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Somogyszentpál 2018\"/>
    </mc:Choice>
  </mc:AlternateContent>
  <bookViews>
    <workbookView xWindow="0" yWindow="0" windowWidth="28800" windowHeight="12300" firstSheet="15" activeTab="19"/>
  </bookViews>
  <sheets>
    <sheet name="önkorm bevét." sheetId="2" r:id="rId1"/>
    <sheet name="Könyvtár bevétel" sheetId="3" r:id="rId2"/>
    <sheet name="Óvoda bevétel" sheetId="4" r:id="rId3"/>
    <sheet name="Önk.összesített bevétel" sheetId="1" r:id="rId4"/>
    <sheet name="Önkorm kiadás" sheetId="6" r:id="rId5"/>
    <sheet name="Könyvtár kiadás" sheetId="7" r:id="rId6"/>
    <sheet name="Óvoda kiadás" sheetId="8" r:id="rId7"/>
    <sheet name="Önkorm. összesen kiadás" sheetId="5" r:id="rId8"/>
    <sheet name="Eredménykimutatás" sheetId="10" state="hidden" r:id="rId9"/>
    <sheet name="Eredménykimutatás (2)" sheetId="19" r:id="rId10"/>
    <sheet name="vagyonmérleg" sheetId="12" r:id="rId11"/>
    <sheet name="beruházások" sheetId="13" r:id="rId12"/>
    <sheet name="felújítások" sheetId="14" r:id="rId13"/>
    <sheet name="Mérleg" sheetId="15" r:id="rId14"/>
    <sheet name="lak. szolg. tám." sheetId="16" r:id="rId15"/>
    <sheet name="pénzmaradvány" sheetId="17" r:id="rId16"/>
    <sheet name="Közvetett támogatások" sheetId="18" r:id="rId17"/>
    <sheet name="Adósságállomány" sheetId="20" r:id="rId18"/>
    <sheet name="Többéves" sheetId="21" r:id="rId19"/>
    <sheet name="Ütemezés" sheetId="22" r:id="rId20"/>
  </sheets>
  <calcPr calcId="162913"/>
</workbook>
</file>

<file path=xl/calcChain.xml><?xml version="1.0" encoding="utf-8"?>
<calcChain xmlns="http://schemas.openxmlformats.org/spreadsheetml/2006/main">
  <c r="I38" i="1" l="1"/>
  <c r="H38" i="1"/>
  <c r="D8" i="14"/>
  <c r="D18" i="14" s="1"/>
  <c r="C12" i="13"/>
  <c r="N20" i="22" l="1"/>
  <c r="N6" i="22"/>
  <c r="N5" i="22"/>
  <c r="G35" i="5" l="1"/>
  <c r="H34" i="5"/>
  <c r="H35" i="5" s="1"/>
  <c r="G34" i="5"/>
  <c r="E34" i="5"/>
  <c r="E35" i="5" s="1"/>
  <c r="D34" i="5"/>
  <c r="C34" i="5"/>
  <c r="F33" i="5"/>
  <c r="F32" i="5"/>
  <c r="F31" i="5"/>
  <c r="H29" i="5"/>
  <c r="G29" i="5"/>
  <c r="E29" i="5"/>
  <c r="D29" i="5"/>
  <c r="C29" i="5"/>
  <c r="F28" i="5"/>
  <c r="F27" i="5"/>
  <c r="F26" i="5"/>
  <c r="E25" i="5"/>
  <c r="D25" i="5"/>
  <c r="C25" i="5"/>
  <c r="F24" i="5"/>
  <c r="F22" i="5"/>
  <c r="F25" i="5" s="1"/>
  <c r="E21" i="5"/>
  <c r="D21" i="5"/>
  <c r="C21" i="5"/>
  <c r="F20" i="5"/>
  <c r="F19" i="5"/>
  <c r="F17" i="5"/>
  <c r="H15" i="5"/>
  <c r="H30" i="5" s="1"/>
  <c r="G15" i="5"/>
  <c r="E15" i="5"/>
  <c r="D15" i="5"/>
  <c r="D30" i="5" s="1"/>
  <c r="C15" i="5"/>
  <c r="F14" i="5"/>
  <c r="F13" i="5"/>
  <c r="F12" i="5"/>
  <c r="F11" i="5"/>
  <c r="F9" i="5"/>
  <c r="F8" i="5"/>
  <c r="F7" i="5"/>
  <c r="F6" i="5"/>
  <c r="G36" i="4"/>
  <c r="E30" i="5" l="1"/>
  <c r="E37" i="5" s="1"/>
  <c r="F21" i="5"/>
  <c r="F34" i="5"/>
  <c r="F35" i="5" s="1"/>
  <c r="F15" i="5"/>
  <c r="F30" i="5" s="1"/>
  <c r="F37" i="5" s="1"/>
  <c r="F29" i="5"/>
  <c r="G30" i="5"/>
  <c r="G37" i="5" s="1"/>
  <c r="H37" i="5"/>
  <c r="C30" i="5"/>
  <c r="C37" i="5" s="1"/>
  <c r="D35" i="5"/>
  <c r="D37" i="5" s="1"/>
  <c r="F498" i="1"/>
  <c r="E498" i="1"/>
  <c r="I56" i="1"/>
  <c r="I59" i="1" s="1"/>
  <c r="I60" i="1" s="1"/>
  <c r="H56" i="1"/>
  <c r="H60" i="1" s="1"/>
  <c r="F56" i="1"/>
  <c r="F59" i="1" s="1"/>
  <c r="E56" i="1"/>
  <c r="E59" i="1" s="1"/>
  <c r="D56" i="1"/>
  <c r="D59" i="1" s="1"/>
  <c r="G55" i="1"/>
  <c r="G54" i="1"/>
  <c r="F53" i="1"/>
  <c r="E53" i="1"/>
  <c r="D53" i="1"/>
  <c r="G52" i="1"/>
  <c r="G51" i="1"/>
  <c r="G50" i="1"/>
  <c r="G53" i="1" s="1"/>
  <c r="I48" i="1"/>
  <c r="H48" i="1"/>
  <c r="F48" i="1"/>
  <c r="E48" i="1"/>
  <c r="D48" i="1"/>
  <c r="G47" i="1"/>
  <c r="G46" i="1"/>
  <c r="G48" i="1" s="1"/>
  <c r="F45" i="1"/>
  <c r="E45" i="1"/>
  <c r="D45" i="1"/>
  <c r="G44" i="1"/>
  <c r="G43" i="1"/>
  <c r="G45" i="1" s="1"/>
  <c r="F42" i="1"/>
  <c r="E42" i="1"/>
  <c r="D42" i="1"/>
  <c r="G41" i="1"/>
  <c r="G40" i="1"/>
  <c r="G39" i="1"/>
  <c r="F38" i="1"/>
  <c r="E38" i="1"/>
  <c r="D38" i="1"/>
  <c r="G37" i="1"/>
  <c r="G36" i="1"/>
  <c r="G35" i="1"/>
  <c r="G34" i="1"/>
  <c r="G33" i="1"/>
  <c r="G32" i="1"/>
  <c r="G31" i="1"/>
  <c r="G30" i="1"/>
  <c r="G29" i="1"/>
  <c r="G28" i="1"/>
  <c r="I27" i="1"/>
  <c r="H27" i="1"/>
  <c r="F27" i="1"/>
  <c r="E27" i="1"/>
  <c r="D27" i="1"/>
  <c r="G26" i="1"/>
  <c r="G25" i="1"/>
  <c r="G24" i="1"/>
  <c r="G23" i="1"/>
  <c r="G22" i="1"/>
  <c r="G21" i="1"/>
  <c r="I20" i="1"/>
  <c r="H20" i="1"/>
  <c r="F20" i="1"/>
  <c r="E20" i="1"/>
  <c r="D20" i="1"/>
  <c r="G19" i="1"/>
  <c r="G20" i="1" s="1"/>
  <c r="G18" i="1"/>
  <c r="G17" i="1"/>
  <c r="F16" i="1"/>
  <c r="E16" i="1"/>
  <c r="G15" i="1"/>
  <c r="G14" i="1"/>
  <c r="G13" i="1"/>
  <c r="I12" i="1"/>
  <c r="I16" i="1" s="1"/>
  <c r="H12" i="1"/>
  <c r="H16" i="1" s="1"/>
  <c r="H49" i="1" s="1"/>
  <c r="F12" i="1"/>
  <c r="E12" i="1"/>
  <c r="D12" i="1"/>
  <c r="D16" i="1" s="1"/>
  <c r="D49" i="1" s="1"/>
  <c r="G11" i="1"/>
  <c r="G9" i="1"/>
  <c r="G8" i="1"/>
  <c r="G7" i="1"/>
  <c r="G6" i="1"/>
  <c r="C8" i="14"/>
  <c r="C18" i="14" s="1"/>
  <c r="C21" i="14" s="1"/>
  <c r="B8" i="14"/>
  <c r="G12" i="1" l="1"/>
  <c r="G16" i="1" s="1"/>
  <c r="F49" i="1"/>
  <c r="I49" i="1"/>
  <c r="I498" i="1" s="1"/>
  <c r="H59" i="1"/>
  <c r="G27" i="1"/>
  <c r="G42" i="1"/>
  <c r="E49" i="1"/>
  <c r="E62" i="1" s="1"/>
  <c r="D60" i="1"/>
  <c r="D498" i="1" s="1"/>
  <c r="G56" i="1"/>
  <c r="G38" i="1"/>
  <c r="G49" i="1" s="1"/>
  <c r="I62" i="1"/>
  <c r="D62" i="1"/>
  <c r="G59" i="1"/>
  <c r="G60" i="1" s="1"/>
  <c r="F62" i="1"/>
  <c r="F30" i="15"/>
  <c r="F18" i="15"/>
  <c r="E17" i="19"/>
  <c r="I38" i="2"/>
  <c r="G36" i="2"/>
  <c r="H15" i="8"/>
  <c r="G15" i="8"/>
  <c r="C15" i="8"/>
  <c r="G498" i="1" l="1"/>
  <c r="H62" i="1"/>
  <c r="H498" i="1"/>
  <c r="G62" i="1"/>
  <c r="M25" i="22" l="1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1" i="22"/>
  <c r="N19" i="22"/>
  <c r="N18" i="22"/>
  <c r="N17" i="22"/>
  <c r="N12" i="22"/>
  <c r="N11" i="22"/>
  <c r="N10" i="22"/>
  <c r="N8" i="22"/>
  <c r="N7" i="22"/>
  <c r="N13" i="22" l="1"/>
  <c r="N25" i="22"/>
  <c r="C15" i="6"/>
  <c r="H21" i="8"/>
  <c r="G21" i="8"/>
  <c r="H36" i="4"/>
  <c r="H47" i="4" s="1"/>
  <c r="G47" i="4"/>
  <c r="H56" i="2" l="1"/>
  <c r="B20" i="13" l="1"/>
  <c r="C34" i="6" l="1"/>
  <c r="F32" i="6" l="1"/>
  <c r="H60" i="2"/>
  <c r="L19" i="18"/>
  <c r="K19" i="18"/>
  <c r="D20" i="17"/>
  <c r="D14" i="17"/>
  <c r="E46" i="15"/>
  <c r="F42" i="15"/>
  <c r="F14" i="15"/>
  <c r="D7" i="13"/>
  <c r="D20" i="13" s="1"/>
  <c r="B23" i="13"/>
  <c r="E34" i="19"/>
  <c r="E26" i="19"/>
  <c r="E22" i="19"/>
  <c r="E12" i="19"/>
  <c r="H34" i="6"/>
  <c r="H35" i="6" s="1"/>
  <c r="G34" i="6"/>
  <c r="G35" i="6" s="1"/>
  <c r="H29" i="6"/>
  <c r="G29" i="6"/>
  <c r="F19" i="6"/>
  <c r="H54" i="4"/>
  <c r="H56" i="4" s="1"/>
  <c r="G54" i="4"/>
  <c r="G56" i="4" s="1"/>
  <c r="I54" i="3"/>
  <c r="I56" i="3" s="1"/>
  <c r="H54" i="3"/>
  <c r="H56" i="3" s="1"/>
  <c r="H36" i="3"/>
  <c r="H59" i="2"/>
  <c r="G25" i="2"/>
  <c r="B26" i="16"/>
  <c r="B29" i="16" s="1"/>
  <c r="C26" i="16"/>
  <c r="C29" i="16" s="1"/>
  <c r="D29" i="16"/>
  <c r="F9" i="15"/>
  <c r="G9" i="15"/>
  <c r="G14" i="15"/>
  <c r="G30" i="15"/>
  <c r="F37" i="15"/>
  <c r="G42" i="15"/>
  <c r="B21" i="14"/>
  <c r="D21" i="14"/>
  <c r="C20" i="13"/>
  <c r="C23" i="13" s="1"/>
  <c r="F46" i="15" l="1"/>
  <c r="D23" i="13"/>
  <c r="D22" i="17"/>
  <c r="E40" i="19"/>
  <c r="H15" i="6"/>
  <c r="H30" i="6" s="1"/>
  <c r="H37" i="6" s="1"/>
  <c r="G15" i="6"/>
  <c r="G30" i="6" s="1"/>
  <c r="G37" i="6" s="1"/>
  <c r="I57" i="3"/>
  <c r="H57" i="3"/>
  <c r="I36" i="3"/>
  <c r="I16" i="3"/>
  <c r="H16" i="3"/>
  <c r="H47" i="3" s="1"/>
  <c r="H29" i="7"/>
  <c r="H35" i="7" s="1"/>
  <c r="G29" i="7"/>
  <c r="G35" i="7" s="1"/>
  <c r="H57" i="4"/>
  <c r="H59" i="4" s="1"/>
  <c r="G57" i="4"/>
  <c r="G59" i="4" s="1"/>
  <c r="H30" i="8"/>
  <c r="H36" i="8" s="1"/>
  <c r="G30" i="8"/>
  <c r="G36" i="8" s="1"/>
  <c r="I56" i="2"/>
  <c r="I48" i="2"/>
  <c r="H48" i="2"/>
  <c r="I27" i="2"/>
  <c r="H27" i="2"/>
  <c r="I20" i="2"/>
  <c r="H20" i="2"/>
  <c r="I12" i="2"/>
  <c r="I16" i="2" s="1"/>
  <c r="H12" i="2"/>
  <c r="H16" i="2" s="1"/>
  <c r="F27" i="6"/>
  <c r="E41" i="19" l="1"/>
  <c r="H49" i="2"/>
  <c r="H62" i="2" s="1"/>
  <c r="H59" i="3"/>
  <c r="I59" i="2"/>
  <c r="I60" i="2" s="1"/>
  <c r="I47" i="3"/>
  <c r="I59" i="3" s="1"/>
  <c r="I49" i="2"/>
  <c r="E33" i="8"/>
  <c r="E34" i="8" s="1"/>
  <c r="D33" i="8"/>
  <c r="C33" i="8"/>
  <c r="C34" i="8" s="1"/>
  <c r="F31" i="8"/>
  <c r="F29" i="8"/>
  <c r="E29" i="8"/>
  <c r="D29" i="8"/>
  <c r="F25" i="8"/>
  <c r="E25" i="8"/>
  <c r="D25" i="8"/>
  <c r="C25" i="8"/>
  <c r="E21" i="8"/>
  <c r="D21" i="8"/>
  <c r="C21" i="8"/>
  <c r="F15" i="8"/>
  <c r="E15" i="8"/>
  <c r="D15" i="8"/>
  <c r="C30" i="8"/>
  <c r="F9" i="8"/>
  <c r="F8" i="8"/>
  <c r="F7" i="8"/>
  <c r="F6" i="8"/>
  <c r="E32" i="7"/>
  <c r="E33" i="7" s="1"/>
  <c r="D32" i="7"/>
  <c r="C32" i="7"/>
  <c r="C33" i="7" s="1"/>
  <c r="F30" i="7"/>
  <c r="E28" i="7"/>
  <c r="D28" i="7"/>
  <c r="F28" i="7"/>
  <c r="E24" i="7"/>
  <c r="D24" i="7"/>
  <c r="C24" i="7"/>
  <c r="F24" i="7"/>
  <c r="E20" i="7"/>
  <c r="D20" i="7"/>
  <c r="C20" i="7"/>
  <c r="E14" i="7"/>
  <c r="D14" i="7"/>
  <c r="C14" i="7"/>
  <c r="F14" i="7"/>
  <c r="F9" i="7"/>
  <c r="F8" i="7"/>
  <c r="F7" i="7"/>
  <c r="F6" i="7"/>
  <c r="D34" i="6"/>
  <c r="E34" i="6"/>
  <c r="E35" i="6" s="1"/>
  <c r="E29" i="6"/>
  <c r="E25" i="6"/>
  <c r="E21" i="6"/>
  <c r="E15" i="6"/>
  <c r="F33" i="6"/>
  <c r="F31" i="6"/>
  <c r="D29" i="6"/>
  <c r="C29" i="6"/>
  <c r="F28" i="6"/>
  <c r="F26" i="6"/>
  <c r="D25" i="6"/>
  <c r="C25" i="6"/>
  <c r="F24" i="6"/>
  <c r="F22" i="6"/>
  <c r="D21" i="6"/>
  <c r="C21" i="6"/>
  <c r="C30" i="6" s="1"/>
  <c r="F20" i="6"/>
  <c r="F17" i="6"/>
  <c r="D15" i="6"/>
  <c r="F14" i="6"/>
  <c r="F13" i="6"/>
  <c r="F12" i="6"/>
  <c r="F11" i="6"/>
  <c r="F9" i="6"/>
  <c r="F8" i="6"/>
  <c r="F7" i="6"/>
  <c r="F6" i="6"/>
  <c r="F55" i="4"/>
  <c r="E54" i="4"/>
  <c r="E56" i="4" s="1"/>
  <c r="D54" i="4"/>
  <c r="D56" i="4" s="1"/>
  <c r="C54" i="4"/>
  <c r="F53" i="4"/>
  <c r="F52" i="4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G55" i="3"/>
  <c r="F54" i="3"/>
  <c r="F56" i="3" s="1"/>
  <c r="E54" i="3"/>
  <c r="E56" i="3" s="1"/>
  <c r="D54" i="3"/>
  <c r="G53" i="3"/>
  <c r="G52" i="3"/>
  <c r="F51" i="3"/>
  <c r="E51" i="3"/>
  <c r="D51" i="3"/>
  <c r="G50" i="3"/>
  <c r="G49" i="3"/>
  <c r="G48" i="3"/>
  <c r="F46" i="3"/>
  <c r="E46" i="3"/>
  <c r="D46" i="3"/>
  <c r="G45" i="3"/>
  <c r="G44" i="3"/>
  <c r="F43" i="3"/>
  <c r="E43" i="3"/>
  <c r="D43" i="3"/>
  <c r="G42" i="3"/>
  <c r="G41" i="3"/>
  <c r="F40" i="3"/>
  <c r="E40" i="3"/>
  <c r="D40" i="3"/>
  <c r="G39" i="3"/>
  <c r="G38" i="3"/>
  <c r="G37" i="3"/>
  <c r="F36" i="3"/>
  <c r="E36" i="3"/>
  <c r="D36" i="3"/>
  <c r="G35" i="3"/>
  <c r="G34" i="3"/>
  <c r="G33" i="3"/>
  <c r="G32" i="3"/>
  <c r="G31" i="3"/>
  <c r="G30" i="3"/>
  <c r="G29" i="3"/>
  <c r="G28" i="3"/>
  <c r="G27" i="3"/>
  <c r="F26" i="3"/>
  <c r="E26" i="3"/>
  <c r="D26" i="3"/>
  <c r="G25" i="3"/>
  <c r="G24" i="3"/>
  <c r="G23" i="3"/>
  <c r="G22" i="3"/>
  <c r="G21" i="3"/>
  <c r="F20" i="3"/>
  <c r="E20" i="3"/>
  <c r="D20" i="3"/>
  <c r="G19" i="3"/>
  <c r="G18" i="3"/>
  <c r="G17" i="3"/>
  <c r="F16" i="3"/>
  <c r="E16" i="3"/>
  <c r="D16" i="3"/>
  <c r="G15" i="3"/>
  <c r="G14" i="3"/>
  <c r="G13" i="3"/>
  <c r="F12" i="3"/>
  <c r="E12" i="3"/>
  <c r="D12" i="3"/>
  <c r="G11" i="3"/>
  <c r="G10" i="3"/>
  <c r="G9" i="3"/>
  <c r="G8" i="3"/>
  <c r="G7" i="3"/>
  <c r="G6" i="3"/>
  <c r="F56" i="2"/>
  <c r="F59" i="2" s="1"/>
  <c r="E56" i="2"/>
  <c r="E59" i="2" s="1"/>
  <c r="D56" i="2"/>
  <c r="G55" i="2"/>
  <c r="G54" i="2"/>
  <c r="F53" i="2"/>
  <c r="E53" i="2"/>
  <c r="D53" i="2"/>
  <c r="G52" i="2"/>
  <c r="G51" i="2"/>
  <c r="G50" i="2"/>
  <c r="F48" i="2"/>
  <c r="E48" i="2"/>
  <c r="D48" i="2"/>
  <c r="G47" i="2"/>
  <c r="G46" i="2"/>
  <c r="F45" i="2"/>
  <c r="E45" i="2"/>
  <c r="D45" i="2"/>
  <c r="G44" i="2"/>
  <c r="G43" i="2"/>
  <c r="F42" i="2"/>
  <c r="E42" i="2"/>
  <c r="D42" i="2"/>
  <c r="G41" i="2"/>
  <c r="G40" i="2"/>
  <c r="G39" i="2"/>
  <c r="F38" i="2"/>
  <c r="E38" i="2"/>
  <c r="D38" i="2"/>
  <c r="G37" i="2"/>
  <c r="G35" i="2"/>
  <c r="G34" i="2"/>
  <c r="G33" i="2"/>
  <c r="G32" i="2"/>
  <c r="G31" i="2"/>
  <c r="G30" i="2"/>
  <c r="G29" i="2"/>
  <c r="G28" i="2"/>
  <c r="F27" i="2"/>
  <c r="E27" i="2"/>
  <c r="D27" i="2"/>
  <c r="G26" i="2"/>
  <c r="G24" i="2"/>
  <c r="G23" i="2"/>
  <c r="G22" i="2"/>
  <c r="G21" i="2"/>
  <c r="F20" i="2"/>
  <c r="E20" i="2"/>
  <c r="D20" i="2"/>
  <c r="G19" i="2"/>
  <c r="G18" i="2"/>
  <c r="G17" i="2"/>
  <c r="F16" i="2"/>
  <c r="E16" i="2"/>
  <c r="G15" i="2"/>
  <c r="G14" i="2"/>
  <c r="G13" i="2"/>
  <c r="F12" i="2"/>
  <c r="E12" i="2"/>
  <c r="D12" i="2"/>
  <c r="D16" i="2" s="1"/>
  <c r="G11" i="2"/>
  <c r="G9" i="2"/>
  <c r="G8" i="2"/>
  <c r="G7" i="2"/>
  <c r="G6" i="2"/>
  <c r="F20" i="4" l="1"/>
  <c r="F54" i="4"/>
  <c r="F16" i="8"/>
  <c r="F17" i="8" s="1"/>
  <c r="E30" i="8"/>
  <c r="E36" i="8" s="1"/>
  <c r="E29" i="7"/>
  <c r="E35" i="7" s="1"/>
  <c r="D30" i="8"/>
  <c r="D34" i="8" s="1"/>
  <c r="D36" i="8" s="1"/>
  <c r="G20" i="2"/>
  <c r="G56" i="2"/>
  <c r="G20" i="3"/>
  <c r="G43" i="3"/>
  <c r="D49" i="2"/>
  <c r="G27" i="2"/>
  <c r="G42" i="2"/>
  <c r="G48" i="2"/>
  <c r="G53" i="2"/>
  <c r="D59" i="2"/>
  <c r="D60" i="2" s="1"/>
  <c r="G16" i="3"/>
  <c r="G40" i="3"/>
  <c r="G51" i="3"/>
  <c r="D56" i="3"/>
  <c r="G56" i="3" s="1"/>
  <c r="G57" i="3" s="1"/>
  <c r="F16" i="4"/>
  <c r="F26" i="4"/>
  <c r="F36" i="4"/>
  <c r="F40" i="4"/>
  <c r="F46" i="4"/>
  <c r="F51" i="4"/>
  <c r="C56" i="4"/>
  <c r="F56" i="4" s="1"/>
  <c r="F57" i="4" s="1"/>
  <c r="I62" i="2"/>
  <c r="F34" i="6"/>
  <c r="F35" i="6" s="1"/>
  <c r="D30" i="6"/>
  <c r="D35" i="6" s="1"/>
  <c r="D37" i="6" s="1"/>
  <c r="E30" i="6"/>
  <c r="E37" i="6" s="1"/>
  <c r="G12" i="2"/>
  <c r="G16" i="2" s="1"/>
  <c r="G45" i="2"/>
  <c r="F49" i="2"/>
  <c r="G46" i="3"/>
  <c r="F47" i="3"/>
  <c r="F59" i="3" s="1"/>
  <c r="G54" i="3"/>
  <c r="F12" i="4"/>
  <c r="F43" i="4"/>
  <c r="C47" i="4"/>
  <c r="E47" i="4"/>
  <c r="E59" i="4" s="1"/>
  <c r="F15" i="6"/>
  <c r="F21" i="6"/>
  <c r="F25" i="6"/>
  <c r="F29" i="6"/>
  <c r="D29" i="7"/>
  <c r="D33" i="7" s="1"/>
  <c r="D35" i="7" s="1"/>
  <c r="F32" i="7"/>
  <c r="F33" i="7" s="1"/>
  <c r="F33" i="8"/>
  <c r="F34" i="8" s="1"/>
  <c r="E49" i="2"/>
  <c r="E62" i="2" s="1"/>
  <c r="E47" i="3"/>
  <c r="E59" i="3" s="1"/>
  <c r="D47" i="4"/>
  <c r="D59" i="4" s="1"/>
  <c r="C36" i="8"/>
  <c r="C29" i="7"/>
  <c r="C35" i="7" s="1"/>
  <c r="F20" i="7"/>
  <c r="F29" i="7" s="1"/>
  <c r="C37" i="6"/>
  <c r="G36" i="3"/>
  <c r="G26" i="3"/>
  <c r="D47" i="3"/>
  <c r="G12" i="3"/>
  <c r="G38" i="2"/>
  <c r="F62" i="2"/>
  <c r="G59" i="2" l="1"/>
  <c r="G60" i="2" s="1"/>
  <c r="F18" i="8"/>
  <c r="F21" i="8" s="1"/>
  <c r="F30" i="8" s="1"/>
  <c r="F36" i="8" s="1"/>
  <c r="F47" i="4"/>
  <c r="F59" i="4" s="1"/>
  <c r="C57" i="4"/>
  <c r="C59" i="4" s="1"/>
  <c r="D62" i="2"/>
  <c r="D57" i="3"/>
  <c r="D59" i="3" s="1"/>
  <c r="G49" i="2"/>
  <c r="G62" i="2" s="1"/>
  <c r="F35" i="7"/>
  <c r="F30" i="6"/>
  <c r="F37" i="6" s="1"/>
  <c r="G47" i="3"/>
  <c r="G59" i="3" s="1"/>
</calcChain>
</file>

<file path=xl/sharedStrings.xml><?xml version="1.0" encoding="utf-8"?>
<sst xmlns="http://schemas.openxmlformats.org/spreadsheetml/2006/main" count="1414" uniqueCount="584">
  <si>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</si>
  <si>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</si>
  <si>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</si>
  <si>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</si>
  <si>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</si>
  <si>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</si>
  <si>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</si>
  <si>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</si>
  <si>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</si>
  <si>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</si>
  <si>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</si>
  <si>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</si>
  <si>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</si>
  <si>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</si>
  <si>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</si>
  <si>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</si>
  <si>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</si>
  <si>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</si>
  <si>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</si>
  <si>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</si>
  <si>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</si>
  <si>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</si>
  <si>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</si>
  <si>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</si>
  <si>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</si>
  <si>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</si>
  <si>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</si>
  <si>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</si>
  <si>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</si>
  <si>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</si>
  <si>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</si>
  <si>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</si>
  <si>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</si>
  <si>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</si>
  <si>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</si>
  <si>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</si>
  <si>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</si>
  <si>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</si>
  <si>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</si>
  <si>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</si>
  <si>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</si>
  <si>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</si>
  <si>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</si>
  <si>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</si>
  <si>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</si>
  <si>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</si>
  <si>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</si>
  <si>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</si>
  <si>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</si>
  <si>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</si>
  <si>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</si>
  <si>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</si>
  <si>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</si>
  <si>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</si>
  <si>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</si>
  <si>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</si>
  <si>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</si>
  <si>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</si>
  <si>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</si>
  <si>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</si>
  <si>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</si>
  <si>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</si>
  <si>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</si>
  <si>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</si>
  <si>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</si>
  <si>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</si>
  <si>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</si>
  <si>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</si>
  <si>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</si>
  <si>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</si>
  <si>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</si>
  <si>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</si>
  <si>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</si>
  <si>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</si>
  <si>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</si>
  <si>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</si>
  <si>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</si>
  <si>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</si>
  <si>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</si>
  <si>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</si>
  <si>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</si>
  <si>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</si>
  <si>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</si>
  <si>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</si>
  <si>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</si>
  <si>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</si>
  <si>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</si>
  <si>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</si>
  <si>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</si>
  <si>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</si>
  <si>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</si>
  <si>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</si>
  <si>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</si>
  <si>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</si>
  <si>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</si>
  <si>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</si>
  <si>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</si>
  <si>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</si>
  <si>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</si>
  <si>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</si>
  <si>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</si>
  <si>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</si>
  <si>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</si>
  <si>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</si>
  <si>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</si>
  <si>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</si>
  <si>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</si>
  <si>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</si>
  <si>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</si>
  <si>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</si>
  <si>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</si>
  <si>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</si>
  <si>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</si>
  <si>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</si>
  <si>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</si>
  <si>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</si>
  <si>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</si>
  <si>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</si>
  <si>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</si>
  <si>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</si>
  <si>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</si>
  <si>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</si>
  <si>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</si>
  <si>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</si>
  <si>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</si>
  <si>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</si>
  <si>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</si>
  <si>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</si>
  <si>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</si>
  <si>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</si>
  <si>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</si>
  <si>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</si>
  <si>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</si>
  <si>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</si>
  <si>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</si>
  <si>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</si>
  <si>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</si>
  <si>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</si>
  <si>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</si>
  <si>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</si>
  <si>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</si>
  <si>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</si>
  <si>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</si>
  <si>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</si>
  <si>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</si>
  <si>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</si>
  <si>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</si>
  <si>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</si>
  <si>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</si>
  <si>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</si>
  <si>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</si>
  <si>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</si>
  <si>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</si>
  <si>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</si>
  <si>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</si>
  <si>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</si>
  <si>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</si>
  <si>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</si>
  <si>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</si>
  <si>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</si>
  <si>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</si>
  <si>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</si>
  <si>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</si>
  <si>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</si>
  <si>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</si>
  <si>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</si>
  <si>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</si>
  <si>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</si>
  <si>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</si>
  <si>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</si>
  <si>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</si>
  <si>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</si>
  <si>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</si>
  <si>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</si>
  <si>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Kötelező önkorm.feladat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</si>
  <si>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</si>
  <si>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</si>
  <si>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</si>
  <si>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</si>
  <si>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</si>
  <si>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Elvonások és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</si>
  <si>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</si>
  <si>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</si>
  <si>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</si>
  <si>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</si>
  <si>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</si>
  <si>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</si>
  <si>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</si>
  <si>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</si>
  <si>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</si>
  <si>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</si>
  <si>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</si>
  <si>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</si>
  <si>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</si>
  <si>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</si>
  <si>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</si>
  <si>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</si>
  <si>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</si>
  <si>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</si>
  <si>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</si>
  <si>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</si>
  <si>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</si>
  <si>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</si>
  <si>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</si>
  <si>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</si>
  <si>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</si>
  <si>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</si>
  <si>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</si>
  <si>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</si>
  <si>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</si>
  <si>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</si>
  <si>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</si>
  <si>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</si>
  <si>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</si>
  <si>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</si>
  <si>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</si>
  <si>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</si>
  <si>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</si>
  <si>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</si>
  <si>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</si>
  <si>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</si>
  <si>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</si>
  <si>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</si>
  <si>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</si>
  <si>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</si>
  <si>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</si>
  <si>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</si>
  <si>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</si>
  <si>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</si>
  <si>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</si>
  <si>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</si>
  <si>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</si>
  <si>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</si>
  <si>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</si>
  <si>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</si>
  <si>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</si>
  <si>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</si>
  <si>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</si>
  <si>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</si>
  <si>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</si>
  <si>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</si>
  <si>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</si>
  <si>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</si>
  <si>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</si>
  <si>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</si>
  <si>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</si>
  <si>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</si>
  <si>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</si>
  <si>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</si>
  <si>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</si>
  <si>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</si>
  <si>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</si>
  <si>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</si>
  <si>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</si>
  <si>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</si>
  <si>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</si>
  <si>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</si>
  <si>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</si>
  <si>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</si>
  <si>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</si>
  <si>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</si>
  <si>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</si>
  <si>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</si>
  <si>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</si>
  <si>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</si>
  <si>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</si>
  <si>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</si>
  <si>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</si>
  <si>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</si>
  <si>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</si>
  <si>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</si>
  <si>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</si>
  <si>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</si>
  <si>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</si>
  <si>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</si>
  <si>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</si>
  <si>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</si>
  <si>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</si>
  <si>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</si>
  <si>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</si>
  <si>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</si>
  <si>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</si>
  <si>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</si>
  <si>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</si>
  <si>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</si>
  <si>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</si>
  <si>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</si>
  <si>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</si>
  <si>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</si>
  <si>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</si>
  <si>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</si>
  <si>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</si>
  <si>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</si>
  <si>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</si>
  <si>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</si>
  <si>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</si>
  <si>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</si>
  <si>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</si>
  <si>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</si>
  <si>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</si>
  <si>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</si>
  <si>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</si>
  <si>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</si>
  <si>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</si>
  <si>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</si>
  <si>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</si>
  <si>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</si>
  <si>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</si>
  <si>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</si>
  <si>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</si>
  <si>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</si>
  <si>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</si>
  <si>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</si>
  <si>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</si>
  <si>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</si>
  <si>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</si>
  <si>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 xml:space="preserve">Gépjármű adónem esetén törvényességi mentesség illeti meg az I.fokú szakorvosi véleménnyel rendelkező súlyos mozgáskorlátozott magánszemélyeket, 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</si>
  <si>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</si>
  <si>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</si>
  <si>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</si>
  <si>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</si>
  <si>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</si>
  <si>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</si>
  <si>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2017.évi költségvetési bevétele</t>
  </si>
  <si>
    <t>2017. évi előirányzat</t>
  </si>
  <si>
    <t>2017.évi Módosított ei.</t>
  </si>
  <si>
    <t>2017.évi költségvetési kiadása</t>
  </si>
  <si>
    <t>09.Különféle egyéb eredményszemléletű bevételek</t>
  </si>
  <si>
    <t>10Anyagköltség</t>
  </si>
  <si>
    <t>11.Igénybevett szolgáltatások értéke</t>
  </si>
  <si>
    <t xml:space="preserve"> 2017. év</t>
  </si>
  <si>
    <t>KIMUTATÁS 2017. év</t>
  </si>
  <si>
    <t>EGYSZERŰSÍTETT MÉRLEG 2017. év</t>
  </si>
  <si>
    <t>2017.ered.e.i.</t>
  </si>
  <si>
    <t>2017.mód.e.i.</t>
  </si>
  <si>
    <t>2017.tény</t>
  </si>
  <si>
    <t>2017. ered.e.i.</t>
  </si>
  <si>
    <t>Önk. Által saját hatáskörben adott más ellátás</t>
  </si>
  <si>
    <t>Egyéb nem intézményi ellátások</t>
  </si>
  <si>
    <t>Lakhatásal kapcsolatos ellátások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</si>
  <si>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</si>
  <si>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</si>
  <si>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</si>
  <si>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</si>
  <si>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</si>
  <si>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</si>
  <si>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</si>
  <si>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</si>
  <si>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</si>
  <si>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</si>
  <si>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</si>
  <si>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</si>
  <si>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</si>
  <si>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2016. évi terv</t>
  </si>
  <si>
    <t>2016. évi tény</t>
  </si>
  <si>
    <t>2015. évi tény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</si>
  <si>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</si>
  <si>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</si>
  <si>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</si>
  <si>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</si>
  <si>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</si>
  <si>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</si>
  <si>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</si>
  <si>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</si>
  <si>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</si>
  <si>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</si>
  <si>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</si>
  <si>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</si>
  <si>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</si>
  <si>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</si>
  <si>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</si>
  <si>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</si>
  <si>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</si>
  <si>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</si>
  <si>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</si>
  <si>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</si>
  <si>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</si>
  <si>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</si>
  <si>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</si>
  <si>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</si>
  <si>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</si>
  <si>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</si>
  <si>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</si>
  <si>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</si>
  <si>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</si>
  <si>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</si>
  <si>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</si>
  <si>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</si>
  <si>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</si>
  <si>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</si>
  <si>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</si>
  <si>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</si>
  <si>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</si>
  <si>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</si>
  <si>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</si>
  <si>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Nyújtott hitelek összesen:</t>
  </si>
  <si>
    <t>2017. évi tény</t>
  </si>
  <si>
    <t>2017. évi terv</t>
  </si>
  <si>
    <t>Tájékoztató az önkormányzat adósságállományáról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</si>
  <si>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</si>
  <si>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</si>
  <si>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</si>
  <si>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</si>
  <si>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</si>
  <si>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történő utalással</t>
  </si>
  <si>
    <t>2017. terv</t>
  </si>
  <si>
    <t>2018. terv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</si>
  <si>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</si>
  <si>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</si>
  <si>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</si>
  <si>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</si>
  <si>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</si>
  <si>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</si>
  <si>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</si>
  <si>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</si>
  <si>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</si>
  <si>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</si>
  <si>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Tájékoztató az önkormányzat többéves kihatással járó döntéseinek számszerűsítéséről évenkénti bontásban</t>
  </si>
  <si>
    <t>2016. tény</t>
  </si>
  <si>
    <t>2019. terv</t>
  </si>
  <si>
    <t>2020. terv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</si>
  <si>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</si>
  <si>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</si>
  <si>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</si>
  <si>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</si>
  <si>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</si>
  <si>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</si>
  <si>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</si>
  <si>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</si>
  <si>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</si>
  <si>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</si>
  <si>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</si>
  <si>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</si>
  <si>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</si>
  <si>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Intézményi műk bev.</t>
  </si>
  <si>
    <t>Közhatalmi bevételek</t>
  </si>
  <si>
    <t>Önkorm. műk. tám.</t>
  </si>
  <si>
    <t>Működési célú tám.</t>
  </si>
  <si>
    <t>Felhalmozási célú tám.</t>
  </si>
  <si>
    <t>Tárgyi eszköz ért.</t>
  </si>
  <si>
    <t>Megelőlegezés</t>
  </si>
  <si>
    <t xml:space="preserve">Bevételek összesen </t>
  </si>
  <si>
    <t>Kiadások</t>
  </si>
  <si>
    <t>Járulékok</t>
  </si>
  <si>
    <t>Dologi kiadások</t>
  </si>
  <si>
    <t>Egyéb juttatás</t>
  </si>
  <si>
    <t>Műk. célú támogatás</t>
  </si>
  <si>
    <t>Beruházások</t>
  </si>
  <si>
    <t>Áht-n belüli megelőlegezések</t>
  </si>
  <si>
    <t>Kiadások összesen:</t>
  </si>
  <si>
    <t>Immateriális javak beszerzése,létesítése</t>
  </si>
  <si>
    <t>=-Településképi arculati kézikönyv</t>
  </si>
  <si>
    <t>12.melléklet az    /2018.(V.  .)önkormányzati rendelethez</t>
  </si>
  <si>
    <t>amely szerint 2017.évben   fő kapott mentességet,amelynek összege ,- Ft.</t>
  </si>
  <si>
    <t>Az önkormányzati szintre összesített mérleg</t>
  </si>
  <si>
    <t xml:space="preserve"> Előző év   állományi érték</t>
  </si>
  <si>
    <t>Tárgy év</t>
  </si>
  <si>
    <t>A)</t>
  </si>
  <si>
    <t>Nemzeti vagyonba tartozó befektetett eszközök</t>
  </si>
  <si>
    <t>I)</t>
  </si>
  <si>
    <t>Immateriális javak</t>
  </si>
  <si>
    <t>II)</t>
  </si>
  <si>
    <t>Tárgyi eszközök</t>
  </si>
  <si>
    <t>Ingatlanok és kapcsolódó vagyoni értékű jogok</t>
  </si>
  <si>
    <t>Gépek, berendezések, felszerelések, járművek</t>
  </si>
  <si>
    <t>III.</t>
  </si>
  <si>
    <t>Befektetett pénzügyi eszközök</t>
  </si>
  <si>
    <t>B)</t>
  </si>
  <si>
    <t>Nemzeti vagyonba tartozó forgóeszközök</t>
  </si>
  <si>
    <t>I.</t>
  </si>
  <si>
    <t>Készletek</t>
  </si>
  <si>
    <t>II.</t>
  </si>
  <si>
    <t>Értékpapírok</t>
  </si>
  <si>
    <t>C)</t>
  </si>
  <si>
    <t>Pénzeszközök</t>
  </si>
  <si>
    <t>Lekötött bankbetétek</t>
  </si>
  <si>
    <t>Pénztárak, csekkek, betétkönyvek</t>
  </si>
  <si>
    <t>III-IV.</t>
  </si>
  <si>
    <t>Forintszámlák, devizaszámlák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</si>
  <si>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</si>
  <si>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</si>
  <si>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</si>
  <si>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</si>
  <si>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</si>
  <si>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</si>
  <si>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</si>
  <si>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</si>
  <si>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eszközoldali elszámolások</t>
  </si>
  <si>
    <t>F)</t>
  </si>
  <si>
    <t>Aktív időbeli elhatárolások</t>
  </si>
  <si>
    <t>G)</t>
  </si>
  <si>
    <t>Saját tőke</t>
  </si>
  <si>
    <t>Nemzeti vagyon induláskori értéke</t>
  </si>
  <si>
    <t>Nemzeti vagyon változásai</t>
  </si>
  <si>
    <t>IV.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</si>
  <si>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</si>
  <si>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</si>
  <si>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</si>
  <si>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</si>
  <si>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</si>
  <si>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</si>
  <si>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</si>
  <si>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</si>
  <si>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</si>
  <si>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 elszámolások</t>
  </si>
  <si>
    <t>J)</t>
  </si>
  <si>
    <t>Passzív időbeli elhatárolások</t>
  </si>
  <si>
    <t>Községi Könyvtár</t>
  </si>
  <si>
    <t>Somogyszentpáli Tündérrózsa Óvoda</t>
  </si>
  <si>
    <t xml:space="preserve">Somogyszentpál Község Önkormányzata </t>
  </si>
  <si>
    <t>Biztosító által fizetett kártérítés</t>
  </si>
  <si>
    <t>2128843</t>
  </si>
  <si>
    <t>1500</t>
  </si>
  <si>
    <t>755</t>
  </si>
  <si>
    <t>2123651</t>
  </si>
  <si>
    <t>2114892</t>
  </si>
  <si>
    <t>2017285</t>
  </si>
  <si>
    <t>8759</t>
  </si>
  <si>
    <t>878</t>
  </si>
  <si>
    <t>3692</t>
  </si>
  <si>
    <t>48</t>
  </si>
  <si>
    <t>0</t>
  </si>
  <si>
    <t>50516</t>
  </si>
  <si>
    <t>311</t>
  </si>
  <si>
    <t>50205</t>
  </si>
  <si>
    <t>55551</t>
  </si>
  <si>
    <t>53684</t>
  </si>
  <si>
    <t>55709</t>
  </si>
  <si>
    <t>53842</t>
  </si>
  <si>
    <t>158</t>
  </si>
  <si>
    <t>5850</t>
  </si>
  <si>
    <t>996</t>
  </si>
  <si>
    <t>2241962</t>
  </si>
  <si>
    <t>2227472</t>
  </si>
  <si>
    <t>5331373</t>
  </si>
  <si>
    <t>-5118</t>
  </si>
  <si>
    <t>Pénzeszközön kívüli egyéb eszközök induláskori értéke és változásai</t>
  </si>
  <si>
    <t>23924</t>
  </si>
  <si>
    <t>-3027443</t>
  </si>
  <si>
    <t>-3122707</t>
  </si>
  <si>
    <t>-95264</t>
  </si>
  <si>
    <t>9582</t>
  </si>
  <si>
    <t>112</t>
  </si>
  <si>
    <t>1900</t>
  </si>
  <si>
    <t>2201</t>
  </si>
  <si>
    <t>4908</t>
  </si>
  <si>
    <t>7570</t>
  </si>
  <si>
    <t>II. Nemzeti vagyon változásai</t>
  </si>
  <si>
    <t>Családi támogatások</t>
  </si>
  <si>
    <t>Somogyszentpál Község Önkormányzata</t>
  </si>
  <si>
    <t xml:space="preserve">                 Somogyszentpál Község Önkormányzata</t>
  </si>
  <si>
    <t>Somogyszentpál Község Önkormányzata összesített</t>
  </si>
  <si>
    <t>Somogyszentpál Község Önkormányzata EREDMÉNYKIMUTATÁS</t>
  </si>
  <si>
    <t>Somogyszentpál Községi Önkormányzat 2017. évi vagyonmérlege</t>
  </si>
  <si>
    <t xml:space="preserve">Somogyszenpál Község Önkormányzata                                                                     </t>
  </si>
  <si>
    <t>B:</t>
  </si>
  <si>
    <t xml:space="preserve">K:  </t>
  </si>
  <si>
    <t>A Somogyszentpál Önkormányzat és intézményei bevételi-kiadási előirányzatainak ütemezése havi bontásban</t>
  </si>
  <si>
    <t>kisgép beszerzés</t>
  </si>
  <si>
    <t>tehergépkocsi</t>
  </si>
  <si>
    <t>kerékpár</t>
  </si>
  <si>
    <t>Drv felújítás</t>
  </si>
  <si>
    <t>Orvosi rendelő+lakás</t>
  </si>
  <si>
    <t>Térkövezés</t>
  </si>
  <si>
    <t>Járda felújítás</t>
  </si>
  <si>
    <t>szolgálati lakás</t>
  </si>
  <si>
    <t>mezőgazdasági út felújítás</t>
  </si>
  <si>
    <t>2017. évi pénzmaradv.</t>
  </si>
  <si>
    <t>Beruházások, felújítások</t>
  </si>
  <si>
    <t>Előző évi elszámolásból befizetések</t>
  </si>
  <si>
    <t>2033256</t>
  </si>
  <si>
    <t>2028809</t>
  </si>
  <si>
    <t>10645</t>
  </si>
  <si>
    <t>32196</t>
  </si>
  <si>
    <t>126</t>
  </si>
  <si>
    <t>7387</t>
  </si>
  <si>
    <t>2127803</t>
  </si>
  <si>
    <t>2109420</t>
  </si>
  <si>
    <t>-258</t>
  </si>
  <si>
    <t>-122912</t>
  </si>
  <si>
    <t>18383</t>
  </si>
  <si>
    <t>9167</t>
  </si>
  <si>
    <t>7016</t>
  </si>
  <si>
    <t>tárgyi eszköz felújítás DRV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</si>
</sst>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24" fillId="0" borderId="0"/>
    <xf numFmtId="0" fontId="25" fillId="0" borderId="0"/>
    <xf numFmtId="0" fontId="8" fillId="0" borderId="0" applyNumberFormat="0" applyFill="0" applyBorder="0" applyAlignment="0" applyProtection="0"/>
  </cellStyleXfs>
  <cellXfs count="30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0" fontId="16" fillId="0" borderId="0" xfId="0" applyFont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0" fontId="15" fillId="0" borderId="3" xfId="0" applyFont="1" applyBorder="1" applyAlignment="1">
      <alignment wrapText="1"/>
    </xf>
    <xf numFmtId="14" fontId="0" fillId="0" borderId="0" xfId="0" applyNumberFormat="1"/>
    <xf numFmtId="0" fontId="13" fillId="0" borderId="15" xfId="0" applyFont="1" applyBorder="1" applyAlignment="1">
      <alignment wrapText="1"/>
    </xf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7" fillId="0" borderId="0" xfId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21" fillId="0" borderId="0" xfId="1" applyFont="1" applyAlignment="1">
      <alignment horizontal="right"/>
    </xf>
    <xf numFmtId="0" fontId="21" fillId="0" borderId="0" xfId="1" applyFont="1"/>
    <xf numFmtId="0" fontId="18" fillId="0" borderId="0" xfId="1" applyFont="1" applyAlignment="1">
      <alignment horizontal="right"/>
    </xf>
    <xf numFmtId="0" fontId="17" fillId="0" borderId="0" xfId="1" applyAlignment="1">
      <alignment horizontal="right"/>
    </xf>
    <xf numFmtId="0" fontId="22" fillId="0" borderId="0" xfId="1" applyFont="1" applyAlignment="1">
      <alignment horizontal="center"/>
    </xf>
    <xf numFmtId="3" fontId="23" fillId="0" borderId="0" xfId="1" applyNumberFormat="1" applyFont="1"/>
    <xf numFmtId="0" fontId="26" fillId="0" borderId="0" xfId="1" applyFont="1"/>
    <xf numFmtId="3" fontId="18" fillId="0" borderId="0" xfId="1" applyNumberFormat="1" applyFont="1" applyBorder="1"/>
    <xf numFmtId="0" fontId="18" fillId="0" borderId="0" xfId="1" applyFont="1" applyFill="1" applyBorder="1"/>
    <xf numFmtId="0" fontId="17" fillId="0" borderId="0" xfId="1" applyBorder="1"/>
    <xf numFmtId="0" fontId="9" fillId="0" borderId="0" xfId="1" applyFont="1" applyFill="1" applyBorder="1" applyAlignment="1"/>
    <xf numFmtId="1" fontId="9" fillId="0" borderId="0" xfId="1" applyNumberFormat="1" applyFont="1" applyBorder="1" applyAlignment="1"/>
    <xf numFmtId="0" fontId="9" fillId="0" borderId="0" xfId="1" applyFont="1" applyBorder="1" applyAlignment="1">
      <alignment horizontal="right"/>
    </xf>
    <xf numFmtId="0" fontId="17" fillId="0" borderId="0" xfId="1" applyBorder="1" applyAlignment="1">
      <alignment horizontal="right"/>
    </xf>
    <xf numFmtId="0" fontId="8" fillId="0" borderId="0" xfId="1" applyFont="1" applyFill="1" applyBorder="1" applyAlignment="1"/>
    <xf numFmtId="0" fontId="17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8" fillId="0" borderId="0" xfId="1" applyFont="1" applyBorder="1" applyAlignment="1">
      <alignment horizontal="right"/>
    </xf>
    <xf numFmtId="0" fontId="18" fillId="0" borderId="0" xfId="1" applyFont="1" applyBorder="1"/>
    <xf numFmtId="0" fontId="8" fillId="0" borderId="0" xfId="1" applyFont="1" applyAlignment="1">
      <alignment horizontal="right"/>
    </xf>
    <xf numFmtId="0" fontId="17" fillId="0" borderId="0" xfId="1" applyFont="1"/>
    <xf numFmtId="0" fontId="9" fillId="0" borderId="0" xfId="1" applyFont="1"/>
    <xf numFmtId="0" fontId="23" fillId="0" borderId="0" xfId="1" applyFont="1"/>
    <xf numFmtId="0" fontId="9" fillId="0" borderId="0" xfId="1" applyFont="1" applyBorder="1"/>
    <xf numFmtId="0" fontId="17" fillId="0" borderId="0" xfId="1" applyFill="1" applyBorder="1" applyAlignment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right"/>
    </xf>
    <xf numFmtId="0" fontId="8" fillId="0" borderId="0" xfId="1" applyFont="1"/>
    <xf numFmtId="0" fontId="27" fillId="0" borderId="0" xfId="1" applyFont="1"/>
    <xf numFmtId="0" fontId="23" fillId="0" borderId="0" xfId="1" applyFont="1" applyAlignment="1"/>
    <xf numFmtId="0" fontId="17" fillId="0" borderId="0" xfId="1" applyFont="1" applyFill="1" applyBorder="1"/>
    <xf numFmtId="0" fontId="17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8" fillId="0" borderId="0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7" fillId="0" borderId="0" xfId="1" applyAlignment="1"/>
    <xf numFmtId="0" fontId="22" fillId="0" borderId="0" xfId="1" applyFont="1" applyAlignment="1"/>
    <xf numFmtId="0" fontId="28" fillId="0" borderId="0" xfId="1" applyFont="1" applyAlignment="1"/>
    <xf numFmtId="0" fontId="29" fillId="0" borderId="0" xfId="0" applyFont="1"/>
    <xf numFmtId="0" fontId="18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0" fillId="0" borderId="28" xfId="0" applyBorder="1"/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4" fillId="0" borderId="3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right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justify" vertical="center" wrapText="1"/>
    </xf>
    <xf numFmtId="0" fontId="36" fillId="0" borderId="31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right" vertical="center" wrapText="1"/>
    </xf>
    <xf numFmtId="0" fontId="34" fillId="0" borderId="31" xfId="0" applyFont="1" applyBorder="1" applyAlignment="1">
      <alignment horizontal="right" vertical="center" wrapText="1"/>
    </xf>
    <xf numFmtId="0" fontId="38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9" fillId="0" borderId="31" xfId="0" applyFont="1" applyBorder="1" applyAlignment="1">
      <alignment vertical="center" wrapText="1"/>
    </xf>
    <xf numFmtId="49" fontId="39" fillId="0" borderId="3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wrapText="1"/>
    </xf>
    <xf numFmtId="0" fontId="5" fillId="0" borderId="34" xfId="0" applyFont="1" applyBorder="1" applyAlignment="1">
      <alignment wrapText="1"/>
    </xf>
    <xf numFmtId="0" fontId="0" fillId="0" borderId="35" xfId="0" applyBorder="1"/>
    <xf numFmtId="0" fontId="0" fillId="0" borderId="36" xfId="0" applyBorder="1"/>
    <xf numFmtId="0" fontId="0" fillId="0" borderId="14" xfId="0" applyFill="1" applyBorder="1" applyAlignment="1">
      <alignment wrapText="1"/>
    </xf>
    <xf numFmtId="0" fontId="0" fillId="0" borderId="14" xfId="0" applyBorder="1"/>
    <xf numFmtId="0" fontId="0" fillId="0" borderId="14" xfId="0" applyFill="1" applyBorder="1"/>
    <xf numFmtId="49" fontId="8" fillId="0" borderId="0" xfId="1" applyNumberFormat="1" applyFont="1" applyBorder="1" applyAlignment="1"/>
    <xf numFmtId="0" fontId="31" fillId="0" borderId="0" xfId="0" applyFont="1" applyAlignment="1">
      <alignment vertical="center"/>
    </xf>
    <xf numFmtId="0" fontId="31" fillId="0" borderId="29" xfId="0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49" fontId="30" fillId="0" borderId="31" xfId="0" applyNumberFormat="1" applyFont="1" applyBorder="1" applyAlignment="1">
      <alignment horizontal="right" vertical="center" wrapText="1"/>
    </xf>
    <xf numFmtId="49" fontId="31" fillId="0" borderId="3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center" wrapText="1"/>
    </xf>
    <xf numFmtId="0" fontId="31" fillId="0" borderId="29" xfId="0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1" fillId="0" borderId="37" xfId="0" applyFont="1" applyBorder="1" applyAlignment="1">
      <alignment vertical="center"/>
    </xf>
    <xf numFmtId="0" fontId="0" fillId="0" borderId="37" xfId="0" applyBorder="1" applyAlignment="1"/>
    <xf numFmtId="0" fontId="9" fillId="0" borderId="0" xfId="1" applyFont="1" applyAlignment="1">
      <alignment horizontal="left"/>
    </xf>
    <xf numFmtId="0" fontId="9" fillId="0" borderId="0" xfId="1" applyFont="1" applyAlignment="1"/>
    <xf numFmtId="0" fontId="0" fillId="0" borderId="0" xfId="0" applyAlignment="1"/>
    <xf numFmtId="0" fontId="14" fillId="0" borderId="0" xfId="0" applyFont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0" fillId="0" borderId="0" xfId="0" applyFont="1" applyAlignment="1"/>
    <xf numFmtId="0" fontId="5" fillId="0" borderId="0" xfId="0" applyFont="1" applyAlignment="1">
      <alignment horizontal="center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view="pageLayout" topLeftCell="B49" zoomScaleNormal="100" workbookViewId="0">
      <selection activeCell="H40" sqref="H40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7.42578125" customWidth="1"/>
    <col min="5" max="5" width="6.140625" customWidth="1"/>
    <col min="6" max="6" width="6.5703125" customWidth="1"/>
    <col min="8" max="8" width="12.5703125" customWidth="1"/>
    <col min="9" max="9" width="13.5703125" customWidth="1"/>
  </cols>
  <sheetData>
    <row r="1" spans="1:9" ht="18.75" x14ac:dyDescent="0.3">
      <c r="B1" s="237" t="s">
        <v>509</v>
      </c>
      <c r="C1" s="237"/>
      <c r="D1" s="237"/>
      <c r="E1" s="237"/>
      <c r="F1" s="237"/>
      <c r="G1" s="237"/>
    </row>
    <row r="2" spans="1:9" ht="18.75" x14ac:dyDescent="0.3">
      <c r="B2" s="237" t="s">
        <v>323</v>
      </c>
      <c r="C2" s="237"/>
      <c r="D2" s="237"/>
      <c r="E2" s="237"/>
      <c r="F2" s="237"/>
      <c r="G2" s="237"/>
    </row>
    <row r="3" spans="1:9" ht="15.75" thickBot="1" x14ac:dyDescent="0.3">
      <c r="F3" s="245" t="s">
        <v>160</v>
      </c>
      <c r="G3" s="245"/>
      <c r="I3" s="114"/>
    </row>
    <row r="4" spans="1:9" ht="13.5" customHeight="1" thickBot="1" x14ac:dyDescent="0.3">
      <c r="A4" s="238"/>
      <c r="B4" s="239" t="s">
        <v>0</v>
      </c>
      <c r="C4" s="241" t="s">
        <v>1</v>
      </c>
      <c r="D4" s="243" t="s">
        <v>324</v>
      </c>
      <c r="E4" s="243"/>
      <c r="F4" s="243"/>
      <c r="G4" s="244"/>
      <c r="H4" s="119" t="s">
        <v>325</v>
      </c>
      <c r="I4" s="101" t="s">
        <v>170</v>
      </c>
    </row>
    <row r="5" spans="1:9" ht="32.25" customHeight="1" x14ac:dyDescent="0.25">
      <c r="A5" s="238"/>
      <c r="B5" s="240"/>
      <c r="C5" s="242"/>
      <c r="D5" s="27" t="s">
        <v>2</v>
      </c>
      <c r="E5" s="27" t="s">
        <v>3</v>
      </c>
      <c r="F5" s="27" t="s">
        <v>4</v>
      </c>
      <c r="G5" s="72" t="s">
        <v>5</v>
      </c>
      <c r="H5" s="100" t="s">
        <v>171</v>
      </c>
      <c r="I5" s="100" t="s">
        <v>171</v>
      </c>
    </row>
    <row r="6" spans="1:9" ht="12.75" customHeight="1" x14ac:dyDescent="0.25">
      <c r="A6" s="1"/>
      <c r="B6" s="63" t="s">
        <v>82</v>
      </c>
      <c r="C6" s="40" t="s">
        <v>11</v>
      </c>
      <c r="D6" s="40">
        <v>15264</v>
      </c>
      <c r="E6" s="40"/>
      <c r="F6" s="40"/>
      <c r="G6" s="95">
        <f>SUM(D6:F6)</f>
        <v>15264</v>
      </c>
      <c r="H6" s="43">
        <v>16264</v>
      </c>
      <c r="I6" s="43">
        <v>16264</v>
      </c>
    </row>
    <row r="7" spans="1:9" ht="24" x14ac:dyDescent="0.25">
      <c r="A7" s="2"/>
      <c r="B7" s="63" t="s">
        <v>83</v>
      </c>
      <c r="C7" s="40" t="s">
        <v>8</v>
      </c>
      <c r="D7" s="40">
        <v>23385</v>
      </c>
      <c r="E7" s="40"/>
      <c r="F7" s="40"/>
      <c r="G7" s="95">
        <f>SUM(D7:F7)</f>
        <v>23385</v>
      </c>
      <c r="H7" s="43">
        <v>25586</v>
      </c>
      <c r="I7" s="43">
        <v>25586</v>
      </c>
    </row>
    <row r="8" spans="1:9" ht="21" customHeight="1" x14ac:dyDescent="0.25">
      <c r="A8" s="2"/>
      <c r="B8" s="63" t="s">
        <v>84</v>
      </c>
      <c r="C8" s="40" t="s">
        <v>9</v>
      </c>
      <c r="D8" s="40">
        <v>15545</v>
      </c>
      <c r="E8" s="40"/>
      <c r="F8" s="40"/>
      <c r="G8" s="95">
        <f t="shared" ref="G8:G11" si="0">SUM(D8:F8)</f>
        <v>15545</v>
      </c>
      <c r="H8" s="43">
        <v>15482</v>
      </c>
      <c r="I8" s="43">
        <v>15482</v>
      </c>
    </row>
    <row r="9" spans="1:9" ht="12.75" customHeight="1" x14ac:dyDescent="0.25">
      <c r="A9" s="2"/>
      <c r="B9" s="63" t="s">
        <v>85</v>
      </c>
      <c r="C9" s="40" t="s">
        <v>10</v>
      </c>
      <c r="D9" s="40">
        <v>1200</v>
      </c>
      <c r="E9" s="40"/>
      <c r="F9" s="40"/>
      <c r="G9" s="95">
        <f t="shared" si="0"/>
        <v>1200</v>
      </c>
      <c r="H9" s="43">
        <v>1200</v>
      </c>
      <c r="I9" s="43">
        <v>1200</v>
      </c>
    </row>
    <row r="10" spans="1:9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v>0</v>
      </c>
      <c r="H10" s="43">
        <v>10627</v>
      </c>
      <c r="I10" s="43">
        <v>10627</v>
      </c>
    </row>
    <row r="11" spans="1:9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</row>
    <row r="12" spans="1:9" ht="12.75" customHeight="1" x14ac:dyDescent="0.25">
      <c r="A12" s="2"/>
      <c r="B12" s="47" t="s">
        <v>162</v>
      </c>
      <c r="C12" s="41" t="s">
        <v>6</v>
      </c>
      <c r="D12" s="41">
        <f>SUM(D6,D7:D11)</f>
        <v>55394</v>
      </c>
      <c r="E12" s="41">
        <f>SUM(E6:E11)</f>
        <v>0</v>
      </c>
      <c r="F12" s="41">
        <f>SUM(F6:F11)</f>
        <v>0</v>
      </c>
      <c r="G12" s="96">
        <f>SUM(G6:G11)</f>
        <v>55394</v>
      </c>
      <c r="H12" s="62">
        <f>+H6+H7+H8+H9+H10+H11</f>
        <v>69159</v>
      </c>
      <c r="I12" s="62">
        <f>I6+I7+I8+I9+I10+I11</f>
        <v>69159</v>
      </c>
    </row>
    <row r="13" spans="1:9" ht="23.2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  <c r="I13" s="43"/>
    </row>
    <row r="14" spans="1:9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1:9" ht="24" x14ac:dyDescent="0.25">
      <c r="A15" s="2"/>
      <c r="B15" s="63" t="s">
        <v>18</v>
      </c>
      <c r="C15" s="40" t="s">
        <v>16</v>
      </c>
      <c r="D15" s="40">
        <v>16181</v>
      </c>
      <c r="E15" s="40"/>
      <c r="F15" s="40"/>
      <c r="G15" s="95">
        <f>SUM(D15:F15)</f>
        <v>16181</v>
      </c>
      <c r="H15" s="43">
        <v>36881</v>
      </c>
      <c r="I15" s="43">
        <v>25043</v>
      </c>
    </row>
    <row r="16" spans="1:9" ht="12.75" customHeight="1" x14ac:dyDescent="0.25">
      <c r="A16" s="2"/>
      <c r="B16" s="47" t="s">
        <v>163</v>
      </c>
      <c r="C16" s="41" t="s">
        <v>14</v>
      </c>
      <c r="D16" s="41">
        <f>D12+D15</f>
        <v>71575</v>
      </c>
      <c r="E16" s="41">
        <f>SUM(E13:E15)</f>
        <v>0</v>
      </c>
      <c r="F16" s="41">
        <f>SUM(F13:F15)</f>
        <v>0</v>
      </c>
      <c r="G16" s="96">
        <f>G12+G15</f>
        <v>71575</v>
      </c>
      <c r="H16" s="62">
        <f>H12+H13+H14+H15</f>
        <v>106040</v>
      </c>
      <c r="I16" s="62">
        <f>I12+I13+I14+I15</f>
        <v>94202</v>
      </c>
    </row>
    <row r="17" spans="1:9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1228</v>
      </c>
      <c r="I17" s="43">
        <v>1228</v>
      </c>
    </row>
    <row r="18" spans="1:9" ht="21.7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</row>
    <row r="19" spans="1:9" ht="24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0</v>
      </c>
      <c r="I19" s="43">
        <v>0</v>
      </c>
    </row>
    <row r="20" spans="1:9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1228</v>
      </c>
      <c r="I20" s="62">
        <f>I17+I18+I19</f>
        <v>1228</v>
      </c>
    </row>
    <row r="21" spans="1:9" ht="12.75" customHeight="1" x14ac:dyDescent="0.25">
      <c r="A21" s="2"/>
      <c r="B21" s="63" t="s">
        <v>93</v>
      </c>
      <c r="C21" s="40" t="s">
        <v>24</v>
      </c>
      <c r="D21" s="40">
        <v>2400</v>
      </c>
      <c r="E21" s="40"/>
      <c r="F21" s="40"/>
      <c r="G21" s="95">
        <f>SUM(D21:F21)</f>
        <v>2400</v>
      </c>
      <c r="H21" s="43">
        <v>2400</v>
      </c>
      <c r="I21" s="43">
        <v>1925</v>
      </c>
    </row>
    <row r="22" spans="1:9" ht="12.75" customHeight="1" x14ac:dyDescent="0.25">
      <c r="A22" s="2"/>
      <c r="B22" s="63" t="s">
        <v>94</v>
      </c>
      <c r="C22" s="40" t="s">
        <v>25</v>
      </c>
      <c r="D22" s="40">
        <v>0</v>
      </c>
      <c r="E22" s="40"/>
      <c r="F22" s="40"/>
      <c r="G22" s="95">
        <f>SUM(D22:F22)</f>
        <v>0</v>
      </c>
      <c r="H22" s="43">
        <v>0</v>
      </c>
      <c r="I22" s="43">
        <v>0</v>
      </c>
    </row>
    <row r="23" spans="1:9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</row>
    <row r="24" spans="1:9" ht="12.75" customHeight="1" x14ac:dyDescent="0.25">
      <c r="A24" s="2"/>
      <c r="B24" s="63" t="s">
        <v>19</v>
      </c>
      <c r="C24" s="40" t="s">
        <v>26</v>
      </c>
      <c r="D24" s="40">
        <v>2975</v>
      </c>
      <c r="E24" s="40"/>
      <c r="F24" s="40"/>
      <c r="G24" s="95">
        <f t="shared" si="1"/>
        <v>2975</v>
      </c>
      <c r="H24" s="43">
        <v>2975</v>
      </c>
      <c r="I24" s="43">
        <v>3438</v>
      </c>
    </row>
    <row r="25" spans="1:9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</row>
    <row r="26" spans="1:9" ht="12.75" customHeight="1" x14ac:dyDescent="0.25">
      <c r="A26" s="2"/>
      <c r="B26" s="63" t="s">
        <v>97</v>
      </c>
      <c r="C26" s="40" t="s">
        <v>27</v>
      </c>
      <c r="D26" s="40">
        <v>350</v>
      </c>
      <c r="E26" s="40"/>
      <c r="F26" s="40"/>
      <c r="G26" s="95">
        <f t="shared" si="1"/>
        <v>350</v>
      </c>
      <c r="H26" s="43">
        <v>350</v>
      </c>
      <c r="I26" s="43">
        <v>67</v>
      </c>
    </row>
    <row r="27" spans="1:9" ht="12.75" customHeight="1" x14ac:dyDescent="0.25">
      <c r="A27" s="2"/>
      <c r="B27" s="47" t="s">
        <v>150</v>
      </c>
      <c r="C27" s="41" t="s">
        <v>23</v>
      </c>
      <c r="D27" s="41">
        <f>SUM(D21:D26)</f>
        <v>5725</v>
      </c>
      <c r="E27" s="41">
        <f>SUM(E21:E26)</f>
        <v>0</v>
      </c>
      <c r="F27" s="41">
        <f>SUM(F21:F26)</f>
        <v>0</v>
      </c>
      <c r="G27" s="96">
        <f>SUM(G21:G26)</f>
        <v>5725</v>
      </c>
      <c r="H27" s="62">
        <f>H21+H22+H23+H24+H25+H26</f>
        <v>5725</v>
      </c>
      <c r="I27" s="62">
        <f>I21+I22+I23+I24+I25+I26</f>
        <v>5430</v>
      </c>
    </row>
    <row r="28" spans="1:9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1180</v>
      </c>
      <c r="I28" s="43">
        <v>0</v>
      </c>
    </row>
    <row r="29" spans="1:9" ht="12.75" customHeight="1" x14ac:dyDescent="0.25">
      <c r="A29" s="2"/>
      <c r="B29" s="64" t="s">
        <v>28</v>
      </c>
      <c r="C29" s="40" t="s">
        <v>35</v>
      </c>
      <c r="D29" s="40">
        <v>2500</v>
      </c>
      <c r="E29" s="40"/>
      <c r="F29" s="40"/>
      <c r="G29" s="81">
        <f>SUM(D29:F29)</f>
        <v>2500</v>
      </c>
      <c r="H29" s="43">
        <v>2525</v>
      </c>
      <c r="I29" s="43">
        <v>778</v>
      </c>
    </row>
    <row r="30" spans="1:9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7" si="2">SUM(D30:F30)</f>
        <v>0</v>
      </c>
      <c r="H30" s="43"/>
      <c r="I30" s="43">
        <v>0</v>
      </c>
    </row>
    <row r="31" spans="1:9" ht="12.75" customHeight="1" x14ac:dyDescent="0.25">
      <c r="A31" s="2"/>
      <c r="B31" s="64" t="s">
        <v>29</v>
      </c>
      <c r="C31" s="40" t="s">
        <v>37</v>
      </c>
      <c r="D31" s="40">
        <v>1600</v>
      </c>
      <c r="E31" s="40"/>
      <c r="F31" s="40"/>
      <c r="G31" s="81">
        <f t="shared" si="2"/>
        <v>1600</v>
      </c>
      <c r="H31" s="43">
        <v>3946</v>
      </c>
      <c r="I31" s="43">
        <v>6030</v>
      </c>
    </row>
    <row r="32" spans="1:9" ht="12.75" customHeight="1" x14ac:dyDescent="0.25">
      <c r="A32" s="2"/>
      <c r="B32" s="64" t="s">
        <v>30</v>
      </c>
      <c r="C32" s="40" t="s">
        <v>38</v>
      </c>
      <c r="D32" s="40">
        <v>0</v>
      </c>
      <c r="E32" s="40"/>
      <c r="F32" s="40"/>
      <c r="G32" s="81">
        <f t="shared" si="2"/>
        <v>0</v>
      </c>
      <c r="H32" s="43">
        <v>0</v>
      </c>
      <c r="I32" s="43">
        <v>1296</v>
      </c>
    </row>
    <row r="33" spans="1:9" ht="12.75" customHeight="1" x14ac:dyDescent="0.25">
      <c r="A33" s="2"/>
      <c r="B33" s="64" t="s">
        <v>100</v>
      </c>
      <c r="C33" s="40" t="s">
        <v>39</v>
      </c>
      <c r="D33" s="40">
        <v>1000</v>
      </c>
      <c r="E33" s="40"/>
      <c r="F33" s="40"/>
      <c r="G33" s="81">
        <f t="shared" si="2"/>
        <v>1000</v>
      </c>
      <c r="H33" s="43">
        <v>1000</v>
      </c>
      <c r="I33" s="43">
        <v>1386</v>
      </c>
    </row>
    <row r="34" spans="1:9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</row>
    <row r="35" spans="1:9" ht="12.75" customHeight="1" x14ac:dyDescent="0.25">
      <c r="A35" s="2"/>
      <c r="B35" s="64" t="s">
        <v>31</v>
      </c>
      <c r="C35" s="40" t="s">
        <v>317</v>
      </c>
      <c r="D35" s="40">
        <v>55</v>
      </c>
      <c r="E35" s="40"/>
      <c r="F35" s="40"/>
      <c r="G35" s="81">
        <f t="shared" si="2"/>
        <v>55</v>
      </c>
      <c r="H35" s="43">
        <v>55</v>
      </c>
      <c r="I35" s="43">
        <v>1</v>
      </c>
    </row>
    <row r="36" spans="1:9" ht="12.75" customHeight="1" x14ac:dyDescent="0.25">
      <c r="A36" s="2"/>
      <c r="B36" s="64" t="s">
        <v>510</v>
      </c>
      <c r="C36" s="40" t="s">
        <v>40</v>
      </c>
      <c r="D36" s="40">
        <v>0</v>
      </c>
      <c r="E36" s="40"/>
      <c r="F36" s="40"/>
      <c r="G36" s="81">
        <f t="shared" si="2"/>
        <v>0</v>
      </c>
      <c r="H36" s="43"/>
      <c r="I36" s="43">
        <v>126</v>
      </c>
    </row>
    <row r="37" spans="1:9" ht="12.75" customHeight="1" x14ac:dyDescent="0.25">
      <c r="A37" s="2"/>
      <c r="B37" s="64" t="s">
        <v>32</v>
      </c>
      <c r="C37" s="40" t="s">
        <v>289</v>
      </c>
      <c r="D37" s="40">
        <v>0</v>
      </c>
      <c r="E37" s="40"/>
      <c r="F37" s="40"/>
      <c r="G37" s="81">
        <f t="shared" si="2"/>
        <v>0</v>
      </c>
      <c r="H37" s="43">
        <v>0</v>
      </c>
      <c r="I37" s="43">
        <v>0</v>
      </c>
    </row>
    <row r="38" spans="1:9" ht="12.75" customHeight="1" x14ac:dyDescent="0.25">
      <c r="A38" s="2"/>
      <c r="B38" s="48" t="s">
        <v>151</v>
      </c>
      <c r="C38" s="41" t="s">
        <v>33</v>
      </c>
      <c r="D38" s="41">
        <f>SUM(D28:D37)</f>
        <v>5155</v>
      </c>
      <c r="E38" s="41">
        <f>SUM(E28:E37)</f>
        <v>0</v>
      </c>
      <c r="F38" s="41">
        <f>SUM(F28:F37)</f>
        <v>0</v>
      </c>
      <c r="G38" s="83">
        <f>SUM(G28:G37)</f>
        <v>5155</v>
      </c>
      <c r="H38" s="62">
        <v>8707</v>
      </c>
      <c r="I38" s="62">
        <f>I28+I29+I30+I31+I32+I33+I34+I35+I37+I36</f>
        <v>9617</v>
      </c>
    </row>
    <row r="39" spans="1:9" ht="12.75" customHeight="1" x14ac:dyDescent="0.25">
      <c r="A39" s="2"/>
      <c r="B39" s="64" t="s">
        <v>41</v>
      </c>
      <c r="C39" s="40" t="s">
        <v>103</v>
      </c>
      <c r="D39" s="40"/>
      <c r="E39" s="40"/>
      <c r="F39" s="40"/>
      <c r="G39" s="81">
        <f>SUM(D39:F39)</f>
        <v>0</v>
      </c>
      <c r="H39" s="43"/>
      <c r="I39" s="43"/>
    </row>
    <row r="40" spans="1:9" ht="12.75" customHeight="1" x14ac:dyDescent="0.25">
      <c r="A40" s="2"/>
      <c r="B40" s="64" t="s">
        <v>42</v>
      </c>
      <c r="C40" s="40" t="s">
        <v>104</v>
      </c>
      <c r="D40" s="40"/>
      <c r="E40" s="40"/>
      <c r="F40" s="40"/>
      <c r="G40" s="81">
        <f>SUM(D40:F40)</f>
        <v>0</v>
      </c>
      <c r="H40" s="43"/>
      <c r="I40" s="43"/>
    </row>
    <row r="41" spans="1:9" ht="12.75" customHeight="1" x14ac:dyDescent="0.25">
      <c r="A41" s="2"/>
      <c r="B41" s="64" t="s">
        <v>105</v>
      </c>
      <c r="C41" s="40" t="s">
        <v>106</v>
      </c>
      <c r="D41" s="40"/>
      <c r="E41" s="40"/>
      <c r="F41" s="40"/>
      <c r="G41" s="81">
        <f>SUM(D41:F41)</f>
        <v>0</v>
      </c>
      <c r="H41" s="43"/>
      <c r="I41" s="43"/>
    </row>
    <row r="42" spans="1:9" ht="12.75" customHeight="1" x14ac:dyDescent="0.25">
      <c r="A42" s="2"/>
      <c r="B42" s="47" t="s">
        <v>152</v>
      </c>
      <c r="C42" s="41" t="s">
        <v>107</v>
      </c>
      <c r="D42" s="41">
        <f>SUM(D39:D41)</f>
        <v>0</v>
      </c>
      <c r="E42" s="41">
        <f>SUM(E39:E41)</f>
        <v>0</v>
      </c>
      <c r="F42" s="41">
        <f>SUM(F39:F41)</f>
        <v>0</v>
      </c>
      <c r="G42" s="96">
        <f>SUM(G39:G41)</f>
        <v>0</v>
      </c>
      <c r="H42" s="62">
        <v>0</v>
      </c>
      <c r="I42" s="62">
        <v>0</v>
      </c>
    </row>
    <row r="43" spans="1:9" ht="21.75" customHeight="1" x14ac:dyDescent="0.25">
      <c r="A43" s="2"/>
      <c r="B43" s="63" t="s">
        <v>108</v>
      </c>
      <c r="C43" s="40" t="s">
        <v>290</v>
      </c>
      <c r="D43" s="40"/>
      <c r="E43" s="40"/>
      <c r="F43" s="40"/>
      <c r="G43" s="95">
        <f>SUM(D43:F43)</f>
        <v>0</v>
      </c>
      <c r="H43" s="43"/>
      <c r="I43" s="43">
        <v>10</v>
      </c>
    </row>
    <row r="44" spans="1:9" ht="12.75" customHeight="1" x14ac:dyDescent="0.25">
      <c r="A44" s="2"/>
      <c r="B44" s="64" t="s">
        <v>291</v>
      </c>
      <c r="C44" s="40" t="s">
        <v>292</v>
      </c>
      <c r="D44" s="40"/>
      <c r="E44" s="40"/>
      <c r="F44" s="40"/>
      <c r="G44" s="81">
        <f>SUM(D44:F44)</f>
        <v>0</v>
      </c>
      <c r="H44" s="43"/>
      <c r="I44" s="43">
        <v>128</v>
      </c>
    </row>
    <row r="45" spans="1:9" ht="12.75" customHeight="1" x14ac:dyDescent="0.25">
      <c r="A45" s="2"/>
      <c r="B45" s="47" t="s">
        <v>153</v>
      </c>
      <c r="C45" s="41" t="s">
        <v>112</v>
      </c>
      <c r="D45" s="41">
        <f>SUM(D43:D44)</f>
        <v>0</v>
      </c>
      <c r="E45" s="41">
        <f>SUM(E43:E44)</f>
        <v>0</v>
      </c>
      <c r="F45" s="41">
        <f>SUM(F43:F44)</f>
        <v>0</v>
      </c>
      <c r="G45" s="96">
        <f>SUM(G43:G44)</f>
        <v>0</v>
      </c>
      <c r="H45" s="62">
        <v>0</v>
      </c>
      <c r="I45" s="62">
        <v>138</v>
      </c>
    </row>
    <row r="46" spans="1:9" ht="21.75" customHeight="1" x14ac:dyDescent="0.25">
      <c r="A46" s="2"/>
      <c r="B46" s="63" t="s">
        <v>113</v>
      </c>
      <c r="C46" s="40" t="s">
        <v>293</v>
      </c>
      <c r="D46" s="40"/>
      <c r="E46" s="40"/>
      <c r="F46" s="40"/>
      <c r="G46" s="95">
        <f>SUM(D46:F46)</f>
        <v>0</v>
      </c>
      <c r="H46" s="43"/>
      <c r="I46" s="43"/>
    </row>
    <row r="47" spans="1:9" ht="12.75" customHeight="1" x14ac:dyDescent="0.25">
      <c r="A47" s="2"/>
      <c r="B47" s="64" t="s">
        <v>115</v>
      </c>
      <c r="C47" s="40" t="s">
        <v>294</v>
      </c>
      <c r="D47" s="40"/>
      <c r="E47" s="40"/>
      <c r="F47" s="40"/>
      <c r="G47" s="81">
        <f>SUM(D47:F47)</f>
        <v>0</v>
      </c>
      <c r="H47" s="43"/>
      <c r="I47" s="43">
        <v>50</v>
      </c>
    </row>
    <row r="48" spans="1:9" ht="12.75" customHeight="1" x14ac:dyDescent="0.25">
      <c r="A48" s="2"/>
      <c r="B48" s="47" t="s">
        <v>154</v>
      </c>
      <c r="C48" s="41" t="s">
        <v>117</v>
      </c>
      <c r="D48" s="41">
        <f>SUM(D46:D47)</f>
        <v>0</v>
      </c>
      <c r="E48" s="41">
        <f>SUM(E46:E47)</f>
        <v>0</v>
      </c>
      <c r="F48" s="41">
        <f>SUM(F46:F47)</f>
        <v>0</v>
      </c>
      <c r="G48" s="96">
        <f>SUM(G46:G47)</f>
        <v>0</v>
      </c>
      <c r="H48" s="62">
        <f>H46+H47</f>
        <v>0</v>
      </c>
      <c r="I48" s="62">
        <f>I46+I47</f>
        <v>50</v>
      </c>
    </row>
    <row r="49" spans="1:9" ht="12.75" customHeight="1" x14ac:dyDescent="0.25">
      <c r="A49" s="2"/>
      <c r="B49" s="48" t="s">
        <v>155</v>
      </c>
      <c r="C49" s="41" t="s">
        <v>118</v>
      </c>
      <c r="D49" s="41">
        <f>D16+D20+D27+D38+D42+D45+D48</f>
        <v>82455</v>
      </c>
      <c r="E49" s="41">
        <f>SUM(E48,E45,E42,E38,E27,E20,E16,E12)</f>
        <v>0</v>
      </c>
      <c r="F49" s="41">
        <f>SUM(F48,F45,F42,F38,F27,F20,F16,F12)</f>
        <v>0</v>
      </c>
      <c r="G49" s="83">
        <f>G16+G20+G27+G38+G42+G45+G48</f>
        <v>82455</v>
      </c>
      <c r="H49" s="62">
        <f>H16+H20+H27+H38+H42+H45+H48</f>
        <v>121700</v>
      </c>
      <c r="I49" s="62">
        <f>I16+I20+I27+I38+I42+I45+I48</f>
        <v>110665</v>
      </c>
    </row>
    <row r="50" spans="1:9" ht="12.75" customHeight="1" x14ac:dyDescent="0.25">
      <c r="A50" s="2"/>
      <c r="B50" s="65" t="s">
        <v>124</v>
      </c>
      <c r="C50" s="60" t="s">
        <v>134</v>
      </c>
      <c r="D50" s="61">
        <v>0</v>
      </c>
      <c r="E50" s="61"/>
      <c r="F50" s="61"/>
      <c r="G50" s="97">
        <f>SUM(D50:F50)</f>
        <v>0</v>
      </c>
      <c r="H50" s="43"/>
      <c r="I50" s="43"/>
    </row>
    <row r="51" spans="1:9" ht="12.75" customHeight="1" x14ac:dyDescent="0.25">
      <c r="A51" s="2"/>
      <c r="B51" s="64" t="s">
        <v>123</v>
      </c>
      <c r="C51" s="60" t="s">
        <v>133</v>
      </c>
      <c r="D51" s="43"/>
      <c r="E51" s="43"/>
      <c r="F51" s="43"/>
      <c r="G51" s="86">
        <f>SUM(D51:F51)</f>
        <v>0</v>
      </c>
      <c r="H51" s="43"/>
      <c r="I51" s="43"/>
    </row>
    <row r="52" spans="1:9" ht="12.75" customHeight="1" x14ac:dyDescent="0.25">
      <c r="A52" s="2"/>
      <c r="B52" s="65" t="s">
        <v>122</v>
      </c>
      <c r="C52" s="60" t="s">
        <v>132</v>
      </c>
      <c r="D52" s="43">
        <v>0</v>
      </c>
      <c r="E52" s="43"/>
      <c r="F52" s="43"/>
      <c r="G52" s="86">
        <f>SUM(D52:F52)</f>
        <v>0</v>
      </c>
      <c r="H52" s="43">
        <v>0</v>
      </c>
      <c r="I52" s="43">
        <v>0</v>
      </c>
    </row>
    <row r="53" spans="1:9" ht="12.75" customHeight="1" x14ac:dyDescent="0.25">
      <c r="A53" s="2"/>
      <c r="B53" s="48" t="s">
        <v>156</v>
      </c>
      <c r="C53" s="31" t="s">
        <v>131</v>
      </c>
      <c r="D53" s="43">
        <f>SUM(D50:D52)</f>
        <v>0</v>
      </c>
      <c r="E53" s="43">
        <f>SUM(E50:E52)</f>
        <v>0</v>
      </c>
      <c r="F53" s="43">
        <f>SUM(F50:F52)</f>
        <v>0</v>
      </c>
      <c r="G53" s="86">
        <f>SUM(G50:G52)</f>
        <v>0</v>
      </c>
      <c r="H53" s="43">
        <v>0</v>
      </c>
      <c r="I53" s="43">
        <v>0</v>
      </c>
    </row>
    <row r="54" spans="1:9" ht="12.75" customHeight="1" x14ac:dyDescent="0.25">
      <c r="A54" s="2"/>
      <c r="B54" s="63" t="s">
        <v>121</v>
      </c>
      <c r="C54" s="60" t="s">
        <v>130</v>
      </c>
      <c r="D54" s="43">
        <v>31989</v>
      </c>
      <c r="E54" s="43"/>
      <c r="F54" s="43"/>
      <c r="G54" s="86">
        <f>SUM(D54:F54)</f>
        <v>31989</v>
      </c>
      <c r="H54" s="43">
        <v>44063</v>
      </c>
      <c r="I54" s="43">
        <v>44063</v>
      </c>
    </row>
    <row r="55" spans="1:9" ht="12.75" customHeight="1" x14ac:dyDescent="0.25">
      <c r="A55" s="2"/>
      <c r="B55" s="63" t="s">
        <v>120</v>
      </c>
      <c r="C55" s="60" t="s">
        <v>129</v>
      </c>
      <c r="D55" s="43"/>
      <c r="E55" s="43"/>
      <c r="F55" s="43"/>
      <c r="G55" s="86">
        <f>SUM(D55:F55)</f>
        <v>0</v>
      </c>
      <c r="H55" s="43"/>
      <c r="I55" s="43"/>
    </row>
    <row r="56" spans="1:9" ht="12.75" customHeight="1" x14ac:dyDescent="0.25">
      <c r="A56" s="2"/>
      <c r="B56" s="47" t="s">
        <v>157</v>
      </c>
      <c r="C56" s="31" t="s">
        <v>128</v>
      </c>
      <c r="D56" s="62">
        <f>SUM(D54:D55)</f>
        <v>31989</v>
      </c>
      <c r="E56" s="62">
        <f>SUM(E54:E55)</f>
        <v>0</v>
      </c>
      <c r="F56" s="62">
        <f>SUM(F54:F55)</f>
        <v>0</v>
      </c>
      <c r="G56" s="98">
        <f>SUM(G54:G55)</f>
        <v>31989</v>
      </c>
      <c r="H56" s="98">
        <f>SUM(H54:H55)</f>
        <v>44063</v>
      </c>
      <c r="I56" s="62">
        <f>I54+I55</f>
        <v>44063</v>
      </c>
    </row>
    <row r="57" spans="1:9" ht="12.75" customHeight="1" x14ac:dyDescent="0.25">
      <c r="A57" s="2"/>
      <c r="B57" s="47" t="s">
        <v>177</v>
      </c>
      <c r="C57" s="31" t="s">
        <v>178</v>
      </c>
      <c r="D57" s="62">
        <v>0</v>
      </c>
      <c r="E57" s="62"/>
      <c r="F57" s="62"/>
      <c r="G57" s="98">
        <v>0</v>
      </c>
      <c r="H57" s="62">
        <v>2201</v>
      </c>
      <c r="I57" s="62">
        <v>2201</v>
      </c>
    </row>
    <row r="58" spans="1:9" ht="12.75" customHeight="1" x14ac:dyDescent="0.25">
      <c r="A58" s="2"/>
      <c r="B58" s="65" t="s">
        <v>119</v>
      </c>
      <c r="C58" s="60" t="s">
        <v>127</v>
      </c>
      <c r="D58" s="43"/>
      <c r="E58" s="43"/>
      <c r="F58" s="43"/>
      <c r="G58" s="86">
        <v>0</v>
      </c>
      <c r="H58" s="43"/>
      <c r="I58" s="43"/>
    </row>
    <row r="59" spans="1:9" ht="12.75" customHeight="1" x14ac:dyDescent="0.25">
      <c r="A59" s="2"/>
      <c r="B59" s="48" t="s">
        <v>158</v>
      </c>
      <c r="C59" s="31" t="s">
        <v>126</v>
      </c>
      <c r="D59" s="62">
        <f>SUM(D56,D53)</f>
        <v>31989</v>
      </c>
      <c r="E59" s="43">
        <f>SUM(E56)</f>
        <v>0</v>
      </c>
      <c r="F59" s="43">
        <f>SUM(F56)</f>
        <v>0</v>
      </c>
      <c r="G59" s="98">
        <f>G53+G56</f>
        <v>31989</v>
      </c>
      <c r="H59" s="62">
        <f>H53+H56+H57</f>
        <v>46264</v>
      </c>
      <c r="I59" s="62">
        <f>I53+I56+I57</f>
        <v>46264</v>
      </c>
    </row>
    <row r="60" spans="1:9" ht="12.75" customHeight="1" x14ac:dyDescent="0.25">
      <c r="A60" s="2"/>
      <c r="B60" s="54" t="s">
        <v>159</v>
      </c>
      <c r="C60" s="31" t="s">
        <v>125</v>
      </c>
      <c r="D60" s="62">
        <f>SUM(D59)</f>
        <v>31989</v>
      </c>
      <c r="E60" s="43"/>
      <c r="F60" s="43"/>
      <c r="G60" s="98">
        <f>SUM(G59)</f>
        <v>31989</v>
      </c>
      <c r="H60" s="62">
        <f>H56+H57</f>
        <v>46264</v>
      </c>
      <c r="I60" s="62">
        <f>I59</f>
        <v>46264</v>
      </c>
    </row>
    <row r="61" spans="1:9" ht="12.75" customHeight="1" x14ac:dyDescent="0.25">
      <c r="A61" s="2"/>
      <c r="B61" s="55"/>
      <c r="C61" s="43"/>
      <c r="D61" s="43"/>
      <c r="E61" s="43"/>
      <c r="F61" s="43"/>
      <c r="G61" s="86"/>
      <c r="H61" s="43"/>
      <c r="I61" s="43"/>
    </row>
    <row r="62" spans="1:9" ht="18.75" customHeight="1" thickBot="1" x14ac:dyDescent="0.3">
      <c r="A62" s="2"/>
      <c r="B62" s="66" t="s">
        <v>135</v>
      </c>
      <c r="C62" s="67"/>
      <c r="D62" s="68">
        <f>SUM(D49,D60)</f>
        <v>114444</v>
      </c>
      <c r="E62" s="67">
        <f>SUM(E59,E49)</f>
        <v>0</v>
      </c>
      <c r="F62" s="67">
        <f>SUM(F59,F49)</f>
        <v>0</v>
      </c>
      <c r="G62" s="99">
        <f>SUM(G60,G49)</f>
        <v>114444</v>
      </c>
      <c r="H62" s="62">
        <f>H49+H60</f>
        <v>167964</v>
      </c>
      <c r="I62" s="62">
        <f>I49+I60</f>
        <v>156929</v>
      </c>
    </row>
    <row r="63" spans="1:9" x14ac:dyDescent="0.25">
      <c r="A63" s="2"/>
      <c r="B63" s="16"/>
      <c r="C63" s="13"/>
      <c r="D63" s="2"/>
      <c r="E63" s="2"/>
      <c r="F63" s="2"/>
      <c r="G63" s="2"/>
    </row>
    <row r="64" spans="1:9" x14ac:dyDescent="0.25">
      <c r="A64" s="2"/>
      <c r="B64" s="12"/>
      <c r="C64" s="13"/>
      <c r="D64" s="2"/>
      <c r="E64" s="2"/>
      <c r="F64" s="2"/>
      <c r="G64" s="2"/>
    </row>
    <row r="65" spans="1:7" x14ac:dyDescent="0.25">
      <c r="A65" s="2"/>
      <c r="B65" s="16"/>
      <c r="C65" s="13"/>
      <c r="D65" s="2"/>
      <c r="E65" s="2"/>
      <c r="F65" s="2"/>
      <c r="G65" s="2"/>
    </row>
    <row r="66" spans="1:7" x14ac:dyDescent="0.25">
      <c r="B66" s="14"/>
      <c r="C66" s="15"/>
    </row>
    <row r="67" spans="1:7" x14ac:dyDescent="0.25">
      <c r="B67" s="17"/>
      <c r="C67" s="15"/>
    </row>
    <row r="68" spans="1:7" x14ac:dyDescent="0.25">
      <c r="B68" s="23"/>
      <c r="C68" s="12"/>
    </row>
    <row r="69" spans="1:7" x14ac:dyDescent="0.25">
      <c r="B69" s="16"/>
      <c r="C69" s="12"/>
    </row>
    <row r="70" spans="1:7" x14ac:dyDescent="0.25">
      <c r="B70" s="23"/>
      <c r="C70" s="12"/>
    </row>
    <row r="71" spans="1:7" x14ac:dyDescent="0.25">
      <c r="B71" s="17"/>
      <c r="C71" s="14"/>
    </row>
    <row r="72" spans="1:7" x14ac:dyDescent="0.25">
      <c r="B72" s="16"/>
      <c r="C72" s="12"/>
    </row>
    <row r="73" spans="1:7" x14ac:dyDescent="0.25">
      <c r="B73" s="23"/>
      <c r="C73" s="12"/>
    </row>
    <row r="74" spans="1:7" x14ac:dyDescent="0.25">
      <c r="B74" s="16"/>
      <c r="C74" s="12"/>
    </row>
    <row r="75" spans="1:7" x14ac:dyDescent="0.25">
      <c r="B75" s="23"/>
      <c r="C75" s="12"/>
    </row>
    <row r="76" spans="1:7" x14ac:dyDescent="0.25">
      <c r="B76" s="24"/>
      <c r="C76" s="14"/>
    </row>
    <row r="77" spans="1:7" x14ac:dyDescent="0.25">
      <c r="B77" s="12"/>
      <c r="C77" s="12"/>
    </row>
    <row r="78" spans="1:7" x14ac:dyDescent="0.25">
      <c r="B78" s="12"/>
      <c r="C78" s="12"/>
    </row>
    <row r="79" spans="1:7" x14ac:dyDescent="0.25">
      <c r="B79" s="14"/>
      <c r="C79" s="14"/>
    </row>
    <row r="80" spans="1:7" x14ac:dyDescent="0.25">
      <c r="B80" s="23"/>
      <c r="C80" s="12"/>
    </row>
    <row r="81" spans="2:3" x14ac:dyDescent="0.25">
      <c r="B81" s="23"/>
      <c r="C81" s="12"/>
    </row>
    <row r="82" spans="2:3" x14ac:dyDescent="0.25">
      <c r="B82" s="23"/>
      <c r="C82" s="12"/>
    </row>
    <row r="83" spans="2:3" x14ac:dyDescent="0.25">
      <c r="B83" s="23"/>
      <c r="C83" s="12"/>
    </row>
    <row r="84" spans="2:3" x14ac:dyDescent="0.25">
      <c r="B84" s="16"/>
      <c r="C84" s="12"/>
    </row>
    <row r="85" spans="2:3" x14ac:dyDescent="0.25">
      <c r="B85" s="17"/>
      <c r="C85" s="14"/>
    </row>
    <row r="86" spans="2:3" x14ac:dyDescent="0.25">
      <c r="B86" s="16"/>
      <c r="C86" s="12"/>
    </row>
    <row r="87" spans="2:3" x14ac:dyDescent="0.25">
      <c r="B87" s="16"/>
      <c r="C87" s="12"/>
    </row>
    <row r="88" spans="2:3" x14ac:dyDescent="0.25">
      <c r="B88" s="23"/>
      <c r="C88" s="12"/>
    </row>
    <row r="89" spans="2:3" x14ac:dyDescent="0.25">
      <c r="B89" s="23"/>
      <c r="C89" s="12"/>
    </row>
    <row r="90" spans="2:3" x14ac:dyDescent="0.25">
      <c r="B90" s="24"/>
      <c r="C90" s="14"/>
    </row>
    <row r="91" spans="2:3" x14ac:dyDescent="0.25">
      <c r="B91" s="16"/>
      <c r="C91" s="12"/>
    </row>
    <row r="92" spans="2:3" x14ac:dyDescent="0.25">
      <c r="B92" s="24"/>
      <c r="C92" s="14"/>
    </row>
    <row r="93" spans="2:3" x14ac:dyDescent="0.25">
      <c r="B93" s="19"/>
      <c r="C93" s="19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/2018.(V.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Layout" topLeftCell="A35" zoomScaleNormal="100" workbookViewId="0">
      <selection activeCell="E41" sqref="E41"/>
    </sheetView>
  </sheetViews>
  <sheetFormatPr defaultRowHeight="12.75" x14ac:dyDescent="0.2"/>
  <cols>
    <col min="1" max="1" width="9.140625" style="121"/>
    <col min="2" max="2" width="9.140625" style="121" customWidth="1"/>
    <col min="3" max="3" width="30.7109375" style="121" customWidth="1"/>
    <col min="4" max="4" width="15" style="121" customWidth="1"/>
    <col min="5" max="5" width="17.42578125" style="121" customWidth="1"/>
    <col min="6" max="16384" width="9.140625" style="121"/>
  </cols>
  <sheetData>
    <row r="2" spans="1:5" ht="18" x14ac:dyDescent="0.25">
      <c r="A2" s="249" t="s">
        <v>552</v>
      </c>
      <c r="B2" s="249"/>
      <c r="C2" s="249"/>
      <c r="D2" s="249"/>
      <c r="E2" s="249"/>
    </row>
    <row r="3" spans="1:5" ht="18" x14ac:dyDescent="0.25">
      <c r="A3" s="248" t="s">
        <v>330</v>
      </c>
      <c r="B3" s="248"/>
      <c r="C3" s="248"/>
      <c r="D3" s="248"/>
      <c r="E3" s="248"/>
    </row>
    <row r="4" spans="1:5" ht="18" x14ac:dyDescent="0.25">
      <c r="A4" s="131"/>
      <c r="B4" s="131"/>
      <c r="C4" s="131"/>
      <c r="D4" s="131"/>
      <c r="E4" s="131"/>
    </row>
    <row r="5" spans="1:5" x14ac:dyDescent="0.2">
      <c r="E5" s="130" t="s">
        <v>223</v>
      </c>
    </row>
    <row r="6" spans="1:5" x14ac:dyDescent="0.2">
      <c r="E6" s="130"/>
    </row>
    <row r="7" spans="1:5" ht="15.75" x14ac:dyDescent="0.25">
      <c r="D7" s="129"/>
      <c r="E7" s="129" t="s">
        <v>222</v>
      </c>
    </row>
    <row r="9" spans="1:5" ht="15" x14ac:dyDescent="0.2">
      <c r="A9" s="123" t="s">
        <v>221</v>
      </c>
      <c r="B9" s="124"/>
      <c r="C9" s="124"/>
      <c r="D9" s="124"/>
      <c r="E9" s="124">
        <v>3472</v>
      </c>
    </row>
    <row r="10" spans="1:5" ht="15" x14ac:dyDescent="0.2">
      <c r="A10" s="123" t="s">
        <v>220</v>
      </c>
      <c r="B10" s="124"/>
      <c r="C10" s="124"/>
      <c r="D10" s="124"/>
      <c r="E10" s="124">
        <v>2109</v>
      </c>
    </row>
    <row r="11" spans="1:5" ht="15" x14ac:dyDescent="0.2">
      <c r="A11" s="123" t="s">
        <v>219</v>
      </c>
      <c r="B11" s="124"/>
      <c r="C11" s="124"/>
      <c r="D11" s="124"/>
      <c r="E11" s="124">
        <v>6030</v>
      </c>
    </row>
    <row r="12" spans="1:5" ht="15.75" x14ac:dyDescent="0.25">
      <c r="A12" s="122" t="s">
        <v>218</v>
      </c>
      <c r="B12" s="124"/>
      <c r="C12" s="124"/>
      <c r="D12" s="124"/>
      <c r="E12" s="122">
        <f>E9+E10+E11</f>
        <v>11611</v>
      </c>
    </row>
    <row r="13" spans="1:5" ht="15" x14ac:dyDescent="0.2">
      <c r="A13" s="123" t="s">
        <v>214</v>
      </c>
      <c r="B13" s="124"/>
      <c r="C13" s="124"/>
      <c r="D13" s="124"/>
      <c r="E13" s="124">
        <v>69160</v>
      </c>
    </row>
    <row r="14" spans="1:5" ht="15" x14ac:dyDescent="0.2">
      <c r="A14" s="123" t="s">
        <v>213</v>
      </c>
      <c r="B14" s="124"/>
      <c r="C14" s="124"/>
      <c r="D14" s="124"/>
      <c r="E14" s="124">
        <v>25228</v>
      </c>
    </row>
    <row r="15" spans="1:5" ht="15" x14ac:dyDescent="0.2">
      <c r="A15" s="123" t="s">
        <v>212</v>
      </c>
      <c r="B15" s="124"/>
      <c r="C15" s="124"/>
      <c r="D15" s="124"/>
      <c r="E15" s="124">
        <v>50</v>
      </c>
    </row>
    <row r="16" spans="1:5" ht="15" x14ac:dyDescent="0.2">
      <c r="A16" s="123" t="s">
        <v>327</v>
      </c>
      <c r="B16" s="124"/>
      <c r="C16" s="124"/>
      <c r="D16" s="124"/>
      <c r="E16" s="124">
        <v>1364</v>
      </c>
    </row>
    <row r="17" spans="1:5" ht="15.75" x14ac:dyDescent="0.25">
      <c r="A17" s="122" t="s">
        <v>211</v>
      </c>
      <c r="B17" s="124"/>
      <c r="C17" s="124"/>
      <c r="D17" s="125"/>
      <c r="E17" s="129">
        <f>E13+E14+E15+E16</f>
        <v>95802</v>
      </c>
    </row>
    <row r="18" spans="1:5" ht="15" x14ac:dyDescent="0.2">
      <c r="A18" s="123" t="s">
        <v>328</v>
      </c>
      <c r="B18" s="124"/>
      <c r="C18" s="124"/>
      <c r="D18" s="124"/>
      <c r="E18" s="124">
        <v>2059</v>
      </c>
    </row>
    <row r="19" spans="1:5" ht="15" x14ac:dyDescent="0.2">
      <c r="A19" s="123" t="s">
        <v>329</v>
      </c>
      <c r="B19" s="124"/>
      <c r="C19" s="124"/>
      <c r="D19" s="124"/>
      <c r="E19" s="124">
        <v>17262</v>
      </c>
    </row>
    <row r="20" spans="1:5" ht="15" x14ac:dyDescent="0.2">
      <c r="A20" s="123" t="s">
        <v>208</v>
      </c>
      <c r="B20" s="124"/>
      <c r="C20" s="124"/>
      <c r="D20" s="124"/>
      <c r="E20" s="124">
        <v>0</v>
      </c>
    </row>
    <row r="21" spans="1:5" ht="15.75" x14ac:dyDescent="0.25">
      <c r="A21" s="123" t="s">
        <v>207</v>
      </c>
      <c r="B21" s="128"/>
      <c r="C21" s="128"/>
      <c r="D21" s="127"/>
      <c r="E21" s="126">
        <v>0</v>
      </c>
    </row>
    <row r="22" spans="1:5" ht="15.75" x14ac:dyDescent="0.25">
      <c r="A22" s="122" t="s">
        <v>206</v>
      </c>
      <c r="B22" s="124"/>
      <c r="C22" s="124"/>
      <c r="D22" s="124"/>
      <c r="E22" s="122">
        <f>E18+E19+E20+E21</f>
        <v>19321</v>
      </c>
    </row>
    <row r="23" spans="1:5" ht="15" x14ac:dyDescent="0.2">
      <c r="A23" s="123" t="s">
        <v>205</v>
      </c>
      <c r="B23" s="124"/>
      <c r="C23" s="124"/>
      <c r="D23" s="125"/>
      <c r="E23" s="125">
        <v>23885</v>
      </c>
    </row>
    <row r="24" spans="1:5" ht="15" x14ac:dyDescent="0.2">
      <c r="A24" s="123" t="s">
        <v>204</v>
      </c>
      <c r="B24" s="124"/>
      <c r="C24" s="124"/>
      <c r="D24" s="124"/>
      <c r="E24" s="124">
        <v>11854</v>
      </c>
    </row>
    <row r="25" spans="1:5" ht="15" x14ac:dyDescent="0.2">
      <c r="A25" s="123" t="s">
        <v>203</v>
      </c>
      <c r="B25" s="124"/>
      <c r="C25" s="124"/>
      <c r="D25" s="124"/>
      <c r="E25" s="124">
        <v>8583</v>
      </c>
    </row>
    <row r="26" spans="1:5" ht="15.75" x14ac:dyDescent="0.25">
      <c r="A26" s="122" t="s">
        <v>202</v>
      </c>
      <c r="E26" s="122">
        <f>E23+E24+E25</f>
        <v>44322</v>
      </c>
    </row>
    <row r="27" spans="1:5" ht="15.75" x14ac:dyDescent="0.25">
      <c r="A27" s="122" t="s">
        <v>201</v>
      </c>
      <c r="E27" s="122">
        <v>106988</v>
      </c>
    </row>
    <row r="28" spans="1:5" ht="15.75" x14ac:dyDescent="0.25">
      <c r="A28" s="122" t="s">
        <v>200</v>
      </c>
      <c r="E28" s="122">
        <v>59442</v>
      </c>
    </row>
    <row r="29" spans="1:5" ht="15.75" x14ac:dyDescent="0.25">
      <c r="A29" s="122" t="s">
        <v>199</v>
      </c>
      <c r="E29" s="122">
        <v>-122660</v>
      </c>
    </row>
    <row r="30" spans="1:5" ht="15" x14ac:dyDescent="0.2">
      <c r="A30" s="123" t="s">
        <v>198</v>
      </c>
      <c r="E30" s="123">
        <v>0</v>
      </c>
    </row>
    <row r="31" spans="1:5" ht="15" x14ac:dyDescent="0.2">
      <c r="A31" s="123" t="s">
        <v>197</v>
      </c>
      <c r="E31" s="123">
        <v>1</v>
      </c>
    </row>
    <row r="32" spans="1:5" ht="15" x14ac:dyDescent="0.2">
      <c r="A32" s="123" t="s">
        <v>196</v>
      </c>
      <c r="E32" s="123">
        <v>0</v>
      </c>
    </row>
    <row r="33" spans="1:5" ht="15" x14ac:dyDescent="0.2">
      <c r="A33" s="123" t="s">
        <v>195</v>
      </c>
      <c r="E33" s="123">
        <v>0</v>
      </c>
    </row>
    <row r="34" spans="1:5" ht="15.75" x14ac:dyDescent="0.25">
      <c r="A34" s="122" t="s">
        <v>194</v>
      </c>
      <c r="E34" s="122">
        <f>E31</f>
        <v>1</v>
      </c>
    </row>
    <row r="35" spans="1:5" ht="15" x14ac:dyDescent="0.2">
      <c r="A35" s="123" t="s">
        <v>193</v>
      </c>
      <c r="E35" s="123">
        <v>253</v>
      </c>
    </row>
    <row r="36" spans="1:5" ht="15" x14ac:dyDescent="0.2">
      <c r="A36" s="123" t="s">
        <v>192</v>
      </c>
      <c r="E36" s="123">
        <v>0</v>
      </c>
    </row>
    <row r="37" spans="1:5" ht="15" x14ac:dyDescent="0.2">
      <c r="A37" s="123" t="s">
        <v>191</v>
      </c>
      <c r="E37" s="123">
        <v>0</v>
      </c>
    </row>
    <row r="38" spans="1:5" ht="15" x14ac:dyDescent="0.2">
      <c r="A38" s="123" t="s">
        <v>190</v>
      </c>
      <c r="E38" s="123">
        <v>0</v>
      </c>
    </row>
    <row r="39" spans="1:5" ht="15.75" x14ac:dyDescent="0.25">
      <c r="A39" s="122" t="s">
        <v>189</v>
      </c>
      <c r="E39" s="122">
        <v>253</v>
      </c>
    </row>
    <row r="40" spans="1:5" ht="15.75" x14ac:dyDescent="0.25">
      <c r="A40" s="122" t="s">
        <v>188</v>
      </c>
      <c r="E40" s="122">
        <f>E34-E39</f>
        <v>-252</v>
      </c>
    </row>
    <row r="41" spans="1:5" ht="15.75" x14ac:dyDescent="0.25">
      <c r="A41" s="122" t="s">
        <v>320</v>
      </c>
      <c r="E41" s="122">
        <f>E29+E40</f>
        <v>-122912</v>
      </c>
    </row>
    <row r="42" spans="1:5" ht="15" x14ac:dyDescent="0.2">
      <c r="A42" s="123"/>
      <c r="E42" s="123"/>
    </row>
    <row r="43" spans="1:5" ht="15" x14ac:dyDescent="0.2">
      <c r="A43" s="123"/>
      <c r="E43" s="123"/>
    </row>
    <row r="44" spans="1:5" ht="15.75" x14ac:dyDescent="0.25">
      <c r="A44" s="122"/>
      <c r="E44" s="122"/>
    </row>
    <row r="45" spans="1:5" ht="15.75" x14ac:dyDescent="0.25">
      <c r="A45" s="122"/>
      <c r="E45" s="122"/>
    </row>
    <row r="46" spans="1:5" ht="15.75" x14ac:dyDescent="0.25">
      <c r="A46" s="122"/>
      <c r="E46" s="122"/>
    </row>
    <row r="47" spans="1:5" ht="15.75" x14ac:dyDescent="0.25">
      <c r="A47" s="122"/>
      <c r="E47" s="122"/>
    </row>
    <row r="48" spans="1:5" ht="15.75" x14ac:dyDescent="0.25">
      <c r="A48" s="122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 /2018.(V.  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view="pageLayout" topLeftCell="A38" zoomScaleNormal="100" workbookViewId="0">
      <selection activeCell="D43" sqref="D43"/>
    </sheetView>
  </sheetViews>
  <sheetFormatPr defaultRowHeight="15" x14ac:dyDescent="0.25"/>
  <cols>
    <col min="1" max="1" width="16.85546875" customWidth="1"/>
    <col min="2" max="2" width="56.28515625" customWidth="1"/>
    <col min="3" max="3" width="18.85546875" customWidth="1"/>
    <col min="4" max="4" width="19" customWidth="1"/>
    <col min="5" max="5" width="11.42578125" customWidth="1"/>
    <col min="6" max="6" width="25.28515625" customWidth="1"/>
    <col min="7" max="7" width="12.28515625" customWidth="1"/>
  </cols>
  <sheetData>
    <row r="2" spans="1:12" ht="15.75" x14ac:dyDescent="0.25">
      <c r="A2" s="229"/>
    </row>
    <row r="3" spans="1:12" ht="15.75" x14ac:dyDescent="0.25">
      <c r="A3" s="229" t="s">
        <v>454</v>
      </c>
    </row>
    <row r="4" spans="1:12" ht="16.5" thickBot="1" x14ac:dyDescent="0.3">
      <c r="A4" s="254" t="s">
        <v>553</v>
      </c>
      <c r="B4" s="255"/>
    </row>
    <row r="5" spans="1:12" ht="30.75" customHeight="1" x14ac:dyDescent="0.25">
      <c r="A5" s="230" t="s">
        <v>351</v>
      </c>
      <c r="B5" s="250"/>
      <c r="C5" s="252" t="s">
        <v>455</v>
      </c>
      <c r="D5" s="252" t="s">
        <v>456</v>
      </c>
    </row>
    <row r="6" spans="1:12" ht="16.5" thickBot="1" x14ac:dyDescent="0.3">
      <c r="A6" s="231" t="s">
        <v>265</v>
      </c>
      <c r="B6" s="251"/>
      <c r="C6" s="253"/>
      <c r="D6" s="253"/>
    </row>
    <row r="7" spans="1:12" ht="25.5" customHeight="1" thickBot="1" x14ac:dyDescent="0.3">
      <c r="A7" s="233" t="s">
        <v>457</v>
      </c>
      <c r="B7" s="232" t="s">
        <v>458</v>
      </c>
      <c r="C7" s="235" t="s">
        <v>511</v>
      </c>
      <c r="D7" s="235" t="s">
        <v>570</v>
      </c>
      <c r="G7" s="114"/>
      <c r="H7" s="167"/>
      <c r="I7" s="167"/>
      <c r="J7" s="167"/>
      <c r="K7" s="167"/>
      <c r="L7" s="167"/>
    </row>
    <row r="8" spans="1:12" ht="25.5" customHeight="1" thickBot="1" x14ac:dyDescent="0.3">
      <c r="A8" s="233" t="s">
        <v>459</v>
      </c>
      <c r="B8" s="232" t="s">
        <v>460</v>
      </c>
      <c r="C8" s="235" t="s">
        <v>512</v>
      </c>
      <c r="D8" s="235" t="s">
        <v>513</v>
      </c>
      <c r="H8" s="167"/>
      <c r="I8" s="167"/>
      <c r="J8" s="167"/>
      <c r="K8" s="167"/>
      <c r="L8" s="167"/>
    </row>
    <row r="9" spans="1:12" ht="25.5" customHeight="1" thickBot="1" x14ac:dyDescent="0.3">
      <c r="A9" s="233" t="s">
        <v>461</v>
      </c>
      <c r="B9" s="232" t="s">
        <v>462</v>
      </c>
      <c r="C9" s="235" t="s">
        <v>514</v>
      </c>
      <c r="D9" s="235" t="s">
        <v>571</v>
      </c>
      <c r="H9" s="167"/>
      <c r="I9" s="167"/>
      <c r="J9" s="167"/>
      <c r="K9" s="167"/>
      <c r="L9" s="167"/>
    </row>
    <row r="10" spans="1:12" ht="26.25" customHeight="1" thickBot="1" x14ac:dyDescent="0.3">
      <c r="A10" s="233" t="s">
        <v>387</v>
      </c>
      <c r="B10" s="232" t="s">
        <v>463</v>
      </c>
      <c r="C10" s="235" t="s">
        <v>515</v>
      </c>
      <c r="D10" s="235" t="s">
        <v>516</v>
      </c>
      <c r="H10" s="167"/>
      <c r="I10" s="167"/>
      <c r="J10" s="167"/>
      <c r="K10" s="167"/>
      <c r="L10" s="167"/>
    </row>
    <row r="11" spans="1:12" ht="26.25" customHeight="1" thickBot="1" x14ac:dyDescent="0.3">
      <c r="A11" s="233" t="s">
        <v>388</v>
      </c>
      <c r="B11" s="232" t="s">
        <v>464</v>
      </c>
      <c r="C11" s="235" t="s">
        <v>517</v>
      </c>
      <c r="D11" s="235" t="s">
        <v>518</v>
      </c>
      <c r="H11" s="167"/>
      <c r="I11" s="167"/>
      <c r="J11" s="167"/>
      <c r="K11" s="167"/>
      <c r="L11" s="167"/>
    </row>
    <row r="12" spans="1:12" ht="26.25" customHeight="1" thickBot="1" x14ac:dyDescent="0.3">
      <c r="A12" s="233" t="s">
        <v>389</v>
      </c>
      <c r="B12" s="232" t="s">
        <v>447</v>
      </c>
      <c r="C12" s="235"/>
      <c r="D12" s="235" t="s">
        <v>572</v>
      </c>
      <c r="H12" s="167"/>
      <c r="I12" s="167"/>
      <c r="J12" s="167"/>
      <c r="K12" s="167"/>
      <c r="L12" s="167"/>
    </row>
    <row r="13" spans="1:12" ht="24.75" customHeight="1" thickBot="1" x14ac:dyDescent="0.3">
      <c r="A13" s="233" t="s">
        <v>465</v>
      </c>
      <c r="B13" s="232" t="s">
        <v>466</v>
      </c>
      <c r="C13" s="235" t="s">
        <v>519</v>
      </c>
      <c r="D13" s="235" t="s">
        <v>519</v>
      </c>
      <c r="H13" s="167"/>
      <c r="I13" s="167"/>
      <c r="J13" s="167"/>
      <c r="K13" s="167"/>
      <c r="L13" s="167"/>
    </row>
    <row r="14" spans="1:12" ht="26.25" customHeight="1" thickBot="1" x14ac:dyDescent="0.3">
      <c r="A14" s="233" t="s">
        <v>467</v>
      </c>
      <c r="B14" s="232" t="s">
        <v>468</v>
      </c>
      <c r="C14" s="235" t="s">
        <v>520</v>
      </c>
      <c r="D14" s="235" t="s">
        <v>521</v>
      </c>
      <c r="H14" s="167"/>
      <c r="I14" s="167"/>
      <c r="J14" s="167"/>
      <c r="K14" s="167"/>
      <c r="L14" s="167"/>
    </row>
    <row r="15" spans="1:12" ht="16.5" thickBot="1" x14ac:dyDescent="0.3">
      <c r="A15" s="233" t="s">
        <v>469</v>
      </c>
      <c r="B15" s="232" t="s">
        <v>470</v>
      </c>
      <c r="C15" s="235" t="s">
        <v>520</v>
      </c>
      <c r="D15" s="235" t="s">
        <v>521</v>
      </c>
      <c r="H15" s="167"/>
      <c r="I15" s="167"/>
      <c r="J15" s="167"/>
      <c r="K15" s="167"/>
      <c r="L15" s="167"/>
    </row>
    <row r="16" spans="1:12" ht="25.5" customHeight="1" thickBot="1" x14ac:dyDescent="0.3">
      <c r="A16" s="233" t="s">
        <v>471</v>
      </c>
      <c r="B16" s="232" t="s">
        <v>472</v>
      </c>
      <c r="C16" s="235"/>
      <c r="D16" s="235"/>
      <c r="H16" s="167"/>
      <c r="I16" s="167"/>
      <c r="J16" s="167"/>
      <c r="K16" s="167"/>
      <c r="L16" s="167"/>
    </row>
    <row r="17" spans="1:12" ht="28.5" customHeight="1" thickBot="1" x14ac:dyDescent="0.3">
      <c r="A17" s="233" t="s">
        <v>473</v>
      </c>
      <c r="B17" s="232" t="s">
        <v>474</v>
      </c>
      <c r="C17" s="235" t="s">
        <v>522</v>
      </c>
      <c r="D17" s="235" t="s">
        <v>573</v>
      </c>
      <c r="H17" s="167"/>
      <c r="I17" s="167"/>
      <c r="J17" s="167"/>
      <c r="K17" s="167"/>
      <c r="L17" s="167"/>
    </row>
    <row r="18" spans="1:12" ht="25.5" customHeight="1" thickBot="1" x14ac:dyDescent="0.3">
      <c r="A18" s="233" t="s">
        <v>469</v>
      </c>
      <c r="B18" s="232" t="s">
        <v>475</v>
      </c>
      <c r="C18" s="235"/>
      <c r="D18" s="235"/>
      <c r="H18" s="167"/>
      <c r="I18" s="167"/>
      <c r="J18" s="167"/>
      <c r="K18" s="167"/>
      <c r="L18" s="167"/>
    </row>
    <row r="19" spans="1:12" ht="27" customHeight="1" thickBot="1" x14ac:dyDescent="0.3">
      <c r="A19" s="233" t="s">
        <v>471</v>
      </c>
      <c r="B19" s="232" t="s">
        <v>476</v>
      </c>
      <c r="C19" s="235" t="s">
        <v>523</v>
      </c>
      <c r="D19" s="235" t="s">
        <v>574</v>
      </c>
      <c r="H19" s="167"/>
      <c r="I19" s="167"/>
      <c r="J19" s="167"/>
      <c r="K19" s="167"/>
      <c r="L19" s="167"/>
    </row>
    <row r="20" spans="1:12" ht="27" customHeight="1" thickBot="1" x14ac:dyDescent="0.3">
      <c r="A20" s="233" t="s">
        <v>477</v>
      </c>
      <c r="B20" s="232" t="s">
        <v>478</v>
      </c>
      <c r="C20" s="235" t="s">
        <v>524</v>
      </c>
      <c r="D20" s="235" t="s">
        <v>573</v>
      </c>
      <c r="H20" s="167"/>
      <c r="I20" s="167"/>
      <c r="J20" s="167"/>
      <c r="K20" s="167"/>
      <c r="L20" s="167"/>
    </row>
    <row r="21" spans="1:12" ht="26.25" customHeight="1" thickBot="1" x14ac:dyDescent="0.3">
      <c r="A21" s="233" t="s">
        <v>479</v>
      </c>
      <c r="B21" s="232" t="s">
        <v>480</v>
      </c>
      <c r="C21" s="235"/>
      <c r="D21" s="235"/>
      <c r="H21" s="167"/>
      <c r="I21" s="167"/>
      <c r="J21" s="167"/>
      <c r="K21" s="167"/>
      <c r="L21" s="167"/>
    </row>
    <row r="22" spans="1:12" ht="16.5" thickBot="1" x14ac:dyDescent="0.3">
      <c r="A22" s="233" t="s">
        <v>481</v>
      </c>
      <c r="B22" s="232" t="s">
        <v>482</v>
      </c>
      <c r="C22" s="235" t="s">
        <v>527</v>
      </c>
      <c r="D22" s="235" t="s">
        <v>528</v>
      </c>
      <c r="H22" s="167"/>
      <c r="I22" s="167"/>
      <c r="J22" s="167"/>
      <c r="K22" s="167"/>
      <c r="L22" s="167"/>
    </row>
    <row r="23" spans="1:12" ht="31.5" customHeight="1" thickBot="1" x14ac:dyDescent="0.3">
      <c r="A23" s="233" t="s">
        <v>469</v>
      </c>
      <c r="B23" s="232" t="s">
        <v>483</v>
      </c>
      <c r="C23" s="235" t="s">
        <v>525</v>
      </c>
      <c r="D23" s="235" t="s">
        <v>526</v>
      </c>
      <c r="H23" s="167"/>
      <c r="I23" s="167"/>
      <c r="J23" s="167"/>
      <c r="K23" s="167"/>
      <c r="L23" s="167"/>
    </row>
    <row r="24" spans="1:12" ht="30" customHeight="1" thickBot="1" x14ac:dyDescent="0.3">
      <c r="A24" s="233" t="s">
        <v>471</v>
      </c>
      <c r="B24" s="232" t="s">
        <v>484</v>
      </c>
      <c r="C24" s="235" t="s">
        <v>521</v>
      </c>
      <c r="D24" s="235" t="s">
        <v>521</v>
      </c>
      <c r="H24" s="167"/>
      <c r="I24" s="167"/>
      <c r="J24" s="167"/>
      <c r="K24" s="167"/>
      <c r="L24" s="167"/>
    </row>
    <row r="25" spans="1:12" ht="30.75" customHeight="1" thickBot="1" x14ac:dyDescent="0.3">
      <c r="A25" s="233" t="s">
        <v>465</v>
      </c>
      <c r="B25" s="232" t="s">
        <v>485</v>
      </c>
      <c r="C25" s="235" t="s">
        <v>529</v>
      </c>
      <c r="D25" s="235" t="s">
        <v>529</v>
      </c>
      <c r="H25" s="167"/>
      <c r="I25" s="167"/>
      <c r="J25" s="167"/>
      <c r="K25" s="167"/>
      <c r="L25" s="167"/>
    </row>
    <row r="26" spans="1:12" ht="34.5" customHeight="1" thickBot="1" x14ac:dyDescent="0.3">
      <c r="A26" s="233" t="s">
        <v>486</v>
      </c>
      <c r="B26" s="232" t="s">
        <v>487</v>
      </c>
      <c r="C26" s="235" t="s">
        <v>530</v>
      </c>
      <c r="D26" s="235" t="s">
        <v>575</v>
      </c>
      <c r="H26" s="167"/>
      <c r="I26" s="167"/>
      <c r="J26" s="167"/>
      <c r="K26" s="167"/>
      <c r="L26" s="167"/>
    </row>
    <row r="27" spans="1:12" ht="27.75" customHeight="1" thickBot="1" x14ac:dyDescent="0.3">
      <c r="A27" s="233" t="s">
        <v>488</v>
      </c>
      <c r="B27" s="232" t="s">
        <v>489</v>
      </c>
      <c r="C27" s="235" t="s">
        <v>531</v>
      </c>
      <c r="D27" s="235" t="s">
        <v>531</v>
      </c>
      <c r="H27" s="167"/>
      <c r="I27" s="167"/>
      <c r="J27" s="167"/>
      <c r="K27" s="167"/>
      <c r="L27" s="167"/>
    </row>
    <row r="28" spans="1:12" ht="24.75" customHeight="1" thickBot="1" x14ac:dyDescent="0.3">
      <c r="A28" s="233"/>
      <c r="B28" s="234" t="s">
        <v>249</v>
      </c>
      <c r="C28" s="236" t="s">
        <v>532</v>
      </c>
      <c r="D28" s="236" t="s">
        <v>576</v>
      </c>
      <c r="H28" s="167"/>
      <c r="I28" s="167"/>
      <c r="J28" s="167"/>
      <c r="K28" s="167"/>
      <c r="L28" s="167"/>
    </row>
    <row r="29" spans="1:12" ht="16.5" thickBot="1" x14ac:dyDescent="0.3">
      <c r="A29" s="231" t="s">
        <v>248</v>
      </c>
      <c r="B29" s="232"/>
      <c r="C29" s="235"/>
      <c r="D29" s="235"/>
      <c r="H29" s="167"/>
      <c r="I29" s="167"/>
      <c r="J29" s="167"/>
      <c r="K29" s="167"/>
      <c r="L29" s="167"/>
    </row>
    <row r="30" spans="1:12" ht="16.5" thickBot="1" x14ac:dyDescent="0.3">
      <c r="A30" s="233" t="s">
        <v>490</v>
      </c>
      <c r="B30" s="232" t="s">
        <v>491</v>
      </c>
      <c r="C30" s="235" t="s">
        <v>533</v>
      </c>
      <c r="D30" s="235" t="s">
        <v>577</v>
      </c>
      <c r="H30" s="167"/>
      <c r="I30" s="167"/>
      <c r="J30" s="167"/>
      <c r="K30" s="167"/>
      <c r="L30" s="167"/>
    </row>
    <row r="31" spans="1:12" ht="29.25" customHeight="1" thickBot="1" x14ac:dyDescent="0.3">
      <c r="A31" s="233" t="s">
        <v>469</v>
      </c>
      <c r="B31" s="232" t="s">
        <v>492</v>
      </c>
      <c r="C31" s="235" t="s">
        <v>534</v>
      </c>
      <c r="D31" s="235" t="s">
        <v>534</v>
      </c>
      <c r="H31" s="167"/>
      <c r="I31" s="167"/>
      <c r="J31" s="167"/>
      <c r="K31" s="167"/>
      <c r="L31" s="167"/>
    </row>
    <row r="32" spans="1:12" ht="28.5" customHeight="1" thickBot="1" x14ac:dyDescent="0.3">
      <c r="A32" s="233" t="s">
        <v>471</v>
      </c>
      <c r="B32" s="232" t="s">
        <v>493</v>
      </c>
      <c r="C32" s="235" t="s">
        <v>535</v>
      </c>
      <c r="D32" s="235" t="s">
        <v>578</v>
      </c>
      <c r="H32" s="167"/>
      <c r="I32" s="167"/>
      <c r="J32" s="167"/>
      <c r="K32" s="167"/>
      <c r="L32" s="167"/>
    </row>
    <row r="33" spans="1:12" ht="33" customHeight="1" thickBot="1" x14ac:dyDescent="0.3">
      <c r="A33" s="233" t="s">
        <v>465</v>
      </c>
      <c r="B33" s="232" t="s">
        <v>536</v>
      </c>
      <c r="C33" s="235" t="s">
        <v>537</v>
      </c>
      <c r="D33" s="235" t="s">
        <v>537</v>
      </c>
      <c r="H33" s="167"/>
      <c r="I33" s="167"/>
      <c r="J33" s="167"/>
      <c r="K33" s="167"/>
      <c r="L33" s="167"/>
    </row>
    <row r="34" spans="1:12" ht="30" customHeight="1" thickBot="1" x14ac:dyDescent="0.3">
      <c r="A34" s="233" t="s">
        <v>494</v>
      </c>
      <c r="B34" s="232" t="s">
        <v>495</v>
      </c>
      <c r="C34" s="235" t="s">
        <v>538</v>
      </c>
      <c r="D34" s="235" t="s">
        <v>539</v>
      </c>
      <c r="H34" s="167"/>
      <c r="I34" s="167"/>
      <c r="J34" s="167"/>
      <c r="K34" s="167"/>
      <c r="L34" s="167"/>
    </row>
    <row r="35" spans="1:12" ht="31.5" customHeight="1" thickBot="1" x14ac:dyDescent="0.3">
      <c r="A35" s="233" t="s">
        <v>479</v>
      </c>
      <c r="B35" s="232" t="s">
        <v>496</v>
      </c>
      <c r="C35" s="235" t="s">
        <v>409</v>
      </c>
      <c r="D35" s="235" t="s">
        <v>409</v>
      </c>
      <c r="H35" s="167"/>
      <c r="I35" s="167"/>
      <c r="J35" s="167"/>
      <c r="K35" s="167"/>
      <c r="L35" s="167"/>
    </row>
    <row r="36" spans="1:12" ht="30.75" customHeight="1" thickBot="1" x14ac:dyDescent="0.3">
      <c r="A36" s="233" t="s">
        <v>497</v>
      </c>
      <c r="B36" s="232" t="s">
        <v>498</v>
      </c>
      <c r="C36" s="235" t="s">
        <v>540</v>
      </c>
      <c r="D36" s="235" t="s">
        <v>579</v>
      </c>
      <c r="H36" s="167"/>
      <c r="I36" s="167"/>
      <c r="J36" s="167"/>
      <c r="K36" s="167"/>
      <c r="L36" s="167"/>
    </row>
    <row r="37" spans="1:12" ht="16.5" thickBot="1" x14ac:dyDescent="0.3">
      <c r="A37" s="233" t="s">
        <v>499</v>
      </c>
      <c r="B37" s="232" t="s">
        <v>500</v>
      </c>
      <c r="C37" s="235" t="s">
        <v>541</v>
      </c>
      <c r="D37" s="235" t="s">
        <v>580</v>
      </c>
      <c r="H37" s="167"/>
      <c r="I37" s="167"/>
      <c r="J37" s="167"/>
      <c r="K37" s="167"/>
      <c r="L37" s="167"/>
    </row>
    <row r="38" spans="1:12" ht="31.5" customHeight="1" thickBot="1" x14ac:dyDescent="0.3">
      <c r="A38" s="233" t="s">
        <v>469</v>
      </c>
      <c r="B38" s="232" t="s">
        <v>501</v>
      </c>
      <c r="C38" s="235" t="s">
        <v>542</v>
      </c>
      <c r="D38" s="235" t="s">
        <v>581</v>
      </c>
      <c r="H38" s="167"/>
      <c r="I38" s="167"/>
      <c r="J38" s="167"/>
      <c r="K38" s="167"/>
      <c r="L38" s="167"/>
    </row>
    <row r="39" spans="1:12" ht="29.25" customHeight="1" thickBot="1" x14ac:dyDescent="0.3">
      <c r="A39" s="233" t="s">
        <v>471</v>
      </c>
      <c r="B39" s="232" t="s">
        <v>502</v>
      </c>
      <c r="C39" s="235" t="s">
        <v>543</v>
      </c>
      <c r="D39" s="235" t="s">
        <v>544</v>
      </c>
      <c r="H39" s="167"/>
      <c r="I39" s="167"/>
      <c r="J39" s="167"/>
      <c r="K39" s="167"/>
      <c r="L39" s="167"/>
    </row>
    <row r="40" spans="1:12" ht="36" customHeight="1" thickBot="1" x14ac:dyDescent="0.3">
      <c r="A40" s="233" t="s">
        <v>465</v>
      </c>
      <c r="B40" s="232" t="s">
        <v>503</v>
      </c>
      <c r="C40" s="235" t="s">
        <v>546</v>
      </c>
      <c r="D40" s="235" t="s">
        <v>582</v>
      </c>
      <c r="H40" s="167"/>
      <c r="I40" s="167"/>
      <c r="J40" s="167"/>
      <c r="K40" s="167"/>
      <c r="L40" s="167"/>
    </row>
    <row r="41" spans="1:12" ht="34.5" customHeight="1" thickBot="1" x14ac:dyDescent="0.3">
      <c r="A41" s="233" t="s">
        <v>459</v>
      </c>
      <c r="B41" s="232" t="s">
        <v>504</v>
      </c>
      <c r="C41" s="235" t="s">
        <v>409</v>
      </c>
      <c r="D41" s="235" t="s">
        <v>409</v>
      </c>
      <c r="H41" s="167"/>
      <c r="I41" s="167"/>
      <c r="J41" s="167"/>
      <c r="K41" s="167"/>
      <c r="L41" s="167"/>
    </row>
    <row r="42" spans="1:12" ht="27" customHeight="1" thickBot="1" x14ac:dyDescent="0.3">
      <c r="A42" s="233" t="s">
        <v>505</v>
      </c>
      <c r="B42" s="232" t="s">
        <v>506</v>
      </c>
      <c r="C42" s="235" t="s">
        <v>545</v>
      </c>
      <c r="D42" s="235" t="s">
        <v>521</v>
      </c>
      <c r="H42" s="167"/>
      <c r="I42" s="167"/>
      <c r="J42" s="167"/>
      <c r="K42" s="167"/>
      <c r="L42" s="167"/>
    </row>
    <row r="43" spans="1:12" ht="45" customHeight="1" thickBot="1" x14ac:dyDescent="0.3">
      <c r="A43" s="233"/>
      <c r="B43" s="234" t="s">
        <v>238</v>
      </c>
      <c r="C43" s="236" t="s">
        <v>532</v>
      </c>
      <c r="D43" s="236" t="s">
        <v>576</v>
      </c>
      <c r="H43" s="167"/>
      <c r="I43" s="167"/>
      <c r="J43" s="167"/>
      <c r="K43" s="167"/>
      <c r="L43" s="167"/>
    </row>
    <row r="44" spans="1:12" ht="15.75" x14ac:dyDescent="0.25">
      <c r="A44" s="229"/>
      <c r="H44" s="167"/>
      <c r="I44" s="167"/>
      <c r="J44" s="167"/>
      <c r="K44" s="167"/>
      <c r="L44" s="167"/>
    </row>
    <row r="45" spans="1:12" ht="15.75" x14ac:dyDescent="0.25">
      <c r="H45" s="167"/>
      <c r="I45" s="167"/>
      <c r="J45" s="167"/>
      <c r="K45" s="167"/>
      <c r="L45" s="167"/>
    </row>
    <row r="46" spans="1:12" ht="15.75" x14ac:dyDescent="0.25">
      <c r="H46" s="167"/>
      <c r="I46" s="167"/>
      <c r="J46" s="167"/>
      <c r="K46" s="167"/>
      <c r="L46" s="167"/>
    </row>
    <row r="47" spans="1:12" ht="15.75" x14ac:dyDescent="0.25">
      <c r="H47" s="167"/>
      <c r="I47" s="167"/>
      <c r="J47" s="167"/>
      <c r="K47" s="167"/>
      <c r="L47" s="167"/>
    </row>
    <row r="48" spans="1:12" ht="15.75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</row>
  </sheetData>
  <mergeCells count="4">
    <mergeCell ref="B5:B6"/>
    <mergeCell ref="C5:C6"/>
    <mergeCell ref="D5:D6"/>
    <mergeCell ref="A4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&amp;C6.melléklet /2018(V. 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topLeftCell="A13" zoomScaleNormal="100" workbookViewId="0">
      <selection activeCell="C8" sqref="C8"/>
    </sheetView>
  </sheetViews>
  <sheetFormatPr defaultRowHeight="12.75" x14ac:dyDescent="0.2"/>
  <cols>
    <col min="1" max="1" width="38.140625" style="121" customWidth="1"/>
    <col min="2" max="2" width="15.7109375" style="121" customWidth="1"/>
    <col min="3" max="3" width="13.85546875" style="121" customWidth="1"/>
    <col min="4" max="4" width="14.140625" style="121" customWidth="1"/>
    <col min="5" max="16384" width="9.140625" style="121"/>
  </cols>
  <sheetData>
    <row r="1" spans="1:4" ht="18" x14ac:dyDescent="0.25">
      <c r="A1" s="248" t="s">
        <v>232</v>
      </c>
      <c r="B1" s="248"/>
      <c r="C1" s="248"/>
      <c r="D1" s="248"/>
    </row>
    <row r="2" spans="1:4" ht="18" x14ac:dyDescent="0.25">
      <c r="A2" s="248" t="s">
        <v>231</v>
      </c>
      <c r="B2" s="248"/>
      <c r="C2" s="248"/>
      <c r="D2" s="248"/>
    </row>
    <row r="3" spans="1:4" x14ac:dyDescent="0.2">
      <c r="A3" s="149"/>
      <c r="B3" s="148"/>
    </row>
    <row r="4" spans="1:4" x14ac:dyDescent="0.2">
      <c r="D4" s="147" t="s">
        <v>160</v>
      </c>
    </row>
    <row r="5" spans="1:4" ht="15.75" x14ac:dyDescent="0.25">
      <c r="A5" s="146" t="s">
        <v>230</v>
      </c>
      <c r="B5" s="145" t="s">
        <v>336</v>
      </c>
      <c r="C5" s="129" t="s">
        <v>334</v>
      </c>
      <c r="D5" s="129" t="s">
        <v>335</v>
      </c>
    </row>
    <row r="6" spans="1:4" ht="15.75" x14ac:dyDescent="0.25">
      <c r="A6" s="146"/>
      <c r="B6" s="145"/>
      <c r="C6" s="129"/>
      <c r="D6" s="129"/>
    </row>
    <row r="7" spans="1:4" x14ac:dyDescent="0.2">
      <c r="A7" s="144" t="s">
        <v>450</v>
      </c>
      <c r="B7" s="139">
        <v>3848</v>
      </c>
      <c r="C7" s="139">
        <v>2898</v>
      </c>
      <c r="D7" s="139">
        <f>D8+D9+D10</f>
        <v>755</v>
      </c>
    </row>
    <row r="8" spans="1:4" x14ac:dyDescent="0.2">
      <c r="A8" s="228" t="s">
        <v>451</v>
      </c>
      <c r="B8" s="140">
        <v>3848</v>
      </c>
      <c r="C8" s="140">
        <v>2898</v>
      </c>
      <c r="D8" s="140">
        <v>755</v>
      </c>
    </row>
    <row r="9" spans="1:4" x14ac:dyDescent="0.2">
      <c r="A9" s="141"/>
      <c r="B9" s="140"/>
      <c r="C9" s="140"/>
      <c r="D9" s="140"/>
    </row>
    <row r="10" spans="1:4" x14ac:dyDescent="0.2">
      <c r="A10" s="141"/>
      <c r="B10" s="140"/>
      <c r="C10" s="140"/>
      <c r="D10" s="140"/>
    </row>
    <row r="11" spans="1:4" x14ac:dyDescent="0.2">
      <c r="A11" s="142"/>
      <c r="B11" s="140"/>
      <c r="C11" s="140"/>
      <c r="D11" s="140"/>
    </row>
    <row r="12" spans="1:4" x14ac:dyDescent="0.2">
      <c r="A12" s="137" t="s">
        <v>229</v>
      </c>
      <c r="B12" s="139">
        <v>1575</v>
      </c>
      <c r="C12" s="139">
        <f>SUM(C13:C15)</f>
        <v>3809</v>
      </c>
      <c r="D12" s="139">
        <v>3714</v>
      </c>
    </row>
    <row r="13" spans="1:4" x14ac:dyDescent="0.2">
      <c r="A13" s="137" t="s">
        <v>558</v>
      </c>
      <c r="B13" s="139">
        <v>0</v>
      </c>
      <c r="C13" s="139">
        <v>1664</v>
      </c>
      <c r="D13" s="139">
        <v>1569</v>
      </c>
    </row>
    <row r="14" spans="1:4" x14ac:dyDescent="0.2">
      <c r="A14" s="137" t="s">
        <v>559</v>
      </c>
      <c r="B14" s="139">
        <v>1575</v>
      </c>
      <c r="C14" s="139">
        <v>2100</v>
      </c>
      <c r="D14" s="139">
        <v>2100</v>
      </c>
    </row>
    <row r="15" spans="1:4" x14ac:dyDescent="0.2">
      <c r="A15" s="137" t="s">
        <v>560</v>
      </c>
      <c r="B15" s="139">
        <v>0</v>
      </c>
      <c r="C15" s="139">
        <v>45</v>
      </c>
      <c r="D15" s="139">
        <v>45</v>
      </c>
    </row>
    <row r="16" spans="1:4" x14ac:dyDescent="0.2">
      <c r="A16" s="137" t="s">
        <v>228</v>
      </c>
      <c r="B16" s="139">
        <v>1464</v>
      </c>
      <c r="C16" s="139">
        <v>1464</v>
      </c>
      <c r="D16" s="139">
        <v>640</v>
      </c>
    </row>
    <row r="17" spans="1:4" x14ac:dyDescent="0.2">
      <c r="A17" s="141"/>
      <c r="B17" s="140"/>
      <c r="C17" s="140"/>
      <c r="D17" s="140"/>
    </row>
    <row r="18" spans="1:4" x14ac:dyDescent="0.2">
      <c r="A18" s="137"/>
      <c r="B18" s="139"/>
      <c r="C18" s="138"/>
      <c r="D18" s="137"/>
    </row>
    <row r="19" spans="1:4" x14ac:dyDescent="0.2">
      <c r="A19" s="136"/>
      <c r="B19" s="136"/>
      <c r="C19" s="136"/>
      <c r="D19" s="136"/>
    </row>
    <row r="20" spans="1:4" ht="15.75" x14ac:dyDescent="0.25">
      <c r="A20" s="135" t="s">
        <v>227</v>
      </c>
      <c r="B20" s="134">
        <f>B7+B12+B16</f>
        <v>6887</v>
      </c>
      <c r="C20" s="134">
        <f>C7+C12+C16</f>
        <v>8171</v>
      </c>
      <c r="D20" s="134">
        <f>D7+D12+D16</f>
        <v>5109</v>
      </c>
    </row>
    <row r="23" spans="1:4" ht="18" x14ac:dyDescent="0.25">
      <c r="A23" s="133" t="s">
        <v>226</v>
      </c>
      <c r="B23" s="132">
        <f>B7+B12+B16</f>
        <v>6887</v>
      </c>
      <c r="C23" s="132">
        <f>SUM(C20)</f>
        <v>8171</v>
      </c>
      <c r="D23" s="132">
        <f>SUM(D20)</f>
        <v>5109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/2018.(V.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topLeftCell="A7" zoomScaleNormal="100" workbookViewId="0">
      <selection activeCell="C22" sqref="C22"/>
    </sheetView>
  </sheetViews>
  <sheetFormatPr defaultRowHeight="12.75" x14ac:dyDescent="0.2"/>
  <cols>
    <col min="1" max="1" width="38.140625" style="121" customWidth="1"/>
    <col min="2" max="2" width="16" style="121" customWidth="1"/>
    <col min="3" max="3" width="16.140625" style="121" customWidth="1"/>
    <col min="4" max="4" width="15.5703125" style="121" customWidth="1"/>
    <col min="5" max="16384" width="9.140625" style="121"/>
  </cols>
  <sheetData>
    <row r="1" spans="1:7" ht="18" x14ac:dyDescent="0.25">
      <c r="A1" s="248" t="s">
        <v>237</v>
      </c>
      <c r="B1" s="248"/>
      <c r="C1" s="248"/>
      <c r="D1" s="248"/>
    </row>
    <row r="2" spans="1:7" ht="18" x14ac:dyDescent="0.25">
      <c r="A2" s="248" t="s">
        <v>236</v>
      </c>
      <c r="B2" s="248"/>
      <c r="C2" s="248"/>
      <c r="D2" s="248"/>
    </row>
    <row r="3" spans="1:7" ht="18" x14ac:dyDescent="0.25">
      <c r="A3" s="153"/>
      <c r="B3" s="153"/>
      <c r="C3" s="153"/>
      <c r="D3" s="153"/>
    </row>
    <row r="4" spans="1:7" x14ac:dyDescent="0.2">
      <c r="A4" s="149"/>
    </row>
    <row r="5" spans="1:7" x14ac:dyDescent="0.2">
      <c r="D5" s="130" t="s">
        <v>160</v>
      </c>
    </row>
    <row r="6" spans="1:7" ht="15.75" x14ac:dyDescent="0.25">
      <c r="A6" s="146" t="s">
        <v>235</v>
      </c>
      <c r="B6" s="145" t="s">
        <v>333</v>
      </c>
      <c r="C6" s="129" t="s">
        <v>334</v>
      </c>
      <c r="D6" s="129" t="s">
        <v>335</v>
      </c>
    </row>
    <row r="7" spans="1:7" x14ac:dyDescent="0.2">
      <c r="A7" s="142"/>
      <c r="B7" s="142"/>
      <c r="C7" s="142"/>
      <c r="D7" s="142"/>
      <c r="E7" s="142"/>
      <c r="F7" s="142"/>
      <c r="G7" s="142"/>
    </row>
    <row r="8" spans="1:7" x14ac:dyDescent="0.2">
      <c r="A8" s="144" t="s">
        <v>67</v>
      </c>
      <c r="B8" s="144">
        <f>SUM(B9:B15)</f>
        <v>5077</v>
      </c>
      <c r="C8" s="144">
        <f>SUM(C9:C15)</f>
        <v>7427</v>
      </c>
      <c r="D8" s="144">
        <f>SUM(D9:D15)</f>
        <v>6931</v>
      </c>
      <c r="E8" s="142"/>
      <c r="F8" s="142"/>
      <c r="G8" s="142"/>
    </row>
    <row r="9" spans="1:7" x14ac:dyDescent="0.2">
      <c r="A9" s="141" t="s">
        <v>562</v>
      </c>
      <c r="B9" s="142">
        <v>590</v>
      </c>
      <c r="C9" s="142">
        <v>4183</v>
      </c>
      <c r="D9" s="140">
        <v>4183</v>
      </c>
      <c r="E9" s="142"/>
      <c r="F9" s="142"/>
      <c r="G9" s="142"/>
    </row>
    <row r="10" spans="1:7" x14ac:dyDescent="0.2">
      <c r="A10" s="141" t="s">
        <v>561</v>
      </c>
      <c r="B10" s="142">
        <v>0</v>
      </c>
      <c r="C10" s="142">
        <v>1898</v>
      </c>
      <c r="D10" s="142">
        <v>1898</v>
      </c>
      <c r="E10" s="142"/>
      <c r="F10" s="142"/>
      <c r="G10" s="142"/>
    </row>
    <row r="11" spans="1:7" x14ac:dyDescent="0.2">
      <c r="A11" s="141" t="s">
        <v>583</v>
      </c>
      <c r="B11" s="142">
        <v>0</v>
      </c>
      <c r="C11" s="142">
        <v>850</v>
      </c>
      <c r="D11" s="142">
        <v>850</v>
      </c>
      <c r="E11" s="142"/>
      <c r="F11" s="142"/>
      <c r="G11" s="142"/>
    </row>
    <row r="12" spans="1:7" x14ac:dyDescent="0.2">
      <c r="A12" s="141" t="s">
        <v>563</v>
      </c>
      <c r="B12" s="142">
        <v>2990</v>
      </c>
      <c r="C12" s="142"/>
      <c r="D12" s="142"/>
      <c r="E12" s="142"/>
      <c r="F12" s="142"/>
      <c r="G12" s="142"/>
    </row>
    <row r="13" spans="1:7" x14ac:dyDescent="0.2">
      <c r="A13" s="141" t="s">
        <v>564</v>
      </c>
      <c r="B13" s="142">
        <v>215</v>
      </c>
      <c r="C13" s="142">
        <v>215</v>
      </c>
      <c r="D13" s="152"/>
      <c r="E13" s="142"/>
      <c r="F13" s="142"/>
      <c r="G13" s="142"/>
    </row>
    <row r="14" spans="1:7" x14ac:dyDescent="0.2">
      <c r="A14" s="141" t="s">
        <v>565</v>
      </c>
      <c r="B14" s="142">
        <v>497</v>
      </c>
      <c r="C14" s="142">
        <v>281</v>
      </c>
      <c r="D14" s="152"/>
      <c r="E14" s="142"/>
      <c r="F14" s="142"/>
      <c r="G14" s="142"/>
    </row>
    <row r="15" spans="1:7" x14ac:dyDescent="0.2">
      <c r="A15" s="143" t="s">
        <v>566</v>
      </c>
      <c r="B15" s="142">
        <v>785</v>
      </c>
      <c r="C15" s="142"/>
      <c r="D15" s="142"/>
      <c r="E15" s="142"/>
      <c r="F15" s="142"/>
      <c r="G15" s="142"/>
    </row>
    <row r="16" spans="1:7" x14ac:dyDescent="0.2">
      <c r="A16" s="137" t="s">
        <v>234</v>
      </c>
      <c r="B16" s="151">
        <v>1371</v>
      </c>
      <c r="C16" s="151">
        <v>1876</v>
      </c>
      <c r="D16" s="137">
        <v>1871</v>
      </c>
    </row>
    <row r="17" spans="1:4" x14ac:dyDescent="0.2">
      <c r="A17" s="136"/>
      <c r="B17" s="136"/>
      <c r="C17" s="136"/>
    </row>
    <row r="18" spans="1:4" ht="15.75" x14ac:dyDescent="0.25">
      <c r="A18" s="135" t="s">
        <v>227</v>
      </c>
      <c r="B18" s="146">
        <v>6448</v>
      </c>
      <c r="C18" s="146">
        <f>C8+C16</f>
        <v>9303</v>
      </c>
      <c r="D18" s="122">
        <f>D8+D16</f>
        <v>8802</v>
      </c>
    </row>
    <row r="19" spans="1:4" x14ac:dyDescent="0.2">
      <c r="A19" s="136"/>
      <c r="B19" s="136"/>
      <c r="C19" s="136"/>
    </row>
    <row r="21" spans="1:4" ht="18" x14ac:dyDescent="0.25">
      <c r="A21" s="133" t="s">
        <v>233</v>
      </c>
      <c r="B21" s="150">
        <f>SUM(B18)</f>
        <v>6448</v>
      </c>
      <c r="C21" s="150">
        <f>C18</f>
        <v>9303</v>
      </c>
      <c r="D21" s="150">
        <f>SUM(D18)</f>
        <v>8802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 /2018.(V.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view="pageLayout" topLeftCell="A39" zoomScaleNormal="100" workbookViewId="0">
      <selection activeCell="G47" sqref="G47"/>
    </sheetView>
  </sheetViews>
  <sheetFormatPr defaultRowHeight="12.75" x14ac:dyDescent="0.2"/>
  <cols>
    <col min="1" max="1" width="6.7109375" style="121" customWidth="1"/>
    <col min="2" max="4" width="9.140625" style="121"/>
    <col min="5" max="5" width="19.85546875" style="121" customWidth="1"/>
    <col min="6" max="6" width="16" style="121" customWidth="1"/>
    <col min="7" max="7" width="15.85546875" style="121" customWidth="1"/>
    <col min="8" max="16384" width="9.140625" style="121"/>
  </cols>
  <sheetData>
    <row r="2" spans="1:8" ht="15" x14ac:dyDescent="0.25">
      <c r="C2" s="257" t="s">
        <v>550</v>
      </c>
      <c r="D2" s="258"/>
      <c r="E2" s="258"/>
      <c r="F2" s="258"/>
    </row>
    <row r="3" spans="1:8" ht="18" x14ac:dyDescent="0.25">
      <c r="A3" s="248" t="s">
        <v>332</v>
      </c>
      <c r="B3" s="248"/>
      <c r="C3" s="248"/>
      <c r="D3" s="248"/>
      <c r="E3" s="248"/>
      <c r="F3" s="248"/>
      <c r="G3" s="248"/>
      <c r="H3" s="157"/>
    </row>
    <row r="5" spans="1:8" x14ac:dyDescent="0.2">
      <c r="G5" s="130" t="s">
        <v>223</v>
      </c>
    </row>
    <row r="6" spans="1:8" ht="15.75" x14ac:dyDescent="0.25">
      <c r="F6" s="122" t="s">
        <v>266</v>
      </c>
      <c r="G6" s="129" t="s">
        <v>222</v>
      </c>
    </row>
    <row r="7" spans="1:8" ht="15.75" x14ac:dyDescent="0.25">
      <c r="A7" s="122" t="s">
        <v>265</v>
      </c>
      <c r="B7" s="122"/>
    </row>
    <row r="9" spans="1:8" ht="15.75" x14ac:dyDescent="0.25">
      <c r="A9" s="149" t="s">
        <v>264</v>
      </c>
      <c r="B9" s="122"/>
      <c r="C9" s="122"/>
      <c r="D9" s="122"/>
      <c r="E9" s="122"/>
      <c r="F9" s="129">
        <f>SUM(F10:F13)</f>
        <v>2128843</v>
      </c>
      <c r="G9" s="129">
        <f>SUM(G10:G13)</f>
        <v>2033256</v>
      </c>
    </row>
    <row r="10" spans="1:8" ht="15" x14ac:dyDescent="0.2">
      <c r="A10" s="124"/>
      <c r="B10" s="124" t="s">
        <v>263</v>
      </c>
      <c r="C10" s="124"/>
      <c r="D10" s="124"/>
      <c r="E10" s="124"/>
      <c r="F10" s="125">
        <v>1500</v>
      </c>
      <c r="G10" s="125">
        <v>755</v>
      </c>
    </row>
    <row r="11" spans="1:8" ht="15" x14ac:dyDescent="0.2">
      <c r="A11" s="124"/>
      <c r="B11" s="124" t="s">
        <v>262</v>
      </c>
      <c r="C11" s="124"/>
      <c r="D11" s="124"/>
      <c r="E11" s="124"/>
      <c r="F11" s="125">
        <v>2123651</v>
      </c>
      <c r="G11" s="125">
        <v>2028809</v>
      </c>
    </row>
    <row r="12" spans="1:8" ht="15" x14ac:dyDescent="0.2">
      <c r="A12" s="124"/>
      <c r="B12" s="124" t="s">
        <v>261</v>
      </c>
      <c r="C12" s="124"/>
      <c r="D12" s="124"/>
      <c r="E12" s="124"/>
      <c r="F12" s="125">
        <v>3692</v>
      </c>
      <c r="G12" s="125">
        <v>3692</v>
      </c>
    </row>
    <row r="13" spans="1:8" ht="15" x14ac:dyDescent="0.2">
      <c r="A13" s="124"/>
      <c r="B13" s="124" t="s">
        <v>260</v>
      </c>
      <c r="C13" s="124"/>
      <c r="D13" s="124"/>
      <c r="E13" s="124"/>
      <c r="F13" s="125"/>
      <c r="G13" s="125"/>
    </row>
    <row r="14" spans="1:8" ht="15.75" x14ac:dyDescent="0.25">
      <c r="A14" s="149" t="s">
        <v>259</v>
      </c>
      <c r="B14" s="149"/>
      <c r="C14" s="149"/>
      <c r="D14" s="149"/>
      <c r="E14" s="149"/>
      <c r="F14" s="129">
        <f>F15+F16</f>
        <v>48</v>
      </c>
      <c r="G14" s="129">
        <f>G15+G16</f>
        <v>0</v>
      </c>
    </row>
    <row r="15" spans="1:8" ht="14.25" customHeight="1" x14ac:dyDescent="0.2">
      <c r="A15" s="124"/>
      <c r="B15" s="124" t="s">
        <v>258</v>
      </c>
      <c r="C15" s="124"/>
      <c r="D15" s="124"/>
      <c r="E15" s="124"/>
      <c r="F15" s="124">
        <v>48</v>
      </c>
      <c r="G15" s="124">
        <v>0</v>
      </c>
    </row>
    <row r="16" spans="1:8" ht="15" hidden="1" x14ac:dyDescent="0.2">
      <c r="A16" s="124"/>
      <c r="B16" s="124" t="s">
        <v>257</v>
      </c>
      <c r="C16" s="124"/>
      <c r="D16" s="124"/>
      <c r="E16" s="124"/>
      <c r="F16" s="125"/>
      <c r="G16" s="125"/>
    </row>
    <row r="17" spans="1:7" ht="15.75" x14ac:dyDescent="0.25">
      <c r="A17" s="256" t="s">
        <v>256</v>
      </c>
      <c r="B17" s="256"/>
      <c r="C17" s="256"/>
      <c r="D17" s="156"/>
      <c r="E17" s="124"/>
      <c r="F17" s="122">
        <v>50516</v>
      </c>
      <c r="G17" s="122">
        <v>32323</v>
      </c>
    </row>
    <row r="18" spans="1:7" ht="15.75" x14ac:dyDescent="0.25">
      <c r="A18" s="256" t="s">
        <v>255</v>
      </c>
      <c r="B18" s="256"/>
      <c r="C18" s="256"/>
      <c r="D18" s="124"/>
      <c r="E18" s="124"/>
      <c r="F18" s="122">
        <f>F19+F20+F21</f>
        <v>55709</v>
      </c>
      <c r="G18" s="122">
        <v>53841</v>
      </c>
    </row>
    <row r="19" spans="1:7" ht="15" x14ac:dyDescent="0.2">
      <c r="A19" s="124"/>
      <c r="B19" s="123" t="s">
        <v>254</v>
      </c>
      <c r="C19" s="124"/>
      <c r="D19" s="124"/>
      <c r="E19" s="124"/>
      <c r="F19" s="125">
        <v>55551</v>
      </c>
      <c r="G19" s="125">
        <v>53683</v>
      </c>
    </row>
    <row r="20" spans="1:7" ht="15" x14ac:dyDescent="0.2">
      <c r="A20" s="124"/>
      <c r="B20" s="123" t="s">
        <v>253</v>
      </c>
      <c r="C20" s="124"/>
      <c r="D20" s="124"/>
      <c r="E20" s="124"/>
      <c r="F20" s="125">
        <v>0</v>
      </c>
      <c r="G20" s="125">
        <v>0</v>
      </c>
    </row>
    <row r="21" spans="1:7" ht="15" x14ac:dyDescent="0.2">
      <c r="B21" s="123" t="s">
        <v>252</v>
      </c>
      <c r="F21" s="126">
        <v>158</v>
      </c>
      <c r="G21" s="126">
        <v>158</v>
      </c>
    </row>
    <row r="22" spans="1:7" ht="15.75" x14ac:dyDescent="0.25">
      <c r="A22" s="149" t="s">
        <v>251</v>
      </c>
      <c r="B22" s="155"/>
      <c r="C22" s="155"/>
      <c r="D22" s="155"/>
      <c r="E22" s="155"/>
      <c r="F22" s="129">
        <v>5850</v>
      </c>
      <c r="G22" s="129">
        <v>7387</v>
      </c>
    </row>
    <row r="23" spans="1:7" ht="15.75" x14ac:dyDescent="0.25">
      <c r="A23" s="149" t="s">
        <v>250</v>
      </c>
      <c r="B23" s="155"/>
      <c r="C23" s="155"/>
      <c r="D23" s="155"/>
      <c r="E23" s="155"/>
      <c r="F23" s="129">
        <v>996</v>
      </c>
      <c r="G23" s="129">
        <v>996</v>
      </c>
    </row>
    <row r="24" spans="1:7" ht="18" x14ac:dyDescent="0.25">
      <c r="A24" s="150" t="s">
        <v>249</v>
      </c>
      <c r="B24" s="150"/>
      <c r="C24" s="150"/>
      <c r="D24" s="150"/>
      <c r="E24" s="150"/>
      <c r="F24" s="154">
        <v>2241962</v>
      </c>
      <c r="G24" s="154">
        <v>2127803</v>
      </c>
    </row>
    <row r="28" spans="1:7" ht="15.75" x14ac:dyDescent="0.25">
      <c r="A28" s="122" t="s">
        <v>248</v>
      </c>
      <c r="B28" s="123"/>
      <c r="C28" s="123"/>
      <c r="D28" s="123"/>
      <c r="E28" s="123"/>
      <c r="F28" s="123"/>
      <c r="G28" s="123"/>
    </row>
    <row r="29" spans="1:7" ht="15" x14ac:dyDescent="0.2">
      <c r="A29" s="123"/>
      <c r="B29" s="123"/>
      <c r="C29" s="123"/>
      <c r="D29" s="123"/>
      <c r="E29" s="123"/>
      <c r="F29" s="123"/>
      <c r="G29" s="123"/>
    </row>
    <row r="30" spans="1:7" ht="15.75" x14ac:dyDescent="0.25">
      <c r="A30" s="149" t="s">
        <v>247</v>
      </c>
      <c r="B30" s="122"/>
      <c r="C30" s="122"/>
      <c r="D30" s="122"/>
      <c r="E30" s="122"/>
      <c r="F30" s="129">
        <f>SUM(F31:F35)</f>
        <v>2227472</v>
      </c>
      <c r="G30" s="129">
        <f>SUM(G31:G35)</f>
        <v>2109420</v>
      </c>
    </row>
    <row r="31" spans="1:7" ht="15" x14ac:dyDescent="0.2">
      <c r="A31" s="123"/>
      <c r="B31" s="123" t="s">
        <v>246</v>
      </c>
      <c r="C31" s="123"/>
      <c r="D31" s="123"/>
      <c r="E31" s="123"/>
      <c r="F31" s="126">
        <v>5331373</v>
      </c>
      <c r="G31" s="126">
        <v>5331373</v>
      </c>
    </row>
    <row r="32" spans="1:7" ht="15" x14ac:dyDescent="0.2">
      <c r="A32" s="123"/>
      <c r="B32" s="123" t="s">
        <v>547</v>
      </c>
      <c r="C32" s="123"/>
      <c r="D32" s="123"/>
      <c r="E32" s="123"/>
      <c r="F32" s="126">
        <v>-5118</v>
      </c>
      <c r="G32" s="126">
        <v>-258</v>
      </c>
    </row>
    <row r="33" spans="1:7" ht="15" x14ac:dyDescent="0.2">
      <c r="A33" s="123"/>
      <c r="B33" s="123" t="s">
        <v>321</v>
      </c>
      <c r="C33" s="123"/>
      <c r="D33" s="123"/>
      <c r="E33" s="123"/>
      <c r="F33" s="126">
        <v>23924</v>
      </c>
      <c r="G33" s="126">
        <v>23924</v>
      </c>
    </row>
    <row r="34" spans="1:7" ht="15" x14ac:dyDescent="0.2">
      <c r="A34" s="123"/>
      <c r="B34" s="123" t="s">
        <v>300</v>
      </c>
      <c r="C34" s="123"/>
      <c r="D34" s="123"/>
      <c r="E34" s="123"/>
      <c r="F34" s="126">
        <v>-3027443</v>
      </c>
      <c r="G34" s="126">
        <v>-3122707</v>
      </c>
    </row>
    <row r="35" spans="1:7" ht="15" x14ac:dyDescent="0.2">
      <c r="A35" s="123"/>
      <c r="B35" s="123" t="s">
        <v>245</v>
      </c>
      <c r="C35" s="123"/>
      <c r="D35" s="123"/>
      <c r="E35" s="123"/>
      <c r="F35" s="126">
        <v>-95264</v>
      </c>
      <c r="G35" s="126">
        <v>-122912</v>
      </c>
    </row>
    <row r="36" spans="1:7" ht="15" x14ac:dyDescent="0.2">
      <c r="A36" s="123"/>
      <c r="B36" s="123"/>
      <c r="C36" s="123"/>
      <c r="D36" s="123"/>
      <c r="E36" s="123"/>
      <c r="F36" s="126"/>
      <c r="G36" s="126"/>
    </row>
    <row r="37" spans="1:7" ht="15.75" x14ac:dyDescent="0.25">
      <c r="A37" s="149" t="s">
        <v>244</v>
      </c>
      <c r="B37" s="122"/>
      <c r="C37" s="122"/>
      <c r="D37" s="122"/>
      <c r="E37" s="122"/>
      <c r="F37" s="129">
        <f>F38+F39+F40</f>
        <v>9582</v>
      </c>
      <c r="G37" s="129">
        <v>18383</v>
      </c>
    </row>
    <row r="38" spans="1:7" ht="15" x14ac:dyDescent="0.2">
      <c r="A38" s="123"/>
      <c r="B38" s="123" t="s">
        <v>243</v>
      </c>
      <c r="C38" s="123"/>
      <c r="D38" s="123"/>
      <c r="E38" s="123"/>
      <c r="F38" s="126">
        <v>112</v>
      </c>
      <c r="G38" s="126">
        <v>18239</v>
      </c>
    </row>
    <row r="39" spans="1:7" ht="15" x14ac:dyDescent="0.2">
      <c r="A39" s="123"/>
      <c r="B39" s="123" t="s">
        <v>242</v>
      </c>
      <c r="C39" s="123"/>
      <c r="D39" s="123"/>
      <c r="E39" s="123"/>
      <c r="F39" s="126">
        <v>1900</v>
      </c>
      <c r="G39" s="126">
        <v>9167</v>
      </c>
    </row>
    <row r="40" spans="1:7" ht="15" x14ac:dyDescent="0.2">
      <c r="A40" s="123"/>
      <c r="B40" s="123" t="s">
        <v>241</v>
      </c>
      <c r="C40" s="123"/>
      <c r="D40" s="123"/>
      <c r="E40" s="123"/>
      <c r="F40" s="126">
        <v>7570</v>
      </c>
      <c r="G40" s="126">
        <v>7016</v>
      </c>
    </row>
    <row r="41" spans="1:7" ht="15.75" x14ac:dyDescent="0.25">
      <c r="A41" s="149" t="s">
        <v>240</v>
      </c>
      <c r="B41" s="122"/>
      <c r="C41" s="122"/>
      <c r="D41" s="122"/>
      <c r="E41" s="122"/>
      <c r="F41" s="129"/>
      <c r="G41" s="129"/>
    </row>
    <row r="42" spans="1:7" ht="15.75" x14ac:dyDescent="0.25">
      <c r="A42" s="256" t="s">
        <v>322</v>
      </c>
      <c r="B42" s="256"/>
      <c r="C42" s="256"/>
      <c r="D42" s="256"/>
      <c r="E42" s="256"/>
      <c r="F42" s="129">
        <f>F43</f>
        <v>4908</v>
      </c>
      <c r="G42" s="129">
        <f>G43</f>
        <v>0</v>
      </c>
    </row>
    <row r="43" spans="1:7" ht="15" x14ac:dyDescent="0.2">
      <c r="A43" s="123"/>
      <c r="B43" s="123" t="s">
        <v>239</v>
      </c>
      <c r="C43" s="123"/>
      <c r="D43" s="123"/>
      <c r="E43" s="123"/>
      <c r="F43" s="126">
        <v>4908</v>
      </c>
      <c r="G43" s="126">
        <v>0</v>
      </c>
    </row>
    <row r="44" spans="1:7" ht="15" x14ac:dyDescent="0.2">
      <c r="A44" s="123"/>
      <c r="B44" s="123"/>
      <c r="C44" s="123"/>
      <c r="D44" s="123"/>
      <c r="E44" s="123"/>
      <c r="F44" s="126"/>
      <c r="G44" s="126"/>
    </row>
    <row r="45" spans="1:7" x14ac:dyDescent="0.2">
      <c r="F45" s="130"/>
      <c r="G45" s="130"/>
    </row>
    <row r="46" spans="1:7" ht="18" x14ac:dyDescent="0.25">
      <c r="A46" s="150" t="s">
        <v>238</v>
      </c>
      <c r="B46" s="150"/>
      <c r="C46" s="150"/>
      <c r="D46" s="150"/>
      <c r="E46" s="129">
        <f>E47</f>
        <v>0</v>
      </c>
      <c r="F46" s="154">
        <f>F30+F37+F41+F42</f>
        <v>2241962</v>
      </c>
      <c r="G46" s="154">
        <v>2127803</v>
      </c>
    </row>
  </sheetData>
  <mergeCells count="5">
    <mergeCell ref="A3:G3"/>
    <mergeCell ref="A18:C18"/>
    <mergeCell ref="A42:E42"/>
    <mergeCell ref="A17:C17"/>
    <mergeCell ref="C2:F2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/2018.(V. 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Layout" topLeftCell="A19" zoomScaleNormal="100" workbookViewId="0">
      <selection activeCell="D27" sqref="D27"/>
    </sheetView>
  </sheetViews>
  <sheetFormatPr defaultRowHeight="12.75" x14ac:dyDescent="0.2"/>
  <cols>
    <col min="1" max="1" width="37.140625" style="121" customWidth="1"/>
    <col min="2" max="2" width="18" style="121" customWidth="1"/>
    <col min="3" max="3" width="16.28515625" style="121" customWidth="1"/>
    <col min="4" max="4" width="13.7109375" style="121" customWidth="1"/>
    <col min="5" max="16384" width="9.140625" style="121"/>
  </cols>
  <sheetData>
    <row r="1" spans="1:8" ht="18" x14ac:dyDescent="0.25">
      <c r="A1" s="248" t="s">
        <v>272</v>
      </c>
      <c r="B1" s="248"/>
      <c r="C1" s="248"/>
      <c r="D1" s="248"/>
    </row>
    <row r="4" spans="1:8" x14ac:dyDescent="0.2">
      <c r="D4" s="147" t="s">
        <v>160</v>
      </c>
    </row>
    <row r="5" spans="1:8" ht="15.75" x14ac:dyDescent="0.25">
      <c r="A5" s="146" t="s">
        <v>271</v>
      </c>
      <c r="B5" s="145" t="s">
        <v>333</v>
      </c>
      <c r="C5" s="129" t="s">
        <v>334</v>
      </c>
      <c r="D5" s="129" t="s">
        <v>335</v>
      </c>
      <c r="H5" s="130"/>
    </row>
    <row r="6" spans="1:8" x14ac:dyDescent="0.2">
      <c r="A6" s="136"/>
      <c r="B6" s="136"/>
    </row>
    <row r="7" spans="1:8" x14ac:dyDescent="0.2">
      <c r="A7" s="136"/>
      <c r="B7" s="136"/>
    </row>
    <row r="8" spans="1:8" x14ac:dyDescent="0.2">
      <c r="A8" s="136"/>
      <c r="B8" s="136"/>
    </row>
    <row r="9" spans="1:8" ht="15.75" x14ac:dyDescent="0.25">
      <c r="A9" s="162" t="s">
        <v>270</v>
      </c>
      <c r="B9" s="140"/>
    </row>
    <row r="10" spans="1:8" ht="14.25" customHeight="1" x14ac:dyDescent="0.2">
      <c r="A10" s="161" t="s">
        <v>339</v>
      </c>
      <c r="B10" s="140">
        <v>355</v>
      </c>
      <c r="C10" s="140">
        <v>1000</v>
      </c>
      <c r="D10" s="121">
        <v>0</v>
      </c>
    </row>
    <row r="11" spans="1:8" x14ac:dyDescent="0.2">
      <c r="A11" s="161"/>
      <c r="B11" s="136"/>
      <c r="C11" s="136"/>
    </row>
    <row r="12" spans="1:8" x14ac:dyDescent="0.2">
      <c r="A12" s="160" t="s">
        <v>548</v>
      </c>
      <c r="B12" s="121">
        <v>1745</v>
      </c>
      <c r="C12" s="121">
        <v>1745</v>
      </c>
      <c r="D12" s="121">
        <v>0</v>
      </c>
    </row>
    <row r="13" spans="1:8" x14ac:dyDescent="0.2">
      <c r="A13" s="159"/>
    </row>
    <row r="14" spans="1:8" x14ac:dyDescent="0.2">
      <c r="A14" s="159"/>
    </row>
    <row r="15" spans="1:8" x14ac:dyDescent="0.2">
      <c r="A15" s="151" t="s">
        <v>338</v>
      </c>
      <c r="B15" s="121">
        <v>1500</v>
      </c>
      <c r="C15" s="121">
        <v>14622</v>
      </c>
      <c r="D15" s="121">
        <v>13404</v>
      </c>
    </row>
    <row r="16" spans="1:8" x14ac:dyDescent="0.2">
      <c r="A16" s="136"/>
    </row>
    <row r="17" spans="1:4" x14ac:dyDescent="0.2">
      <c r="A17" s="189"/>
    </row>
    <row r="18" spans="1:4" x14ac:dyDescent="0.2">
      <c r="A18" s="136" t="s">
        <v>269</v>
      </c>
      <c r="B18" s="121">
        <v>0</v>
      </c>
      <c r="C18" s="121">
        <v>0</v>
      </c>
      <c r="D18" s="121">
        <v>15</v>
      </c>
    </row>
    <row r="19" spans="1:4" x14ac:dyDescent="0.2">
      <c r="A19" s="136"/>
    </row>
    <row r="20" spans="1:4" x14ac:dyDescent="0.2">
      <c r="A20" s="160" t="s">
        <v>268</v>
      </c>
      <c r="B20" s="121">
        <v>0</v>
      </c>
      <c r="C20" s="121">
        <v>0</v>
      </c>
      <c r="D20" s="121">
        <v>762</v>
      </c>
    </row>
    <row r="21" spans="1:4" x14ac:dyDescent="0.2">
      <c r="A21" s="136"/>
    </row>
    <row r="22" spans="1:4" x14ac:dyDescent="0.2">
      <c r="A22" s="158" t="s">
        <v>301</v>
      </c>
      <c r="B22" s="121">
        <v>0</v>
      </c>
      <c r="C22" s="121">
        <v>0</v>
      </c>
      <c r="D22" s="121">
        <v>3795</v>
      </c>
    </row>
    <row r="24" spans="1:4" x14ac:dyDescent="0.2">
      <c r="A24" s="155" t="s">
        <v>337</v>
      </c>
    </row>
    <row r="26" spans="1:4" ht="15.75" x14ac:dyDescent="0.25">
      <c r="A26" s="122" t="s">
        <v>227</v>
      </c>
      <c r="B26" s="122">
        <f>SUM(B10:B23)</f>
        <v>3600</v>
      </c>
      <c r="C26" s="122">
        <f>SUM(C10:C23)</f>
        <v>17367</v>
      </c>
      <c r="D26" s="122">
        <v>13404</v>
      </c>
    </row>
    <row r="27" spans="1:4" x14ac:dyDescent="0.2">
      <c r="D27" s="149"/>
    </row>
    <row r="28" spans="1:4" x14ac:dyDescent="0.2">
      <c r="D28" s="149"/>
    </row>
    <row r="29" spans="1:4" ht="15.75" x14ac:dyDescent="0.25">
      <c r="A29" s="149" t="s">
        <v>267</v>
      </c>
      <c r="B29" s="122">
        <f>SUM(B26)</f>
        <v>3600</v>
      </c>
      <c r="C29" s="122">
        <f>SUM(C26)</f>
        <v>17367</v>
      </c>
      <c r="D29" s="122">
        <f>SUM(D26)</f>
        <v>13404</v>
      </c>
    </row>
    <row r="30" spans="1:4" ht="18" x14ac:dyDescent="0.25">
      <c r="A30" s="133"/>
      <c r="B30" s="150"/>
      <c r="C30" s="150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/2018.(V.  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view="pageLayout" topLeftCell="A22" zoomScaleNormal="100" workbookViewId="0">
      <selection activeCell="D35" sqref="D35"/>
    </sheetView>
  </sheetViews>
  <sheetFormatPr defaultRowHeight="12.75" x14ac:dyDescent="0.2"/>
  <cols>
    <col min="1" max="1" width="8" style="121" customWidth="1"/>
    <col min="2" max="2" width="9.140625" style="121"/>
    <col min="3" max="3" width="35.28515625" style="121" customWidth="1"/>
    <col min="4" max="4" width="13.42578125" style="121" customWidth="1"/>
    <col min="5" max="5" width="14.85546875" style="121" customWidth="1"/>
    <col min="6" max="6" width="15.140625" style="121" customWidth="1"/>
    <col min="7" max="16384" width="9.140625" style="121"/>
  </cols>
  <sheetData>
    <row r="2" spans="1:9" x14ac:dyDescent="0.2">
      <c r="C2" s="193" t="s">
        <v>549</v>
      </c>
    </row>
    <row r="3" spans="1:9" ht="18" x14ac:dyDescent="0.25">
      <c r="A3" s="248" t="s">
        <v>288</v>
      </c>
      <c r="B3" s="248"/>
      <c r="C3" s="248"/>
      <c r="D3" s="248"/>
      <c r="E3" s="248"/>
      <c r="F3" s="157"/>
      <c r="G3" s="166"/>
      <c r="H3" s="166"/>
      <c r="I3" s="166"/>
    </row>
    <row r="4" spans="1:9" ht="18" customHeight="1" x14ac:dyDescent="0.25">
      <c r="A4" s="248" t="s">
        <v>331</v>
      </c>
      <c r="B4" s="248"/>
      <c r="C4" s="248"/>
      <c r="D4" s="248"/>
      <c r="E4" s="248"/>
      <c r="F4" s="157"/>
      <c r="G4" s="165"/>
      <c r="H4" s="164"/>
      <c r="I4" s="164"/>
    </row>
    <row r="5" spans="1:9" ht="18" customHeight="1" x14ac:dyDescent="0.25">
      <c r="A5" s="131"/>
      <c r="B5" s="131"/>
      <c r="C5" s="131"/>
      <c r="D5" s="131"/>
      <c r="E5" s="131"/>
      <c r="F5" s="131"/>
      <c r="G5" s="131"/>
      <c r="H5" s="164"/>
      <c r="I5" s="164"/>
    </row>
    <row r="6" spans="1:9" ht="17.25" customHeight="1" x14ac:dyDescent="0.2">
      <c r="E6" s="130" t="s">
        <v>223</v>
      </c>
      <c r="F6" s="130"/>
    </row>
    <row r="7" spans="1:9" ht="12" customHeight="1" x14ac:dyDescent="0.2">
      <c r="E7" s="130"/>
      <c r="F7" s="130"/>
    </row>
    <row r="8" spans="1:9" ht="15.75" x14ac:dyDescent="0.25">
      <c r="D8" s="129"/>
      <c r="E8" s="129"/>
    </row>
    <row r="10" spans="1:9" ht="15" x14ac:dyDescent="0.2">
      <c r="A10" s="155" t="s">
        <v>287</v>
      </c>
      <c r="B10" s="155"/>
      <c r="C10" s="155"/>
      <c r="D10" s="155">
        <v>110666</v>
      </c>
      <c r="E10" s="124"/>
    </row>
    <row r="11" spans="1:9" ht="15" x14ac:dyDescent="0.2">
      <c r="A11" s="155"/>
      <c r="B11" s="155"/>
      <c r="C11" s="155"/>
      <c r="D11" s="155"/>
      <c r="E11" s="124"/>
    </row>
    <row r="12" spans="1:9" ht="15" x14ac:dyDescent="0.2">
      <c r="A12" s="155" t="s">
        <v>286</v>
      </c>
      <c r="B12" s="155"/>
      <c r="C12" s="155"/>
      <c r="D12" s="155">
        <v>98728</v>
      </c>
      <c r="E12" s="124"/>
    </row>
    <row r="13" spans="1:9" ht="15" x14ac:dyDescent="0.2">
      <c r="A13" s="155"/>
      <c r="B13" s="155"/>
      <c r="C13" s="155"/>
      <c r="D13" s="155"/>
      <c r="E13" s="124"/>
    </row>
    <row r="14" spans="1:9" ht="15" x14ac:dyDescent="0.2">
      <c r="A14" s="149" t="s">
        <v>285</v>
      </c>
      <c r="B14" s="149"/>
      <c r="C14" s="149"/>
      <c r="D14" s="149">
        <f>D10-D12</f>
        <v>11938</v>
      </c>
      <c r="E14" s="124"/>
    </row>
    <row r="15" spans="1:9" ht="15" x14ac:dyDescent="0.2">
      <c r="A15" s="155"/>
      <c r="B15" s="155"/>
      <c r="C15" s="155"/>
      <c r="D15" s="155"/>
      <c r="E15" s="124"/>
    </row>
    <row r="16" spans="1:9" ht="15" x14ac:dyDescent="0.2">
      <c r="A16" s="155" t="s">
        <v>284</v>
      </c>
      <c r="B16" s="155"/>
      <c r="C16" s="155"/>
      <c r="D16" s="155">
        <v>46264</v>
      </c>
      <c r="E16" s="124"/>
    </row>
    <row r="17" spans="1:5" ht="15" x14ac:dyDescent="0.2">
      <c r="A17" s="155"/>
      <c r="B17" s="155"/>
      <c r="C17" s="155"/>
      <c r="D17" s="155"/>
      <c r="E17" s="124"/>
    </row>
    <row r="18" spans="1:5" ht="15" x14ac:dyDescent="0.2">
      <c r="A18" s="155" t="s">
        <v>283</v>
      </c>
      <c r="B18" s="155"/>
      <c r="C18" s="155"/>
      <c r="D18" s="155">
        <v>35063</v>
      </c>
      <c r="E18" s="124"/>
    </row>
    <row r="19" spans="1:5" ht="15" x14ac:dyDescent="0.2">
      <c r="A19" s="155"/>
      <c r="B19" s="155"/>
      <c r="C19" s="155"/>
      <c r="D19" s="155"/>
      <c r="E19" s="124"/>
    </row>
    <row r="20" spans="1:5" ht="15" x14ac:dyDescent="0.2">
      <c r="A20" s="149" t="s">
        <v>282</v>
      </c>
      <c r="B20" s="149"/>
      <c r="C20" s="149"/>
      <c r="D20" s="163">
        <f>D16-D18</f>
        <v>11201</v>
      </c>
      <c r="E20" s="125"/>
    </row>
    <row r="21" spans="1:5" ht="15" x14ac:dyDescent="0.2">
      <c r="A21" s="155"/>
      <c r="B21" s="155"/>
      <c r="C21" s="155"/>
      <c r="D21" s="155"/>
      <c r="E21" s="124"/>
    </row>
    <row r="22" spans="1:5" ht="15" x14ac:dyDescent="0.2">
      <c r="A22" s="149" t="s">
        <v>281</v>
      </c>
      <c r="B22" s="155"/>
      <c r="C22" s="155"/>
      <c r="D22" s="149">
        <f>D14+D20</f>
        <v>23139</v>
      </c>
      <c r="E22" s="124"/>
    </row>
    <row r="23" spans="1:5" ht="15" x14ac:dyDescent="0.2">
      <c r="A23" s="155"/>
      <c r="B23" s="155"/>
      <c r="C23" s="155"/>
      <c r="D23" s="155"/>
      <c r="E23" s="124"/>
    </row>
    <row r="24" spans="1:5" ht="15.75" x14ac:dyDescent="0.25">
      <c r="A24" s="149" t="s">
        <v>280</v>
      </c>
      <c r="B24" s="149"/>
      <c r="C24" s="149"/>
      <c r="D24" s="163">
        <v>0</v>
      </c>
      <c r="E24" s="127"/>
    </row>
    <row r="25" spans="1:5" ht="15" x14ac:dyDescent="0.2">
      <c r="A25" s="155"/>
      <c r="B25" s="155"/>
      <c r="C25" s="155"/>
      <c r="D25" s="155"/>
      <c r="E25" s="124"/>
    </row>
    <row r="26" spans="1:5" ht="15" x14ac:dyDescent="0.2">
      <c r="A26" s="149" t="s">
        <v>279</v>
      </c>
      <c r="B26" s="155"/>
      <c r="C26" s="155"/>
      <c r="D26" s="163">
        <v>0</v>
      </c>
      <c r="E26" s="125"/>
    </row>
    <row r="27" spans="1:5" ht="15" x14ac:dyDescent="0.2">
      <c r="A27" s="155"/>
      <c r="B27" s="155"/>
      <c r="C27" s="155"/>
      <c r="D27" s="155"/>
      <c r="E27" s="124"/>
    </row>
    <row r="28" spans="1:5" ht="15" x14ac:dyDescent="0.2">
      <c r="A28" s="149" t="s">
        <v>278</v>
      </c>
      <c r="B28" s="155"/>
      <c r="C28" s="155"/>
      <c r="D28" s="149">
        <v>0</v>
      </c>
      <c r="E28" s="124"/>
    </row>
    <row r="29" spans="1:5" x14ac:dyDescent="0.2">
      <c r="A29" s="155"/>
      <c r="B29" s="155"/>
      <c r="C29" s="155"/>
      <c r="D29" s="155"/>
    </row>
    <row r="30" spans="1:5" x14ac:dyDescent="0.2">
      <c r="A30" s="149" t="s">
        <v>277</v>
      </c>
      <c r="B30" s="155"/>
      <c r="C30" s="155"/>
      <c r="D30" s="149">
        <v>23139</v>
      </c>
    </row>
    <row r="31" spans="1:5" x14ac:dyDescent="0.2">
      <c r="A31" s="155"/>
      <c r="B31" s="155"/>
      <c r="C31" s="155"/>
      <c r="D31" s="155"/>
    </row>
    <row r="32" spans="1:5" x14ac:dyDescent="0.2">
      <c r="A32" s="149" t="s">
        <v>276</v>
      </c>
      <c r="B32" s="155"/>
      <c r="C32" s="155"/>
      <c r="D32" s="149">
        <v>2201</v>
      </c>
    </row>
    <row r="33" spans="1:4" x14ac:dyDescent="0.2">
      <c r="A33" s="155"/>
      <c r="B33" s="155"/>
      <c r="C33" s="155"/>
      <c r="D33" s="155"/>
    </row>
    <row r="34" spans="1:4" x14ac:dyDescent="0.2">
      <c r="A34" s="149" t="s">
        <v>275</v>
      </c>
      <c r="B34" s="155"/>
      <c r="C34" s="155"/>
      <c r="D34" s="149">
        <v>20938</v>
      </c>
    </row>
    <row r="36" spans="1:4" x14ac:dyDescent="0.2">
      <c r="A36" s="149" t="s">
        <v>274</v>
      </c>
      <c r="D36" s="149">
        <v>0</v>
      </c>
    </row>
    <row r="38" spans="1:4" x14ac:dyDescent="0.2">
      <c r="A38" s="149" t="s">
        <v>273</v>
      </c>
      <c r="D38" s="149">
        <v>0</v>
      </c>
    </row>
  </sheetData>
  <mergeCells count="2">
    <mergeCell ref="A3:E3"/>
    <mergeCell ref="A4:E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/2018.(V.  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opLeftCell="A13" workbookViewId="0">
      <selection activeCell="A4" sqref="A4:M4"/>
    </sheetView>
  </sheetViews>
  <sheetFormatPr defaultRowHeight="15" x14ac:dyDescent="0.25"/>
  <sheetData>
    <row r="1" spans="1:17" x14ac:dyDescent="0.25">
      <c r="K1" s="258" t="s">
        <v>452</v>
      </c>
      <c r="L1" s="258"/>
      <c r="M1" s="258"/>
      <c r="N1" s="258"/>
      <c r="O1" s="258"/>
      <c r="P1" s="258"/>
      <c r="Q1" s="258"/>
    </row>
    <row r="3" spans="1:17" ht="18.75" x14ac:dyDescent="0.3">
      <c r="E3" s="259" t="s">
        <v>549</v>
      </c>
      <c r="F3" s="258"/>
      <c r="G3" s="258"/>
      <c r="H3" s="258"/>
      <c r="I3" s="258"/>
    </row>
    <row r="4" spans="1:17" ht="15.75" x14ac:dyDescent="0.25">
      <c r="A4" s="262" t="s">
        <v>302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7" ht="15.75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</row>
    <row r="6" spans="1:17" ht="15.75" x14ac:dyDescent="0.25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8" spans="1:17" ht="15.75" thickBot="1" x14ac:dyDescent="0.3">
      <c r="A8" s="169"/>
      <c r="B8" s="170"/>
      <c r="D8" s="170"/>
      <c r="K8" s="171"/>
    </row>
    <row r="9" spans="1:17" ht="15.75" thickBot="1" x14ac:dyDescent="0.3">
      <c r="A9" s="172" t="s">
        <v>303</v>
      </c>
      <c r="B9" s="173"/>
      <c r="C9" s="173"/>
      <c r="D9" s="173"/>
      <c r="E9" s="173"/>
      <c r="F9" s="173"/>
      <c r="G9" s="173"/>
      <c r="H9" s="173"/>
      <c r="I9" s="173"/>
      <c r="J9" s="174"/>
      <c r="K9" s="175" t="s">
        <v>304</v>
      </c>
      <c r="L9" s="176" t="s">
        <v>305</v>
      </c>
    </row>
    <row r="10" spans="1:17" x14ac:dyDescent="0.25">
      <c r="A10" s="264" t="s">
        <v>306</v>
      </c>
      <c r="B10" s="265"/>
      <c r="C10" s="265"/>
      <c r="D10" s="265"/>
      <c r="E10" s="265"/>
      <c r="F10" s="265"/>
      <c r="G10" s="265"/>
      <c r="H10" s="265"/>
      <c r="I10" s="265"/>
      <c r="J10" s="266"/>
      <c r="K10" s="177"/>
      <c r="L10" s="178"/>
    </row>
    <row r="11" spans="1:17" x14ac:dyDescent="0.25">
      <c r="A11" s="267" t="s">
        <v>307</v>
      </c>
      <c r="B11" s="268"/>
      <c r="C11" s="268"/>
      <c r="D11" s="268"/>
      <c r="E11" s="268"/>
      <c r="F11" s="268"/>
      <c r="G11" s="268"/>
      <c r="H11" s="268"/>
      <c r="I11" s="268"/>
      <c r="J11" s="269"/>
      <c r="K11" s="179"/>
      <c r="L11" s="180"/>
    </row>
    <row r="12" spans="1:17" x14ac:dyDescent="0.25">
      <c r="A12" s="267" t="s">
        <v>308</v>
      </c>
      <c r="B12" s="268"/>
      <c r="C12" s="268"/>
      <c r="D12" s="268"/>
      <c r="E12" s="268"/>
      <c r="F12" s="268"/>
      <c r="G12" s="268"/>
      <c r="H12" s="268"/>
      <c r="I12" s="268"/>
      <c r="J12" s="269"/>
      <c r="K12" s="181"/>
      <c r="L12" s="180"/>
    </row>
    <row r="13" spans="1:17" x14ac:dyDescent="0.25">
      <c r="A13" s="182" t="s">
        <v>309</v>
      </c>
      <c r="B13" s="270" t="s">
        <v>310</v>
      </c>
      <c r="C13" s="271"/>
      <c r="D13" s="271"/>
      <c r="E13" s="271"/>
      <c r="F13" s="271"/>
      <c r="G13" s="271"/>
      <c r="H13" s="271"/>
      <c r="I13" s="271"/>
      <c r="J13" s="272"/>
      <c r="K13" s="181"/>
      <c r="L13" s="183"/>
    </row>
    <row r="14" spans="1:17" x14ac:dyDescent="0.25">
      <c r="A14" s="184"/>
      <c r="B14" s="270" t="s">
        <v>311</v>
      </c>
      <c r="C14" s="271"/>
      <c r="D14" s="271"/>
      <c r="E14" s="271"/>
      <c r="F14" s="271"/>
      <c r="G14" s="271"/>
      <c r="H14" s="271"/>
      <c r="I14" s="271"/>
      <c r="J14" s="272"/>
      <c r="K14" s="181"/>
      <c r="L14" s="183"/>
    </row>
    <row r="15" spans="1:17" x14ac:dyDescent="0.25">
      <c r="A15" s="184"/>
      <c r="B15" s="270" t="s">
        <v>312</v>
      </c>
      <c r="C15" s="271"/>
      <c r="D15" s="271"/>
      <c r="E15" s="271"/>
      <c r="F15" s="271"/>
      <c r="G15" s="271"/>
      <c r="H15" s="271"/>
      <c r="I15" s="271"/>
      <c r="J15" s="272"/>
      <c r="K15" s="181"/>
      <c r="L15" s="183"/>
    </row>
    <row r="16" spans="1:17" x14ac:dyDescent="0.25">
      <c r="A16" s="184"/>
      <c r="B16" s="270"/>
      <c r="C16" s="271"/>
      <c r="D16" s="271"/>
      <c r="E16" s="271"/>
      <c r="F16" s="271"/>
      <c r="G16" s="271"/>
      <c r="H16" s="271"/>
      <c r="I16" s="271"/>
      <c r="J16" s="272"/>
      <c r="K16" s="181"/>
      <c r="L16" s="183"/>
    </row>
    <row r="17" spans="1:12" x14ac:dyDescent="0.25">
      <c r="A17" s="267" t="s">
        <v>313</v>
      </c>
      <c r="B17" s="268"/>
      <c r="C17" s="268"/>
      <c r="D17" s="268"/>
      <c r="E17" s="268"/>
      <c r="F17" s="268"/>
      <c r="G17" s="268"/>
      <c r="H17" s="268"/>
      <c r="I17" s="268"/>
      <c r="J17" s="269"/>
      <c r="K17" s="181"/>
      <c r="L17" s="183"/>
    </row>
    <row r="18" spans="1:12" ht="15.75" thickBot="1" x14ac:dyDescent="0.3">
      <c r="A18" s="273" t="s">
        <v>314</v>
      </c>
      <c r="B18" s="274"/>
      <c r="C18" s="274"/>
      <c r="D18" s="274"/>
      <c r="E18" s="274"/>
      <c r="F18" s="274"/>
      <c r="G18" s="274"/>
      <c r="H18" s="274"/>
      <c r="I18" s="274"/>
      <c r="J18" s="275"/>
      <c r="K18" s="185"/>
      <c r="L18" s="186"/>
    </row>
    <row r="19" spans="1:12" ht="15.75" thickBot="1" x14ac:dyDescent="0.3">
      <c r="A19" s="260" t="s">
        <v>315</v>
      </c>
      <c r="B19" s="261"/>
      <c r="C19" s="261"/>
      <c r="D19" s="261"/>
      <c r="E19" s="261"/>
      <c r="F19" s="261"/>
      <c r="G19" s="261"/>
      <c r="H19" s="261"/>
      <c r="I19" s="261"/>
      <c r="J19" s="261"/>
      <c r="K19" s="187">
        <f>K12+K15</f>
        <v>0</v>
      </c>
      <c r="L19" s="188">
        <f>L12+L15</f>
        <v>0</v>
      </c>
    </row>
    <row r="22" spans="1:12" x14ac:dyDescent="0.25">
      <c r="A22" t="s">
        <v>316</v>
      </c>
    </row>
    <row r="23" spans="1:12" x14ac:dyDescent="0.25">
      <c r="A23" s="258" t="s">
        <v>453</v>
      </c>
      <c r="B23" s="258"/>
      <c r="C23" s="258"/>
      <c r="D23" s="258"/>
      <c r="E23" s="258"/>
      <c r="F23" s="258"/>
      <c r="G23" s="258"/>
      <c r="H23" s="258"/>
      <c r="I23" s="258"/>
    </row>
  </sheetData>
  <mergeCells count="15">
    <mergeCell ref="K1:Q1"/>
    <mergeCell ref="A23:I23"/>
    <mergeCell ref="E3:I3"/>
    <mergeCell ref="A19:J19"/>
    <mergeCell ref="A4:M4"/>
    <mergeCell ref="A5:M5"/>
    <mergeCell ref="A10:J10"/>
    <mergeCell ref="A11:J11"/>
    <mergeCell ref="A12:J12"/>
    <mergeCell ref="B13:J13"/>
    <mergeCell ref="B14:J14"/>
    <mergeCell ref="B15:J15"/>
    <mergeCell ref="B16:J16"/>
    <mergeCell ref="A17:J17"/>
    <mergeCell ref="A18:J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3"/>
  <sheetViews>
    <sheetView view="pageLayout" topLeftCell="A31" zoomScaleNormal="100" workbookViewId="0">
      <selection activeCell="A3" sqref="A3:E3"/>
    </sheetView>
  </sheetViews>
  <sheetFormatPr defaultRowHeight="15" x14ac:dyDescent="0.25"/>
  <cols>
    <col min="1" max="1" width="49.140625" customWidth="1"/>
  </cols>
  <sheetData>
    <row r="2" spans="1:5" ht="24" customHeight="1" x14ac:dyDescent="0.25">
      <c r="A2" s="292" t="s">
        <v>554</v>
      </c>
      <c r="B2" s="293"/>
      <c r="C2" s="293"/>
      <c r="D2" s="293"/>
    </row>
    <row r="3" spans="1:5" ht="24" customHeight="1" x14ac:dyDescent="0.25">
      <c r="A3" s="292" t="s">
        <v>398</v>
      </c>
      <c r="B3" s="296"/>
      <c r="C3" s="296"/>
      <c r="D3" s="296"/>
      <c r="E3" s="296"/>
    </row>
    <row r="4" spans="1:5" ht="15.75" x14ac:dyDescent="0.25">
      <c r="A4" s="196"/>
    </row>
    <row r="5" spans="1:5" ht="14.25" customHeight="1" x14ac:dyDescent="0.25">
      <c r="A5" s="196" t="s">
        <v>340</v>
      </c>
    </row>
    <row r="6" spans="1:5" ht="15.75" x14ac:dyDescent="0.25">
      <c r="A6" s="196" t="s">
        <v>341</v>
      </c>
    </row>
    <row r="7" spans="1:5" ht="19.5" customHeight="1" x14ac:dyDescent="0.25">
      <c r="A7" s="196" t="s">
        <v>342</v>
      </c>
    </row>
    <row r="8" spans="1:5" ht="14.25" customHeight="1" x14ac:dyDescent="0.25">
      <c r="A8" s="288" t="s">
        <v>343</v>
      </c>
      <c r="B8" s="258"/>
      <c r="C8" s="258"/>
      <c r="D8" s="258"/>
      <c r="E8" s="258"/>
    </row>
    <row r="9" spans="1:5" ht="13.5" customHeight="1" x14ac:dyDescent="0.25">
      <c r="A9" s="288" t="s">
        <v>344</v>
      </c>
      <c r="B9" s="258"/>
      <c r="C9" s="258"/>
      <c r="D9" s="258"/>
      <c r="E9" s="258"/>
    </row>
    <row r="10" spans="1:5" ht="15.75" x14ac:dyDescent="0.25">
      <c r="A10" s="196"/>
    </row>
    <row r="11" spans="1:5" ht="18" customHeight="1" x14ac:dyDescent="0.25">
      <c r="A11" s="195" t="s">
        <v>345</v>
      </c>
    </row>
    <row r="12" spans="1:5" ht="24.75" customHeight="1" x14ac:dyDescent="0.25">
      <c r="A12" s="294" t="s">
        <v>346</v>
      </c>
      <c r="B12" s="290"/>
      <c r="C12" s="290"/>
      <c r="D12" s="290"/>
      <c r="E12" s="290"/>
    </row>
    <row r="13" spans="1:5" ht="21" customHeight="1" x14ac:dyDescent="0.25">
      <c r="A13" s="295" t="s">
        <v>347</v>
      </c>
      <c r="B13" s="258"/>
      <c r="C13" s="258"/>
      <c r="D13" s="258"/>
      <c r="E13" s="258"/>
    </row>
    <row r="14" spans="1:5" ht="18.75" customHeight="1" x14ac:dyDescent="0.25">
      <c r="A14" s="295" t="s">
        <v>348</v>
      </c>
      <c r="B14" s="258"/>
      <c r="C14" s="258"/>
      <c r="D14" s="258"/>
      <c r="E14" s="258"/>
    </row>
    <row r="15" spans="1:5" ht="15.75" x14ac:dyDescent="0.25">
      <c r="A15" s="196"/>
    </row>
    <row r="16" spans="1:5" ht="15.75" customHeight="1" x14ac:dyDescent="0.25">
      <c r="A16" s="197" t="s">
        <v>349</v>
      </c>
    </row>
    <row r="17" spans="1:5" ht="16.5" thickBot="1" x14ac:dyDescent="0.3">
      <c r="A17" s="195"/>
    </row>
    <row r="18" spans="1:5" ht="15.75" thickBot="1" x14ac:dyDescent="0.3">
      <c r="A18" s="278" t="s">
        <v>350</v>
      </c>
      <c r="B18" s="278" t="s">
        <v>351</v>
      </c>
      <c r="C18" s="280" t="s">
        <v>352</v>
      </c>
      <c r="D18" s="281"/>
      <c r="E18" s="282"/>
    </row>
    <row r="19" spans="1:5" ht="30.75" thickBot="1" x14ac:dyDescent="0.3">
      <c r="A19" s="279"/>
      <c r="B19" s="279"/>
      <c r="C19" s="198" t="s">
        <v>397</v>
      </c>
      <c r="D19" s="198" t="s">
        <v>396</v>
      </c>
      <c r="E19" s="198" t="s">
        <v>354</v>
      </c>
    </row>
    <row r="20" spans="1:5" ht="15.75" thickBot="1" x14ac:dyDescent="0.3">
      <c r="A20" s="283" t="s">
        <v>356</v>
      </c>
      <c r="B20" s="284"/>
      <c r="C20" s="284"/>
      <c r="D20" s="284"/>
      <c r="E20" s="285"/>
    </row>
    <row r="21" spans="1:5" ht="25.5" customHeight="1" thickBot="1" x14ac:dyDescent="0.3">
      <c r="A21" s="276" t="s">
        <v>357</v>
      </c>
      <c r="B21" s="277"/>
      <c r="C21" s="199"/>
      <c r="D21" s="199"/>
      <c r="E21" s="199"/>
    </row>
    <row r="22" spans="1:5" ht="15.75" thickBot="1" x14ac:dyDescent="0.3">
      <c r="A22" s="200"/>
      <c r="B22" s="201"/>
      <c r="C22" s="199"/>
      <c r="D22" s="199"/>
      <c r="E22" s="199"/>
    </row>
    <row r="23" spans="1:5" ht="15.75" thickBot="1" x14ac:dyDescent="0.3">
      <c r="A23" s="200"/>
      <c r="B23" s="201"/>
      <c r="C23" s="199"/>
      <c r="D23" s="199"/>
      <c r="E23" s="199"/>
    </row>
    <row r="24" spans="1:5" ht="25.5" customHeight="1" thickBot="1" x14ac:dyDescent="0.3">
      <c r="A24" s="276" t="s">
        <v>358</v>
      </c>
      <c r="B24" s="277"/>
      <c r="C24" s="199"/>
      <c r="D24" s="199"/>
      <c r="E24" s="199"/>
    </row>
    <row r="25" spans="1:5" ht="15.75" thickBot="1" x14ac:dyDescent="0.3">
      <c r="A25" s="200"/>
      <c r="B25" s="201"/>
      <c r="C25" s="199"/>
      <c r="D25" s="199"/>
      <c r="E25" s="199"/>
    </row>
    <row r="26" spans="1:5" ht="15.75" thickBot="1" x14ac:dyDescent="0.3">
      <c r="A26" s="200"/>
      <c r="B26" s="201"/>
      <c r="C26" s="199"/>
      <c r="D26" s="199"/>
      <c r="E26" s="199"/>
    </row>
    <row r="27" spans="1:5" ht="38.25" customHeight="1" thickBot="1" x14ac:dyDescent="0.3">
      <c r="A27" s="276" t="s">
        <v>359</v>
      </c>
      <c r="B27" s="277"/>
      <c r="C27" s="199"/>
      <c r="D27" s="199"/>
      <c r="E27" s="199"/>
    </row>
    <row r="28" spans="1:5" ht="15.75" thickBot="1" x14ac:dyDescent="0.3">
      <c r="A28" s="200"/>
      <c r="B28" s="201"/>
      <c r="C28" s="199"/>
      <c r="D28" s="199"/>
      <c r="E28" s="199"/>
    </row>
    <row r="29" spans="1:5" ht="15.75" thickBot="1" x14ac:dyDescent="0.3">
      <c r="A29" s="200"/>
      <c r="B29" s="201"/>
      <c r="C29" s="199"/>
      <c r="D29" s="199"/>
      <c r="E29" s="199"/>
    </row>
    <row r="30" spans="1:5" ht="25.5" customHeight="1" thickBot="1" x14ac:dyDescent="0.3">
      <c r="A30" s="276" t="s">
        <v>360</v>
      </c>
      <c r="B30" s="277"/>
      <c r="C30" s="199"/>
      <c r="D30" s="199"/>
      <c r="E30" s="199"/>
    </row>
    <row r="31" spans="1:5" ht="15.75" thickBot="1" x14ac:dyDescent="0.3">
      <c r="A31" s="200"/>
      <c r="B31" s="201"/>
      <c r="C31" s="199"/>
      <c r="D31" s="199"/>
      <c r="E31" s="199"/>
    </row>
    <row r="32" spans="1:5" ht="15.75" thickBot="1" x14ac:dyDescent="0.3">
      <c r="A32" s="200"/>
      <c r="B32" s="201"/>
      <c r="C32" s="199"/>
      <c r="D32" s="199"/>
      <c r="E32" s="199"/>
    </row>
    <row r="33" spans="1:5" ht="25.5" customHeight="1" thickBot="1" x14ac:dyDescent="0.3">
      <c r="A33" s="276" t="s">
        <v>361</v>
      </c>
      <c r="B33" s="277"/>
      <c r="C33" s="199"/>
      <c r="D33" s="199"/>
      <c r="E33" s="199"/>
    </row>
    <row r="34" spans="1:5" ht="15.75" thickBot="1" x14ac:dyDescent="0.3">
      <c r="A34" s="200"/>
      <c r="B34" s="201"/>
      <c r="C34" s="199"/>
      <c r="D34" s="199"/>
      <c r="E34" s="199"/>
    </row>
    <row r="35" spans="1:5" ht="15.75" thickBot="1" x14ac:dyDescent="0.3">
      <c r="A35" s="200"/>
      <c r="B35" s="201"/>
      <c r="C35" s="199"/>
      <c r="D35" s="199"/>
      <c r="E35" s="199"/>
    </row>
    <row r="36" spans="1:5" ht="25.5" customHeight="1" thickBot="1" x14ac:dyDescent="0.3">
      <c r="A36" s="276" t="s">
        <v>362</v>
      </c>
      <c r="B36" s="277"/>
      <c r="C36" s="199"/>
      <c r="D36" s="199"/>
      <c r="E36" s="199"/>
    </row>
    <row r="37" spans="1:5" ht="15.75" thickBot="1" x14ac:dyDescent="0.3">
      <c r="A37" s="200"/>
      <c r="B37" s="201"/>
      <c r="C37" s="199"/>
      <c r="D37" s="199"/>
      <c r="E37" s="199"/>
    </row>
    <row r="38" spans="1:5" ht="15.75" thickBot="1" x14ac:dyDescent="0.3">
      <c r="A38" s="200"/>
      <c r="B38" s="201"/>
      <c r="C38" s="199"/>
      <c r="D38" s="199"/>
      <c r="E38" s="199"/>
    </row>
    <row r="39" spans="1:5" ht="25.5" customHeight="1" thickBot="1" x14ac:dyDescent="0.3">
      <c r="A39" s="276" t="s">
        <v>363</v>
      </c>
      <c r="B39" s="277"/>
      <c r="C39" s="199"/>
      <c r="D39" s="199"/>
      <c r="E39" s="199"/>
    </row>
    <row r="40" spans="1:5" ht="15.75" thickBot="1" x14ac:dyDescent="0.3">
      <c r="A40" s="283" t="s">
        <v>364</v>
      </c>
      <c r="B40" s="284"/>
      <c r="C40" s="284"/>
      <c r="D40" s="284"/>
      <c r="E40" s="285"/>
    </row>
    <row r="41" spans="1:5" ht="25.5" customHeight="1" thickBot="1" x14ac:dyDescent="0.3">
      <c r="A41" s="276" t="s">
        <v>365</v>
      </c>
      <c r="B41" s="277"/>
      <c r="C41" s="199"/>
      <c r="D41" s="199"/>
      <c r="E41" s="199"/>
    </row>
    <row r="42" spans="1:5" ht="15.75" thickBot="1" x14ac:dyDescent="0.3">
      <c r="A42" s="200"/>
      <c r="B42" s="201"/>
      <c r="C42" s="199"/>
      <c r="D42" s="199"/>
      <c r="E42" s="199"/>
    </row>
    <row r="43" spans="1:5" ht="15.75" thickBot="1" x14ac:dyDescent="0.3">
      <c r="A43" s="200"/>
      <c r="B43" s="201"/>
      <c r="C43" s="199"/>
      <c r="D43" s="199"/>
      <c r="E43" s="199"/>
    </row>
    <row r="44" spans="1:5" ht="38.25" customHeight="1" thickBot="1" x14ac:dyDescent="0.3">
      <c r="A44" s="276" t="s">
        <v>366</v>
      </c>
      <c r="B44" s="277"/>
      <c r="C44" s="199"/>
      <c r="D44" s="199"/>
      <c r="E44" s="199"/>
    </row>
    <row r="45" spans="1:5" ht="15.75" thickBot="1" x14ac:dyDescent="0.3">
      <c r="A45" s="200"/>
      <c r="B45" s="201"/>
      <c r="C45" s="199"/>
      <c r="D45" s="199"/>
      <c r="E45" s="199"/>
    </row>
    <row r="46" spans="1:5" ht="15.75" thickBot="1" x14ac:dyDescent="0.3">
      <c r="A46" s="200"/>
      <c r="B46" s="201"/>
      <c r="C46" s="199"/>
      <c r="D46" s="199"/>
      <c r="E46" s="199"/>
    </row>
    <row r="47" spans="1:5" ht="25.5" customHeight="1" thickBot="1" x14ac:dyDescent="0.3">
      <c r="A47" s="276" t="s">
        <v>367</v>
      </c>
      <c r="B47" s="277"/>
      <c r="C47" s="199"/>
      <c r="D47" s="199"/>
      <c r="E47" s="199"/>
    </row>
    <row r="48" spans="1:5" ht="15.75" thickBot="1" x14ac:dyDescent="0.3">
      <c r="A48" s="200"/>
      <c r="B48" s="201"/>
      <c r="C48" s="199"/>
      <c r="D48" s="199"/>
      <c r="E48" s="199"/>
    </row>
    <row r="49" spans="1:5" ht="15.75" thickBot="1" x14ac:dyDescent="0.3">
      <c r="A49" s="200"/>
      <c r="B49" s="201"/>
      <c r="C49" s="199"/>
      <c r="D49" s="199"/>
      <c r="E49" s="199"/>
    </row>
    <row r="50" spans="1:5" ht="25.5" customHeight="1" thickBot="1" x14ac:dyDescent="0.3">
      <c r="A50" s="276" t="s">
        <v>368</v>
      </c>
      <c r="B50" s="277"/>
      <c r="C50" s="199"/>
      <c r="D50" s="199"/>
      <c r="E50" s="199"/>
    </row>
    <row r="51" spans="1:5" ht="15.75" thickBot="1" x14ac:dyDescent="0.3">
      <c r="A51" s="200"/>
      <c r="B51" s="201"/>
      <c r="C51" s="199"/>
      <c r="D51" s="199"/>
      <c r="E51" s="199"/>
    </row>
    <row r="52" spans="1:5" ht="15.75" thickBot="1" x14ac:dyDescent="0.3">
      <c r="A52" s="200"/>
      <c r="B52" s="201"/>
      <c r="C52" s="199"/>
      <c r="D52" s="199"/>
      <c r="E52" s="199"/>
    </row>
    <row r="53" spans="1:5" ht="25.5" customHeight="1" thickBot="1" x14ac:dyDescent="0.3">
      <c r="A53" s="276" t="s">
        <v>369</v>
      </c>
      <c r="B53" s="277"/>
      <c r="C53" s="199"/>
      <c r="D53" s="199"/>
      <c r="E53" s="199"/>
    </row>
    <row r="54" spans="1:5" ht="30.75" thickBot="1" x14ac:dyDescent="0.3">
      <c r="A54" s="286" t="s">
        <v>351</v>
      </c>
      <c r="B54" s="287"/>
      <c r="C54" s="202" t="s">
        <v>397</v>
      </c>
      <c r="D54" s="202" t="s">
        <v>396</v>
      </c>
      <c r="E54" s="202" t="s">
        <v>354</v>
      </c>
    </row>
    <row r="55" spans="1:5" ht="30" customHeight="1" thickBot="1" x14ac:dyDescent="0.3">
      <c r="A55" s="286" t="s">
        <v>370</v>
      </c>
      <c r="B55" s="287"/>
      <c r="C55" s="203"/>
      <c r="D55" s="203"/>
      <c r="E55" s="203"/>
    </row>
    <row r="56" spans="1:5" ht="30" customHeight="1" thickBot="1" x14ac:dyDescent="0.3">
      <c r="A56" s="286" t="s">
        <v>371</v>
      </c>
      <c r="B56" s="287"/>
      <c r="C56" s="203"/>
      <c r="D56" s="203"/>
      <c r="E56" s="203"/>
    </row>
    <row r="57" spans="1:5" ht="45" customHeight="1" thickBot="1" x14ac:dyDescent="0.3">
      <c r="A57" s="286" t="s">
        <v>372</v>
      </c>
      <c r="B57" s="287"/>
      <c r="C57" s="203"/>
      <c r="D57" s="203"/>
      <c r="E57" s="203"/>
    </row>
    <row r="58" spans="1:5" ht="18" customHeight="1" x14ac:dyDescent="0.25">
      <c r="A58" s="195" t="s">
        <v>373</v>
      </c>
    </row>
    <row r="59" spans="1:5" ht="15.75" x14ac:dyDescent="0.25">
      <c r="A59" s="196"/>
    </row>
    <row r="60" spans="1:5" ht="11.25" customHeight="1" x14ac:dyDescent="0.25">
      <c r="A60" s="288" t="s">
        <v>374</v>
      </c>
      <c r="B60" s="258"/>
      <c r="C60" s="258"/>
      <c r="D60" s="258"/>
      <c r="E60" s="258"/>
    </row>
    <row r="61" spans="1:5" ht="15.75" x14ac:dyDescent="0.25">
      <c r="A61" s="196"/>
    </row>
    <row r="62" spans="1:5" ht="17.25" customHeight="1" x14ac:dyDescent="0.25">
      <c r="A62" s="288" t="s">
        <v>375</v>
      </c>
      <c r="B62" s="258"/>
      <c r="C62" s="258"/>
      <c r="D62" s="258"/>
      <c r="E62" s="258"/>
    </row>
    <row r="63" spans="1:5" ht="22.5" customHeight="1" x14ac:dyDescent="0.25">
      <c r="A63" s="196" t="s">
        <v>376</v>
      </c>
    </row>
    <row r="64" spans="1:5" ht="9" hidden="1" customHeight="1" x14ac:dyDescent="0.25">
      <c r="A64" s="196"/>
    </row>
    <row r="65" spans="1:5" ht="31.5" customHeight="1" x14ac:dyDescent="0.25">
      <c r="A65" s="288" t="s">
        <v>377</v>
      </c>
      <c r="B65" s="258"/>
      <c r="C65" s="258"/>
      <c r="D65" s="258"/>
      <c r="E65" s="258"/>
    </row>
    <row r="66" spans="1:5" ht="36.75" customHeight="1" x14ac:dyDescent="0.25">
      <c r="A66" s="196" t="s">
        <v>378</v>
      </c>
      <c r="B66" s="196" t="s">
        <v>379</v>
      </c>
    </row>
    <row r="67" spans="1:5" ht="33.75" customHeight="1" x14ac:dyDescent="0.25">
      <c r="A67" s="288" t="s">
        <v>380</v>
      </c>
      <c r="B67" s="258"/>
      <c r="C67" s="258"/>
      <c r="D67" s="258"/>
      <c r="E67" s="258"/>
    </row>
    <row r="68" spans="1:5" ht="15.75" x14ac:dyDescent="0.25">
      <c r="A68" s="196"/>
    </row>
    <row r="69" spans="1:5" ht="33" customHeight="1" x14ac:dyDescent="0.25">
      <c r="A69" s="289" t="s">
        <v>381</v>
      </c>
      <c r="B69" s="290"/>
      <c r="C69" s="290"/>
      <c r="D69" s="290"/>
      <c r="E69" s="290"/>
    </row>
    <row r="70" spans="1:5" ht="12.75" customHeight="1" x14ac:dyDescent="0.25">
      <c r="A70" s="196"/>
    </row>
    <row r="71" spans="1:5" ht="40.5" customHeight="1" x14ac:dyDescent="0.25">
      <c r="A71" s="291" t="s">
        <v>382</v>
      </c>
      <c r="B71" s="258"/>
      <c r="C71" s="258"/>
      <c r="D71" s="258"/>
      <c r="E71" s="258"/>
    </row>
    <row r="72" spans="1:5" ht="29.25" customHeight="1" x14ac:dyDescent="0.25">
      <c r="A72" s="289" t="s">
        <v>383</v>
      </c>
      <c r="B72" s="290"/>
      <c r="C72" s="290"/>
      <c r="D72" s="290"/>
      <c r="E72" s="290"/>
    </row>
    <row r="73" spans="1:5" ht="16.5" thickBot="1" x14ac:dyDescent="0.3">
      <c r="A73" s="196"/>
    </row>
    <row r="74" spans="1:5" ht="30" customHeight="1" thickBot="1" x14ac:dyDescent="0.3">
      <c r="A74" s="280" t="s">
        <v>384</v>
      </c>
      <c r="B74" s="281"/>
      <c r="C74" s="281"/>
      <c r="D74" s="281"/>
      <c r="E74" s="282"/>
    </row>
    <row r="75" spans="1:5" ht="15.75" thickBot="1" x14ac:dyDescent="0.3">
      <c r="A75" s="278" t="s">
        <v>385</v>
      </c>
      <c r="B75" s="278" t="s">
        <v>386</v>
      </c>
      <c r="C75" s="280" t="s">
        <v>352</v>
      </c>
      <c r="D75" s="281"/>
      <c r="E75" s="282"/>
    </row>
    <row r="76" spans="1:5" ht="30.75" thickBot="1" x14ac:dyDescent="0.3">
      <c r="A76" s="279"/>
      <c r="B76" s="279"/>
      <c r="C76" s="198" t="s">
        <v>397</v>
      </c>
      <c r="D76" s="198" t="s">
        <v>396</v>
      </c>
      <c r="E76" s="198" t="s">
        <v>354</v>
      </c>
    </row>
    <row r="77" spans="1:5" ht="15.75" thickBot="1" x14ac:dyDescent="0.3">
      <c r="A77" s="200" t="s">
        <v>387</v>
      </c>
      <c r="B77" s="201"/>
      <c r="C77" s="204"/>
      <c r="D77" s="204"/>
      <c r="E77" s="204"/>
    </row>
    <row r="78" spans="1:5" ht="15.75" thickBot="1" x14ac:dyDescent="0.3">
      <c r="A78" s="200" t="s">
        <v>388</v>
      </c>
      <c r="B78" s="201"/>
      <c r="C78" s="204"/>
      <c r="D78" s="204"/>
      <c r="E78" s="204"/>
    </row>
    <row r="79" spans="1:5" ht="15.75" thickBot="1" x14ac:dyDescent="0.3">
      <c r="A79" s="200" t="s">
        <v>389</v>
      </c>
      <c r="B79" s="201"/>
      <c r="C79" s="204"/>
      <c r="D79" s="204"/>
      <c r="E79" s="204"/>
    </row>
    <row r="80" spans="1:5" ht="25.5" customHeight="1" thickBot="1" x14ac:dyDescent="0.3">
      <c r="A80" s="276" t="s">
        <v>390</v>
      </c>
      <c r="B80" s="277"/>
      <c r="C80" s="204"/>
      <c r="D80" s="204"/>
      <c r="E80" s="204"/>
    </row>
    <row r="81" spans="1:5" ht="15.75" thickBot="1" x14ac:dyDescent="0.3">
      <c r="A81" s="200" t="s">
        <v>387</v>
      </c>
      <c r="B81" s="201"/>
      <c r="C81" s="204"/>
      <c r="D81" s="204"/>
      <c r="E81" s="204"/>
    </row>
    <row r="82" spans="1:5" ht="15.75" thickBot="1" x14ac:dyDescent="0.3">
      <c r="A82" s="200" t="s">
        <v>388</v>
      </c>
      <c r="B82" s="201"/>
      <c r="C82" s="204"/>
      <c r="D82" s="204"/>
      <c r="E82" s="204"/>
    </row>
    <row r="83" spans="1:5" ht="15.75" thickBot="1" x14ac:dyDescent="0.3">
      <c r="A83" s="200" t="s">
        <v>389</v>
      </c>
      <c r="B83" s="201"/>
      <c r="C83" s="204"/>
      <c r="D83" s="204"/>
      <c r="E83" s="204"/>
    </row>
    <row r="84" spans="1:5" ht="25.5" customHeight="1" thickBot="1" x14ac:dyDescent="0.3">
      <c r="A84" s="276" t="s">
        <v>391</v>
      </c>
      <c r="B84" s="277"/>
      <c r="C84" s="204"/>
      <c r="D84" s="204"/>
      <c r="E84" s="204"/>
    </row>
    <row r="85" spans="1:5" ht="25.5" customHeight="1" thickBot="1" x14ac:dyDescent="0.3">
      <c r="A85" s="276" t="s">
        <v>392</v>
      </c>
      <c r="B85" s="277"/>
      <c r="C85" s="204"/>
      <c r="D85" s="204"/>
      <c r="E85" s="204"/>
    </row>
    <row r="86" spans="1:5" ht="16.5" thickBot="1" x14ac:dyDescent="0.3">
      <c r="A86" s="196"/>
    </row>
    <row r="87" spans="1:5" ht="30" customHeight="1" thickBot="1" x14ac:dyDescent="0.3">
      <c r="A87" s="280" t="s">
        <v>393</v>
      </c>
      <c r="B87" s="281"/>
      <c r="C87" s="281"/>
      <c r="D87" s="281"/>
      <c r="E87" s="282"/>
    </row>
    <row r="88" spans="1:5" ht="44.25" customHeight="1" thickBot="1" x14ac:dyDescent="0.3">
      <c r="A88" s="278" t="s">
        <v>385</v>
      </c>
      <c r="B88" s="278" t="s">
        <v>394</v>
      </c>
      <c r="C88" s="280" t="s">
        <v>352</v>
      </c>
      <c r="D88" s="281"/>
      <c r="E88" s="282"/>
    </row>
    <row r="89" spans="1:5" ht="30.75" thickBot="1" x14ac:dyDescent="0.3">
      <c r="A89" s="279"/>
      <c r="B89" s="279"/>
      <c r="C89" s="198" t="s">
        <v>353</v>
      </c>
      <c r="D89" s="198" t="s">
        <v>354</v>
      </c>
      <c r="E89" s="198" t="s">
        <v>355</v>
      </c>
    </row>
    <row r="90" spans="1:5" ht="15.75" thickBot="1" x14ac:dyDescent="0.3">
      <c r="A90" s="200" t="s">
        <v>387</v>
      </c>
      <c r="B90" s="201"/>
      <c r="C90" s="204"/>
      <c r="D90" s="204"/>
      <c r="E90" s="204"/>
    </row>
    <row r="91" spans="1:5" ht="15.75" thickBot="1" x14ac:dyDescent="0.3">
      <c r="A91" s="200" t="s">
        <v>388</v>
      </c>
      <c r="B91" s="201"/>
      <c r="C91" s="204"/>
      <c r="D91" s="204"/>
      <c r="E91" s="204"/>
    </row>
    <row r="92" spans="1:5" ht="15.75" thickBot="1" x14ac:dyDescent="0.3">
      <c r="A92" s="200" t="s">
        <v>389</v>
      </c>
      <c r="B92" s="201"/>
      <c r="C92" s="204"/>
      <c r="D92" s="204"/>
      <c r="E92" s="204"/>
    </row>
    <row r="93" spans="1:5" ht="25.5" customHeight="1" thickBot="1" x14ac:dyDescent="0.3">
      <c r="A93" s="276" t="s">
        <v>395</v>
      </c>
      <c r="B93" s="277"/>
      <c r="C93" s="204"/>
      <c r="D93" s="204"/>
      <c r="E93" s="204"/>
    </row>
  </sheetData>
  <mergeCells count="47">
    <mergeCell ref="A93:B93"/>
    <mergeCell ref="A2:D2"/>
    <mergeCell ref="A8:E8"/>
    <mergeCell ref="A9:E9"/>
    <mergeCell ref="A12:E12"/>
    <mergeCell ref="A13:E13"/>
    <mergeCell ref="A14:E14"/>
    <mergeCell ref="A3:E3"/>
    <mergeCell ref="A60:E60"/>
    <mergeCell ref="A80:B80"/>
    <mergeCell ref="A84:B84"/>
    <mergeCell ref="A85:B85"/>
    <mergeCell ref="A87:E87"/>
    <mergeCell ref="A88:A89"/>
    <mergeCell ref="B88:B89"/>
    <mergeCell ref="C88:E88"/>
    <mergeCell ref="A55:B55"/>
    <mergeCell ref="A56:B56"/>
    <mergeCell ref="A57:B57"/>
    <mergeCell ref="A74:E74"/>
    <mergeCell ref="A75:A76"/>
    <mergeCell ref="B75:B76"/>
    <mergeCell ref="C75:E75"/>
    <mergeCell ref="A62:E62"/>
    <mergeCell ref="A65:E65"/>
    <mergeCell ref="A67:E67"/>
    <mergeCell ref="A69:E69"/>
    <mergeCell ref="A72:E72"/>
    <mergeCell ref="A71:E71"/>
    <mergeCell ref="A54:B54"/>
    <mergeCell ref="A27:B27"/>
    <mergeCell ref="A30:B30"/>
    <mergeCell ref="A33:B33"/>
    <mergeCell ref="A36:B36"/>
    <mergeCell ref="A39:B39"/>
    <mergeCell ref="A40:E40"/>
    <mergeCell ref="A41:B41"/>
    <mergeCell ref="A44:B44"/>
    <mergeCell ref="A47:B47"/>
    <mergeCell ref="A50:B50"/>
    <mergeCell ref="A53:B53"/>
    <mergeCell ref="A24:B24"/>
    <mergeCell ref="A18:A19"/>
    <mergeCell ref="B18:B19"/>
    <mergeCell ref="C18:E18"/>
    <mergeCell ref="A20:E20"/>
    <mergeCell ref="A21:B21"/>
  </mergeCells>
  <pageMargins left="0.7" right="0.7" top="0.75" bottom="0.75" header="0.3" footer="0.3"/>
  <pageSetup paperSize="9" orientation="portrait" r:id="rId1"/>
  <headerFooter>
    <oddHeader>&amp;R13.melléklet  /2018 (V. 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view="pageLayout" topLeftCell="A22" zoomScaleNormal="100" workbookViewId="0">
      <selection activeCell="F17" sqref="F17"/>
    </sheetView>
  </sheetViews>
  <sheetFormatPr defaultRowHeight="15" x14ac:dyDescent="0.25"/>
  <cols>
    <col min="1" max="1" width="5.7109375" customWidth="1"/>
    <col min="2" max="2" width="25.42578125" customWidth="1"/>
    <col min="5" max="5" width="9.140625" customWidth="1"/>
  </cols>
  <sheetData>
    <row r="2" spans="1:8" ht="15.75" x14ac:dyDescent="0.25">
      <c r="A2" s="303" t="s">
        <v>549</v>
      </c>
      <c r="B2" s="258"/>
      <c r="C2" s="258"/>
      <c r="D2" s="258"/>
      <c r="E2" s="258"/>
      <c r="F2" s="258"/>
      <c r="G2" s="258"/>
      <c r="H2" s="258"/>
    </row>
    <row r="3" spans="1:8" ht="49.5" customHeight="1" x14ac:dyDescent="0.25">
      <c r="A3" s="295" t="s">
        <v>417</v>
      </c>
      <c r="B3" s="258"/>
      <c r="C3" s="258"/>
      <c r="D3" s="258"/>
      <c r="E3" s="258"/>
      <c r="F3" s="258"/>
      <c r="G3" s="258"/>
      <c r="H3" s="258"/>
    </row>
    <row r="4" spans="1:8" ht="15.75" x14ac:dyDescent="0.25">
      <c r="A4" s="196"/>
    </row>
    <row r="5" spans="1:8" ht="54.75" customHeight="1" x14ac:dyDescent="0.25">
      <c r="A5" s="288" t="s">
        <v>399</v>
      </c>
      <c r="B5" s="258"/>
      <c r="C5" s="258"/>
      <c r="D5" s="258"/>
      <c r="E5" s="258"/>
      <c r="F5" s="258"/>
      <c r="G5" s="258"/>
      <c r="H5" s="258"/>
    </row>
    <row r="6" spans="1:8" ht="15.75" thickBot="1" x14ac:dyDescent="0.3">
      <c r="A6" s="205"/>
    </row>
    <row r="7" spans="1:8" ht="15.75" thickBot="1" x14ac:dyDescent="0.3">
      <c r="A7" s="297" t="s">
        <v>400</v>
      </c>
      <c r="B7" s="206" t="s">
        <v>401</v>
      </c>
      <c r="C7" s="300" t="s">
        <v>402</v>
      </c>
      <c r="D7" s="301"/>
      <c r="E7" s="301"/>
      <c r="F7" s="301"/>
      <c r="G7" s="301"/>
      <c r="H7" s="302"/>
    </row>
    <row r="8" spans="1:8" x14ac:dyDescent="0.25">
      <c r="A8" s="299"/>
      <c r="B8" s="207" t="s">
        <v>403</v>
      </c>
      <c r="C8" s="297" t="s">
        <v>418</v>
      </c>
      <c r="D8" s="297" t="s">
        <v>405</v>
      </c>
      <c r="E8" s="297" t="s">
        <v>335</v>
      </c>
      <c r="F8" s="297" t="s">
        <v>406</v>
      </c>
      <c r="G8" s="297" t="s">
        <v>419</v>
      </c>
      <c r="H8" s="297" t="s">
        <v>420</v>
      </c>
    </row>
    <row r="9" spans="1:8" ht="15.75" thickBot="1" x14ac:dyDescent="0.3">
      <c r="A9" s="298"/>
      <c r="B9" s="208" t="s">
        <v>404</v>
      </c>
      <c r="C9" s="298"/>
      <c r="D9" s="298"/>
      <c r="E9" s="298"/>
      <c r="F9" s="298"/>
      <c r="G9" s="298"/>
      <c r="H9" s="298"/>
    </row>
    <row r="10" spans="1:8" ht="15.75" thickBot="1" x14ac:dyDescent="0.3">
      <c r="A10" s="297" t="s">
        <v>387</v>
      </c>
      <c r="B10" s="209"/>
      <c r="C10" s="209" t="s">
        <v>407</v>
      </c>
      <c r="D10" s="209" t="s">
        <v>407</v>
      </c>
      <c r="E10" s="209" t="s">
        <v>407</v>
      </c>
      <c r="F10" s="209" t="s">
        <v>407</v>
      </c>
      <c r="G10" s="209" t="s">
        <v>407</v>
      </c>
      <c r="H10" s="209" t="s">
        <v>407</v>
      </c>
    </row>
    <row r="11" spans="1:8" ht="15.75" thickBot="1" x14ac:dyDescent="0.3">
      <c r="A11" s="298"/>
      <c r="B11" s="209"/>
      <c r="C11" s="209" t="s">
        <v>408</v>
      </c>
      <c r="D11" s="209" t="s">
        <v>408</v>
      </c>
      <c r="E11" s="209" t="s">
        <v>408</v>
      </c>
      <c r="F11" s="209" t="s">
        <v>408</v>
      </c>
      <c r="G11" s="209" t="s">
        <v>408</v>
      </c>
      <c r="H11" s="209" t="s">
        <v>408</v>
      </c>
    </row>
    <row r="12" spans="1:8" ht="15.75" thickBot="1" x14ac:dyDescent="0.3">
      <c r="A12" s="297" t="s">
        <v>388</v>
      </c>
      <c r="B12" s="210"/>
      <c r="C12" s="209" t="s">
        <v>407</v>
      </c>
      <c r="D12" s="209" t="s">
        <v>407</v>
      </c>
      <c r="E12" s="209" t="s">
        <v>407</v>
      </c>
      <c r="F12" s="209" t="s">
        <v>556</v>
      </c>
      <c r="G12" s="209" t="s">
        <v>407</v>
      </c>
      <c r="H12" s="209" t="s">
        <v>407</v>
      </c>
    </row>
    <row r="13" spans="1:8" ht="15.75" thickBot="1" x14ac:dyDescent="0.3">
      <c r="A13" s="298"/>
      <c r="B13" s="209" t="s">
        <v>409</v>
      </c>
      <c r="C13" s="209" t="s">
        <v>408</v>
      </c>
      <c r="D13" s="209" t="s">
        <v>408</v>
      </c>
      <c r="E13" s="209" t="s">
        <v>408</v>
      </c>
      <c r="F13" s="209" t="s">
        <v>408</v>
      </c>
      <c r="G13" s="209" t="s">
        <v>408</v>
      </c>
      <c r="H13" s="209" t="s">
        <v>408</v>
      </c>
    </row>
    <row r="14" spans="1:8" ht="15.75" thickBot="1" x14ac:dyDescent="0.3">
      <c r="A14" s="297" t="s">
        <v>389</v>
      </c>
      <c r="B14" s="210"/>
      <c r="C14" s="209" t="s">
        <v>407</v>
      </c>
      <c r="D14" s="209" t="s">
        <v>407</v>
      </c>
      <c r="E14" s="209" t="s">
        <v>407</v>
      </c>
      <c r="F14" s="209" t="s">
        <v>407</v>
      </c>
      <c r="G14" s="209" t="s">
        <v>407</v>
      </c>
      <c r="H14" s="209" t="s">
        <v>407</v>
      </c>
    </row>
    <row r="15" spans="1:8" ht="15.75" thickBot="1" x14ac:dyDescent="0.3">
      <c r="A15" s="298"/>
      <c r="B15" s="209" t="s">
        <v>409</v>
      </c>
      <c r="C15" s="209" t="s">
        <v>408</v>
      </c>
      <c r="D15" s="209" t="s">
        <v>408</v>
      </c>
      <c r="E15" s="209" t="s">
        <v>408</v>
      </c>
      <c r="F15" s="209" t="s">
        <v>408</v>
      </c>
      <c r="G15" s="209" t="s">
        <v>408</v>
      </c>
      <c r="H15" s="209" t="s">
        <v>408</v>
      </c>
    </row>
    <row r="16" spans="1:8" ht="15.75" thickBot="1" x14ac:dyDescent="0.3">
      <c r="A16" s="297" t="s">
        <v>410</v>
      </c>
      <c r="B16" s="210"/>
      <c r="C16" s="209" t="s">
        <v>407</v>
      </c>
      <c r="D16" s="209" t="s">
        <v>407</v>
      </c>
      <c r="E16" s="209" t="s">
        <v>407</v>
      </c>
      <c r="F16" s="209" t="s">
        <v>407</v>
      </c>
      <c r="G16" s="209" t="s">
        <v>407</v>
      </c>
      <c r="H16" s="209" t="s">
        <v>407</v>
      </c>
    </row>
    <row r="17" spans="1:8" ht="15.75" thickBot="1" x14ac:dyDescent="0.3">
      <c r="A17" s="298"/>
      <c r="B17" s="209" t="s">
        <v>409</v>
      </c>
      <c r="C17" s="209" t="s">
        <v>408</v>
      </c>
      <c r="D17" s="209" t="s">
        <v>408</v>
      </c>
      <c r="E17" s="209" t="s">
        <v>555</v>
      </c>
      <c r="F17" s="209" t="s">
        <v>408</v>
      </c>
      <c r="G17" s="209" t="s">
        <v>408</v>
      </c>
      <c r="H17" s="209" t="s">
        <v>408</v>
      </c>
    </row>
    <row r="18" spans="1:8" ht="15.75" thickBot="1" x14ac:dyDescent="0.3">
      <c r="A18" s="297" t="s">
        <v>411</v>
      </c>
      <c r="B18" s="209" t="s">
        <v>409</v>
      </c>
      <c r="C18" s="209" t="s">
        <v>407</v>
      </c>
      <c r="D18" s="209" t="s">
        <v>407</v>
      </c>
      <c r="E18" s="209" t="s">
        <v>407</v>
      </c>
      <c r="F18" s="209" t="s">
        <v>407</v>
      </c>
      <c r="G18" s="209" t="s">
        <v>407</v>
      </c>
      <c r="H18" s="209" t="s">
        <v>407</v>
      </c>
    </row>
    <row r="19" spans="1:8" ht="15.75" thickBot="1" x14ac:dyDescent="0.3">
      <c r="A19" s="298"/>
      <c r="B19" s="209" t="s">
        <v>409</v>
      </c>
      <c r="C19" s="209" t="s">
        <v>408</v>
      </c>
      <c r="D19" s="209" t="s">
        <v>408</v>
      </c>
      <c r="E19" s="209" t="s">
        <v>408</v>
      </c>
      <c r="F19" s="209" t="s">
        <v>408</v>
      </c>
      <c r="G19" s="209" t="s">
        <v>408</v>
      </c>
      <c r="H19" s="209" t="s">
        <v>408</v>
      </c>
    </row>
    <row r="20" spans="1:8" ht="15.75" thickBot="1" x14ac:dyDescent="0.3">
      <c r="A20" s="297" t="s">
        <v>412</v>
      </c>
      <c r="B20" s="209" t="s">
        <v>409</v>
      </c>
      <c r="C20" s="209" t="s">
        <v>407</v>
      </c>
      <c r="D20" s="209" t="s">
        <v>407</v>
      </c>
      <c r="E20" s="209" t="s">
        <v>407</v>
      </c>
      <c r="F20" s="209" t="s">
        <v>407</v>
      </c>
      <c r="G20" s="209" t="s">
        <v>407</v>
      </c>
      <c r="H20" s="209" t="s">
        <v>407</v>
      </c>
    </row>
    <row r="21" spans="1:8" ht="15.75" thickBot="1" x14ac:dyDescent="0.3">
      <c r="A21" s="298"/>
      <c r="B21" s="209" t="s">
        <v>409</v>
      </c>
      <c r="C21" s="209" t="s">
        <v>408</v>
      </c>
      <c r="D21" s="209" t="s">
        <v>408</v>
      </c>
      <c r="E21" s="209" t="s">
        <v>408</v>
      </c>
      <c r="F21" s="209" t="s">
        <v>408</v>
      </c>
      <c r="G21" s="209" t="s">
        <v>408</v>
      </c>
      <c r="H21" s="209" t="s">
        <v>408</v>
      </c>
    </row>
    <row r="22" spans="1:8" ht="15.75" thickBot="1" x14ac:dyDescent="0.3">
      <c r="A22" s="297" t="s">
        <v>413</v>
      </c>
      <c r="B22" s="209" t="s">
        <v>409</v>
      </c>
      <c r="C22" s="209" t="s">
        <v>407</v>
      </c>
      <c r="D22" s="209" t="s">
        <v>407</v>
      </c>
      <c r="E22" s="209" t="s">
        <v>407</v>
      </c>
      <c r="F22" s="209" t="s">
        <v>407</v>
      </c>
      <c r="G22" s="209" t="s">
        <v>407</v>
      </c>
      <c r="H22" s="209" t="s">
        <v>407</v>
      </c>
    </row>
    <row r="23" spans="1:8" ht="15.75" thickBot="1" x14ac:dyDescent="0.3">
      <c r="A23" s="298"/>
      <c r="B23" s="209" t="s">
        <v>409</v>
      </c>
      <c r="C23" s="209" t="s">
        <v>408</v>
      </c>
      <c r="D23" s="209" t="s">
        <v>408</v>
      </c>
      <c r="E23" s="209" t="s">
        <v>408</v>
      </c>
      <c r="F23" s="209" t="s">
        <v>408</v>
      </c>
      <c r="G23" s="209" t="s">
        <v>408</v>
      </c>
      <c r="H23" s="209" t="s">
        <v>408</v>
      </c>
    </row>
    <row r="24" spans="1:8" ht="15.75" thickBot="1" x14ac:dyDescent="0.3">
      <c r="A24" s="297" t="s">
        <v>414</v>
      </c>
      <c r="B24" s="209" t="s">
        <v>409</v>
      </c>
      <c r="C24" s="209" t="s">
        <v>407</v>
      </c>
      <c r="D24" s="209" t="s">
        <v>407</v>
      </c>
      <c r="E24" s="209" t="s">
        <v>407</v>
      </c>
      <c r="F24" s="209" t="s">
        <v>407</v>
      </c>
      <c r="G24" s="209" t="s">
        <v>407</v>
      </c>
      <c r="H24" s="209" t="s">
        <v>407</v>
      </c>
    </row>
    <row r="25" spans="1:8" ht="15.75" thickBot="1" x14ac:dyDescent="0.3">
      <c r="A25" s="298"/>
      <c r="B25" s="209" t="s">
        <v>409</v>
      </c>
      <c r="C25" s="209" t="s">
        <v>408</v>
      </c>
      <c r="D25" s="209" t="s">
        <v>408</v>
      </c>
      <c r="E25" s="209" t="s">
        <v>408</v>
      </c>
      <c r="F25" s="209" t="s">
        <v>408</v>
      </c>
      <c r="G25" s="209" t="s">
        <v>408</v>
      </c>
      <c r="H25" s="209" t="s">
        <v>408</v>
      </c>
    </row>
    <row r="26" spans="1:8" ht="15.75" thickBot="1" x14ac:dyDescent="0.3">
      <c r="A26" s="297" t="s">
        <v>415</v>
      </c>
      <c r="B26" s="209" t="s">
        <v>409</v>
      </c>
      <c r="C26" s="209" t="s">
        <v>407</v>
      </c>
      <c r="D26" s="209" t="s">
        <v>407</v>
      </c>
      <c r="E26" s="209" t="s">
        <v>407</v>
      </c>
      <c r="F26" s="209" t="s">
        <v>407</v>
      </c>
      <c r="G26" s="209" t="s">
        <v>407</v>
      </c>
      <c r="H26" s="209" t="s">
        <v>407</v>
      </c>
    </row>
    <row r="27" spans="1:8" ht="15.75" thickBot="1" x14ac:dyDescent="0.3">
      <c r="A27" s="298"/>
      <c r="B27" s="209" t="s">
        <v>409</v>
      </c>
      <c r="C27" s="209" t="s">
        <v>408</v>
      </c>
      <c r="D27" s="209" t="s">
        <v>408</v>
      </c>
      <c r="E27" s="209" t="s">
        <v>408</v>
      </c>
      <c r="F27" s="209" t="s">
        <v>408</v>
      </c>
      <c r="G27" s="209" t="s">
        <v>408</v>
      </c>
      <c r="H27" s="209" t="s">
        <v>408</v>
      </c>
    </row>
    <row r="28" spans="1:8" ht="15.75" thickBot="1" x14ac:dyDescent="0.3">
      <c r="A28" s="297" t="s">
        <v>416</v>
      </c>
      <c r="B28" s="209" t="s">
        <v>409</v>
      </c>
      <c r="C28" s="209" t="s">
        <v>407</v>
      </c>
      <c r="D28" s="209" t="s">
        <v>407</v>
      </c>
      <c r="E28" s="209" t="s">
        <v>407</v>
      </c>
      <c r="F28" s="209" t="s">
        <v>407</v>
      </c>
      <c r="G28" s="209" t="s">
        <v>407</v>
      </c>
      <c r="H28" s="209" t="s">
        <v>407</v>
      </c>
    </row>
    <row r="29" spans="1:8" ht="15.75" thickBot="1" x14ac:dyDescent="0.3">
      <c r="A29" s="298"/>
      <c r="B29" s="209" t="s">
        <v>409</v>
      </c>
      <c r="C29" s="209" t="s">
        <v>408</v>
      </c>
      <c r="D29" s="209" t="s">
        <v>408</v>
      </c>
      <c r="E29" s="209" t="s">
        <v>408</v>
      </c>
      <c r="F29" s="209" t="s">
        <v>408</v>
      </c>
      <c r="G29" s="209" t="s">
        <v>408</v>
      </c>
      <c r="H29" s="209" t="s">
        <v>408</v>
      </c>
    </row>
  </sheetData>
  <mergeCells count="21">
    <mergeCell ref="A2:H2"/>
    <mergeCell ref="G8:G9"/>
    <mergeCell ref="A22:A23"/>
    <mergeCell ref="A24:A25"/>
    <mergeCell ref="A26:A27"/>
    <mergeCell ref="A28:A29"/>
    <mergeCell ref="A3:H3"/>
    <mergeCell ref="A5:H5"/>
    <mergeCell ref="A10:A11"/>
    <mergeCell ref="A12:A13"/>
    <mergeCell ref="A14:A15"/>
    <mergeCell ref="A16:A17"/>
    <mergeCell ref="A18:A19"/>
    <mergeCell ref="A20:A21"/>
    <mergeCell ref="A7:A9"/>
    <mergeCell ref="C7:H7"/>
    <mergeCell ref="C8:C9"/>
    <mergeCell ref="D8:D9"/>
    <mergeCell ref="E8:E9"/>
    <mergeCell ref="F8:F9"/>
    <mergeCell ref="H8:H9"/>
  </mergeCells>
  <pageMargins left="0.7" right="0.7" top="0.75" bottom="0.75" header="0.3" footer="0.3"/>
  <pageSetup paperSize="9" orientation="portrait" r:id="rId1"/>
  <headerFooter>
    <oddHeader xml:space="preserve">&amp;C14.melléklet a 2018. (V. 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Layout" topLeftCell="B49" zoomScaleNormal="100" workbookViewId="0">
      <selection activeCell="I56" sqref="I56"/>
    </sheetView>
  </sheetViews>
  <sheetFormatPr defaultRowHeight="15" x14ac:dyDescent="0.25"/>
  <cols>
    <col min="1" max="1" width="5.140625" hidden="1" customWidth="1"/>
    <col min="2" max="2" width="59.28515625" customWidth="1"/>
    <col min="3" max="3" width="6.28515625" customWidth="1"/>
    <col min="4" max="6" width="7.42578125" customWidth="1"/>
    <col min="8" max="8" width="12.28515625" customWidth="1"/>
    <col min="9" max="9" width="10.140625" bestFit="1" customWidth="1"/>
  </cols>
  <sheetData>
    <row r="1" spans="2:9" ht="18.75" x14ac:dyDescent="0.3">
      <c r="B1" s="237" t="s">
        <v>507</v>
      </c>
      <c r="C1" s="237"/>
      <c r="D1" s="237"/>
      <c r="E1" s="237"/>
      <c r="F1" s="237"/>
      <c r="G1" s="237"/>
    </row>
    <row r="2" spans="2:9" ht="18.75" x14ac:dyDescent="0.3">
      <c r="B2" s="237" t="s">
        <v>323</v>
      </c>
      <c r="C2" s="237"/>
      <c r="D2" s="237"/>
      <c r="E2" s="237"/>
      <c r="F2" s="237"/>
      <c r="G2" s="237"/>
    </row>
    <row r="3" spans="2:9" ht="15.75" thickBot="1" x14ac:dyDescent="0.3">
      <c r="F3" s="245" t="s">
        <v>160</v>
      </c>
      <c r="G3" s="245"/>
      <c r="I3" s="114"/>
    </row>
    <row r="4" spans="2:9" ht="13.5" customHeight="1" thickBot="1" x14ac:dyDescent="0.3">
      <c r="B4" s="239" t="s">
        <v>0</v>
      </c>
      <c r="C4" s="241" t="s">
        <v>1</v>
      </c>
      <c r="D4" s="243" t="s">
        <v>324</v>
      </c>
      <c r="E4" s="243"/>
      <c r="F4" s="243"/>
      <c r="G4" s="244"/>
      <c r="H4" s="101" t="s">
        <v>169</v>
      </c>
      <c r="I4" s="101" t="s">
        <v>170</v>
      </c>
    </row>
    <row r="5" spans="2:9" ht="30.75" customHeight="1" x14ac:dyDescent="0.25">
      <c r="B5" s="240"/>
      <c r="C5" s="242"/>
      <c r="D5" s="27" t="s">
        <v>2</v>
      </c>
      <c r="E5" s="27" t="s">
        <v>3</v>
      </c>
      <c r="F5" s="27" t="s">
        <v>4</v>
      </c>
      <c r="G5" s="45" t="s">
        <v>5</v>
      </c>
      <c r="H5" s="115" t="s">
        <v>2</v>
      </c>
      <c r="I5" s="115" t="s">
        <v>2</v>
      </c>
    </row>
    <row r="6" spans="2:9" ht="12.75" customHeight="1" x14ac:dyDescent="0.25">
      <c r="B6" s="63" t="s">
        <v>82</v>
      </c>
      <c r="C6" s="40" t="s">
        <v>11</v>
      </c>
      <c r="D6" s="40"/>
      <c r="E6" s="40"/>
      <c r="F6" s="40"/>
      <c r="G6" s="95">
        <f>SUM(D6:F6)</f>
        <v>0</v>
      </c>
      <c r="H6" s="43"/>
      <c r="I6" s="43"/>
    </row>
    <row r="7" spans="2:9" ht="12.75" customHeight="1" x14ac:dyDescent="0.25">
      <c r="B7" s="63" t="s">
        <v>83</v>
      </c>
      <c r="C7" s="40" t="s">
        <v>8</v>
      </c>
      <c r="D7" s="40"/>
      <c r="E7" s="40"/>
      <c r="F7" s="40"/>
      <c r="G7" s="95">
        <f>SUM(D7:F7)</f>
        <v>0</v>
      </c>
      <c r="H7" s="43"/>
      <c r="I7" s="43"/>
    </row>
    <row r="8" spans="2:9" ht="27" customHeight="1" x14ac:dyDescent="0.25">
      <c r="B8" s="63" t="s">
        <v>84</v>
      </c>
      <c r="C8" s="40" t="s">
        <v>9</v>
      </c>
      <c r="D8" s="40"/>
      <c r="E8" s="40"/>
      <c r="F8" s="40"/>
      <c r="G8" s="95">
        <f t="shared" ref="G8:G11" si="0">SUM(D8:F8)</f>
        <v>0</v>
      </c>
      <c r="H8" s="43"/>
      <c r="I8" s="43"/>
    </row>
    <row r="9" spans="2:9" ht="12.75" customHeight="1" x14ac:dyDescent="0.25">
      <c r="B9" s="63" t="s">
        <v>85</v>
      </c>
      <c r="C9" s="40" t="s">
        <v>10</v>
      </c>
      <c r="D9" s="40"/>
      <c r="E9" s="40"/>
      <c r="F9" s="40"/>
      <c r="G9" s="95">
        <f t="shared" si="0"/>
        <v>0</v>
      </c>
      <c r="H9" s="43"/>
      <c r="I9" s="43"/>
    </row>
    <row r="10" spans="2:9" ht="12.75" customHeight="1" x14ac:dyDescent="0.25"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/>
      <c r="I10" s="43"/>
    </row>
    <row r="11" spans="2:9" ht="12.75" customHeight="1" x14ac:dyDescent="0.25"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</row>
    <row r="12" spans="2:9" ht="12.75" customHeight="1" x14ac:dyDescent="0.25">
      <c r="B12" s="47" t="s">
        <v>161</v>
      </c>
      <c r="C12" s="41" t="s">
        <v>6</v>
      </c>
      <c r="D12" s="41">
        <f>SUM(D6,D7:D11)</f>
        <v>0</v>
      </c>
      <c r="E12" s="41">
        <f>SUM(E6:E11)</f>
        <v>0</v>
      </c>
      <c r="F12" s="41">
        <f>SUM(F6:F11)</f>
        <v>0</v>
      </c>
      <c r="G12" s="96">
        <f>SUM(G6:G11)</f>
        <v>0</v>
      </c>
      <c r="H12" s="62">
        <v>0</v>
      </c>
      <c r="I12" s="62">
        <v>0</v>
      </c>
    </row>
    <row r="13" spans="2:9" ht="26.25" customHeight="1" x14ac:dyDescent="0.25"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  <c r="I13" s="43"/>
    </row>
    <row r="14" spans="2:9" ht="23.25" customHeight="1" x14ac:dyDescent="0.25"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2:9" ht="12.75" customHeight="1" x14ac:dyDescent="0.25">
      <c r="B15" s="63" t="s">
        <v>18</v>
      </c>
      <c r="C15" s="40" t="s">
        <v>16</v>
      </c>
      <c r="D15" s="40"/>
      <c r="E15" s="40"/>
      <c r="F15" s="40"/>
      <c r="G15" s="95">
        <f>SUM(D15:F15)</f>
        <v>0</v>
      </c>
      <c r="H15" s="43"/>
      <c r="I15" s="43"/>
    </row>
    <row r="16" spans="2:9" ht="12.75" customHeight="1" x14ac:dyDescent="0.25">
      <c r="B16" s="47" t="s">
        <v>163</v>
      </c>
      <c r="C16" s="41" t="s">
        <v>14</v>
      </c>
      <c r="D16" s="41">
        <f>SUM(D13,D14,D15)</f>
        <v>0</v>
      </c>
      <c r="E16" s="41">
        <f>SUM(E13:E15)</f>
        <v>0</v>
      </c>
      <c r="F16" s="41">
        <f>SUM(F13:F15)</f>
        <v>0</v>
      </c>
      <c r="G16" s="96">
        <f>SUM(G13:G15)</f>
        <v>0</v>
      </c>
      <c r="H16" s="62">
        <f>H13+H14+H15</f>
        <v>0</v>
      </c>
      <c r="I16" s="62">
        <f>I13+I14+I15</f>
        <v>0</v>
      </c>
    </row>
    <row r="17" spans="2:9" ht="12.75" customHeight="1" x14ac:dyDescent="0.25"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/>
      <c r="I17" s="43"/>
    </row>
    <row r="18" spans="2:9" ht="23.25" customHeight="1" x14ac:dyDescent="0.25"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/>
    </row>
    <row r="19" spans="2:9" ht="12.75" customHeight="1" x14ac:dyDescent="0.25">
      <c r="B19" s="63" t="s">
        <v>17</v>
      </c>
      <c r="C19" s="40" t="s">
        <v>22</v>
      </c>
      <c r="D19" s="40"/>
      <c r="E19" s="40"/>
      <c r="F19" s="40"/>
      <c r="G19" s="95">
        <f>SUM(D19:F19)</f>
        <v>0</v>
      </c>
      <c r="H19" s="43"/>
      <c r="I19" s="43"/>
    </row>
    <row r="20" spans="2:9" ht="12.75" customHeight="1" x14ac:dyDescent="0.25"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v>0</v>
      </c>
      <c r="I20" s="62">
        <v>0</v>
      </c>
    </row>
    <row r="21" spans="2:9" ht="12.75" customHeight="1" x14ac:dyDescent="0.25">
      <c r="B21" s="63" t="s">
        <v>93</v>
      </c>
      <c r="C21" s="40" t="s">
        <v>24</v>
      </c>
      <c r="D21" s="40"/>
      <c r="E21" s="40"/>
      <c r="F21" s="40"/>
      <c r="G21" s="95">
        <f>SUM(D21:F21)</f>
        <v>0</v>
      </c>
      <c r="H21" s="43"/>
      <c r="I21" s="43"/>
    </row>
    <row r="22" spans="2:9" ht="12.75" customHeight="1" x14ac:dyDescent="0.25">
      <c r="B22" s="63" t="s">
        <v>94</v>
      </c>
      <c r="C22" s="40" t="s">
        <v>25</v>
      </c>
      <c r="D22" s="40"/>
      <c r="E22" s="40"/>
      <c r="F22" s="40"/>
      <c r="G22" s="95">
        <f>SUM(D22:F22)</f>
        <v>0</v>
      </c>
      <c r="H22" s="43"/>
      <c r="I22" s="43"/>
    </row>
    <row r="23" spans="2:9" ht="12.75" customHeight="1" x14ac:dyDescent="0.25">
      <c r="B23" s="63" t="s">
        <v>95</v>
      </c>
      <c r="C23" s="40" t="s">
        <v>96</v>
      </c>
      <c r="D23" s="40"/>
      <c r="E23" s="40"/>
      <c r="F23" s="40"/>
      <c r="G23" s="95">
        <f t="shared" ref="G23:G25" si="1">SUM(D23:F23)</f>
        <v>0</v>
      </c>
      <c r="H23" s="43"/>
      <c r="I23" s="43"/>
    </row>
    <row r="24" spans="2:9" ht="12.75" customHeight="1" x14ac:dyDescent="0.25">
      <c r="B24" s="63" t="s">
        <v>19</v>
      </c>
      <c r="C24" s="40" t="s">
        <v>26</v>
      </c>
      <c r="D24" s="40"/>
      <c r="E24" s="40"/>
      <c r="F24" s="40"/>
      <c r="G24" s="95">
        <f t="shared" si="1"/>
        <v>0</v>
      </c>
      <c r="H24" s="43"/>
      <c r="I24" s="43"/>
    </row>
    <row r="25" spans="2:9" ht="12.75" customHeight="1" x14ac:dyDescent="0.25">
      <c r="B25" s="63" t="s">
        <v>97</v>
      </c>
      <c r="C25" s="40" t="s">
        <v>27</v>
      </c>
      <c r="D25" s="40"/>
      <c r="E25" s="40"/>
      <c r="F25" s="40"/>
      <c r="G25" s="95">
        <f t="shared" si="1"/>
        <v>0</v>
      </c>
      <c r="H25" s="43"/>
      <c r="I25" s="43"/>
    </row>
    <row r="26" spans="2:9" ht="12.75" customHeight="1" x14ac:dyDescent="0.25">
      <c r="B26" s="47" t="s">
        <v>150</v>
      </c>
      <c r="C26" s="41" t="s">
        <v>23</v>
      </c>
      <c r="D26" s="41">
        <f>SUM(D21:D25)</f>
        <v>0</v>
      </c>
      <c r="E26" s="41">
        <f>SUM(E21:E25)</f>
        <v>0</v>
      </c>
      <c r="F26" s="41">
        <f>SUM(F21:F25)</f>
        <v>0</v>
      </c>
      <c r="G26" s="96">
        <f>SUM(G21:G25)</f>
        <v>0</v>
      </c>
      <c r="H26" s="62">
        <v>0</v>
      </c>
      <c r="I26" s="62">
        <v>0</v>
      </c>
    </row>
    <row r="27" spans="2:9" ht="12.75" customHeight="1" x14ac:dyDescent="0.25">
      <c r="B27" s="64" t="s">
        <v>98</v>
      </c>
      <c r="C27" s="40" t="s">
        <v>34</v>
      </c>
      <c r="D27" s="40"/>
      <c r="E27" s="40"/>
      <c r="F27" s="40"/>
      <c r="G27" s="81">
        <f>SUM(D27:F27)</f>
        <v>0</v>
      </c>
      <c r="H27" s="43"/>
      <c r="I27" s="43"/>
    </row>
    <row r="28" spans="2:9" ht="12.75" customHeight="1" x14ac:dyDescent="0.25">
      <c r="B28" s="64" t="s">
        <v>28</v>
      </c>
      <c r="C28" s="40" t="s">
        <v>35</v>
      </c>
      <c r="D28" s="40"/>
      <c r="E28" s="40"/>
      <c r="F28" s="40"/>
      <c r="G28" s="81">
        <f>SUM(D28:F28)</f>
        <v>0</v>
      </c>
      <c r="H28" s="43"/>
      <c r="I28" s="43"/>
    </row>
    <row r="29" spans="2:9" ht="12.75" customHeight="1" x14ac:dyDescent="0.25">
      <c r="B29" s="64" t="s">
        <v>99</v>
      </c>
      <c r="C29" s="40" t="s">
        <v>36</v>
      </c>
      <c r="D29" s="40"/>
      <c r="E29" s="40"/>
      <c r="F29" s="40"/>
      <c r="G29" s="81">
        <f t="shared" ref="G29:G35" si="2">SUM(D29:F29)</f>
        <v>0</v>
      </c>
      <c r="H29" s="43"/>
      <c r="I29" s="43"/>
    </row>
    <row r="30" spans="2:9" ht="12.75" customHeight="1" x14ac:dyDescent="0.25">
      <c r="B30" s="64" t="s">
        <v>29</v>
      </c>
      <c r="C30" s="40" t="s">
        <v>37</v>
      </c>
      <c r="D30" s="40"/>
      <c r="E30" s="40"/>
      <c r="F30" s="40"/>
      <c r="G30" s="81">
        <f t="shared" si="2"/>
        <v>0</v>
      </c>
      <c r="H30" s="43"/>
      <c r="I30" s="43"/>
    </row>
    <row r="31" spans="2:9" ht="12.75" customHeight="1" x14ac:dyDescent="0.25">
      <c r="B31" s="64" t="s">
        <v>30</v>
      </c>
      <c r="C31" s="40" t="s">
        <v>38</v>
      </c>
      <c r="D31" s="40"/>
      <c r="E31" s="40"/>
      <c r="F31" s="40"/>
      <c r="G31" s="81">
        <f t="shared" si="2"/>
        <v>0</v>
      </c>
      <c r="H31" s="43"/>
      <c r="I31" s="43"/>
    </row>
    <row r="32" spans="2:9" ht="12.75" customHeight="1" x14ac:dyDescent="0.25">
      <c r="B32" s="64" t="s">
        <v>100</v>
      </c>
      <c r="C32" s="40" t="s">
        <v>39</v>
      </c>
      <c r="D32" s="40"/>
      <c r="E32" s="40"/>
      <c r="F32" s="40"/>
      <c r="G32" s="81">
        <f t="shared" si="2"/>
        <v>0</v>
      </c>
      <c r="H32" s="43"/>
      <c r="I32" s="43"/>
    </row>
    <row r="33" spans="2:9" ht="12.75" customHeight="1" x14ac:dyDescent="0.25">
      <c r="B33" s="64" t="s">
        <v>101</v>
      </c>
      <c r="C33" s="40" t="s">
        <v>102</v>
      </c>
      <c r="D33" s="40"/>
      <c r="E33" s="40"/>
      <c r="F33" s="40"/>
      <c r="G33" s="81">
        <f t="shared" si="2"/>
        <v>0</v>
      </c>
      <c r="H33" s="43"/>
      <c r="I33" s="43"/>
    </row>
    <row r="34" spans="2:9" ht="12.75" customHeight="1" x14ac:dyDescent="0.25">
      <c r="B34" s="64" t="s">
        <v>31</v>
      </c>
      <c r="C34" s="40" t="s">
        <v>317</v>
      </c>
      <c r="D34" s="40"/>
      <c r="E34" s="40"/>
      <c r="F34" s="40"/>
      <c r="G34" s="81">
        <f t="shared" si="2"/>
        <v>0</v>
      </c>
      <c r="H34" s="43"/>
      <c r="I34" s="43"/>
    </row>
    <row r="35" spans="2:9" ht="12.75" customHeight="1" x14ac:dyDescent="0.25">
      <c r="B35" s="64" t="s">
        <v>32</v>
      </c>
      <c r="C35" s="40" t="s">
        <v>289</v>
      </c>
      <c r="D35" s="40"/>
      <c r="E35" s="40"/>
      <c r="F35" s="40"/>
      <c r="G35" s="81">
        <f t="shared" si="2"/>
        <v>0</v>
      </c>
      <c r="H35" s="43"/>
      <c r="I35" s="43"/>
    </row>
    <row r="36" spans="2:9" ht="12.75" customHeight="1" x14ac:dyDescent="0.25">
      <c r="B36" s="48" t="s">
        <v>151</v>
      </c>
      <c r="C36" s="41" t="s">
        <v>33</v>
      </c>
      <c r="D36" s="41">
        <f>SUM(D27:D35)</f>
        <v>0</v>
      </c>
      <c r="E36" s="41">
        <f>SUM(E27:E35)</f>
        <v>0</v>
      </c>
      <c r="F36" s="41">
        <f>SUM(F27:F35)</f>
        <v>0</v>
      </c>
      <c r="G36" s="83">
        <f>SUM(G27:G35)</f>
        <v>0</v>
      </c>
      <c r="H36" s="62">
        <f>H29+H35</f>
        <v>0</v>
      </c>
      <c r="I36" s="62">
        <f>I27+I28++I29+I30+I31+I32+I33+I34+I35</f>
        <v>0</v>
      </c>
    </row>
    <row r="37" spans="2:9" ht="12.75" customHeight="1" x14ac:dyDescent="0.25">
      <c r="B37" s="64" t="s">
        <v>41</v>
      </c>
      <c r="C37" s="40" t="s">
        <v>103</v>
      </c>
      <c r="D37" s="40"/>
      <c r="E37" s="40"/>
      <c r="F37" s="40"/>
      <c r="G37" s="81">
        <f>SUM(D37:F37)</f>
        <v>0</v>
      </c>
      <c r="H37" s="43"/>
      <c r="I37" s="43"/>
    </row>
    <row r="38" spans="2:9" ht="12.75" customHeight="1" x14ac:dyDescent="0.25">
      <c r="B38" s="64" t="s">
        <v>42</v>
      </c>
      <c r="C38" s="40" t="s">
        <v>104</v>
      </c>
      <c r="D38" s="40"/>
      <c r="E38" s="40"/>
      <c r="F38" s="40"/>
      <c r="G38" s="81">
        <f>SUM(D38:F38)</f>
        <v>0</v>
      </c>
      <c r="H38" s="43"/>
      <c r="I38" s="43"/>
    </row>
    <row r="39" spans="2:9" ht="12.75" customHeight="1" x14ac:dyDescent="0.25">
      <c r="B39" s="64" t="s">
        <v>105</v>
      </c>
      <c r="C39" s="40" t="s">
        <v>106</v>
      </c>
      <c r="D39" s="40"/>
      <c r="E39" s="40"/>
      <c r="F39" s="40"/>
      <c r="G39" s="81">
        <f>SUM(D39:F39)</f>
        <v>0</v>
      </c>
      <c r="H39" s="43"/>
      <c r="I39" s="43"/>
    </row>
    <row r="40" spans="2:9" ht="12.75" customHeight="1" x14ac:dyDescent="0.25">
      <c r="B40" s="47" t="s">
        <v>152</v>
      </c>
      <c r="C40" s="41" t="s">
        <v>107</v>
      </c>
      <c r="D40" s="41">
        <f>SUM(D37:D39)</f>
        <v>0</v>
      </c>
      <c r="E40" s="41">
        <f>SUM(E37:E39)</f>
        <v>0</v>
      </c>
      <c r="F40" s="41">
        <f>SUM(F37:F39)</f>
        <v>0</v>
      </c>
      <c r="G40" s="96">
        <f>SUM(G37:G39)</f>
        <v>0</v>
      </c>
      <c r="H40" s="62">
        <v>0</v>
      </c>
      <c r="I40" s="62">
        <v>0</v>
      </c>
    </row>
    <row r="41" spans="2:9" ht="24.75" customHeight="1" x14ac:dyDescent="0.25">
      <c r="B41" s="63" t="s">
        <v>108</v>
      </c>
      <c r="C41" s="40" t="s">
        <v>109</v>
      </c>
      <c r="D41" s="40"/>
      <c r="E41" s="40"/>
      <c r="F41" s="40"/>
      <c r="G41" s="95">
        <f>SUM(D41:F41)</f>
        <v>0</v>
      </c>
      <c r="H41" s="43"/>
      <c r="I41" s="43"/>
    </row>
    <row r="42" spans="2:9" ht="12.75" customHeight="1" x14ac:dyDescent="0.25">
      <c r="B42" s="64" t="s">
        <v>110</v>
      </c>
      <c r="C42" s="40" t="s">
        <v>111</v>
      </c>
      <c r="D42" s="40"/>
      <c r="E42" s="40"/>
      <c r="F42" s="40"/>
      <c r="G42" s="81">
        <f>SUM(D42:F42)</f>
        <v>0</v>
      </c>
      <c r="H42" s="43"/>
      <c r="I42" s="43"/>
    </row>
    <row r="43" spans="2:9" ht="12.75" customHeight="1" x14ac:dyDescent="0.25">
      <c r="B43" s="47" t="s">
        <v>153</v>
      </c>
      <c r="C43" s="41" t="s">
        <v>112</v>
      </c>
      <c r="D43" s="41">
        <f>SUM(D41:D42)</f>
        <v>0</v>
      </c>
      <c r="E43" s="41">
        <f>SUM(E41:E42)</f>
        <v>0</v>
      </c>
      <c r="F43" s="41">
        <f>SUM(F41:F42)</f>
        <v>0</v>
      </c>
      <c r="G43" s="96">
        <f>SUM(G41:G42)</f>
        <v>0</v>
      </c>
      <c r="H43" s="62">
        <v>0</v>
      </c>
      <c r="I43" s="62">
        <v>0</v>
      </c>
    </row>
    <row r="44" spans="2:9" ht="21" customHeight="1" x14ac:dyDescent="0.25">
      <c r="B44" s="63" t="s">
        <v>113</v>
      </c>
      <c r="C44" s="40" t="s">
        <v>114</v>
      </c>
      <c r="D44" s="40"/>
      <c r="E44" s="40"/>
      <c r="F44" s="40"/>
      <c r="G44" s="95">
        <f>SUM(D44:F44)</f>
        <v>0</v>
      </c>
      <c r="H44" s="43"/>
      <c r="I44" s="43"/>
    </row>
    <row r="45" spans="2:9" ht="12.75" customHeight="1" x14ac:dyDescent="0.25">
      <c r="B45" s="64" t="s">
        <v>115</v>
      </c>
      <c r="C45" s="40" t="s">
        <v>116</v>
      </c>
      <c r="D45" s="40"/>
      <c r="E45" s="40"/>
      <c r="F45" s="40"/>
      <c r="G45" s="81">
        <f>SUM(D45:F45)</f>
        <v>0</v>
      </c>
      <c r="H45" s="43"/>
      <c r="I45" s="43"/>
    </row>
    <row r="46" spans="2:9" ht="12.75" customHeight="1" x14ac:dyDescent="0.25">
      <c r="B46" s="47" t="s">
        <v>154</v>
      </c>
      <c r="C46" s="41" t="s">
        <v>117</v>
      </c>
      <c r="D46" s="41">
        <f>SUM(D44:D45)</f>
        <v>0</v>
      </c>
      <c r="E46" s="41">
        <f>SUM(E44:E45)</f>
        <v>0</v>
      </c>
      <c r="F46" s="41">
        <f>SUM(F44:F45)</f>
        <v>0</v>
      </c>
      <c r="G46" s="96">
        <f>SUM(G44:G45)</f>
        <v>0</v>
      </c>
      <c r="H46" s="62">
        <v>0</v>
      </c>
      <c r="I46" s="62">
        <v>0</v>
      </c>
    </row>
    <row r="47" spans="2:9" ht="12.75" customHeight="1" x14ac:dyDescent="0.25">
      <c r="B47" s="48" t="s">
        <v>155</v>
      </c>
      <c r="C47" s="41" t="s">
        <v>118</v>
      </c>
      <c r="D47" s="41">
        <f>SUM(D46,D43,D40,D36,D26,D20,D16,D12)</f>
        <v>0</v>
      </c>
      <c r="E47" s="41">
        <f>SUM(E46,E43,E40,E36,E26,E20,E16,E12)</f>
        <v>0</v>
      </c>
      <c r="F47" s="41">
        <f>SUM(F46,F43,F40,F36,F26,F20,F16,F12)</f>
        <v>0</v>
      </c>
      <c r="G47" s="83">
        <f>SUM(G46,G43,G40,G36,G26,G20,G16,G12,)</f>
        <v>0</v>
      </c>
      <c r="H47" s="62">
        <f>H16+H20+H26+H36+H40+H43+H46</f>
        <v>0</v>
      </c>
      <c r="I47" s="62">
        <f>I16+I20+I26+I36+I40+I43+I46</f>
        <v>0</v>
      </c>
    </row>
    <row r="48" spans="2:9" ht="12.75" customHeight="1" x14ac:dyDescent="0.25">
      <c r="B48" s="65" t="s">
        <v>124</v>
      </c>
      <c r="C48" s="60" t="s">
        <v>134</v>
      </c>
      <c r="D48" s="61"/>
      <c r="E48" s="61"/>
      <c r="F48" s="61"/>
      <c r="G48" s="97">
        <f>SUM(D48:F48)</f>
        <v>0</v>
      </c>
      <c r="H48" s="43"/>
      <c r="I48" s="43"/>
    </row>
    <row r="49" spans="2:9" ht="12.75" customHeight="1" x14ac:dyDescent="0.25">
      <c r="B49" s="64" t="s">
        <v>123</v>
      </c>
      <c r="C49" s="60" t="s">
        <v>133</v>
      </c>
      <c r="D49" s="43"/>
      <c r="E49" s="43"/>
      <c r="F49" s="43"/>
      <c r="G49" s="86">
        <f>SUM(D49:F49)</f>
        <v>0</v>
      </c>
      <c r="H49" s="43"/>
      <c r="I49" s="43"/>
    </row>
    <row r="50" spans="2:9" ht="12.75" customHeight="1" x14ac:dyDescent="0.25">
      <c r="B50" s="65" t="s">
        <v>122</v>
      </c>
      <c r="C50" s="60" t="s">
        <v>132</v>
      </c>
      <c r="D50" s="43"/>
      <c r="E50" s="43"/>
      <c r="F50" s="43"/>
      <c r="G50" s="86">
        <f>SUM(D50:F50)</f>
        <v>0</v>
      </c>
      <c r="H50" s="43"/>
      <c r="I50" s="43"/>
    </row>
    <row r="51" spans="2:9" ht="12.75" customHeight="1" x14ac:dyDescent="0.25">
      <c r="B51" s="48" t="s">
        <v>156</v>
      </c>
      <c r="C51" s="31" t="s">
        <v>131</v>
      </c>
      <c r="D51" s="43">
        <f>SUM(D48:D50)</f>
        <v>0</v>
      </c>
      <c r="E51" s="43">
        <f>SUM(E48:E50)</f>
        <v>0</v>
      </c>
      <c r="F51" s="43">
        <f>SUM(F48:F50)</f>
        <v>0</v>
      </c>
      <c r="G51" s="86">
        <f>SUM(G48:G50)</f>
        <v>0</v>
      </c>
      <c r="H51" s="43"/>
      <c r="I51" s="43"/>
    </row>
    <row r="52" spans="2:9" ht="12.75" customHeight="1" x14ac:dyDescent="0.25">
      <c r="B52" s="63" t="s">
        <v>121</v>
      </c>
      <c r="C52" s="60" t="s">
        <v>130</v>
      </c>
      <c r="D52" s="43">
        <v>0</v>
      </c>
      <c r="E52" s="43"/>
      <c r="F52" s="43"/>
      <c r="G52" s="86">
        <f>SUM(D52:F52)</f>
        <v>0</v>
      </c>
      <c r="H52" s="43">
        <v>0</v>
      </c>
      <c r="I52" s="43">
        <v>0</v>
      </c>
    </row>
    <row r="53" spans="2:9" ht="12.75" customHeight="1" x14ac:dyDescent="0.25">
      <c r="B53" s="63" t="s">
        <v>120</v>
      </c>
      <c r="C53" s="60" t="s">
        <v>129</v>
      </c>
      <c r="D53" s="43"/>
      <c r="E53" s="43"/>
      <c r="F53" s="43"/>
      <c r="G53" s="86">
        <f>SUM(D53:F53)</f>
        <v>0</v>
      </c>
      <c r="H53" s="43"/>
      <c r="I53" s="43"/>
    </row>
    <row r="54" spans="2:9" ht="12.75" customHeight="1" x14ac:dyDescent="0.25">
      <c r="B54" s="47" t="s">
        <v>157</v>
      </c>
      <c r="C54" s="31" t="s">
        <v>128</v>
      </c>
      <c r="D54" s="62">
        <f>SUM(D52:D53)</f>
        <v>0</v>
      </c>
      <c r="E54" s="62">
        <f>SUM(E52:E53)</f>
        <v>0</v>
      </c>
      <c r="F54" s="62">
        <f>SUM(F52:F53)</f>
        <v>0</v>
      </c>
      <c r="G54" s="98">
        <f>SUM(G52:G53)</f>
        <v>0</v>
      </c>
      <c r="H54" s="43">
        <f>H52</f>
        <v>0</v>
      </c>
      <c r="I54" s="43">
        <f>I52</f>
        <v>0</v>
      </c>
    </row>
    <row r="55" spans="2:9" ht="12.75" customHeight="1" x14ac:dyDescent="0.25">
      <c r="B55" s="65" t="s">
        <v>119</v>
      </c>
      <c r="C55" s="60" t="s">
        <v>127</v>
      </c>
      <c r="D55" s="43">
        <v>1200</v>
      </c>
      <c r="E55" s="43"/>
      <c r="F55" s="43"/>
      <c r="G55" s="86">
        <f>SUM(D55:F55)</f>
        <v>1200</v>
      </c>
      <c r="H55" s="116">
        <v>1267</v>
      </c>
      <c r="I55" s="116">
        <v>1000</v>
      </c>
    </row>
    <row r="56" spans="2:9" ht="12.75" customHeight="1" x14ac:dyDescent="0.25">
      <c r="B56" s="48" t="s">
        <v>158</v>
      </c>
      <c r="C56" s="31" t="s">
        <v>126</v>
      </c>
      <c r="D56" s="62">
        <f>SUM(D54,D51,D55)</f>
        <v>1200</v>
      </c>
      <c r="E56" s="43">
        <f>SUM(E54)</f>
        <v>0</v>
      </c>
      <c r="F56" s="43">
        <f>SUM(F54)</f>
        <v>0</v>
      </c>
      <c r="G56" s="98">
        <f>SUM(D56:F56)</f>
        <v>1200</v>
      </c>
      <c r="H56" s="62">
        <f>H54+H55</f>
        <v>1267</v>
      </c>
      <c r="I56" s="62">
        <f>I54+I55</f>
        <v>1000</v>
      </c>
    </row>
    <row r="57" spans="2:9" ht="12.75" customHeight="1" x14ac:dyDescent="0.25">
      <c r="B57" s="54" t="s">
        <v>159</v>
      </c>
      <c r="C57" s="31" t="s">
        <v>125</v>
      </c>
      <c r="D57" s="62">
        <f>SUM(D56)</f>
        <v>1200</v>
      </c>
      <c r="E57" s="43"/>
      <c r="F57" s="43"/>
      <c r="G57" s="98">
        <f>SUM(G56)</f>
        <v>1200</v>
      </c>
      <c r="H57" s="62">
        <f>H56</f>
        <v>1267</v>
      </c>
      <c r="I57" s="62">
        <f>I56</f>
        <v>1000</v>
      </c>
    </row>
    <row r="58" spans="2:9" ht="12.75" customHeight="1" x14ac:dyDescent="0.25">
      <c r="B58" s="55"/>
      <c r="C58" s="43"/>
      <c r="D58" s="43"/>
      <c r="E58" s="43"/>
      <c r="F58" s="43"/>
      <c r="G58" s="86"/>
      <c r="H58" s="43"/>
      <c r="I58" s="43"/>
    </row>
    <row r="59" spans="2:9" ht="17.25" customHeight="1" thickBot="1" x14ac:dyDescent="0.3">
      <c r="B59" s="66" t="s">
        <v>135</v>
      </c>
      <c r="C59" s="67"/>
      <c r="D59" s="68">
        <f>SUM(D47,D57)</f>
        <v>1200</v>
      </c>
      <c r="E59" s="67">
        <f>SUM(E56,E47)</f>
        <v>0</v>
      </c>
      <c r="F59" s="67">
        <f>SUM(F56,F47)</f>
        <v>0</v>
      </c>
      <c r="G59" s="99">
        <f>SUM(G57,G47)</f>
        <v>1200</v>
      </c>
      <c r="H59" s="62">
        <f>H47+H57</f>
        <v>1267</v>
      </c>
      <c r="I59" s="62">
        <f>I47+I57</f>
        <v>1000</v>
      </c>
    </row>
    <row r="61" spans="2:9" x14ac:dyDescent="0.25">
      <c r="B61" s="12"/>
      <c r="C61" s="13"/>
    </row>
    <row r="62" spans="2:9" x14ac:dyDescent="0.25">
      <c r="B62" s="16"/>
      <c r="C62" s="13"/>
    </row>
    <row r="63" spans="2:9" x14ac:dyDescent="0.25">
      <c r="B63" s="14"/>
      <c r="C63" s="15"/>
    </row>
    <row r="64" spans="2:9" x14ac:dyDescent="0.25">
      <c r="B64" s="17"/>
      <c r="C64" s="15"/>
    </row>
  </sheetData>
  <mergeCells count="6">
    <mergeCell ref="B4:B5"/>
    <mergeCell ref="C4:C5"/>
    <mergeCell ref="D4:G4"/>
    <mergeCell ref="F3:G3"/>
    <mergeCell ref="B1:G1"/>
    <mergeCell ref="B2:G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/2018.(V.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Layout" topLeftCell="A16" zoomScaleNormal="100" workbookViewId="0">
      <selection activeCell="M21" sqref="M21"/>
    </sheetView>
  </sheetViews>
  <sheetFormatPr defaultRowHeight="15" x14ac:dyDescent="0.25"/>
  <cols>
    <col min="1" max="1" width="16.28515625" customWidth="1"/>
    <col min="2" max="14" width="8.7109375" customWidth="1"/>
  </cols>
  <sheetData>
    <row r="1" spans="1:14" x14ac:dyDescent="0.25">
      <c r="A1" s="304" t="s">
        <v>557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5.75" thickBot="1" x14ac:dyDescent="0.3"/>
    <row r="4" spans="1:14" x14ac:dyDescent="0.25">
      <c r="A4" s="212" t="s">
        <v>421</v>
      </c>
      <c r="B4" s="213" t="s">
        <v>422</v>
      </c>
      <c r="C4" s="213" t="s">
        <v>423</v>
      </c>
      <c r="D4" s="213" t="s">
        <v>424</v>
      </c>
      <c r="E4" s="213" t="s">
        <v>425</v>
      </c>
      <c r="F4" s="213" t="s">
        <v>426</v>
      </c>
      <c r="G4" s="213" t="s">
        <v>427</v>
      </c>
      <c r="H4" s="213" t="s">
        <v>428</v>
      </c>
      <c r="I4" s="213" t="s">
        <v>429</v>
      </c>
      <c r="J4" s="213" t="s">
        <v>430</v>
      </c>
      <c r="K4" s="213" t="s">
        <v>431</v>
      </c>
      <c r="L4" s="213" t="s">
        <v>432</v>
      </c>
      <c r="M4" s="213" t="s">
        <v>433</v>
      </c>
      <c r="N4" s="214" t="s">
        <v>5</v>
      </c>
    </row>
    <row r="5" spans="1:14" ht="30" x14ac:dyDescent="0.25">
      <c r="A5" s="215" t="s">
        <v>434</v>
      </c>
      <c r="B5" s="43">
        <v>1307</v>
      </c>
      <c r="C5" s="43">
        <v>1307</v>
      </c>
      <c r="D5" s="43">
        <v>1307</v>
      </c>
      <c r="E5" s="43">
        <v>1307</v>
      </c>
      <c r="F5" s="43">
        <v>1307</v>
      </c>
      <c r="G5" s="43">
        <v>1307</v>
      </c>
      <c r="H5" s="43">
        <v>1307</v>
      </c>
      <c r="I5" s="43">
        <v>1307</v>
      </c>
      <c r="J5" s="43">
        <v>1307</v>
      </c>
      <c r="K5" s="43">
        <v>1307</v>
      </c>
      <c r="L5" s="43">
        <v>1307</v>
      </c>
      <c r="M5" s="43">
        <v>1310</v>
      </c>
      <c r="N5" s="216">
        <f>SUM(B5:M5)</f>
        <v>15687</v>
      </c>
    </row>
    <row r="6" spans="1:14" ht="30" x14ac:dyDescent="0.25">
      <c r="A6" s="215" t="s">
        <v>435</v>
      </c>
      <c r="B6" s="43"/>
      <c r="C6" s="43"/>
      <c r="D6" s="43">
        <v>1840</v>
      </c>
      <c r="E6" s="43">
        <v>310</v>
      </c>
      <c r="F6" s="43"/>
      <c r="G6" s="43"/>
      <c r="H6" s="43"/>
      <c r="I6" s="43">
        <v>1358</v>
      </c>
      <c r="J6" s="43">
        <v>837</v>
      </c>
      <c r="K6" s="43">
        <v>1085</v>
      </c>
      <c r="L6" s="43"/>
      <c r="M6" s="43"/>
      <c r="N6" s="216">
        <f>SUM(B6:M6)</f>
        <v>5430</v>
      </c>
    </row>
    <row r="7" spans="1:14" ht="30" x14ac:dyDescent="0.25">
      <c r="A7" s="215" t="s">
        <v>436</v>
      </c>
      <c r="B7" s="43">
        <v>5763</v>
      </c>
      <c r="C7" s="43">
        <v>5763</v>
      </c>
      <c r="D7" s="43">
        <v>5763</v>
      </c>
      <c r="E7" s="43">
        <v>5763</v>
      </c>
      <c r="F7" s="43">
        <v>5763</v>
      </c>
      <c r="G7" s="43">
        <v>5763</v>
      </c>
      <c r="H7" s="43">
        <v>5763</v>
      </c>
      <c r="I7" s="43">
        <v>5763</v>
      </c>
      <c r="J7" s="43">
        <v>5763</v>
      </c>
      <c r="K7" s="43">
        <v>5763</v>
      </c>
      <c r="L7" s="43">
        <v>5763</v>
      </c>
      <c r="M7" s="43">
        <v>5766</v>
      </c>
      <c r="N7" s="216">
        <f t="shared" ref="N7:N12" si="0">SUM(B7:M7)</f>
        <v>69159</v>
      </c>
    </row>
    <row r="8" spans="1:14" ht="30" x14ac:dyDescent="0.25">
      <c r="A8" s="215" t="s">
        <v>437</v>
      </c>
      <c r="B8" s="43">
        <v>2086</v>
      </c>
      <c r="C8" s="43">
        <v>2086</v>
      </c>
      <c r="D8" s="43">
        <v>2086</v>
      </c>
      <c r="E8" s="43">
        <v>2086</v>
      </c>
      <c r="F8" s="43">
        <v>2086</v>
      </c>
      <c r="G8" s="43">
        <v>2086</v>
      </c>
      <c r="H8" s="43">
        <v>2086</v>
      </c>
      <c r="I8" s="43">
        <v>2086</v>
      </c>
      <c r="J8" s="43">
        <v>2086</v>
      </c>
      <c r="K8" s="43">
        <v>2086</v>
      </c>
      <c r="L8" s="43">
        <v>2086</v>
      </c>
      <c r="M8" s="43">
        <v>2235</v>
      </c>
      <c r="N8" s="216">
        <f t="shared" si="0"/>
        <v>25181</v>
      </c>
    </row>
    <row r="9" spans="1:14" ht="30" x14ac:dyDescent="0.25">
      <c r="A9" s="215" t="s">
        <v>438</v>
      </c>
      <c r="B9" s="43"/>
      <c r="C9" s="43"/>
      <c r="D9" s="43">
        <v>50</v>
      </c>
      <c r="E9" s="43"/>
      <c r="F9" s="43"/>
      <c r="G9" s="43"/>
      <c r="H9" s="43"/>
      <c r="I9" s="43"/>
      <c r="J9" s="43"/>
      <c r="K9" s="43"/>
      <c r="L9" s="43"/>
      <c r="M9" s="43">
        <v>1228</v>
      </c>
      <c r="N9" s="216">
        <v>1278</v>
      </c>
    </row>
    <row r="10" spans="1:14" x14ac:dyDescent="0.25">
      <c r="A10" s="215" t="s">
        <v>439</v>
      </c>
      <c r="B10" s="43"/>
      <c r="C10" s="43"/>
      <c r="D10" s="43"/>
      <c r="E10" s="43">
        <v>0</v>
      </c>
      <c r="F10" s="43"/>
      <c r="G10" s="43"/>
      <c r="H10" s="43"/>
      <c r="I10" s="43"/>
      <c r="J10" s="43"/>
      <c r="K10" s="43"/>
      <c r="L10" s="43"/>
      <c r="M10" s="43"/>
      <c r="N10" s="216">
        <f t="shared" si="0"/>
        <v>0</v>
      </c>
    </row>
    <row r="11" spans="1:14" ht="30" x14ac:dyDescent="0.25">
      <c r="A11" s="215" t="s">
        <v>567</v>
      </c>
      <c r="B11" s="43">
        <v>44063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/>
      <c r="I11" s="43"/>
      <c r="J11" s="43"/>
      <c r="K11" s="43"/>
      <c r="L11" s="43"/>
      <c r="M11" s="43"/>
      <c r="N11" s="216">
        <f t="shared" si="0"/>
        <v>44063</v>
      </c>
    </row>
    <row r="12" spans="1:14" ht="15.75" thickBot="1" x14ac:dyDescent="0.3">
      <c r="A12" s="222" t="s">
        <v>440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>
        <v>2201</v>
      </c>
      <c r="N12" s="224">
        <f t="shared" si="0"/>
        <v>2201</v>
      </c>
    </row>
    <row r="13" spans="1:14" ht="30.75" thickBot="1" x14ac:dyDescent="0.3">
      <c r="A13" s="225" t="s">
        <v>441</v>
      </c>
      <c r="B13" s="226">
        <v>35008</v>
      </c>
      <c r="C13" s="226">
        <v>26301</v>
      </c>
      <c r="D13" s="226">
        <v>29901</v>
      </c>
      <c r="E13" s="227">
        <v>28631</v>
      </c>
      <c r="F13" s="227">
        <v>26301</v>
      </c>
      <c r="G13" s="227">
        <v>25400</v>
      </c>
      <c r="H13" s="227">
        <v>16301</v>
      </c>
      <c r="I13" s="227">
        <v>16301</v>
      </c>
      <c r="J13" s="227">
        <v>20101</v>
      </c>
      <c r="K13" s="227">
        <v>17386</v>
      </c>
      <c r="L13" s="227">
        <v>16301</v>
      </c>
      <c r="M13" s="227">
        <v>36810</v>
      </c>
      <c r="N13" s="227">
        <f>SUM(N5:N12)</f>
        <v>162999</v>
      </c>
    </row>
    <row r="15" spans="1:14" ht="175.5" customHeight="1" thickBot="1" x14ac:dyDescent="0.3"/>
    <row r="16" spans="1:14" x14ac:dyDescent="0.25">
      <c r="A16" s="218" t="s">
        <v>442</v>
      </c>
      <c r="B16" s="219" t="s">
        <v>422</v>
      </c>
      <c r="C16" s="219" t="s">
        <v>423</v>
      </c>
      <c r="D16" s="219" t="s">
        <v>424</v>
      </c>
      <c r="E16" s="219" t="s">
        <v>425</v>
      </c>
      <c r="F16" s="219" t="s">
        <v>426</v>
      </c>
      <c r="G16" s="219" t="s">
        <v>427</v>
      </c>
      <c r="H16" s="219" t="s">
        <v>428</v>
      </c>
      <c r="I16" s="219" t="s">
        <v>429</v>
      </c>
      <c r="J16" s="219" t="s">
        <v>430</v>
      </c>
      <c r="K16" s="219" t="s">
        <v>431</v>
      </c>
      <c r="L16" s="219" t="s">
        <v>432</v>
      </c>
      <c r="M16" s="219" t="s">
        <v>433</v>
      </c>
      <c r="N16" s="220" t="s">
        <v>5</v>
      </c>
    </row>
    <row r="17" spans="1:14" ht="30" x14ac:dyDescent="0.25">
      <c r="A17" s="215" t="s">
        <v>165</v>
      </c>
      <c r="B17" s="43">
        <v>4417</v>
      </c>
      <c r="C17" s="43">
        <v>4417</v>
      </c>
      <c r="D17" s="43">
        <v>4417</v>
      </c>
      <c r="E17" s="43">
        <v>4417</v>
      </c>
      <c r="F17" s="43">
        <v>4417</v>
      </c>
      <c r="G17" s="43">
        <v>4417</v>
      </c>
      <c r="H17" s="43">
        <v>4417</v>
      </c>
      <c r="I17" s="43">
        <v>4417</v>
      </c>
      <c r="J17" s="43">
        <v>4417</v>
      </c>
      <c r="K17" s="43">
        <v>4417</v>
      </c>
      <c r="L17" s="43">
        <v>4417</v>
      </c>
      <c r="M17" s="43">
        <v>4423</v>
      </c>
      <c r="N17" s="216">
        <f>SUM(B17:M17)</f>
        <v>53010</v>
      </c>
    </row>
    <row r="18" spans="1:14" x14ac:dyDescent="0.25">
      <c r="A18" s="55" t="s">
        <v>443</v>
      </c>
      <c r="B18" s="43">
        <v>954</v>
      </c>
      <c r="C18" s="43">
        <v>954</v>
      </c>
      <c r="D18" s="43">
        <v>954</v>
      </c>
      <c r="E18" s="43">
        <v>954</v>
      </c>
      <c r="F18" s="43">
        <v>954</v>
      </c>
      <c r="G18" s="43">
        <v>954</v>
      </c>
      <c r="H18" s="43">
        <v>954</v>
      </c>
      <c r="I18" s="43">
        <v>954</v>
      </c>
      <c r="J18" s="43">
        <v>954</v>
      </c>
      <c r="K18" s="43">
        <v>954</v>
      </c>
      <c r="L18" s="43">
        <v>954</v>
      </c>
      <c r="M18" s="43">
        <v>960</v>
      </c>
      <c r="N18" s="216">
        <f>SUM(B18:M18)</f>
        <v>11454</v>
      </c>
    </row>
    <row r="19" spans="1:14" x14ac:dyDescent="0.25">
      <c r="A19" s="215" t="s">
        <v>444</v>
      </c>
      <c r="B19" s="43">
        <v>2768</v>
      </c>
      <c r="C19" s="43">
        <v>2768</v>
      </c>
      <c r="D19" s="43">
        <v>2768</v>
      </c>
      <c r="E19" s="43">
        <v>2768</v>
      </c>
      <c r="F19" s="43">
        <v>2768</v>
      </c>
      <c r="G19" s="43">
        <v>2768</v>
      </c>
      <c r="H19" s="43">
        <v>2768</v>
      </c>
      <c r="I19" s="43">
        <v>2768</v>
      </c>
      <c r="J19" s="43">
        <v>2768</v>
      </c>
      <c r="K19" s="43">
        <v>2768</v>
      </c>
      <c r="L19" s="43">
        <v>2768</v>
      </c>
      <c r="M19" s="43">
        <v>2777</v>
      </c>
      <c r="N19" s="216">
        <f t="shared" ref="N19:N24" si="1">SUM(B19:M19)</f>
        <v>33225</v>
      </c>
    </row>
    <row r="20" spans="1:14" x14ac:dyDescent="0.25">
      <c r="A20" s="215" t="s">
        <v>445</v>
      </c>
      <c r="B20" s="43">
        <v>1083</v>
      </c>
      <c r="C20" s="43">
        <v>283</v>
      </c>
      <c r="D20" s="43">
        <v>283</v>
      </c>
      <c r="E20" s="43">
        <v>283</v>
      </c>
      <c r="F20" s="43">
        <v>283</v>
      </c>
      <c r="G20" s="43">
        <v>283</v>
      </c>
      <c r="H20" s="43">
        <v>283</v>
      </c>
      <c r="I20" s="43">
        <v>7297</v>
      </c>
      <c r="J20" s="43">
        <v>283</v>
      </c>
      <c r="K20" s="43">
        <v>283</v>
      </c>
      <c r="L20" s="43">
        <v>1185</v>
      </c>
      <c r="M20" s="43">
        <v>1575</v>
      </c>
      <c r="N20" s="216">
        <f>SUM(B20:M20)</f>
        <v>13404</v>
      </c>
    </row>
    <row r="21" spans="1:14" ht="30" x14ac:dyDescent="0.25">
      <c r="A21" s="215" t="s">
        <v>446</v>
      </c>
      <c r="B21" s="43"/>
      <c r="C21" s="43"/>
      <c r="D21" s="43">
        <v>500</v>
      </c>
      <c r="E21" s="43"/>
      <c r="F21" s="43"/>
      <c r="G21" s="43">
        <v>500</v>
      </c>
      <c r="H21" s="43"/>
      <c r="I21" s="43"/>
      <c r="J21" s="43">
        <v>500</v>
      </c>
      <c r="K21" s="43"/>
      <c r="L21" s="43">
        <v>51</v>
      </c>
      <c r="M21" s="43">
        <v>177</v>
      </c>
      <c r="N21" s="216">
        <f t="shared" si="1"/>
        <v>1728</v>
      </c>
    </row>
    <row r="22" spans="1:14" ht="45" x14ac:dyDescent="0.25">
      <c r="A22" s="215" t="s">
        <v>569</v>
      </c>
      <c r="B22" s="43">
        <v>897</v>
      </c>
      <c r="C22" s="43">
        <v>897</v>
      </c>
      <c r="D22" s="43">
        <v>897</v>
      </c>
      <c r="E22" s="43">
        <v>897</v>
      </c>
      <c r="F22" s="43">
        <v>897</v>
      </c>
      <c r="G22" s="43">
        <v>897</v>
      </c>
      <c r="H22" s="43">
        <v>897</v>
      </c>
      <c r="I22" s="43">
        <v>897</v>
      </c>
      <c r="J22" s="43">
        <v>897</v>
      </c>
      <c r="K22" s="43">
        <v>897</v>
      </c>
      <c r="L22" s="43">
        <v>897</v>
      </c>
      <c r="M22" s="43">
        <v>897</v>
      </c>
      <c r="N22" s="216">
        <v>10764</v>
      </c>
    </row>
    <row r="23" spans="1:14" ht="30" x14ac:dyDescent="0.25">
      <c r="A23" s="215" t="s">
        <v>568</v>
      </c>
      <c r="B23" s="43">
        <v>846</v>
      </c>
      <c r="C23" s="43"/>
      <c r="D23" s="43">
        <v>2100</v>
      </c>
      <c r="E23" s="43"/>
      <c r="F23" s="43"/>
      <c r="G23" s="43"/>
      <c r="H23" s="43"/>
      <c r="I23" s="43"/>
      <c r="J23" s="43">
        <v>5400</v>
      </c>
      <c r="K23" s="43"/>
      <c r="L23" s="43">
        <v>2533</v>
      </c>
      <c r="M23" s="43">
        <v>3032</v>
      </c>
      <c r="N23" s="216">
        <f t="shared" si="1"/>
        <v>13911</v>
      </c>
    </row>
    <row r="24" spans="1:14" ht="45" x14ac:dyDescent="0.25">
      <c r="A24" s="215" t="s">
        <v>448</v>
      </c>
      <c r="B24" s="43">
        <v>1900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216">
        <f t="shared" si="1"/>
        <v>1900</v>
      </c>
    </row>
    <row r="25" spans="1:14" ht="30.75" thickBot="1" x14ac:dyDescent="0.3">
      <c r="A25" s="221" t="s">
        <v>449</v>
      </c>
      <c r="B25" s="217">
        <f>SUM(B17:B24)</f>
        <v>12865</v>
      </c>
      <c r="C25" s="217">
        <f>SUM(C17:C24)</f>
        <v>9319</v>
      </c>
      <c r="D25" s="217">
        <f t="shared" ref="D25:M25" si="2">SUM(D17:D24)</f>
        <v>11919</v>
      </c>
      <c r="E25" s="217">
        <f t="shared" si="2"/>
        <v>9319</v>
      </c>
      <c r="F25" s="217">
        <f t="shared" si="2"/>
        <v>9319</v>
      </c>
      <c r="G25" s="217">
        <f t="shared" si="2"/>
        <v>9819</v>
      </c>
      <c r="H25" s="217">
        <f t="shared" si="2"/>
        <v>9319</v>
      </c>
      <c r="I25" s="217">
        <f t="shared" si="2"/>
        <v>16333</v>
      </c>
      <c r="J25" s="217">
        <f t="shared" si="2"/>
        <v>15219</v>
      </c>
      <c r="K25" s="217">
        <f t="shared" si="2"/>
        <v>9319</v>
      </c>
      <c r="L25" s="217">
        <f t="shared" si="2"/>
        <v>12805</v>
      </c>
      <c r="M25" s="217">
        <f t="shared" si="2"/>
        <v>13841</v>
      </c>
      <c r="N25" s="216">
        <f>SUM(N17:N24)</f>
        <v>139396</v>
      </c>
    </row>
  </sheetData>
  <mergeCells count="1">
    <mergeCell ref="A1:N1"/>
  </mergeCells>
  <pageMargins left="0.7" right="0.7" top="0.75" bottom="0.75" header="0.3" footer="0.3"/>
  <pageSetup paperSize="9" orientation="landscape" r:id="rId1"/>
  <headerFooter>
    <oddHeader>&amp;C15.melléklet /2018(V. 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5"/>
  <sheetViews>
    <sheetView view="pageLayout" topLeftCell="A46" zoomScaleNormal="100" workbookViewId="0">
      <selection activeCell="G37" sqref="G37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  <col min="8" max="8" width="10.140625" bestFit="1" customWidth="1"/>
  </cols>
  <sheetData>
    <row r="1" spans="1:8" ht="18.75" x14ac:dyDescent="0.3">
      <c r="A1" s="237" t="s">
        <v>508</v>
      </c>
      <c r="B1" s="237"/>
      <c r="C1" s="237"/>
      <c r="D1" s="237"/>
      <c r="E1" s="237"/>
      <c r="F1" s="237"/>
    </row>
    <row r="2" spans="1:8" ht="18.75" x14ac:dyDescent="0.3">
      <c r="A2" s="237" t="s">
        <v>323</v>
      </c>
      <c r="B2" s="237"/>
      <c r="C2" s="237"/>
      <c r="D2" s="237"/>
      <c r="E2" s="237"/>
      <c r="F2" s="237"/>
    </row>
    <row r="3" spans="1:8" ht="15.75" thickBot="1" x14ac:dyDescent="0.3">
      <c r="E3" s="245" t="s">
        <v>160</v>
      </c>
      <c r="F3" s="245"/>
      <c r="H3" s="114"/>
    </row>
    <row r="4" spans="1:8" ht="13.5" customHeight="1" thickBot="1" x14ac:dyDescent="0.3">
      <c r="A4" s="239" t="s">
        <v>0</v>
      </c>
      <c r="B4" s="241" t="s">
        <v>1</v>
      </c>
      <c r="C4" s="243" t="s">
        <v>324</v>
      </c>
      <c r="D4" s="243"/>
      <c r="E4" s="243"/>
      <c r="F4" s="246"/>
      <c r="G4" s="101" t="s">
        <v>169</v>
      </c>
      <c r="H4" s="101" t="s">
        <v>170</v>
      </c>
    </row>
    <row r="5" spans="1:8" ht="32.25" customHeight="1" x14ac:dyDescent="0.25">
      <c r="A5" s="240"/>
      <c r="B5" s="242"/>
      <c r="C5" s="27" t="s">
        <v>2</v>
      </c>
      <c r="D5" s="27" t="s">
        <v>3</v>
      </c>
      <c r="E5" s="27" t="s">
        <v>4</v>
      </c>
      <c r="F5" s="45" t="s">
        <v>5</v>
      </c>
      <c r="G5" s="115" t="s">
        <v>2</v>
      </c>
      <c r="H5" s="115" t="s">
        <v>2</v>
      </c>
    </row>
    <row r="6" spans="1:8" ht="12.75" customHeight="1" x14ac:dyDescent="0.25">
      <c r="A6" s="63" t="s">
        <v>82</v>
      </c>
      <c r="B6" s="40" t="s">
        <v>11</v>
      </c>
      <c r="C6" s="40"/>
      <c r="D6" s="40"/>
      <c r="E6" s="40"/>
      <c r="F6" s="95">
        <f>SUM(C6:E6)</f>
        <v>0</v>
      </c>
      <c r="G6" s="43"/>
      <c r="H6" s="43"/>
    </row>
    <row r="7" spans="1:8" ht="12.75" customHeight="1" x14ac:dyDescent="0.25">
      <c r="A7" s="63" t="s">
        <v>83</v>
      </c>
      <c r="B7" s="40" t="s">
        <v>8</v>
      </c>
      <c r="C7" s="40"/>
      <c r="D7" s="40"/>
      <c r="E7" s="40"/>
      <c r="F7" s="95">
        <f>SUM(C7:E7)</f>
        <v>0</v>
      </c>
      <c r="G7" s="43"/>
      <c r="H7" s="43"/>
    </row>
    <row r="8" spans="1:8" ht="12.75" customHeight="1" x14ac:dyDescent="0.25">
      <c r="A8" s="63" t="s">
        <v>84</v>
      </c>
      <c r="B8" s="40" t="s">
        <v>9</v>
      </c>
      <c r="C8" s="40"/>
      <c r="D8" s="40"/>
      <c r="E8" s="40"/>
      <c r="F8" s="95">
        <f t="shared" ref="F8:F11" si="0">SUM(C8:E8)</f>
        <v>0</v>
      </c>
      <c r="G8" s="43"/>
      <c r="H8" s="43"/>
    </row>
    <row r="9" spans="1:8" ht="12.75" customHeight="1" x14ac:dyDescent="0.25">
      <c r="A9" s="63" t="s">
        <v>85</v>
      </c>
      <c r="B9" s="40" t="s">
        <v>10</v>
      </c>
      <c r="C9" s="40"/>
      <c r="D9" s="40"/>
      <c r="E9" s="40"/>
      <c r="F9" s="95">
        <f t="shared" si="0"/>
        <v>0</v>
      </c>
      <c r="G9" s="43"/>
      <c r="H9" s="43"/>
    </row>
    <row r="10" spans="1:8" ht="12.75" customHeight="1" x14ac:dyDescent="0.25">
      <c r="A10" s="63" t="s">
        <v>7</v>
      </c>
      <c r="B10" s="40" t="s">
        <v>12</v>
      </c>
      <c r="C10" s="40"/>
      <c r="D10" s="40"/>
      <c r="E10" s="40"/>
      <c r="F10" s="95">
        <f t="shared" si="0"/>
        <v>0</v>
      </c>
      <c r="G10" s="43"/>
      <c r="H10" s="43"/>
    </row>
    <row r="11" spans="1:8" ht="12.75" customHeight="1" x14ac:dyDescent="0.25">
      <c r="A11" s="63" t="s">
        <v>86</v>
      </c>
      <c r="B11" s="40" t="s">
        <v>13</v>
      </c>
      <c r="C11" s="40"/>
      <c r="D11" s="40"/>
      <c r="E11" s="40"/>
      <c r="F11" s="95">
        <f t="shared" si="0"/>
        <v>0</v>
      </c>
      <c r="G11" s="43"/>
      <c r="H11" s="43"/>
    </row>
    <row r="12" spans="1:8" ht="12.75" customHeight="1" x14ac:dyDescent="0.25">
      <c r="A12" s="47" t="s">
        <v>161</v>
      </c>
      <c r="B12" s="41" t="s">
        <v>6</v>
      </c>
      <c r="C12" s="41">
        <f>SUM(C6,C7:C11)</f>
        <v>0</v>
      </c>
      <c r="D12" s="41">
        <f>SUM(D6:D11)</f>
        <v>0</v>
      </c>
      <c r="E12" s="41">
        <f>SUM(E6:E11)</f>
        <v>0</v>
      </c>
      <c r="F12" s="96">
        <f>SUM(F6:F11)</f>
        <v>0</v>
      </c>
      <c r="G12" s="62">
        <v>0</v>
      </c>
      <c r="H12" s="62">
        <v>0</v>
      </c>
    </row>
    <row r="13" spans="1:8" ht="12.75" customHeight="1" x14ac:dyDescent="0.25">
      <c r="A13" s="63" t="s">
        <v>87</v>
      </c>
      <c r="B13" s="40" t="s">
        <v>15</v>
      </c>
      <c r="C13" s="40"/>
      <c r="D13" s="40"/>
      <c r="E13" s="40"/>
      <c r="F13" s="95">
        <f>SUM(C13:E13)</f>
        <v>0</v>
      </c>
      <c r="G13" s="43"/>
      <c r="H13" s="43"/>
    </row>
    <row r="14" spans="1:8" ht="12.75" customHeight="1" x14ac:dyDescent="0.25">
      <c r="A14" s="63" t="s">
        <v>88</v>
      </c>
      <c r="B14" s="40" t="s">
        <v>89</v>
      </c>
      <c r="C14" s="40"/>
      <c r="D14" s="40"/>
      <c r="E14" s="40"/>
      <c r="F14" s="95">
        <f>SUM(C14:E14)</f>
        <v>0</v>
      </c>
      <c r="G14" s="43"/>
      <c r="H14" s="43"/>
    </row>
    <row r="15" spans="1:8" ht="12.75" customHeight="1" x14ac:dyDescent="0.25">
      <c r="A15" s="63" t="s">
        <v>18</v>
      </c>
      <c r="B15" s="40" t="s">
        <v>16</v>
      </c>
      <c r="C15" s="40">
        <v>0</v>
      </c>
      <c r="D15" s="40"/>
      <c r="E15" s="40"/>
      <c r="F15" s="95">
        <f>SUM(C15:E15)</f>
        <v>0</v>
      </c>
      <c r="G15" s="43">
        <v>1547</v>
      </c>
      <c r="H15" s="43">
        <v>0</v>
      </c>
    </row>
    <row r="16" spans="1:8" ht="12.75" customHeight="1" x14ac:dyDescent="0.25">
      <c r="A16" s="47" t="s">
        <v>163</v>
      </c>
      <c r="B16" s="41" t="s">
        <v>14</v>
      </c>
      <c r="C16" s="41">
        <f>SUM(C13,C14,C15)</f>
        <v>0</v>
      </c>
      <c r="D16" s="41">
        <f>SUM(D13:D15)</f>
        <v>0</v>
      </c>
      <c r="E16" s="41">
        <f>SUM(E13:E15)</f>
        <v>0</v>
      </c>
      <c r="F16" s="96">
        <f>SUM(F13:F15)</f>
        <v>0</v>
      </c>
      <c r="G16" s="62">
        <v>1547</v>
      </c>
      <c r="H16" s="62">
        <v>0</v>
      </c>
    </row>
    <row r="17" spans="1:8" ht="12.75" customHeight="1" x14ac:dyDescent="0.25">
      <c r="A17" s="63" t="s">
        <v>90</v>
      </c>
      <c r="B17" s="40" t="s">
        <v>91</v>
      </c>
      <c r="C17" s="40"/>
      <c r="D17" s="40"/>
      <c r="E17" s="40"/>
      <c r="F17" s="95">
        <f>SUM(C17:E17)</f>
        <v>0</v>
      </c>
      <c r="G17" s="43"/>
      <c r="H17" s="43"/>
    </row>
    <row r="18" spans="1:8" ht="12.75" customHeight="1" x14ac:dyDescent="0.25">
      <c r="A18" s="63" t="s">
        <v>92</v>
      </c>
      <c r="B18" s="40" t="s">
        <v>21</v>
      </c>
      <c r="C18" s="40"/>
      <c r="D18" s="40"/>
      <c r="E18" s="40"/>
      <c r="F18" s="95">
        <f>SUM(C18:E18)</f>
        <v>0</v>
      </c>
      <c r="G18" s="43"/>
      <c r="H18" s="43"/>
    </row>
    <row r="19" spans="1:8" ht="12.75" customHeight="1" x14ac:dyDescent="0.25">
      <c r="A19" s="63" t="s">
        <v>17</v>
      </c>
      <c r="B19" s="40" t="s">
        <v>22</v>
      </c>
      <c r="C19" s="40"/>
      <c r="D19" s="40"/>
      <c r="E19" s="40"/>
      <c r="F19" s="95">
        <f>SUM(C19:E19)</f>
        <v>0</v>
      </c>
      <c r="G19" s="43"/>
      <c r="H19" s="43"/>
    </row>
    <row r="20" spans="1:8" ht="12.75" customHeight="1" x14ac:dyDescent="0.25">
      <c r="A20" s="47" t="s">
        <v>164</v>
      </c>
      <c r="B20" s="41" t="s">
        <v>20</v>
      </c>
      <c r="C20" s="41">
        <f>SUM(C17,C18,C19)</f>
        <v>0</v>
      </c>
      <c r="D20" s="41">
        <f>SUM(D17:D19)</f>
        <v>0</v>
      </c>
      <c r="E20" s="41">
        <f>SUM(E17:E19)</f>
        <v>0</v>
      </c>
      <c r="F20" s="96">
        <f>SUM(F17:F19)</f>
        <v>0</v>
      </c>
      <c r="G20" s="62">
        <v>0</v>
      </c>
      <c r="H20" s="62">
        <v>0</v>
      </c>
    </row>
    <row r="21" spans="1:8" ht="12.75" customHeight="1" x14ac:dyDescent="0.25">
      <c r="A21" s="63" t="s">
        <v>93</v>
      </c>
      <c r="B21" s="40" t="s">
        <v>24</v>
      </c>
      <c r="C21" s="40"/>
      <c r="D21" s="40"/>
      <c r="E21" s="40"/>
      <c r="F21" s="95">
        <f>SUM(C21:E21)</f>
        <v>0</v>
      </c>
      <c r="G21" s="43"/>
      <c r="H21" s="43"/>
    </row>
    <row r="22" spans="1:8" ht="12.75" customHeight="1" x14ac:dyDescent="0.25">
      <c r="A22" s="63" t="s">
        <v>94</v>
      </c>
      <c r="B22" s="40" t="s">
        <v>25</v>
      </c>
      <c r="C22" s="40"/>
      <c r="D22" s="40"/>
      <c r="E22" s="40"/>
      <c r="F22" s="95">
        <f>SUM(C22:E22)</f>
        <v>0</v>
      </c>
      <c r="G22" s="43"/>
      <c r="H22" s="43"/>
    </row>
    <row r="23" spans="1:8" ht="12.75" customHeight="1" x14ac:dyDescent="0.25">
      <c r="A23" s="63" t="s">
        <v>95</v>
      </c>
      <c r="B23" s="40" t="s">
        <v>96</v>
      </c>
      <c r="C23" s="40"/>
      <c r="D23" s="40"/>
      <c r="E23" s="40"/>
      <c r="F23" s="95">
        <f t="shared" ref="F23:F25" si="1">SUM(C23:E23)</f>
        <v>0</v>
      </c>
      <c r="G23" s="43"/>
      <c r="H23" s="43"/>
    </row>
    <row r="24" spans="1:8" ht="12.75" customHeight="1" x14ac:dyDescent="0.25">
      <c r="A24" s="63" t="s">
        <v>19</v>
      </c>
      <c r="B24" s="40" t="s">
        <v>26</v>
      </c>
      <c r="C24" s="40"/>
      <c r="D24" s="40"/>
      <c r="E24" s="40"/>
      <c r="F24" s="95">
        <f t="shared" si="1"/>
        <v>0</v>
      </c>
      <c r="G24" s="43"/>
      <c r="H24" s="43"/>
    </row>
    <row r="25" spans="1:8" ht="12.75" customHeight="1" x14ac:dyDescent="0.25">
      <c r="A25" s="63" t="s">
        <v>97</v>
      </c>
      <c r="B25" s="40" t="s">
        <v>27</v>
      </c>
      <c r="C25" s="40"/>
      <c r="D25" s="40"/>
      <c r="E25" s="40"/>
      <c r="F25" s="95">
        <f t="shared" si="1"/>
        <v>0</v>
      </c>
      <c r="G25" s="43"/>
      <c r="H25" s="43"/>
    </row>
    <row r="26" spans="1:8" ht="12.75" customHeight="1" x14ac:dyDescent="0.25">
      <c r="A26" s="47" t="s">
        <v>150</v>
      </c>
      <c r="B26" s="41" t="s">
        <v>23</v>
      </c>
      <c r="C26" s="41">
        <f>SUM(C21:C25)</f>
        <v>0</v>
      </c>
      <c r="D26" s="41">
        <f>SUM(D21:D25)</f>
        <v>0</v>
      </c>
      <c r="E26" s="41">
        <f>SUM(E21:E25)</f>
        <v>0</v>
      </c>
      <c r="F26" s="96">
        <f>SUM(F21:F25)</f>
        <v>0</v>
      </c>
      <c r="G26" s="62">
        <v>0</v>
      </c>
      <c r="H26" s="62">
        <v>0</v>
      </c>
    </row>
    <row r="27" spans="1:8" ht="12.75" customHeight="1" x14ac:dyDescent="0.25">
      <c r="A27" s="64" t="s">
        <v>98</v>
      </c>
      <c r="B27" s="40" t="s">
        <v>34</v>
      </c>
      <c r="C27" s="40"/>
      <c r="D27" s="40"/>
      <c r="E27" s="40"/>
      <c r="F27" s="81">
        <f>SUM(C27:E27)</f>
        <v>0</v>
      </c>
      <c r="G27" s="43">
        <v>100</v>
      </c>
      <c r="H27" s="43">
        <v>0</v>
      </c>
    </row>
    <row r="28" spans="1:8" ht="12.75" customHeight="1" x14ac:dyDescent="0.25">
      <c r="A28" s="64" t="s">
        <v>28</v>
      </c>
      <c r="B28" s="40" t="s">
        <v>35</v>
      </c>
      <c r="C28" s="40">
        <v>0</v>
      </c>
      <c r="D28" s="40"/>
      <c r="E28" s="40"/>
      <c r="F28" s="81">
        <f>SUM(C28:E28)</f>
        <v>0</v>
      </c>
      <c r="G28" s="43">
        <v>6505</v>
      </c>
      <c r="H28" s="43">
        <v>2940</v>
      </c>
    </row>
    <row r="29" spans="1:8" ht="12.75" customHeight="1" x14ac:dyDescent="0.25">
      <c r="A29" s="64" t="s">
        <v>99</v>
      </c>
      <c r="B29" s="40" t="s">
        <v>36</v>
      </c>
      <c r="C29" s="40">
        <v>0</v>
      </c>
      <c r="D29" s="40"/>
      <c r="E29" s="40"/>
      <c r="F29" s="81">
        <f t="shared" ref="F29:F35" si="2">SUM(C29:E29)</f>
        <v>0</v>
      </c>
      <c r="G29" s="43">
        <v>0</v>
      </c>
      <c r="H29" s="43">
        <v>6</v>
      </c>
    </row>
    <row r="30" spans="1:8" ht="12.75" customHeight="1" x14ac:dyDescent="0.25">
      <c r="A30" s="64" t="s">
        <v>29</v>
      </c>
      <c r="B30" s="40" t="s">
        <v>37</v>
      </c>
      <c r="C30" s="40"/>
      <c r="D30" s="40"/>
      <c r="E30" s="40"/>
      <c r="F30" s="81">
        <f t="shared" si="2"/>
        <v>0</v>
      </c>
      <c r="G30" s="43"/>
      <c r="H30" s="43"/>
    </row>
    <row r="31" spans="1:8" ht="12.75" customHeight="1" x14ac:dyDescent="0.25">
      <c r="A31" s="64" t="s">
        <v>30</v>
      </c>
      <c r="B31" s="40" t="s">
        <v>38</v>
      </c>
      <c r="C31" s="40">
        <v>4567</v>
      </c>
      <c r="D31" s="40"/>
      <c r="E31" s="40"/>
      <c r="F31" s="81">
        <f t="shared" si="2"/>
        <v>4567</v>
      </c>
      <c r="G31" s="43">
        <v>6467</v>
      </c>
      <c r="H31" s="43">
        <v>2197</v>
      </c>
    </row>
    <row r="32" spans="1:8" ht="12.75" customHeight="1" x14ac:dyDescent="0.25">
      <c r="A32" s="64" t="s">
        <v>100</v>
      </c>
      <c r="B32" s="40" t="s">
        <v>39</v>
      </c>
      <c r="C32" s="40">
        <v>1233</v>
      </c>
      <c r="D32" s="40"/>
      <c r="E32" s="40"/>
      <c r="F32" s="81">
        <f t="shared" si="2"/>
        <v>1233</v>
      </c>
      <c r="G32" s="43">
        <v>1233</v>
      </c>
      <c r="H32" s="43">
        <v>927</v>
      </c>
    </row>
    <row r="33" spans="1:8" ht="12.75" customHeight="1" x14ac:dyDescent="0.25">
      <c r="A33" s="64" t="s">
        <v>101</v>
      </c>
      <c r="B33" s="40" t="s">
        <v>102</v>
      </c>
      <c r="C33" s="40"/>
      <c r="D33" s="40"/>
      <c r="E33" s="40"/>
      <c r="F33" s="81">
        <f t="shared" si="2"/>
        <v>0</v>
      </c>
      <c r="G33" s="43"/>
      <c r="H33" s="43"/>
    </row>
    <row r="34" spans="1:8" ht="12.75" customHeight="1" x14ac:dyDescent="0.25">
      <c r="A34" s="64" t="s">
        <v>31</v>
      </c>
      <c r="B34" s="40" t="s">
        <v>317</v>
      </c>
      <c r="C34" s="40"/>
      <c r="D34" s="40"/>
      <c r="E34" s="40"/>
      <c r="F34" s="81">
        <f t="shared" si="2"/>
        <v>0</v>
      </c>
      <c r="G34" s="43"/>
      <c r="H34" s="43"/>
    </row>
    <row r="35" spans="1:8" ht="12.75" customHeight="1" x14ac:dyDescent="0.25">
      <c r="A35" s="64" t="s">
        <v>32</v>
      </c>
      <c r="B35" s="40" t="s">
        <v>40</v>
      </c>
      <c r="C35" s="40"/>
      <c r="D35" s="40"/>
      <c r="E35" s="40"/>
      <c r="F35" s="81">
        <f t="shared" si="2"/>
        <v>0</v>
      </c>
      <c r="G35" s="43"/>
      <c r="H35" s="43"/>
    </row>
    <row r="36" spans="1:8" ht="12.75" customHeight="1" x14ac:dyDescent="0.25">
      <c r="A36" s="48" t="s">
        <v>151</v>
      </c>
      <c r="B36" s="41" t="s">
        <v>33</v>
      </c>
      <c r="C36" s="41">
        <f>SUM(C27:C35)</f>
        <v>5800</v>
      </c>
      <c r="D36" s="41">
        <f>SUM(D27:D35)</f>
        <v>0</v>
      </c>
      <c r="E36" s="41">
        <f>SUM(E27:E35)</f>
        <v>0</v>
      </c>
      <c r="F36" s="83">
        <f>SUM(F27:F35)</f>
        <v>5800</v>
      </c>
      <c r="G36" s="62">
        <f>SUM(G27:G34)</f>
        <v>14305</v>
      </c>
      <c r="H36" s="62">
        <f>SUM(H27:H34)</f>
        <v>6070</v>
      </c>
    </row>
    <row r="37" spans="1:8" ht="12.75" customHeight="1" x14ac:dyDescent="0.25">
      <c r="A37" s="64" t="s">
        <v>41</v>
      </c>
      <c r="B37" s="40" t="s">
        <v>103</v>
      </c>
      <c r="C37" s="40"/>
      <c r="D37" s="40"/>
      <c r="E37" s="40"/>
      <c r="F37" s="81">
        <f>SUM(C37:E37)</f>
        <v>0</v>
      </c>
      <c r="G37" s="43"/>
      <c r="H37" s="43"/>
    </row>
    <row r="38" spans="1:8" ht="12.75" customHeight="1" x14ac:dyDescent="0.25">
      <c r="A38" s="64" t="s">
        <v>42</v>
      </c>
      <c r="B38" s="40" t="s">
        <v>104</v>
      </c>
      <c r="C38" s="40"/>
      <c r="D38" s="40"/>
      <c r="E38" s="40"/>
      <c r="F38" s="81">
        <f>SUM(C38:E38)</f>
        <v>0</v>
      </c>
      <c r="G38" s="43"/>
      <c r="H38" s="43"/>
    </row>
    <row r="39" spans="1:8" ht="12.75" customHeight="1" x14ac:dyDescent="0.25">
      <c r="A39" s="64" t="s">
        <v>105</v>
      </c>
      <c r="B39" s="40" t="s">
        <v>106</v>
      </c>
      <c r="C39" s="40"/>
      <c r="D39" s="40"/>
      <c r="E39" s="40"/>
      <c r="F39" s="81">
        <f>SUM(C39:E39)</f>
        <v>0</v>
      </c>
      <c r="G39" s="43"/>
      <c r="H39" s="43"/>
    </row>
    <row r="40" spans="1:8" ht="12.75" customHeight="1" x14ac:dyDescent="0.25">
      <c r="A40" s="47" t="s">
        <v>152</v>
      </c>
      <c r="B40" s="41" t="s">
        <v>107</v>
      </c>
      <c r="C40" s="41">
        <f>SUM(C37:C39)</f>
        <v>0</v>
      </c>
      <c r="D40" s="41">
        <f>SUM(D37:D39)</f>
        <v>0</v>
      </c>
      <c r="E40" s="41">
        <f>SUM(E37:E39)</f>
        <v>0</v>
      </c>
      <c r="F40" s="96">
        <f>SUM(F37:F39)</f>
        <v>0</v>
      </c>
      <c r="G40" s="62">
        <v>0</v>
      </c>
      <c r="H40" s="62">
        <v>0</v>
      </c>
    </row>
    <row r="41" spans="1:8" ht="12.75" customHeight="1" x14ac:dyDescent="0.25">
      <c r="A41" s="63" t="s">
        <v>108</v>
      </c>
      <c r="B41" s="40" t="s">
        <v>109</v>
      </c>
      <c r="C41" s="40"/>
      <c r="D41" s="40"/>
      <c r="E41" s="40"/>
      <c r="F41" s="95">
        <f>SUM(C41:E41)</f>
        <v>0</v>
      </c>
      <c r="G41" s="43"/>
      <c r="H41" s="43"/>
    </row>
    <row r="42" spans="1:8" ht="12.75" customHeight="1" x14ac:dyDescent="0.25">
      <c r="A42" s="64" t="s">
        <v>110</v>
      </c>
      <c r="B42" s="40" t="s">
        <v>111</v>
      </c>
      <c r="C42" s="40"/>
      <c r="D42" s="40"/>
      <c r="E42" s="40"/>
      <c r="F42" s="81">
        <f>SUM(C42:E42)</f>
        <v>0</v>
      </c>
      <c r="G42" s="43"/>
      <c r="H42" s="43"/>
    </row>
    <row r="43" spans="1:8" ht="12.75" customHeight="1" x14ac:dyDescent="0.25">
      <c r="A43" s="47" t="s">
        <v>153</v>
      </c>
      <c r="B43" s="41" t="s">
        <v>112</v>
      </c>
      <c r="C43" s="41">
        <f>SUM(C41:C42)</f>
        <v>0</v>
      </c>
      <c r="D43" s="41">
        <f>SUM(D41:D42)</f>
        <v>0</v>
      </c>
      <c r="E43" s="41">
        <f>SUM(E41:E42)</f>
        <v>0</v>
      </c>
      <c r="F43" s="96">
        <f>SUM(F41:F42)</f>
        <v>0</v>
      </c>
      <c r="G43" s="62">
        <v>0</v>
      </c>
      <c r="H43" s="62">
        <v>0</v>
      </c>
    </row>
    <row r="44" spans="1:8" ht="12.75" customHeight="1" x14ac:dyDescent="0.25">
      <c r="A44" s="63" t="s">
        <v>113</v>
      </c>
      <c r="B44" s="40" t="s">
        <v>114</v>
      </c>
      <c r="C44" s="40"/>
      <c r="D44" s="40"/>
      <c r="E44" s="40"/>
      <c r="F44" s="95">
        <f>SUM(C44:E44)</f>
        <v>0</v>
      </c>
      <c r="G44" s="43"/>
      <c r="H44" s="43"/>
    </row>
    <row r="45" spans="1:8" ht="12.75" customHeight="1" x14ac:dyDescent="0.25">
      <c r="A45" s="64" t="s">
        <v>115</v>
      </c>
      <c r="B45" s="40" t="s">
        <v>116</v>
      </c>
      <c r="C45" s="40"/>
      <c r="D45" s="40"/>
      <c r="E45" s="40"/>
      <c r="F45" s="81">
        <f>SUM(C45:E45)</f>
        <v>0</v>
      </c>
      <c r="G45" s="43"/>
      <c r="H45" s="43"/>
    </row>
    <row r="46" spans="1:8" ht="12.75" customHeight="1" x14ac:dyDescent="0.25">
      <c r="A46" s="47" t="s">
        <v>154</v>
      </c>
      <c r="B46" s="41" t="s">
        <v>117</v>
      </c>
      <c r="C46" s="41">
        <f>SUM(C44:C45)</f>
        <v>0</v>
      </c>
      <c r="D46" s="41">
        <f>SUM(D44:D45)</f>
        <v>0</v>
      </c>
      <c r="E46" s="41">
        <f>SUM(E44:E45)</f>
        <v>0</v>
      </c>
      <c r="F46" s="96">
        <f>SUM(F44:F45)</f>
        <v>0</v>
      </c>
      <c r="G46" s="62">
        <v>0</v>
      </c>
      <c r="H46" s="62">
        <v>0</v>
      </c>
    </row>
    <row r="47" spans="1:8" ht="12.75" customHeight="1" x14ac:dyDescent="0.25">
      <c r="A47" s="48" t="s">
        <v>155</v>
      </c>
      <c r="B47" s="41" t="s">
        <v>118</v>
      </c>
      <c r="C47" s="41">
        <f>SUM(C46,C43,C40,C36,C26,C20,C16,C12)</f>
        <v>5800</v>
      </c>
      <c r="D47" s="41">
        <f>SUM(D46,D43,D40,D36,D26,D20,D16,D12)</f>
        <v>0</v>
      </c>
      <c r="E47" s="41">
        <f>SUM(E46,E43,E40,E36,E26,E20,E16,E12)</f>
        <v>0</v>
      </c>
      <c r="F47" s="83">
        <f>SUM(F46,F43,F40,F36,F26,F20,F16,F12,)</f>
        <v>5800</v>
      </c>
      <c r="G47" s="83">
        <f t="shared" ref="G47:H47" si="3">SUM(G46,G43,G40,G36,G26,G20,G16,G12,)</f>
        <v>15852</v>
      </c>
      <c r="H47" s="83">
        <f t="shared" si="3"/>
        <v>6070</v>
      </c>
    </row>
    <row r="48" spans="1:8" ht="12.75" customHeight="1" x14ac:dyDescent="0.25">
      <c r="A48" s="65" t="s">
        <v>124</v>
      </c>
      <c r="B48" s="60" t="s">
        <v>134</v>
      </c>
      <c r="C48" s="61"/>
      <c r="D48" s="61"/>
      <c r="E48" s="61"/>
      <c r="F48" s="97">
        <f>SUM(C48:E48)</f>
        <v>0</v>
      </c>
      <c r="G48" s="43"/>
      <c r="H48" s="43"/>
    </row>
    <row r="49" spans="1:8" ht="12.75" customHeight="1" x14ac:dyDescent="0.25">
      <c r="A49" s="64" t="s">
        <v>123</v>
      </c>
      <c r="B49" s="60" t="s">
        <v>133</v>
      </c>
      <c r="C49" s="43"/>
      <c r="D49" s="43"/>
      <c r="E49" s="43"/>
      <c r="F49" s="86">
        <f>SUM(C49:E49)</f>
        <v>0</v>
      </c>
      <c r="G49" s="43"/>
      <c r="H49" s="43"/>
    </row>
    <row r="50" spans="1:8" ht="12.75" customHeight="1" x14ac:dyDescent="0.25">
      <c r="A50" s="65" t="s">
        <v>122</v>
      </c>
      <c r="B50" s="60" t="s">
        <v>132</v>
      </c>
      <c r="C50" s="43"/>
      <c r="D50" s="43"/>
      <c r="E50" s="43"/>
      <c r="F50" s="86">
        <f>SUM(C50:E50)</f>
        <v>0</v>
      </c>
      <c r="G50" s="43"/>
      <c r="H50" s="43"/>
    </row>
    <row r="51" spans="1:8" ht="12.75" customHeight="1" x14ac:dyDescent="0.25">
      <c r="A51" s="48" t="s">
        <v>156</v>
      </c>
      <c r="B51" s="31" t="s">
        <v>131</v>
      </c>
      <c r="C51" s="43">
        <f>SUM(C48:C50)</f>
        <v>0</v>
      </c>
      <c r="D51" s="43">
        <f>SUM(D48:D50)</f>
        <v>0</v>
      </c>
      <c r="E51" s="43">
        <f>SUM(E48:E50)</f>
        <v>0</v>
      </c>
      <c r="F51" s="86">
        <f>SUM(F48:F50)</f>
        <v>0</v>
      </c>
      <c r="G51" s="43">
        <v>0</v>
      </c>
      <c r="H51" s="43">
        <v>0</v>
      </c>
    </row>
    <row r="52" spans="1:8" ht="12.75" customHeight="1" x14ac:dyDescent="0.25">
      <c r="A52" s="63" t="s">
        <v>121</v>
      </c>
      <c r="B52" s="60" t="s">
        <v>130</v>
      </c>
      <c r="C52" s="43">
        <v>0</v>
      </c>
      <c r="D52" s="43"/>
      <c r="E52" s="43"/>
      <c r="F52" s="86">
        <f>SUM(C52:E52)</f>
        <v>0</v>
      </c>
      <c r="G52" s="43">
        <v>0</v>
      </c>
      <c r="H52" s="43">
        <v>0</v>
      </c>
    </row>
    <row r="53" spans="1:8" ht="12.75" customHeight="1" x14ac:dyDescent="0.25">
      <c r="A53" s="63" t="s">
        <v>120</v>
      </c>
      <c r="B53" s="60" t="s">
        <v>129</v>
      </c>
      <c r="C53" s="43"/>
      <c r="D53" s="43"/>
      <c r="E53" s="43"/>
      <c r="F53" s="86">
        <f>SUM(C53:E53)</f>
        <v>0</v>
      </c>
      <c r="G53" s="43"/>
      <c r="H53" s="43"/>
    </row>
    <row r="54" spans="1:8" ht="12.75" customHeight="1" x14ac:dyDescent="0.25">
      <c r="A54" s="47" t="s">
        <v>157</v>
      </c>
      <c r="B54" s="31" t="s">
        <v>128</v>
      </c>
      <c r="C54" s="62">
        <f>SUM(C52:C53)</f>
        <v>0</v>
      </c>
      <c r="D54" s="62">
        <f>SUM(D52:D53)</f>
        <v>0</v>
      </c>
      <c r="E54" s="62">
        <f>SUM(E52:E53)</f>
        <v>0</v>
      </c>
      <c r="F54" s="98">
        <f>SUM(F52:F53)</f>
        <v>0</v>
      </c>
      <c r="G54" s="62">
        <f>G52</f>
        <v>0</v>
      </c>
      <c r="H54" s="62">
        <f>H52</f>
        <v>0</v>
      </c>
    </row>
    <row r="55" spans="1:8" ht="12.75" customHeight="1" x14ac:dyDescent="0.25">
      <c r="A55" s="65" t="s">
        <v>119</v>
      </c>
      <c r="B55" s="60" t="s">
        <v>127</v>
      </c>
      <c r="C55" s="43">
        <v>33715</v>
      </c>
      <c r="D55" s="43"/>
      <c r="E55" s="43"/>
      <c r="F55" s="86">
        <f>SUM(C55:E55)</f>
        <v>33715</v>
      </c>
      <c r="G55" s="43">
        <v>34345</v>
      </c>
      <c r="H55" s="43">
        <v>32163</v>
      </c>
    </row>
    <row r="56" spans="1:8" ht="12.75" customHeight="1" x14ac:dyDescent="0.25">
      <c r="A56" s="48" t="s">
        <v>158</v>
      </c>
      <c r="B56" s="31" t="s">
        <v>126</v>
      </c>
      <c r="C56" s="62">
        <f>SUM(C54,C51,C55)</f>
        <v>33715</v>
      </c>
      <c r="D56" s="43">
        <f>SUM(D54)</f>
        <v>0</v>
      </c>
      <c r="E56" s="43">
        <f>SUM(E54)</f>
        <v>0</v>
      </c>
      <c r="F56" s="98">
        <f>SUM(C56:E56)</f>
        <v>33715</v>
      </c>
      <c r="G56" s="62">
        <f>G54+G55</f>
        <v>34345</v>
      </c>
      <c r="H56" s="62">
        <f>H54+H55</f>
        <v>32163</v>
      </c>
    </row>
    <row r="57" spans="1:8" ht="12.75" customHeight="1" x14ac:dyDescent="0.25">
      <c r="A57" s="54" t="s">
        <v>159</v>
      </c>
      <c r="B57" s="31" t="s">
        <v>125</v>
      </c>
      <c r="C57" s="62">
        <f>SUM(C56)</f>
        <v>33715</v>
      </c>
      <c r="D57" s="43"/>
      <c r="E57" s="43"/>
      <c r="F57" s="98">
        <f>SUM(F56)</f>
        <v>33715</v>
      </c>
      <c r="G57" s="62">
        <f>G56</f>
        <v>34345</v>
      </c>
      <c r="H57" s="62">
        <f>H56</f>
        <v>32163</v>
      </c>
    </row>
    <row r="58" spans="1:8" ht="12.75" customHeight="1" x14ac:dyDescent="0.25">
      <c r="A58" s="55"/>
      <c r="B58" s="43"/>
      <c r="C58" s="43"/>
      <c r="D58" s="43"/>
      <c r="E58" s="43"/>
      <c r="F58" s="86"/>
      <c r="G58" s="43"/>
      <c r="H58" s="43"/>
    </row>
    <row r="59" spans="1:8" ht="17.25" customHeight="1" thickBot="1" x14ac:dyDescent="0.3">
      <c r="A59" s="66" t="s">
        <v>135</v>
      </c>
      <c r="B59" s="67"/>
      <c r="C59" s="68">
        <f>SUM(C47,C57)</f>
        <v>39515</v>
      </c>
      <c r="D59" s="67">
        <f>SUM(D56,D47)</f>
        <v>0</v>
      </c>
      <c r="E59" s="67">
        <f>SUM(E56,E47)</f>
        <v>0</v>
      </c>
      <c r="F59" s="99">
        <f>SUM(F57,F47)</f>
        <v>39515</v>
      </c>
      <c r="G59" s="62">
        <f>G47+G57</f>
        <v>50197</v>
      </c>
      <c r="H59" s="62">
        <f>H47+H57</f>
        <v>38233</v>
      </c>
    </row>
    <row r="60" spans="1:8" ht="0.75" customHeight="1" x14ac:dyDescent="0.25"/>
    <row r="61" spans="1:8" x14ac:dyDescent="0.25">
      <c r="A61" s="12"/>
      <c r="B61" s="13"/>
    </row>
    <row r="62" spans="1:8" ht="1.5" customHeight="1" x14ac:dyDescent="0.25">
      <c r="A62" s="16"/>
      <c r="B62" s="13"/>
    </row>
    <row r="63" spans="1:8" hidden="1" x14ac:dyDescent="0.25">
      <c r="A63" s="14"/>
      <c r="B63" s="15"/>
    </row>
    <row r="64" spans="1:8" hidden="1" x14ac:dyDescent="0.25">
      <c r="A64" s="17"/>
      <c r="B64" s="15"/>
    </row>
    <row r="65" spans="1:26" ht="1.5" hidden="1" customHeight="1" x14ac:dyDescent="0.25">
      <c r="A65" s="23"/>
      <c r="B65" s="12"/>
      <c r="C65" s="12"/>
      <c r="D65" s="12"/>
      <c r="E65" s="1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6"/>
      <c r="R65" s="6"/>
      <c r="S65" s="6"/>
      <c r="T65" s="6"/>
      <c r="U65" s="6"/>
      <c r="V65" s="6"/>
      <c r="W65" s="6"/>
      <c r="X65" s="6"/>
      <c r="Y65" s="6"/>
      <c r="Z65" s="20"/>
    </row>
    <row r="66" spans="1:26" hidden="1" x14ac:dyDescent="0.25">
      <c r="A66" s="16"/>
      <c r="B66" s="12"/>
      <c r="C66" s="12"/>
      <c r="D66" s="12"/>
      <c r="E66" s="1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5"/>
      <c r="R66" s="5"/>
      <c r="S66" s="5"/>
      <c r="T66" s="5"/>
      <c r="U66" s="5"/>
      <c r="V66" s="5"/>
      <c r="W66" s="5"/>
      <c r="X66" s="5"/>
      <c r="Y66" s="5"/>
      <c r="Z66" s="9"/>
    </row>
    <row r="67" spans="1:26" hidden="1" x14ac:dyDescent="0.25">
      <c r="A67" s="23"/>
      <c r="B67" s="12"/>
      <c r="C67" s="12"/>
      <c r="D67" s="12"/>
      <c r="E67" s="1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6"/>
      <c r="R67" s="6"/>
      <c r="S67" s="6"/>
      <c r="T67" s="6"/>
      <c r="U67" s="6"/>
      <c r="V67" s="6"/>
      <c r="W67" s="6"/>
      <c r="X67" s="6"/>
      <c r="Y67" s="6"/>
      <c r="Z67" s="20"/>
    </row>
    <row r="68" spans="1:26" ht="5.25" hidden="1" customHeight="1" x14ac:dyDescent="0.25">
      <c r="A68" s="17"/>
      <c r="B68" s="14"/>
      <c r="C68" s="14"/>
      <c r="D68" s="14"/>
      <c r="E68" s="1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0"/>
      <c r="R68" s="10"/>
      <c r="S68" s="10"/>
      <c r="T68" s="10"/>
      <c r="U68" s="10"/>
      <c r="V68" s="10"/>
      <c r="W68" s="10"/>
      <c r="X68" s="10"/>
      <c r="Y68" s="10"/>
      <c r="Z68" s="11"/>
    </row>
    <row r="69" spans="1:26" hidden="1" x14ac:dyDescent="0.25">
      <c r="A69" s="16"/>
      <c r="B69" s="12"/>
      <c r="C69" s="12"/>
      <c r="D69" s="12"/>
      <c r="E69" s="1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5"/>
      <c r="R69" s="5"/>
      <c r="S69" s="5"/>
      <c r="T69" s="5"/>
      <c r="U69" s="5"/>
      <c r="V69" s="5"/>
      <c r="W69" s="5"/>
      <c r="X69" s="5"/>
      <c r="Y69" s="5"/>
      <c r="Z69" s="9"/>
    </row>
    <row r="70" spans="1:26" hidden="1" x14ac:dyDescent="0.25">
      <c r="A70" s="23"/>
      <c r="B70" s="12"/>
      <c r="C70" s="12"/>
      <c r="D70" s="12"/>
      <c r="E70" s="1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6"/>
      <c r="R70" s="6"/>
      <c r="S70" s="6"/>
      <c r="T70" s="6"/>
      <c r="U70" s="6"/>
      <c r="V70" s="6"/>
      <c r="W70" s="6"/>
      <c r="X70" s="6"/>
      <c r="Y70" s="6"/>
      <c r="Z70" s="20"/>
    </row>
    <row r="71" spans="1:26" hidden="1" x14ac:dyDescent="0.25">
      <c r="A71" s="16"/>
      <c r="B71" s="12"/>
      <c r="C71" s="12"/>
      <c r="D71" s="12"/>
      <c r="E71" s="1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5"/>
      <c r="R71" s="5"/>
      <c r="S71" s="5"/>
      <c r="T71" s="5"/>
      <c r="U71" s="5"/>
      <c r="V71" s="5"/>
      <c r="W71" s="5"/>
      <c r="X71" s="5"/>
      <c r="Y71" s="5"/>
      <c r="Z71" s="9"/>
    </row>
    <row r="72" spans="1:26" hidden="1" x14ac:dyDescent="0.25">
      <c r="A72" s="23"/>
      <c r="B72" s="12"/>
      <c r="C72" s="12"/>
      <c r="D72" s="12"/>
      <c r="E72" s="1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6"/>
      <c r="R72" s="6"/>
      <c r="S72" s="6"/>
      <c r="T72" s="6"/>
      <c r="U72" s="6"/>
      <c r="V72" s="6"/>
      <c r="W72" s="6"/>
      <c r="X72" s="6"/>
      <c r="Y72" s="6"/>
      <c r="Z72" s="20"/>
    </row>
    <row r="73" spans="1:26" hidden="1" x14ac:dyDescent="0.25">
      <c r="A73" s="24"/>
      <c r="B73" s="14"/>
      <c r="C73" s="14"/>
      <c r="D73" s="14"/>
      <c r="E73" s="1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1"/>
      <c r="R73" s="21"/>
      <c r="S73" s="21"/>
      <c r="T73" s="21"/>
      <c r="U73" s="21"/>
      <c r="V73" s="21"/>
      <c r="W73" s="21"/>
      <c r="X73" s="21"/>
      <c r="Y73" s="21"/>
      <c r="Z73" s="22"/>
    </row>
    <row r="74" spans="1:26" hidden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"/>
      <c r="R74" s="3"/>
      <c r="S74" s="3"/>
      <c r="T74" s="3"/>
      <c r="U74" s="3"/>
      <c r="V74" s="3"/>
      <c r="W74" s="3"/>
      <c r="X74" s="3"/>
      <c r="Y74" s="3"/>
      <c r="Z74" s="7"/>
    </row>
    <row r="75" spans="1:26" hidden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3"/>
      <c r="R75" s="3"/>
      <c r="S75" s="3"/>
      <c r="T75" s="3"/>
      <c r="U75" s="3"/>
      <c r="V75" s="3"/>
      <c r="W75" s="3"/>
      <c r="X75" s="3"/>
      <c r="Y75" s="3"/>
      <c r="Z75" s="7"/>
    </row>
    <row r="76" spans="1:26" hidden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4"/>
      <c r="R76" s="4"/>
      <c r="S76" s="4"/>
      <c r="T76" s="4"/>
      <c r="U76" s="4"/>
      <c r="V76" s="4"/>
      <c r="W76" s="4"/>
      <c r="X76" s="4"/>
      <c r="Y76" s="4"/>
      <c r="Z76" s="8"/>
    </row>
    <row r="77" spans="1:26" hidden="1" x14ac:dyDescent="0.25">
      <c r="A77" s="23"/>
      <c r="B77" s="12"/>
      <c r="C77" s="12"/>
      <c r="D77" s="12"/>
      <c r="E77" s="1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6"/>
      <c r="R77" s="6"/>
      <c r="S77" s="6"/>
      <c r="T77" s="6"/>
      <c r="U77" s="6"/>
      <c r="V77" s="6"/>
      <c r="W77" s="6"/>
      <c r="X77" s="6"/>
      <c r="Y77" s="6"/>
      <c r="Z77" s="20"/>
    </row>
    <row r="78" spans="1:26" hidden="1" x14ac:dyDescent="0.25">
      <c r="A78" s="23"/>
      <c r="B78" s="12"/>
      <c r="C78" s="12"/>
      <c r="D78" s="12"/>
      <c r="E78" s="1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6"/>
      <c r="R78" s="6"/>
      <c r="S78" s="6"/>
      <c r="T78" s="6"/>
      <c r="U78" s="6"/>
      <c r="V78" s="6"/>
      <c r="W78" s="6"/>
      <c r="X78" s="6"/>
      <c r="Y78" s="6"/>
      <c r="Z78" s="20"/>
    </row>
    <row r="79" spans="1:26" hidden="1" x14ac:dyDescent="0.25">
      <c r="A79" s="23"/>
      <c r="B79" s="12"/>
      <c r="C79" s="12"/>
      <c r="D79" s="12"/>
      <c r="E79" s="1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6"/>
      <c r="R79" s="6"/>
      <c r="S79" s="6"/>
      <c r="T79" s="6"/>
      <c r="U79" s="6"/>
      <c r="V79" s="6"/>
      <c r="W79" s="6"/>
      <c r="X79" s="6"/>
      <c r="Y79" s="6"/>
      <c r="Z79" s="20"/>
    </row>
    <row r="80" spans="1:26" hidden="1" x14ac:dyDescent="0.25">
      <c r="A80" s="23"/>
      <c r="B80" s="12"/>
      <c r="C80" s="12"/>
      <c r="D80" s="12"/>
      <c r="E80" s="1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6"/>
      <c r="R80" s="6"/>
      <c r="S80" s="6"/>
      <c r="T80" s="6"/>
      <c r="U80" s="6"/>
      <c r="V80" s="6"/>
      <c r="W80" s="6"/>
      <c r="X80" s="6"/>
      <c r="Y80" s="6"/>
      <c r="Z80" s="20"/>
    </row>
    <row r="81" spans="1:26" hidden="1" x14ac:dyDescent="0.25">
      <c r="A81" s="16"/>
      <c r="B81" s="12"/>
      <c r="C81" s="12"/>
      <c r="D81" s="12"/>
      <c r="E81" s="1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5"/>
      <c r="R81" s="5"/>
      <c r="S81" s="5"/>
      <c r="T81" s="5"/>
      <c r="U81" s="5"/>
      <c r="V81" s="5"/>
      <c r="W81" s="5"/>
      <c r="X81" s="5"/>
      <c r="Y81" s="5"/>
      <c r="Z81" s="9"/>
    </row>
    <row r="82" spans="1:26" hidden="1" x14ac:dyDescent="0.25">
      <c r="A82" s="17"/>
      <c r="B82" s="14"/>
      <c r="C82" s="14"/>
      <c r="D82" s="14"/>
      <c r="E82" s="14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0"/>
      <c r="R82" s="10"/>
      <c r="S82" s="10"/>
      <c r="T82" s="10"/>
      <c r="U82" s="10"/>
      <c r="V82" s="10"/>
      <c r="W82" s="10"/>
      <c r="X82" s="10"/>
      <c r="Y82" s="10"/>
      <c r="Z82" s="11"/>
    </row>
    <row r="83" spans="1:26" ht="12" hidden="1" customHeight="1" x14ac:dyDescent="0.25">
      <c r="A83" s="16"/>
      <c r="B83" s="12"/>
      <c r="C83" s="12"/>
      <c r="D83" s="12"/>
      <c r="E83" s="1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5"/>
      <c r="R83" s="5"/>
      <c r="S83" s="5"/>
      <c r="T83" s="5"/>
      <c r="U83" s="5"/>
      <c r="V83" s="5"/>
      <c r="W83" s="5"/>
      <c r="X83" s="5"/>
      <c r="Y83" s="5"/>
      <c r="Z83" s="9"/>
    </row>
    <row r="84" spans="1:26" hidden="1" x14ac:dyDescent="0.25">
      <c r="A84" s="16"/>
      <c r="B84" s="12"/>
      <c r="C84" s="12"/>
      <c r="D84" s="12"/>
      <c r="E84" s="1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5"/>
      <c r="R84" s="5"/>
      <c r="S84" s="5"/>
      <c r="T84" s="5"/>
      <c r="U84" s="5"/>
      <c r="V84" s="5"/>
      <c r="W84" s="5"/>
      <c r="X84" s="5"/>
      <c r="Y84" s="5"/>
      <c r="Z84" s="9"/>
    </row>
    <row r="85" spans="1:26" hidden="1" x14ac:dyDescent="0.25">
      <c r="A85" s="23"/>
      <c r="B85" s="12"/>
      <c r="C85" s="12"/>
      <c r="D85" s="12"/>
      <c r="E85" s="1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6"/>
      <c r="R85" s="6"/>
      <c r="S85" s="6"/>
      <c r="T85" s="6"/>
      <c r="U85" s="6"/>
      <c r="V85" s="6"/>
      <c r="W85" s="6"/>
      <c r="X85" s="6"/>
      <c r="Y85" s="6"/>
      <c r="Z85" s="20"/>
    </row>
    <row r="86" spans="1:26" hidden="1" x14ac:dyDescent="0.25">
      <c r="A86" s="23"/>
      <c r="B86" s="12"/>
      <c r="C86" s="12"/>
      <c r="D86" s="12"/>
      <c r="E86" s="1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6"/>
      <c r="R86" s="6"/>
      <c r="S86" s="6"/>
      <c r="T86" s="6"/>
      <c r="U86" s="6"/>
      <c r="V86" s="6"/>
      <c r="W86" s="6"/>
      <c r="X86" s="6"/>
      <c r="Y86" s="6"/>
      <c r="Z86" s="20"/>
    </row>
    <row r="87" spans="1:26" hidden="1" x14ac:dyDescent="0.25">
      <c r="A87" s="24"/>
      <c r="B87" s="14"/>
      <c r="C87" s="14"/>
      <c r="D87" s="14"/>
      <c r="E87" s="1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1"/>
      <c r="R87" s="21"/>
      <c r="S87" s="21"/>
      <c r="T87" s="21"/>
      <c r="U87" s="21"/>
      <c r="V87" s="21"/>
      <c r="W87" s="21"/>
      <c r="X87" s="21"/>
      <c r="Y87" s="21"/>
      <c r="Z87" s="22"/>
    </row>
    <row r="88" spans="1:26" hidden="1" x14ac:dyDescent="0.25">
      <c r="A88" s="16"/>
      <c r="B88" s="12"/>
      <c r="C88" s="12"/>
      <c r="D88" s="12"/>
      <c r="E88" s="1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5"/>
      <c r="R88" s="5"/>
      <c r="S88" s="5"/>
      <c r="T88" s="5"/>
      <c r="U88" s="5"/>
      <c r="V88" s="5"/>
      <c r="W88" s="5"/>
      <c r="X88" s="5"/>
      <c r="Y88" s="5"/>
      <c r="Z88" s="9"/>
    </row>
    <row r="89" spans="1:26" hidden="1" x14ac:dyDescent="0.25">
      <c r="A89" s="24"/>
      <c r="B89" s="14"/>
      <c r="C89" s="14"/>
      <c r="D89" s="14"/>
      <c r="E89" s="1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1"/>
      <c r="R89" s="21"/>
      <c r="S89" s="21"/>
      <c r="T89" s="21"/>
      <c r="U89" s="21"/>
      <c r="V89" s="21"/>
      <c r="W89" s="21"/>
      <c r="X89" s="21"/>
      <c r="Y89" s="21"/>
      <c r="Z89" s="22"/>
    </row>
    <row r="90" spans="1:26" hidden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t="2.25" hidden="1" customHeight="1" x14ac:dyDescent="0.25"/>
    <row r="96" spans="1:26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&amp;R3/a.melléklet az  /2018/.(V.  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8"/>
  <sheetViews>
    <sheetView view="pageLayout" topLeftCell="B51" zoomScaleNormal="100" workbookViewId="0">
      <selection activeCell="H16" sqref="H16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6" width="7.42578125" customWidth="1"/>
    <col min="7" max="7" width="9.14062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 x14ac:dyDescent="0.3">
      <c r="B1" s="237" t="s">
        <v>551</v>
      </c>
      <c r="C1" s="237"/>
      <c r="D1" s="237"/>
      <c r="E1" s="237"/>
      <c r="F1" s="237"/>
      <c r="G1" s="237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3">
      <c r="B2" s="237" t="s">
        <v>323</v>
      </c>
      <c r="C2" s="237"/>
      <c r="D2" s="237"/>
      <c r="E2" s="237"/>
      <c r="F2" s="237"/>
      <c r="G2" s="237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5.75" thickBot="1" x14ac:dyDescent="0.3">
      <c r="F3" s="245" t="s">
        <v>160</v>
      </c>
      <c r="G3" s="245"/>
      <c r="I3" s="114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9.5" customHeight="1" thickBot="1" x14ac:dyDescent="0.3">
      <c r="A4" s="247"/>
      <c r="B4" s="239" t="s">
        <v>0</v>
      </c>
      <c r="C4" s="241" t="s">
        <v>1</v>
      </c>
      <c r="D4" s="243" t="s">
        <v>324</v>
      </c>
      <c r="E4" s="243"/>
      <c r="F4" s="243"/>
      <c r="G4" s="244"/>
      <c r="H4" s="119" t="s">
        <v>325</v>
      </c>
      <c r="I4" s="101" t="s">
        <v>170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31.5" customHeight="1" x14ac:dyDescent="0.25">
      <c r="A5" s="247"/>
      <c r="B5" s="240"/>
      <c r="C5" s="242"/>
      <c r="D5" s="27" t="s">
        <v>2</v>
      </c>
      <c r="E5" s="27" t="s">
        <v>3</v>
      </c>
      <c r="F5" s="27" t="s">
        <v>4</v>
      </c>
      <c r="G5" s="72" t="s">
        <v>5</v>
      </c>
      <c r="H5" s="100" t="s">
        <v>171</v>
      </c>
      <c r="I5" s="100" t="s">
        <v>171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12.75" customHeight="1" x14ac:dyDescent="0.25">
      <c r="A6" s="1"/>
      <c r="B6" s="63" t="s">
        <v>82</v>
      </c>
      <c r="C6" s="40" t="s">
        <v>11</v>
      </c>
      <c r="D6" s="40">
        <v>15264</v>
      </c>
      <c r="E6" s="40"/>
      <c r="F6" s="40"/>
      <c r="G6" s="95">
        <f>SUM(D6:F6)</f>
        <v>15264</v>
      </c>
      <c r="H6" s="43">
        <v>16264</v>
      </c>
      <c r="I6" s="43">
        <v>16264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9"/>
    </row>
    <row r="7" spans="1:28" ht="12.75" customHeight="1" x14ac:dyDescent="0.25">
      <c r="A7" s="2"/>
      <c r="B7" s="63" t="s">
        <v>83</v>
      </c>
      <c r="C7" s="40" t="s">
        <v>8</v>
      </c>
      <c r="D7" s="40">
        <v>23385</v>
      </c>
      <c r="E7" s="40"/>
      <c r="F7" s="40"/>
      <c r="G7" s="95">
        <f>SUM(D7:F7)</f>
        <v>23385</v>
      </c>
      <c r="H7" s="43">
        <v>25586</v>
      </c>
      <c r="I7" s="43">
        <v>25586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9"/>
    </row>
    <row r="8" spans="1:28" ht="24" customHeight="1" x14ac:dyDescent="0.25">
      <c r="A8" s="2"/>
      <c r="B8" s="63" t="s">
        <v>84</v>
      </c>
      <c r="C8" s="40" t="s">
        <v>9</v>
      </c>
      <c r="D8" s="40">
        <v>15545</v>
      </c>
      <c r="E8" s="40"/>
      <c r="F8" s="40"/>
      <c r="G8" s="95">
        <f t="shared" ref="G8:G11" si="0">SUM(D8:F8)</f>
        <v>15545</v>
      </c>
      <c r="H8" s="43">
        <v>15482</v>
      </c>
      <c r="I8" s="43">
        <v>15482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9"/>
    </row>
    <row r="9" spans="1:28" ht="12.75" customHeight="1" x14ac:dyDescent="0.25">
      <c r="A9" s="2"/>
      <c r="B9" s="63" t="s">
        <v>85</v>
      </c>
      <c r="C9" s="40" t="s">
        <v>10</v>
      </c>
      <c r="D9" s="40">
        <v>1200</v>
      </c>
      <c r="E9" s="40"/>
      <c r="F9" s="40"/>
      <c r="G9" s="95">
        <f t="shared" si="0"/>
        <v>1200</v>
      </c>
      <c r="H9" s="43">
        <v>1200</v>
      </c>
      <c r="I9" s="43">
        <v>1200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9"/>
    </row>
    <row r="10" spans="1:28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v>0</v>
      </c>
      <c r="H10" s="43">
        <v>10627</v>
      </c>
      <c r="I10" s="43">
        <v>10627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9"/>
    </row>
    <row r="11" spans="1:28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9"/>
    </row>
    <row r="12" spans="1:28" ht="12.75" customHeight="1" x14ac:dyDescent="0.25">
      <c r="A12" s="2"/>
      <c r="B12" s="47" t="s">
        <v>162</v>
      </c>
      <c r="C12" s="41" t="s">
        <v>6</v>
      </c>
      <c r="D12" s="41">
        <f>SUM(D6,D7:D11)</f>
        <v>55394</v>
      </c>
      <c r="E12" s="41">
        <f>SUM(E6:E11)</f>
        <v>0</v>
      </c>
      <c r="F12" s="41">
        <f>SUM(F6:F11)</f>
        <v>0</v>
      </c>
      <c r="G12" s="96">
        <f>SUM(G6:G11)</f>
        <v>55394</v>
      </c>
      <c r="H12" s="62">
        <f>+H6+H7+H8+H9+H10+H11</f>
        <v>69159</v>
      </c>
      <c r="I12" s="62">
        <f>I6+I7+I8+I9+I10+I11</f>
        <v>69159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9"/>
    </row>
    <row r="13" spans="1:28" ht="27.7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  <c r="I13" s="4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9"/>
    </row>
    <row r="14" spans="1:28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9"/>
    </row>
    <row r="15" spans="1:28" ht="12.75" customHeight="1" x14ac:dyDescent="0.25">
      <c r="A15" s="2"/>
      <c r="B15" s="63" t="s">
        <v>18</v>
      </c>
      <c r="C15" s="40" t="s">
        <v>16</v>
      </c>
      <c r="D15" s="40">
        <v>16181</v>
      </c>
      <c r="E15" s="40"/>
      <c r="F15" s="40"/>
      <c r="G15" s="95">
        <f>SUM(D15:F15)</f>
        <v>16181</v>
      </c>
      <c r="H15" s="43">
        <v>38428</v>
      </c>
      <c r="I15" s="43">
        <v>25043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9"/>
    </row>
    <row r="16" spans="1:28" ht="12.75" customHeight="1" x14ac:dyDescent="0.25">
      <c r="A16" s="2"/>
      <c r="B16" s="47" t="s">
        <v>163</v>
      </c>
      <c r="C16" s="41" t="s">
        <v>14</v>
      </c>
      <c r="D16" s="41">
        <f>D12+D15</f>
        <v>71575</v>
      </c>
      <c r="E16" s="41">
        <f>SUM(E13:E15)</f>
        <v>0</v>
      </c>
      <c r="F16" s="41">
        <f>SUM(F13:F15)</f>
        <v>0</v>
      </c>
      <c r="G16" s="96">
        <f>G12+G15</f>
        <v>71575</v>
      </c>
      <c r="H16" s="62">
        <f>H12+H13+H14+H15</f>
        <v>107587</v>
      </c>
      <c r="I16" s="62">
        <f>I12+I13+I14+I15</f>
        <v>94202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9"/>
    </row>
    <row r="17" spans="1:28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1228</v>
      </c>
      <c r="I17" s="43">
        <v>1228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9"/>
    </row>
    <row r="18" spans="1:28" ht="23.2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9"/>
    </row>
    <row r="19" spans="1:28" ht="12.75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0</v>
      </c>
      <c r="I19" s="43"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9"/>
    </row>
    <row r="20" spans="1:28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1228</v>
      </c>
      <c r="I20" s="62">
        <f>I17+I18+I19</f>
        <v>1228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9"/>
    </row>
    <row r="21" spans="1:28" ht="12.75" customHeight="1" x14ac:dyDescent="0.25">
      <c r="A21" s="2"/>
      <c r="B21" s="63" t="s">
        <v>93</v>
      </c>
      <c r="C21" s="40" t="s">
        <v>24</v>
      </c>
      <c r="D21" s="40">
        <v>2400</v>
      </c>
      <c r="E21" s="40"/>
      <c r="F21" s="40"/>
      <c r="G21" s="95">
        <f>SUM(D21:F21)</f>
        <v>2400</v>
      </c>
      <c r="H21" s="43">
        <v>2400</v>
      </c>
      <c r="I21" s="43">
        <v>1925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9"/>
    </row>
    <row r="22" spans="1:28" ht="12.75" customHeight="1" x14ac:dyDescent="0.25">
      <c r="A22" s="2"/>
      <c r="B22" s="63" t="s">
        <v>94</v>
      </c>
      <c r="C22" s="40" t="s">
        <v>25</v>
      </c>
      <c r="D22" s="40">
        <v>0</v>
      </c>
      <c r="E22" s="40"/>
      <c r="F22" s="40"/>
      <c r="G22" s="95">
        <f>SUM(D22:F22)</f>
        <v>0</v>
      </c>
      <c r="H22" s="43">
        <v>0</v>
      </c>
      <c r="I22" s="43"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9"/>
    </row>
    <row r="23" spans="1:28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9"/>
    </row>
    <row r="24" spans="1:28" ht="12.75" customHeight="1" x14ac:dyDescent="0.25">
      <c r="A24" s="2"/>
      <c r="B24" s="63" t="s">
        <v>19</v>
      </c>
      <c r="C24" s="40" t="s">
        <v>26</v>
      </c>
      <c r="D24" s="40">
        <v>2975</v>
      </c>
      <c r="E24" s="40"/>
      <c r="F24" s="40"/>
      <c r="G24" s="95">
        <f t="shared" si="1"/>
        <v>2975</v>
      </c>
      <c r="H24" s="43">
        <v>2975</v>
      </c>
      <c r="I24" s="43">
        <v>3438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9"/>
    </row>
    <row r="25" spans="1:28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9"/>
    </row>
    <row r="26" spans="1:28" ht="12.75" customHeight="1" x14ac:dyDescent="0.25">
      <c r="A26" s="2"/>
      <c r="B26" s="63" t="s">
        <v>97</v>
      </c>
      <c r="C26" s="40" t="s">
        <v>27</v>
      </c>
      <c r="D26" s="40">
        <v>350</v>
      </c>
      <c r="E26" s="40"/>
      <c r="F26" s="40"/>
      <c r="G26" s="95">
        <f t="shared" si="1"/>
        <v>350</v>
      </c>
      <c r="H26" s="43">
        <v>350</v>
      </c>
      <c r="I26" s="43">
        <v>67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9"/>
    </row>
    <row r="27" spans="1:28" ht="12.75" customHeight="1" x14ac:dyDescent="0.25">
      <c r="A27" s="2"/>
      <c r="B27" s="47" t="s">
        <v>150</v>
      </c>
      <c r="C27" s="41" t="s">
        <v>23</v>
      </c>
      <c r="D27" s="41">
        <f>SUM(D21:D26)</f>
        <v>5725</v>
      </c>
      <c r="E27" s="41">
        <f>SUM(E21:E26)</f>
        <v>0</v>
      </c>
      <c r="F27" s="41">
        <f>SUM(F21:F26)</f>
        <v>0</v>
      </c>
      <c r="G27" s="96">
        <f>SUM(G21:G26)</f>
        <v>5725</v>
      </c>
      <c r="H27" s="62">
        <f>H21+H22+H23+H24+H25+H26</f>
        <v>5725</v>
      </c>
      <c r="I27" s="62">
        <f>I21+I22+I23+I24+I25+I26</f>
        <v>5430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9"/>
    </row>
    <row r="28" spans="1:28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1280</v>
      </c>
      <c r="I28" s="43">
        <v>0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9"/>
    </row>
    <row r="29" spans="1:28" ht="12.75" customHeight="1" x14ac:dyDescent="0.25">
      <c r="A29" s="2"/>
      <c r="B29" s="64" t="s">
        <v>28</v>
      </c>
      <c r="C29" s="40" t="s">
        <v>35</v>
      </c>
      <c r="D29" s="40">
        <v>2500</v>
      </c>
      <c r="E29" s="40"/>
      <c r="F29" s="40"/>
      <c r="G29" s="81">
        <f>SUM(D29:F29)</f>
        <v>2500</v>
      </c>
      <c r="H29" s="43">
        <v>9030</v>
      </c>
      <c r="I29" s="43">
        <v>3718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9"/>
    </row>
    <row r="30" spans="1:28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7" si="2">SUM(D30:F30)</f>
        <v>0</v>
      </c>
      <c r="H30" s="43"/>
      <c r="I30" s="43">
        <v>6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9"/>
    </row>
    <row r="31" spans="1:28" ht="12.75" customHeight="1" x14ac:dyDescent="0.25">
      <c r="A31" s="2"/>
      <c r="B31" s="64" t="s">
        <v>29</v>
      </c>
      <c r="C31" s="40" t="s">
        <v>37</v>
      </c>
      <c r="D31" s="40">
        <v>1600</v>
      </c>
      <c r="E31" s="40"/>
      <c r="F31" s="40"/>
      <c r="G31" s="81">
        <f t="shared" si="2"/>
        <v>1600</v>
      </c>
      <c r="H31" s="43">
        <v>3946</v>
      </c>
      <c r="I31" s="43">
        <v>6030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9"/>
    </row>
    <row r="32" spans="1:28" ht="12.75" customHeight="1" x14ac:dyDescent="0.25">
      <c r="A32" s="2"/>
      <c r="B32" s="64" t="s">
        <v>30</v>
      </c>
      <c r="C32" s="40" t="s">
        <v>38</v>
      </c>
      <c r="D32" s="40">
        <v>4567</v>
      </c>
      <c r="E32" s="40"/>
      <c r="F32" s="40"/>
      <c r="G32" s="81">
        <f t="shared" si="2"/>
        <v>4567</v>
      </c>
      <c r="H32" s="43">
        <v>6468</v>
      </c>
      <c r="I32" s="43">
        <v>3493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9"/>
    </row>
    <row r="33" spans="1:28" ht="12.75" customHeight="1" x14ac:dyDescent="0.25">
      <c r="A33" s="2"/>
      <c r="B33" s="64" t="s">
        <v>100</v>
      </c>
      <c r="C33" s="40" t="s">
        <v>39</v>
      </c>
      <c r="D33" s="40">
        <v>2233</v>
      </c>
      <c r="E33" s="40"/>
      <c r="F33" s="40"/>
      <c r="G33" s="81">
        <f t="shared" si="2"/>
        <v>2233</v>
      </c>
      <c r="H33" s="43">
        <v>2233</v>
      </c>
      <c r="I33" s="43">
        <v>2313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9"/>
    </row>
    <row r="34" spans="1:28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9"/>
    </row>
    <row r="35" spans="1:28" ht="12.75" customHeight="1" x14ac:dyDescent="0.25">
      <c r="A35" s="2"/>
      <c r="B35" s="64" t="s">
        <v>31</v>
      </c>
      <c r="C35" s="40" t="s">
        <v>317</v>
      </c>
      <c r="D35" s="40">
        <v>55</v>
      </c>
      <c r="E35" s="40"/>
      <c r="F35" s="40"/>
      <c r="G35" s="81">
        <f t="shared" si="2"/>
        <v>55</v>
      </c>
      <c r="H35" s="43">
        <v>55</v>
      </c>
      <c r="I35" s="43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9"/>
    </row>
    <row r="36" spans="1:28" ht="12.75" customHeight="1" x14ac:dyDescent="0.25">
      <c r="A36" s="2"/>
      <c r="B36" s="64" t="s">
        <v>510</v>
      </c>
      <c r="C36" s="40" t="s">
        <v>40</v>
      </c>
      <c r="D36" s="40">
        <v>0</v>
      </c>
      <c r="E36" s="40"/>
      <c r="F36" s="40"/>
      <c r="G36" s="81">
        <f t="shared" si="2"/>
        <v>0</v>
      </c>
      <c r="H36" s="43"/>
      <c r="I36" s="43">
        <v>126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9"/>
    </row>
    <row r="37" spans="1:28" ht="12.75" customHeight="1" x14ac:dyDescent="0.25">
      <c r="A37" s="2"/>
      <c r="B37" s="64" t="s">
        <v>32</v>
      </c>
      <c r="C37" s="40" t="s">
        <v>289</v>
      </c>
      <c r="D37" s="40">
        <v>0</v>
      </c>
      <c r="E37" s="40"/>
      <c r="F37" s="40"/>
      <c r="G37" s="81">
        <f t="shared" si="2"/>
        <v>0</v>
      </c>
      <c r="H37" s="43">
        <v>0</v>
      </c>
      <c r="I37" s="43"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9"/>
    </row>
    <row r="38" spans="1:28" ht="12.75" customHeight="1" x14ac:dyDescent="0.25">
      <c r="A38" s="2"/>
      <c r="B38" s="48" t="s">
        <v>151</v>
      </c>
      <c r="C38" s="41" t="s">
        <v>33</v>
      </c>
      <c r="D38" s="41">
        <f>SUM(D28:D37)</f>
        <v>10955</v>
      </c>
      <c r="E38" s="41">
        <f>SUM(E28:E37)</f>
        <v>0</v>
      </c>
      <c r="F38" s="41">
        <f>SUM(F28:F37)</f>
        <v>0</v>
      </c>
      <c r="G38" s="83">
        <f>SUM(G28:G37)</f>
        <v>10955</v>
      </c>
      <c r="H38" s="62">
        <f>H28+H29+H30+H31+H32+H33+H34+H35+H37</f>
        <v>23012</v>
      </c>
      <c r="I38" s="62">
        <f>I28+I29+I30+I31+I32+I33+I34+I35+I37+I36</f>
        <v>15687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9"/>
    </row>
    <row r="39" spans="1:28" ht="12.75" customHeight="1" x14ac:dyDescent="0.25">
      <c r="A39" s="2"/>
      <c r="B39" s="64" t="s">
        <v>41</v>
      </c>
      <c r="C39" s="40" t="s">
        <v>103</v>
      </c>
      <c r="D39" s="40"/>
      <c r="E39" s="40"/>
      <c r="F39" s="40"/>
      <c r="G39" s="81">
        <f>SUM(D39:F39)</f>
        <v>0</v>
      </c>
      <c r="H39" s="43"/>
      <c r="I39" s="43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9"/>
    </row>
    <row r="40" spans="1:28" ht="12.75" customHeight="1" x14ac:dyDescent="0.25">
      <c r="A40" s="2"/>
      <c r="B40" s="64" t="s">
        <v>42</v>
      </c>
      <c r="C40" s="40" t="s">
        <v>104</v>
      </c>
      <c r="D40" s="40"/>
      <c r="E40" s="40"/>
      <c r="F40" s="40"/>
      <c r="G40" s="81">
        <f>SUM(D40:F40)</f>
        <v>0</v>
      </c>
      <c r="H40" s="43"/>
      <c r="I40" s="4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9"/>
    </row>
    <row r="41" spans="1:28" ht="12.75" customHeight="1" x14ac:dyDescent="0.25">
      <c r="A41" s="2"/>
      <c r="B41" s="64" t="s">
        <v>105</v>
      </c>
      <c r="C41" s="40" t="s">
        <v>106</v>
      </c>
      <c r="D41" s="40"/>
      <c r="E41" s="40"/>
      <c r="F41" s="40"/>
      <c r="G41" s="81">
        <f>SUM(D41:F41)</f>
        <v>0</v>
      </c>
      <c r="H41" s="43"/>
      <c r="I41" s="4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9"/>
    </row>
    <row r="42" spans="1:28" ht="24" customHeight="1" x14ac:dyDescent="0.25">
      <c r="A42" s="2"/>
      <c r="B42" s="47" t="s">
        <v>152</v>
      </c>
      <c r="C42" s="41" t="s">
        <v>107</v>
      </c>
      <c r="D42" s="41">
        <f>SUM(D39:D41)</f>
        <v>0</v>
      </c>
      <c r="E42" s="41">
        <f>SUM(E39:E41)</f>
        <v>0</v>
      </c>
      <c r="F42" s="41">
        <f>SUM(F39:F41)</f>
        <v>0</v>
      </c>
      <c r="G42" s="96">
        <f>SUM(G39:G41)</f>
        <v>0</v>
      </c>
      <c r="H42" s="62">
        <v>0</v>
      </c>
      <c r="I42" s="62">
        <v>0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9"/>
    </row>
    <row r="43" spans="1:28" ht="12.75" customHeight="1" x14ac:dyDescent="0.25">
      <c r="A43" s="2"/>
      <c r="B43" s="63" t="s">
        <v>108</v>
      </c>
      <c r="C43" s="40" t="s">
        <v>290</v>
      </c>
      <c r="D43" s="40"/>
      <c r="E43" s="40"/>
      <c r="F43" s="40"/>
      <c r="G43" s="95">
        <f>SUM(D43:F43)</f>
        <v>0</v>
      </c>
      <c r="H43" s="43"/>
      <c r="I43" s="43">
        <v>10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9"/>
    </row>
    <row r="44" spans="1:28" ht="12.75" customHeight="1" x14ac:dyDescent="0.25">
      <c r="A44" s="2"/>
      <c r="B44" s="64" t="s">
        <v>291</v>
      </c>
      <c r="C44" s="40" t="s">
        <v>292</v>
      </c>
      <c r="D44" s="40"/>
      <c r="E44" s="40"/>
      <c r="F44" s="40"/>
      <c r="G44" s="81">
        <f>SUM(D44:F44)</f>
        <v>0</v>
      </c>
      <c r="H44" s="43"/>
      <c r="I44" s="43">
        <v>128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9"/>
    </row>
    <row r="45" spans="1:28" ht="22.5" customHeight="1" x14ac:dyDescent="0.25">
      <c r="A45" s="2"/>
      <c r="B45" s="47" t="s">
        <v>153</v>
      </c>
      <c r="C45" s="41" t="s">
        <v>112</v>
      </c>
      <c r="D45" s="41">
        <f>SUM(D43:D44)</f>
        <v>0</v>
      </c>
      <c r="E45" s="41">
        <f>SUM(E43:E44)</f>
        <v>0</v>
      </c>
      <c r="F45" s="41">
        <f>SUM(F43:F44)</f>
        <v>0</v>
      </c>
      <c r="G45" s="96">
        <f>SUM(G43:G44)</f>
        <v>0</v>
      </c>
      <c r="H45" s="62">
        <v>0</v>
      </c>
      <c r="I45" s="62">
        <v>138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9"/>
    </row>
    <row r="46" spans="1:28" ht="12.75" customHeight="1" x14ac:dyDescent="0.25">
      <c r="A46" s="2"/>
      <c r="B46" s="63" t="s">
        <v>113</v>
      </c>
      <c r="C46" s="40" t="s">
        <v>293</v>
      </c>
      <c r="D46" s="40"/>
      <c r="E46" s="40"/>
      <c r="F46" s="40"/>
      <c r="G46" s="95">
        <f>SUM(D46:F46)</f>
        <v>0</v>
      </c>
      <c r="H46" s="43"/>
      <c r="I46" s="4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9"/>
    </row>
    <row r="47" spans="1:28" ht="12.75" customHeight="1" x14ac:dyDescent="0.25">
      <c r="A47" s="2"/>
      <c r="B47" s="64" t="s">
        <v>115</v>
      </c>
      <c r="C47" s="40" t="s">
        <v>294</v>
      </c>
      <c r="D47" s="40"/>
      <c r="E47" s="40"/>
      <c r="F47" s="40"/>
      <c r="G47" s="81">
        <f>SUM(D47:F47)</f>
        <v>0</v>
      </c>
      <c r="H47" s="43"/>
      <c r="I47" s="43">
        <v>50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9"/>
    </row>
    <row r="48" spans="1:28" ht="12.75" customHeight="1" x14ac:dyDescent="0.25">
      <c r="B48" s="47" t="s">
        <v>154</v>
      </c>
      <c r="C48" s="41" t="s">
        <v>117</v>
      </c>
      <c r="D48" s="41">
        <f>SUM(D46:D47)</f>
        <v>0</v>
      </c>
      <c r="E48" s="41">
        <f>SUM(E46:E47)</f>
        <v>0</v>
      </c>
      <c r="F48" s="41">
        <f>SUM(F46:F47)</f>
        <v>0</v>
      </c>
      <c r="G48" s="96">
        <f>SUM(G46:G47)</f>
        <v>0</v>
      </c>
      <c r="H48" s="62">
        <f>H46+H47</f>
        <v>0</v>
      </c>
      <c r="I48" s="62">
        <f>I46+I47</f>
        <v>50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9"/>
    </row>
    <row r="49" spans="2:28" ht="12.75" customHeight="1" x14ac:dyDescent="0.25">
      <c r="B49" s="48" t="s">
        <v>155</v>
      </c>
      <c r="C49" s="41" t="s">
        <v>118</v>
      </c>
      <c r="D49" s="41">
        <f>D16+D20+D27+D38+D42+D45+D48</f>
        <v>88255</v>
      </c>
      <c r="E49" s="41">
        <f>SUM(E48,E45,E42,E38,E27,E20,E16,E12)</f>
        <v>0</v>
      </c>
      <c r="F49" s="41">
        <f>SUM(F48,F45,F42,F38,F27,F20,F16,F12)</f>
        <v>0</v>
      </c>
      <c r="G49" s="83">
        <f>G16+G20+G27+G38+G42+G45+G48</f>
        <v>88255</v>
      </c>
      <c r="H49" s="62">
        <f>H16+H20+H27+H38+H42+H45+H48</f>
        <v>137552</v>
      </c>
      <c r="I49" s="62">
        <f>I16+I20+I27+I38+I42+I45+I48</f>
        <v>116735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2:28" ht="12.75" customHeight="1" x14ac:dyDescent="0.25">
      <c r="B50" s="65" t="s">
        <v>124</v>
      </c>
      <c r="C50" s="60" t="s">
        <v>134</v>
      </c>
      <c r="D50" s="61">
        <v>0</v>
      </c>
      <c r="E50" s="61"/>
      <c r="F50" s="61"/>
      <c r="G50" s="97">
        <f>SUM(D50:F50)</f>
        <v>0</v>
      </c>
      <c r="H50" s="43"/>
      <c r="I50" s="4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2:28" ht="12.75" customHeight="1" x14ac:dyDescent="0.25">
      <c r="B51" s="64" t="s">
        <v>123</v>
      </c>
      <c r="C51" s="60" t="s">
        <v>133</v>
      </c>
      <c r="D51" s="43"/>
      <c r="E51" s="43"/>
      <c r="F51" s="43"/>
      <c r="G51" s="86">
        <f>SUM(D51:F51)</f>
        <v>0</v>
      </c>
      <c r="H51" s="43"/>
      <c r="I51" s="43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2:28" ht="12.75" customHeight="1" x14ac:dyDescent="0.25">
      <c r="B52" s="65" t="s">
        <v>122</v>
      </c>
      <c r="C52" s="60" t="s">
        <v>132</v>
      </c>
      <c r="D52" s="43">
        <v>0</v>
      </c>
      <c r="E52" s="43"/>
      <c r="F52" s="43"/>
      <c r="G52" s="86">
        <f>SUM(D52:F52)</f>
        <v>0</v>
      </c>
      <c r="H52" s="43">
        <v>0</v>
      </c>
      <c r="I52" s="43">
        <v>0</v>
      </c>
      <c r="J52" s="19"/>
      <c r="K52" s="19"/>
      <c r="L52" s="19"/>
      <c r="M52" s="19"/>
      <c r="N52" s="19"/>
      <c r="O52" s="19"/>
      <c r="P52" s="19"/>
    </row>
    <row r="53" spans="2:28" ht="12.75" customHeight="1" x14ac:dyDescent="0.25">
      <c r="B53" s="48" t="s">
        <v>156</v>
      </c>
      <c r="C53" s="31" t="s">
        <v>131</v>
      </c>
      <c r="D53" s="43">
        <f>SUM(D50:D52)</f>
        <v>0</v>
      </c>
      <c r="E53" s="43">
        <f>SUM(E50:E52)</f>
        <v>0</v>
      </c>
      <c r="F53" s="43">
        <f>SUM(F50:F52)</f>
        <v>0</v>
      </c>
      <c r="G53" s="86">
        <f>SUM(G50:G52)</f>
        <v>0</v>
      </c>
      <c r="H53" s="43">
        <v>0</v>
      </c>
      <c r="I53" s="43">
        <v>0</v>
      </c>
    </row>
    <row r="54" spans="2:28" ht="12.75" customHeight="1" x14ac:dyDescent="0.25">
      <c r="B54" s="63" t="s">
        <v>121</v>
      </c>
      <c r="C54" s="60" t="s">
        <v>130</v>
      </c>
      <c r="D54" s="43">
        <v>31989</v>
      </c>
      <c r="E54" s="43"/>
      <c r="F54" s="43"/>
      <c r="G54" s="86">
        <f>SUM(D54:F54)</f>
        <v>31989</v>
      </c>
      <c r="H54" s="43">
        <v>44063</v>
      </c>
      <c r="I54" s="43">
        <v>44063</v>
      </c>
    </row>
    <row r="55" spans="2:28" ht="12.75" customHeight="1" x14ac:dyDescent="0.25">
      <c r="B55" s="63" t="s">
        <v>120</v>
      </c>
      <c r="C55" s="60" t="s">
        <v>129</v>
      </c>
      <c r="D55" s="43"/>
      <c r="E55" s="43"/>
      <c r="F55" s="43"/>
      <c r="G55" s="86">
        <f>SUM(D55:F55)</f>
        <v>0</v>
      </c>
      <c r="H55" s="43"/>
      <c r="I55" s="43"/>
    </row>
    <row r="56" spans="2:28" ht="12.75" customHeight="1" x14ac:dyDescent="0.25">
      <c r="B56" s="47" t="s">
        <v>157</v>
      </c>
      <c r="C56" s="31" t="s">
        <v>128</v>
      </c>
      <c r="D56" s="62">
        <f>SUM(D54:D55)</f>
        <v>31989</v>
      </c>
      <c r="E56" s="62">
        <f>SUM(E54:E55)</f>
        <v>0</v>
      </c>
      <c r="F56" s="62">
        <f>SUM(F54:F55)</f>
        <v>0</v>
      </c>
      <c r="G56" s="98">
        <f>SUM(G54:G55)</f>
        <v>31989</v>
      </c>
      <c r="H56" s="98">
        <f>SUM(H54:H55)</f>
        <v>44063</v>
      </c>
      <c r="I56" s="62">
        <f>I54+I55</f>
        <v>44063</v>
      </c>
    </row>
    <row r="57" spans="2:28" ht="12.75" customHeight="1" x14ac:dyDescent="0.25">
      <c r="B57" s="47" t="s">
        <v>177</v>
      </c>
      <c r="C57" s="31" t="s">
        <v>178</v>
      </c>
      <c r="D57" s="62">
        <v>0</v>
      </c>
      <c r="E57" s="62"/>
      <c r="F57" s="62"/>
      <c r="G57" s="98">
        <v>0</v>
      </c>
      <c r="H57" s="62">
        <v>2201</v>
      </c>
      <c r="I57" s="62">
        <v>2201</v>
      </c>
    </row>
    <row r="58" spans="2:28" ht="12.75" customHeight="1" x14ac:dyDescent="0.25">
      <c r="B58" s="65" t="s">
        <v>119</v>
      </c>
      <c r="C58" s="60" t="s">
        <v>127</v>
      </c>
      <c r="D58" s="43"/>
      <c r="E58" s="43"/>
      <c r="F58" s="43"/>
      <c r="G58" s="86">
        <v>0</v>
      </c>
      <c r="H58" s="43"/>
      <c r="I58" s="43"/>
    </row>
    <row r="59" spans="2:28" ht="12.75" customHeight="1" x14ac:dyDescent="0.25">
      <c r="B59" s="48" t="s">
        <v>158</v>
      </c>
      <c r="C59" s="31" t="s">
        <v>126</v>
      </c>
      <c r="D59" s="62">
        <f>SUM(D56,D53)</f>
        <v>31989</v>
      </c>
      <c r="E59" s="43">
        <f>SUM(E56)</f>
        <v>0</v>
      </c>
      <c r="F59" s="43">
        <f>SUM(F56)</f>
        <v>0</v>
      </c>
      <c r="G59" s="98">
        <f>G53+G56</f>
        <v>31989</v>
      </c>
      <c r="H59" s="62">
        <f>H53+H56+H57</f>
        <v>46264</v>
      </c>
      <c r="I59" s="62">
        <f>I53+I56+I57</f>
        <v>46264</v>
      </c>
    </row>
    <row r="60" spans="2:28" ht="12.75" customHeight="1" x14ac:dyDescent="0.25">
      <c r="B60" s="54" t="s">
        <v>159</v>
      </c>
      <c r="C60" s="31" t="s">
        <v>125</v>
      </c>
      <c r="D60" s="62">
        <f>SUM(D59)</f>
        <v>31989</v>
      </c>
      <c r="E60" s="43"/>
      <c r="F60" s="43"/>
      <c r="G60" s="98">
        <f>SUM(G59)</f>
        <v>31989</v>
      </c>
      <c r="H60" s="62">
        <f>H56+H57</f>
        <v>46264</v>
      </c>
      <c r="I60" s="62">
        <f>I59</f>
        <v>46264</v>
      </c>
    </row>
    <row r="61" spans="2:28" x14ac:dyDescent="0.25">
      <c r="B61" s="55"/>
      <c r="C61" s="43"/>
      <c r="D61" s="43"/>
      <c r="E61" s="43"/>
      <c r="F61" s="43"/>
      <c r="G61" s="86"/>
      <c r="H61" s="43"/>
      <c r="I61" s="43"/>
    </row>
    <row r="62" spans="2:28" ht="13.5" hidden="1" customHeight="1" x14ac:dyDescent="0.3">
      <c r="B62" s="66" t="s">
        <v>135</v>
      </c>
      <c r="C62" s="67"/>
      <c r="D62" s="68">
        <f>SUM(D49,D60)</f>
        <v>120244</v>
      </c>
      <c r="E62" s="67">
        <f>SUM(E59,E49)</f>
        <v>0</v>
      </c>
      <c r="F62" s="67">
        <f>SUM(F59,F49)</f>
        <v>0</v>
      </c>
      <c r="G62" s="99">
        <f>SUM(G60,G49)</f>
        <v>120244</v>
      </c>
      <c r="H62" s="62">
        <f>H49+H60</f>
        <v>183816</v>
      </c>
      <c r="I62" s="62">
        <f>I49+I60</f>
        <v>162999</v>
      </c>
    </row>
    <row r="63" spans="2:28" hidden="1" x14ac:dyDescent="0.25"/>
    <row r="64" spans="2:2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spans="2:9" hidden="1" x14ac:dyDescent="0.25"/>
    <row r="498" spans="2:9" ht="16.5" thickBot="1" x14ac:dyDescent="0.3">
      <c r="B498" s="66" t="s">
        <v>135</v>
      </c>
      <c r="C498" s="67"/>
      <c r="D498" s="68">
        <f>D60+D49</f>
        <v>120244</v>
      </c>
      <c r="E498" s="67">
        <f>SUM(E495,E485)</f>
        <v>0</v>
      </c>
      <c r="F498" s="67">
        <f>SUM(F495,F485)</f>
        <v>0</v>
      </c>
      <c r="G498" s="99">
        <f>G60+G49</f>
        <v>120244</v>
      </c>
      <c r="H498" s="62">
        <f>H60+H49</f>
        <v>183816</v>
      </c>
      <c r="I498" s="62">
        <f>I49+I60</f>
        <v>162999</v>
      </c>
    </row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&amp;R4/a. melléklet az   /2018.(V.  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view="pageLayout" topLeftCell="A16" zoomScaleNormal="100" workbookViewId="0">
      <selection activeCell="H25" sqref="H25"/>
    </sheetView>
  </sheetViews>
  <sheetFormatPr defaultRowHeight="15" x14ac:dyDescent="0.25"/>
  <cols>
    <col min="1" max="1" width="57.5703125" customWidth="1"/>
    <col min="2" max="2" width="6.42578125" customWidth="1"/>
    <col min="3" max="3" width="7.42578125" customWidth="1"/>
    <col min="4" max="4" width="7" customWidth="1"/>
    <col min="5" max="6" width="8.28515625" customWidth="1"/>
    <col min="7" max="7" width="17.140625" customWidth="1"/>
    <col min="8" max="8" width="13.140625" customWidth="1"/>
  </cols>
  <sheetData>
    <row r="1" spans="1:9" ht="18.75" x14ac:dyDescent="0.3">
      <c r="A1" s="237" t="s">
        <v>509</v>
      </c>
      <c r="B1" s="237"/>
      <c r="C1" s="237"/>
      <c r="D1" s="237"/>
      <c r="E1" s="237"/>
      <c r="F1" s="237"/>
      <c r="G1" s="69"/>
    </row>
    <row r="2" spans="1:9" ht="18.75" x14ac:dyDescent="0.3">
      <c r="A2" s="237" t="s">
        <v>326</v>
      </c>
      <c r="B2" s="237"/>
      <c r="C2" s="237"/>
      <c r="D2" s="237"/>
      <c r="E2" s="237"/>
      <c r="F2" s="237"/>
      <c r="G2" s="69"/>
    </row>
    <row r="3" spans="1:9" ht="15.75" thickBot="1" x14ac:dyDescent="0.3">
      <c r="E3" s="245" t="s">
        <v>160</v>
      </c>
      <c r="F3" s="245"/>
      <c r="G3" s="70"/>
      <c r="H3" s="114"/>
    </row>
    <row r="4" spans="1:9" ht="15" customHeight="1" x14ac:dyDescent="0.25">
      <c r="A4" s="239" t="s">
        <v>0</v>
      </c>
      <c r="B4" s="241" t="s">
        <v>1</v>
      </c>
      <c r="C4" s="243" t="s">
        <v>324</v>
      </c>
      <c r="D4" s="243"/>
      <c r="E4" s="243"/>
      <c r="F4" s="244"/>
      <c r="G4" s="71" t="s">
        <v>169</v>
      </c>
      <c r="H4" s="62" t="s">
        <v>170</v>
      </c>
    </row>
    <row r="5" spans="1:9" ht="35.25" customHeight="1" x14ac:dyDescent="0.25">
      <c r="A5" s="240"/>
      <c r="B5" s="242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</row>
    <row r="6" spans="1:9" x14ac:dyDescent="0.25">
      <c r="A6" s="46" t="s">
        <v>165</v>
      </c>
      <c r="B6" s="28" t="s">
        <v>166</v>
      </c>
      <c r="C6" s="29">
        <v>28650</v>
      </c>
      <c r="D6" s="30">
        <v>0</v>
      </c>
      <c r="E6" s="30">
        <v>0</v>
      </c>
      <c r="F6" s="72">
        <f t="shared" ref="F6:F14" si="0">SUM(C6:E6)</f>
        <v>28650</v>
      </c>
      <c r="G6" s="73">
        <v>40041</v>
      </c>
      <c r="H6" s="62">
        <v>31479</v>
      </c>
    </row>
    <row r="7" spans="1:9" ht="25.5" x14ac:dyDescent="0.25">
      <c r="A7" s="47" t="s">
        <v>43</v>
      </c>
      <c r="B7" s="32" t="s">
        <v>44</v>
      </c>
      <c r="C7" s="32">
        <v>4936</v>
      </c>
      <c r="D7" s="33">
        <v>0</v>
      </c>
      <c r="E7" s="33">
        <v>0</v>
      </c>
      <c r="F7" s="74">
        <f t="shared" si="0"/>
        <v>4936</v>
      </c>
      <c r="G7" s="34">
        <v>9368</v>
      </c>
      <c r="H7" s="62">
        <v>6909</v>
      </c>
      <c r="I7" s="194"/>
    </row>
    <row r="8" spans="1:9" x14ac:dyDescent="0.25">
      <c r="A8" s="47" t="s">
        <v>140</v>
      </c>
      <c r="B8" s="32" t="s">
        <v>45</v>
      </c>
      <c r="C8" s="32">
        <v>23253</v>
      </c>
      <c r="D8" s="33">
        <v>0</v>
      </c>
      <c r="E8" s="33">
        <v>0</v>
      </c>
      <c r="F8" s="72">
        <f t="shared" si="0"/>
        <v>23253</v>
      </c>
      <c r="G8" s="73">
        <v>30347</v>
      </c>
      <c r="H8" s="62">
        <v>21533</v>
      </c>
    </row>
    <row r="9" spans="1:9" x14ac:dyDescent="0.25">
      <c r="A9" s="48" t="s">
        <v>141</v>
      </c>
      <c r="B9" s="32" t="s">
        <v>46</v>
      </c>
      <c r="C9" s="32">
        <v>3600</v>
      </c>
      <c r="D9" s="33">
        <v>0</v>
      </c>
      <c r="E9" s="33">
        <v>0</v>
      </c>
      <c r="F9" s="74">
        <f t="shared" si="0"/>
        <v>3600</v>
      </c>
      <c r="G9" s="34">
        <v>17367</v>
      </c>
      <c r="H9" s="62">
        <v>13404</v>
      </c>
    </row>
    <row r="10" spans="1:9" x14ac:dyDescent="0.25">
      <c r="A10" s="49" t="s">
        <v>318</v>
      </c>
      <c r="B10" s="36" t="s">
        <v>319</v>
      </c>
      <c r="C10" s="32">
        <v>0</v>
      </c>
      <c r="D10" s="33"/>
      <c r="E10" s="33"/>
      <c r="F10" s="74">
        <v>0</v>
      </c>
      <c r="G10" s="120">
        <v>12000</v>
      </c>
      <c r="H10" s="116">
        <v>10764</v>
      </c>
    </row>
    <row r="11" spans="1:9" x14ac:dyDescent="0.25">
      <c r="A11" s="49" t="s">
        <v>47</v>
      </c>
      <c r="B11" s="36" t="s">
        <v>48</v>
      </c>
      <c r="C11" s="36">
        <v>2555</v>
      </c>
      <c r="D11" s="37"/>
      <c r="E11" s="37"/>
      <c r="F11" s="75">
        <f t="shared" si="0"/>
        <v>2555</v>
      </c>
      <c r="G11" s="88">
        <v>2555</v>
      </c>
      <c r="H11" s="43">
        <v>481</v>
      </c>
    </row>
    <row r="12" spans="1:9" ht="25.5" x14ac:dyDescent="0.25">
      <c r="A12" s="49" t="s">
        <v>49</v>
      </c>
      <c r="B12" s="36" t="s">
        <v>50</v>
      </c>
      <c r="C12" s="36"/>
      <c r="D12" s="37"/>
      <c r="E12" s="37"/>
      <c r="F12" s="75">
        <f t="shared" si="0"/>
        <v>0</v>
      </c>
      <c r="G12" s="88">
        <v>0</v>
      </c>
      <c r="H12" s="43"/>
    </row>
    <row r="13" spans="1:9" ht="16.5" customHeight="1" x14ac:dyDescent="0.25">
      <c r="A13" s="49" t="s">
        <v>51</v>
      </c>
      <c r="B13" s="36" t="s">
        <v>54</v>
      </c>
      <c r="C13" s="36">
        <v>300</v>
      </c>
      <c r="D13" s="37"/>
      <c r="E13" s="37"/>
      <c r="F13" s="75">
        <f t="shared" si="0"/>
        <v>300</v>
      </c>
      <c r="G13" s="88">
        <v>300</v>
      </c>
      <c r="H13" s="43">
        <v>247</v>
      </c>
    </row>
    <row r="14" spans="1:9" x14ac:dyDescent="0.25">
      <c r="A14" s="50" t="s">
        <v>53</v>
      </c>
      <c r="B14" s="36" t="s">
        <v>296</v>
      </c>
      <c r="C14" s="36">
        <v>1000</v>
      </c>
      <c r="D14" s="37"/>
      <c r="E14" s="37"/>
      <c r="F14" s="76">
        <f t="shared" si="0"/>
        <v>1000</v>
      </c>
      <c r="G14" s="89">
        <v>1000</v>
      </c>
      <c r="H14" s="43">
        <v>0</v>
      </c>
    </row>
    <row r="15" spans="1:9" x14ac:dyDescent="0.25">
      <c r="A15" s="48" t="s">
        <v>142</v>
      </c>
      <c r="B15" s="32" t="s">
        <v>55</v>
      </c>
      <c r="C15" s="32">
        <f>SUM(C10:C14)</f>
        <v>3855</v>
      </c>
      <c r="D15" s="33">
        <f>SUM(D11:D14)</f>
        <v>0</v>
      </c>
      <c r="E15" s="33">
        <f>SUM(E11:E14)</f>
        <v>0</v>
      </c>
      <c r="F15" s="77">
        <f>SUM(F11:F14)</f>
        <v>3855</v>
      </c>
      <c r="G15" s="90">
        <f>G10+G11+G12+G13+G14</f>
        <v>15855</v>
      </c>
      <c r="H15" s="62">
        <f>H10+H11+H12+H13+H14</f>
        <v>11492</v>
      </c>
    </row>
    <row r="16" spans="1:9" x14ac:dyDescent="0.25">
      <c r="A16" s="51" t="s">
        <v>56</v>
      </c>
      <c r="B16" s="36" t="s">
        <v>57</v>
      </c>
      <c r="C16" s="36">
        <v>3848</v>
      </c>
      <c r="D16" s="37"/>
      <c r="E16" s="37"/>
      <c r="F16" s="78">
        <v>3848</v>
      </c>
      <c r="G16" s="192">
        <v>2898</v>
      </c>
      <c r="H16" s="43">
        <v>755</v>
      </c>
    </row>
    <row r="17" spans="1:8" x14ac:dyDescent="0.25">
      <c r="A17" s="51" t="s">
        <v>58</v>
      </c>
      <c r="B17" s="36" t="s">
        <v>61</v>
      </c>
      <c r="C17" s="36">
        <v>0</v>
      </c>
      <c r="D17" s="37"/>
      <c r="E17" s="37"/>
      <c r="F17" s="78">
        <f>SUM(C17:E17)</f>
        <v>0</v>
      </c>
      <c r="G17" s="91">
        <v>0</v>
      </c>
      <c r="H17" s="43">
        <v>0</v>
      </c>
    </row>
    <row r="18" spans="1:8" ht="0.75" hidden="1" customHeight="1" x14ac:dyDescent="0.25">
      <c r="A18" s="51" t="s">
        <v>60</v>
      </c>
      <c r="B18" s="36" t="s">
        <v>61</v>
      </c>
      <c r="C18" s="36"/>
      <c r="D18" s="37"/>
      <c r="E18" s="37"/>
      <c r="F18" s="78"/>
      <c r="G18" s="91">
        <v>26044</v>
      </c>
      <c r="H18" s="43">
        <v>2312</v>
      </c>
    </row>
    <row r="19" spans="1:8" x14ac:dyDescent="0.25">
      <c r="A19" s="51" t="s">
        <v>62</v>
      </c>
      <c r="B19" s="36" t="s">
        <v>63</v>
      </c>
      <c r="C19" s="36">
        <v>1575</v>
      </c>
      <c r="D19" s="37"/>
      <c r="E19" s="37"/>
      <c r="F19" s="78">
        <f>C19</f>
        <v>1575</v>
      </c>
      <c r="G19" s="91">
        <v>3809</v>
      </c>
      <c r="H19" s="43">
        <v>3714</v>
      </c>
    </row>
    <row r="20" spans="1:8" x14ac:dyDescent="0.25">
      <c r="A20" s="52" t="s">
        <v>64</v>
      </c>
      <c r="B20" s="36" t="s">
        <v>65</v>
      </c>
      <c r="C20" s="36">
        <v>1464</v>
      </c>
      <c r="D20" s="37"/>
      <c r="E20" s="37"/>
      <c r="F20" s="79">
        <f>SUM(C20:E20)</f>
        <v>1464</v>
      </c>
      <c r="G20" s="36">
        <v>1464</v>
      </c>
      <c r="H20" s="43">
        <v>640</v>
      </c>
    </row>
    <row r="21" spans="1:8" x14ac:dyDescent="0.25">
      <c r="A21" s="53" t="s">
        <v>143</v>
      </c>
      <c r="B21" s="32" t="s">
        <v>66</v>
      </c>
      <c r="C21" s="32">
        <f>SUM(C16:C20)</f>
        <v>6887</v>
      </c>
      <c r="D21" s="33">
        <f>SUM(D16:D20)</f>
        <v>0</v>
      </c>
      <c r="E21" s="33">
        <f>SUM(E16:E20)</f>
        <v>0</v>
      </c>
      <c r="F21" s="80">
        <f>SUM(F16:F20)</f>
        <v>6887</v>
      </c>
      <c r="G21" s="80">
        <v>8171</v>
      </c>
      <c r="H21" s="80">
        <v>5109</v>
      </c>
    </row>
    <row r="22" spans="1:8" x14ac:dyDescent="0.25">
      <c r="A22" s="92" t="s">
        <v>67</v>
      </c>
      <c r="B22" s="36" t="s">
        <v>68</v>
      </c>
      <c r="C22" s="36">
        <v>5077</v>
      </c>
      <c r="D22" s="37"/>
      <c r="E22" s="37"/>
      <c r="F22" s="75">
        <f>SUM(C22:E22)</f>
        <v>5077</v>
      </c>
      <c r="G22" s="88">
        <v>6577</v>
      </c>
      <c r="H22" s="43">
        <v>6081</v>
      </c>
    </row>
    <row r="23" spans="1:8" x14ac:dyDescent="0.25">
      <c r="A23" s="49" t="s">
        <v>69</v>
      </c>
      <c r="B23" s="36" t="s">
        <v>70</v>
      </c>
      <c r="C23" s="36"/>
      <c r="D23" s="37"/>
      <c r="E23" s="37"/>
      <c r="F23" s="81"/>
      <c r="G23" s="92">
        <v>850</v>
      </c>
      <c r="H23" s="43">
        <v>850</v>
      </c>
    </row>
    <row r="24" spans="1:8" x14ac:dyDescent="0.25">
      <c r="A24" s="49" t="s">
        <v>71</v>
      </c>
      <c r="B24" s="36" t="s">
        <v>72</v>
      </c>
      <c r="C24" s="36">
        <v>1371</v>
      </c>
      <c r="D24" s="37"/>
      <c r="E24" s="37"/>
      <c r="F24" s="75">
        <f>SUM(C24:E24)</f>
        <v>1371</v>
      </c>
      <c r="G24" s="88">
        <v>1876</v>
      </c>
      <c r="H24" s="43">
        <v>1871</v>
      </c>
    </row>
    <row r="25" spans="1:8" x14ac:dyDescent="0.25">
      <c r="A25" s="48" t="s">
        <v>144</v>
      </c>
      <c r="B25" s="32" t="s">
        <v>73</v>
      </c>
      <c r="C25" s="32">
        <f>SUM(C22:C24)</f>
        <v>6448</v>
      </c>
      <c r="D25" s="33">
        <f>SUM(D22:D24)</f>
        <v>0</v>
      </c>
      <c r="E25" s="33">
        <f>SUM(E22:E24)</f>
        <v>0</v>
      </c>
      <c r="F25" s="77">
        <f>SUM(F22:F24)</f>
        <v>6448</v>
      </c>
      <c r="G25" s="90">
        <v>9303</v>
      </c>
      <c r="H25" s="62">
        <v>8802</v>
      </c>
    </row>
    <row r="26" spans="1:8" ht="25.5" x14ac:dyDescent="0.25">
      <c r="A26" s="49" t="s">
        <v>297</v>
      </c>
      <c r="B26" s="36" t="s">
        <v>298</v>
      </c>
      <c r="C26" s="36"/>
      <c r="D26" s="37"/>
      <c r="E26" s="37"/>
      <c r="F26" s="75">
        <f>SUM(C26:E26)</f>
        <v>0</v>
      </c>
      <c r="G26" s="88"/>
      <c r="H26" s="43"/>
    </row>
    <row r="27" spans="1:8" ht="25.5" x14ac:dyDescent="0.25">
      <c r="A27" s="49" t="s">
        <v>74</v>
      </c>
      <c r="B27" s="36" t="s">
        <v>75</v>
      </c>
      <c r="C27" s="36"/>
      <c r="D27" s="37"/>
      <c r="E27" s="37"/>
      <c r="F27" s="75">
        <f>SUM(C27:E27)</f>
        <v>0</v>
      </c>
      <c r="G27" s="88"/>
      <c r="H27" s="43"/>
    </row>
    <row r="28" spans="1:8" x14ac:dyDescent="0.25">
      <c r="A28" s="49" t="s">
        <v>78</v>
      </c>
      <c r="B28" s="36" t="s">
        <v>299</v>
      </c>
      <c r="C28" s="36"/>
      <c r="D28" s="37"/>
      <c r="E28" s="37"/>
      <c r="F28" s="75">
        <f>SUM(C28:E28)</f>
        <v>0</v>
      </c>
      <c r="G28" s="88"/>
      <c r="H28" s="43"/>
    </row>
    <row r="29" spans="1:8" x14ac:dyDescent="0.25">
      <c r="A29" s="48" t="s">
        <v>145</v>
      </c>
      <c r="B29" s="32" t="s">
        <v>80</v>
      </c>
      <c r="C29" s="32">
        <f>SUM(C26:C28)</f>
        <v>0</v>
      </c>
      <c r="D29" s="33">
        <f>SUM(D26:D28)</f>
        <v>0</v>
      </c>
      <c r="E29" s="33">
        <f>SUM(E26:E28)</f>
        <v>0</v>
      </c>
      <c r="F29" s="77">
        <f>SUM(F26:F28)</f>
        <v>0</v>
      </c>
      <c r="G29" s="90">
        <f>G26+G27+G28</f>
        <v>0</v>
      </c>
      <c r="H29" s="62">
        <f>H26+H27+H28</f>
        <v>0</v>
      </c>
    </row>
    <row r="30" spans="1:8" x14ac:dyDescent="0.25">
      <c r="A30" s="53" t="s">
        <v>146</v>
      </c>
      <c r="B30" s="32" t="s">
        <v>81</v>
      </c>
      <c r="C30" s="32">
        <f>SUM(C6,C7,C8,C9,C15,C21,C29,C25)</f>
        <v>77629</v>
      </c>
      <c r="D30" s="33">
        <f>SUM(D6,D7,D8,D9,D15,D21,D25,D29)</f>
        <v>0</v>
      </c>
      <c r="E30" s="33">
        <f>SUM(E6,E7,E8,E9,E15,E21,E25,E29)</f>
        <v>0</v>
      </c>
      <c r="F30" s="82">
        <f>SUM(F6,F7,F8,F9,F15,F21,F25,F29)</f>
        <v>77629</v>
      </c>
      <c r="G30" s="32">
        <f>G6+G7+G8+G9+G15+G21+G25+G29</f>
        <v>130452</v>
      </c>
      <c r="H30" s="62">
        <f>H6+H7+H8+H9+H15+H21+H25+H29</f>
        <v>98728</v>
      </c>
    </row>
    <row r="31" spans="1:8" x14ac:dyDescent="0.25">
      <c r="A31" s="48" t="s">
        <v>147</v>
      </c>
      <c r="B31" s="31" t="s">
        <v>139</v>
      </c>
      <c r="C31" s="31">
        <v>0</v>
      </c>
      <c r="D31" s="35">
        <v>0</v>
      </c>
      <c r="E31" s="35">
        <v>0</v>
      </c>
      <c r="F31" s="83">
        <f>SUM(C31:E31)</f>
        <v>0</v>
      </c>
      <c r="G31" s="93">
        <v>0</v>
      </c>
      <c r="H31" s="43">
        <v>0</v>
      </c>
    </row>
    <row r="32" spans="1:8" x14ac:dyDescent="0.25">
      <c r="A32" s="48" t="s">
        <v>175</v>
      </c>
      <c r="B32" s="31" t="s">
        <v>176</v>
      </c>
      <c r="C32" s="31">
        <v>1900</v>
      </c>
      <c r="D32" s="35"/>
      <c r="E32" s="35"/>
      <c r="F32" s="83">
        <f>C32</f>
        <v>1900</v>
      </c>
      <c r="G32" s="93">
        <v>1900</v>
      </c>
      <c r="H32" s="43">
        <v>1900</v>
      </c>
    </row>
    <row r="33" spans="1:28" x14ac:dyDescent="0.25">
      <c r="A33" s="50" t="s">
        <v>167</v>
      </c>
      <c r="B33" s="42" t="s">
        <v>168</v>
      </c>
      <c r="C33" s="38">
        <v>34915</v>
      </c>
      <c r="D33" s="39"/>
      <c r="E33" s="39"/>
      <c r="F33" s="84">
        <f>SUM(C33:E33)</f>
        <v>34915</v>
      </c>
      <c r="G33" s="38">
        <v>35612</v>
      </c>
      <c r="H33" s="38">
        <v>33163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19"/>
    </row>
    <row r="34" spans="1:28" x14ac:dyDescent="0.25">
      <c r="A34" s="54" t="s">
        <v>148</v>
      </c>
      <c r="B34" s="31" t="s">
        <v>138</v>
      </c>
      <c r="C34" s="31">
        <f>C32+C33</f>
        <v>36815</v>
      </c>
      <c r="D34" s="35">
        <f>SUM(D33)</f>
        <v>0</v>
      </c>
      <c r="E34" s="35">
        <f>SUM(E33)</f>
        <v>0</v>
      </c>
      <c r="F34" s="85">
        <f>SUM(C34:E34)</f>
        <v>36815</v>
      </c>
      <c r="G34" s="42">
        <f>G31+G32+G33</f>
        <v>37512</v>
      </c>
      <c r="H34" s="62">
        <f>H31+H32+H33</f>
        <v>35063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2" customHeight="1" x14ac:dyDescent="0.25">
      <c r="A35" s="54" t="s">
        <v>149</v>
      </c>
      <c r="B35" s="31" t="s">
        <v>137</v>
      </c>
      <c r="C35" s="31">
        <v>36815</v>
      </c>
      <c r="D35" s="35">
        <f>SUM(D30,D34)</f>
        <v>0</v>
      </c>
      <c r="E35" s="35">
        <f>SUM(E31,E34)</f>
        <v>0</v>
      </c>
      <c r="F35" s="85">
        <f>F34</f>
        <v>36815</v>
      </c>
      <c r="G35" s="42">
        <f>G34</f>
        <v>37512</v>
      </c>
      <c r="H35" s="62">
        <f>H34</f>
        <v>35063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idden="1" x14ac:dyDescent="0.25">
      <c r="A36" s="55"/>
      <c r="B36" s="43"/>
      <c r="C36" s="43"/>
      <c r="D36" s="44"/>
      <c r="E36" s="44"/>
      <c r="F36" s="86"/>
      <c r="G36" s="43"/>
      <c r="H36" s="43"/>
    </row>
    <row r="37" spans="1:28" ht="15.75" thickBot="1" x14ac:dyDescent="0.3">
      <c r="A37" s="56" t="s">
        <v>136</v>
      </c>
      <c r="B37" s="57"/>
      <c r="C37" s="58">
        <f>SUM(C35,C30)</f>
        <v>114444</v>
      </c>
      <c r="D37" s="59">
        <f>SUM(D30,D35)</f>
        <v>0</v>
      </c>
      <c r="E37" s="59">
        <f>SUM(E30,E34)</f>
        <v>0</v>
      </c>
      <c r="F37" s="87">
        <f>SUM(F35,F30)</f>
        <v>114444</v>
      </c>
      <c r="G37" s="94">
        <f>G30+G35</f>
        <v>167964</v>
      </c>
      <c r="H37" s="62">
        <f>H30+H35</f>
        <v>133791</v>
      </c>
    </row>
  </sheetData>
  <mergeCells count="6">
    <mergeCell ref="A1:F1"/>
    <mergeCell ref="A2:F2"/>
    <mergeCell ref="A4:A5"/>
    <mergeCell ref="B4:B5"/>
    <mergeCell ref="C4:F4"/>
    <mergeCell ref="E3:F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/2018.(V.  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topLeftCell="A28" zoomScaleNormal="100" workbookViewId="0">
      <selection activeCell="G29" sqref="G29"/>
    </sheetView>
  </sheetViews>
  <sheetFormatPr defaultRowHeight="15" x14ac:dyDescent="0.25"/>
  <cols>
    <col min="1" max="1" width="59.140625" customWidth="1"/>
    <col min="2" max="2" width="6.28515625" customWidth="1"/>
    <col min="3" max="3" width="7.5703125" customWidth="1"/>
    <col min="4" max="5" width="7.42578125" customWidth="1"/>
    <col min="6" max="6" width="9.28515625" customWidth="1"/>
    <col min="7" max="7" width="12.5703125" customWidth="1"/>
    <col min="8" max="8" width="10.140625" bestFit="1" customWidth="1"/>
  </cols>
  <sheetData>
    <row r="1" spans="1:9" ht="18.75" x14ac:dyDescent="0.3">
      <c r="A1" s="237" t="s">
        <v>507</v>
      </c>
      <c r="B1" s="237"/>
      <c r="C1" s="237"/>
      <c r="D1" s="237"/>
      <c r="E1" s="237"/>
      <c r="F1" s="237"/>
    </row>
    <row r="2" spans="1:9" ht="18.75" x14ac:dyDescent="0.3">
      <c r="A2" s="237" t="s">
        <v>326</v>
      </c>
      <c r="B2" s="237"/>
      <c r="C2" s="237"/>
      <c r="D2" s="237"/>
      <c r="E2" s="237"/>
      <c r="F2" s="237"/>
    </row>
    <row r="3" spans="1:9" ht="15.75" thickBot="1" x14ac:dyDescent="0.3">
      <c r="E3" s="245" t="s">
        <v>160</v>
      </c>
      <c r="F3" s="245"/>
      <c r="H3" s="114"/>
    </row>
    <row r="4" spans="1:9" ht="15" customHeight="1" x14ac:dyDescent="0.25">
      <c r="A4" s="239" t="s">
        <v>0</v>
      </c>
      <c r="B4" s="241" t="s">
        <v>1</v>
      </c>
      <c r="C4" s="243" t="s">
        <v>324</v>
      </c>
      <c r="D4" s="243"/>
      <c r="E4" s="243"/>
      <c r="F4" s="244"/>
      <c r="G4" s="62" t="s">
        <v>169</v>
      </c>
      <c r="H4" s="62" t="s">
        <v>170</v>
      </c>
    </row>
    <row r="5" spans="1:9" ht="33" customHeight="1" x14ac:dyDescent="0.25">
      <c r="A5" s="240"/>
      <c r="B5" s="242"/>
      <c r="C5" s="26" t="s">
        <v>2</v>
      </c>
      <c r="D5" s="27" t="s">
        <v>3</v>
      </c>
      <c r="E5" s="27" t="s">
        <v>4</v>
      </c>
      <c r="F5" s="72" t="s">
        <v>5</v>
      </c>
      <c r="G5" s="113" t="s">
        <v>174</v>
      </c>
      <c r="H5" s="113" t="s">
        <v>174</v>
      </c>
      <c r="I5" s="102"/>
    </row>
    <row r="6" spans="1:9" x14ac:dyDescent="0.25">
      <c r="A6" s="46" t="s">
        <v>165</v>
      </c>
      <c r="B6" s="28" t="s">
        <v>166</v>
      </c>
      <c r="C6" s="29">
        <v>674</v>
      </c>
      <c r="D6" s="30">
        <v>0</v>
      </c>
      <c r="E6" s="30">
        <v>0</v>
      </c>
      <c r="F6" s="72">
        <f t="shared" ref="F6:F9" si="0">SUM(C6:E6)</f>
        <v>674</v>
      </c>
      <c r="G6" s="62">
        <v>676</v>
      </c>
      <c r="H6" s="62">
        <v>580</v>
      </c>
    </row>
    <row r="7" spans="1:9" x14ac:dyDescent="0.25">
      <c r="A7" s="47" t="s">
        <v>43</v>
      </c>
      <c r="B7" s="32" t="s">
        <v>44</v>
      </c>
      <c r="C7" s="32">
        <v>117</v>
      </c>
      <c r="D7" s="33">
        <v>0</v>
      </c>
      <c r="E7" s="33">
        <v>0</v>
      </c>
      <c r="F7" s="74">
        <f t="shared" si="0"/>
        <v>117</v>
      </c>
      <c r="G7" s="62">
        <v>146</v>
      </c>
      <c r="H7" s="62">
        <v>133</v>
      </c>
    </row>
    <row r="8" spans="1:9" x14ac:dyDescent="0.25">
      <c r="A8" s="47" t="s">
        <v>140</v>
      </c>
      <c r="B8" s="32" t="s">
        <v>45</v>
      </c>
      <c r="C8" s="32">
        <v>409</v>
      </c>
      <c r="D8" s="33">
        <v>0</v>
      </c>
      <c r="E8" s="33">
        <v>0</v>
      </c>
      <c r="F8" s="72">
        <f t="shared" si="0"/>
        <v>409</v>
      </c>
      <c r="G8" s="62">
        <v>445</v>
      </c>
      <c r="H8" s="62">
        <v>237</v>
      </c>
    </row>
    <row r="9" spans="1:9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3">
        <f t="shared" si="0"/>
        <v>0</v>
      </c>
      <c r="G9" s="62">
        <v>0</v>
      </c>
      <c r="H9" s="62">
        <v>0</v>
      </c>
    </row>
    <row r="10" spans="1:9" x14ac:dyDescent="0.25">
      <c r="A10" s="49" t="s">
        <v>180</v>
      </c>
      <c r="B10" s="36" t="s">
        <v>295</v>
      </c>
      <c r="C10" s="37"/>
      <c r="D10" s="37"/>
      <c r="E10" s="37"/>
      <c r="F10" s="104"/>
      <c r="G10" s="43"/>
      <c r="H10" s="43"/>
    </row>
    <row r="11" spans="1:9" ht="25.5" x14ac:dyDescent="0.25">
      <c r="A11" s="49" t="s">
        <v>49</v>
      </c>
      <c r="B11" s="36" t="s">
        <v>50</v>
      </c>
      <c r="C11" s="37"/>
      <c r="D11" s="37"/>
      <c r="E11" s="37"/>
      <c r="F11" s="104"/>
      <c r="G11" s="43"/>
      <c r="H11" s="43"/>
    </row>
    <row r="12" spans="1:9" x14ac:dyDescent="0.25">
      <c r="A12" s="49" t="s">
        <v>51</v>
      </c>
      <c r="B12" s="36" t="s">
        <v>52</v>
      </c>
      <c r="C12" s="37"/>
      <c r="D12" s="37"/>
      <c r="E12" s="37"/>
      <c r="F12" s="104"/>
      <c r="G12" s="43"/>
      <c r="H12" s="43"/>
    </row>
    <row r="13" spans="1:9" x14ac:dyDescent="0.25">
      <c r="A13" s="50" t="s">
        <v>53</v>
      </c>
      <c r="B13" s="36" t="s">
        <v>54</v>
      </c>
      <c r="C13" s="37"/>
      <c r="D13" s="37"/>
      <c r="E13" s="37"/>
      <c r="F13" s="105"/>
      <c r="G13" s="43"/>
      <c r="H13" s="43"/>
    </row>
    <row r="14" spans="1:9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6">
        <f>SUM(F10:F13)</f>
        <v>0</v>
      </c>
      <c r="G14" s="62"/>
      <c r="H14" s="62"/>
    </row>
    <row r="15" spans="1:9" x14ac:dyDescent="0.25">
      <c r="A15" s="51" t="s">
        <v>56</v>
      </c>
      <c r="B15" s="36" t="s">
        <v>57</v>
      </c>
      <c r="C15" s="37"/>
      <c r="D15" s="37"/>
      <c r="E15" s="37"/>
      <c r="F15" s="107"/>
      <c r="G15" s="43"/>
      <c r="H15" s="43"/>
    </row>
    <row r="16" spans="1:9" x14ac:dyDescent="0.25">
      <c r="A16" s="51" t="s">
        <v>58</v>
      </c>
      <c r="B16" s="36" t="s">
        <v>59</v>
      </c>
      <c r="C16" s="37"/>
      <c r="D16" s="37"/>
      <c r="E16" s="37"/>
      <c r="F16" s="107"/>
      <c r="G16" s="43"/>
      <c r="H16" s="43"/>
    </row>
    <row r="17" spans="1:8" x14ac:dyDescent="0.25">
      <c r="A17" s="51" t="s">
        <v>60</v>
      </c>
      <c r="B17" s="36" t="s">
        <v>61</v>
      </c>
      <c r="C17" s="37"/>
      <c r="D17" s="37"/>
      <c r="E17" s="37"/>
      <c r="F17" s="107"/>
      <c r="G17" s="43"/>
      <c r="H17" s="43"/>
    </row>
    <row r="18" spans="1:8" x14ac:dyDescent="0.25">
      <c r="A18" s="51" t="s">
        <v>62</v>
      </c>
      <c r="B18" s="36" t="s">
        <v>63</v>
      </c>
      <c r="C18" s="37"/>
      <c r="D18" s="37"/>
      <c r="E18" s="37"/>
      <c r="F18" s="107"/>
      <c r="G18" s="43"/>
      <c r="H18" s="43"/>
    </row>
    <row r="19" spans="1:8" x14ac:dyDescent="0.25">
      <c r="A19" s="52" t="s">
        <v>64</v>
      </c>
      <c r="B19" s="36" t="s">
        <v>65</v>
      </c>
      <c r="C19" s="37"/>
      <c r="D19" s="37"/>
      <c r="E19" s="37"/>
      <c r="F19" s="107"/>
      <c r="G19" s="43"/>
      <c r="H19" s="43"/>
    </row>
    <row r="20" spans="1:8" x14ac:dyDescent="0.25">
      <c r="A20" s="53" t="s">
        <v>143</v>
      </c>
      <c r="B20" s="32" t="s">
        <v>66</v>
      </c>
      <c r="C20" s="33">
        <f>SUM(C15:C19)</f>
        <v>0</v>
      </c>
      <c r="D20" s="33">
        <f>SUM(D15:D19)</f>
        <v>0</v>
      </c>
      <c r="E20" s="33">
        <f>SUM(E15:E19)</f>
        <v>0</v>
      </c>
      <c r="F20" s="108">
        <f>SUM(F15:F19)</f>
        <v>0</v>
      </c>
      <c r="G20" s="43">
        <v>0</v>
      </c>
      <c r="H20" s="43">
        <v>0</v>
      </c>
    </row>
    <row r="21" spans="1:8" x14ac:dyDescent="0.25">
      <c r="A21" s="49" t="s">
        <v>67</v>
      </c>
      <c r="B21" s="36" t="s">
        <v>68</v>
      </c>
      <c r="C21" s="37"/>
      <c r="D21" s="37"/>
      <c r="E21" s="37"/>
      <c r="F21" s="104"/>
      <c r="G21" s="43"/>
      <c r="H21" s="43"/>
    </row>
    <row r="22" spans="1:8" x14ac:dyDescent="0.25">
      <c r="A22" s="49" t="s">
        <v>69</v>
      </c>
      <c r="B22" s="36" t="s">
        <v>70</v>
      </c>
      <c r="C22" s="37"/>
      <c r="D22" s="37"/>
      <c r="E22" s="37"/>
      <c r="F22" s="104"/>
      <c r="G22" s="43"/>
      <c r="H22" s="43"/>
    </row>
    <row r="23" spans="1:8" x14ac:dyDescent="0.25">
      <c r="A23" s="49" t="s">
        <v>71</v>
      </c>
      <c r="B23" s="36" t="s">
        <v>72</v>
      </c>
      <c r="C23" s="37"/>
      <c r="D23" s="37"/>
      <c r="E23" s="37"/>
      <c r="F23" s="104"/>
      <c r="G23" s="43"/>
      <c r="H23" s="43"/>
    </row>
    <row r="24" spans="1:8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6">
        <f>SUM(F21:F23)</f>
        <v>0</v>
      </c>
      <c r="G24" s="43">
        <v>0</v>
      </c>
      <c r="H24" s="43">
        <v>0</v>
      </c>
    </row>
    <row r="25" spans="1:8" ht="24" customHeight="1" x14ac:dyDescent="0.25">
      <c r="A25" s="49" t="s">
        <v>74</v>
      </c>
      <c r="B25" s="36" t="s">
        <v>75</v>
      </c>
      <c r="C25" s="37"/>
      <c r="D25" s="37"/>
      <c r="E25" s="37"/>
      <c r="F25" s="104"/>
      <c r="G25" s="43"/>
      <c r="H25" s="43"/>
    </row>
    <row r="26" spans="1:8" ht="0.75" hidden="1" customHeight="1" x14ac:dyDescent="0.25">
      <c r="A26" s="49" t="s">
        <v>76</v>
      </c>
      <c r="B26" s="36" t="s">
        <v>77</v>
      </c>
      <c r="C26" s="37"/>
      <c r="D26" s="37"/>
      <c r="E26" s="37"/>
      <c r="F26" s="104"/>
      <c r="G26" s="43"/>
      <c r="H26" s="43"/>
    </row>
    <row r="27" spans="1:8" hidden="1" x14ac:dyDescent="0.25">
      <c r="A27" s="49" t="s">
        <v>78</v>
      </c>
      <c r="B27" s="36" t="s">
        <v>79</v>
      </c>
      <c r="C27" s="37"/>
      <c r="D27" s="37"/>
      <c r="E27" s="37"/>
      <c r="F27" s="104"/>
      <c r="G27" s="43"/>
      <c r="H27" s="43"/>
    </row>
    <row r="28" spans="1:8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6">
        <f>SUM(F25:F27)</f>
        <v>0</v>
      </c>
      <c r="G28" s="43">
        <v>0</v>
      </c>
      <c r="H28" s="43">
        <v>0</v>
      </c>
    </row>
    <row r="29" spans="1:8" x14ac:dyDescent="0.25">
      <c r="A29" s="53" t="s">
        <v>146</v>
      </c>
      <c r="B29" s="32" t="s">
        <v>81</v>
      </c>
      <c r="C29" s="32">
        <f>SUM(C6,C7,C8,C9,C14,C20,C28,C24)</f>
        <v>1200</v>
      </c>
      <c r="D29" s="33">
        <f>SUM(D6,D7,D8,D9,D14,D20,D24,D28)</f>
        <v>0</v>
      </c>
      <c r="E29" s="33">
        <f>SUM(E6,E7,E8,E9,E14,E20,E24,E28)</f>
        <v>0</v>
      </c>
      <c r="F29" s="109">
        <f>SUM(F6,F7,F8,F9,F14,F20,F24,F28)</f>
        <v>1200</v>
      </c>
      <c r="G29" s="62">
        <f>G6+G7+G8+G9+G14+G20+G24+G28</f>
        <v>1267</v>
      </c>
      <c r="H29" s="62">
        <f>H6+H7+H8+H9+H14+H20+H24+H28</f>
        <v>950</v>
      </c>
    </row>
    <row r="30" spans="1:8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6">
        <f>SUM(C30:E30)</f>
        <v>0</v>
      </c>
      <c r="G30" s="43">
        <v>0</v>
      </c>
      <c r="H30" s="43">
        <v>0</v>
      </c>
    </row>
    <row r="31" spans="1:8" x14ac:dyDescent="0.25">
      <c r="A31" s="50" t="s">
        <v>167</v>
      </c>
      <c r="B31" s="42" t="s">
        <v>168</v>
      </c>
      <c r="C31" s="38"/>
      <c r="D31" s="39"/>
      <c r="E31" s="39"/>
      <c r="F31" s="105"/>
      <c r="G31" s="43"/>
      <c r="H31" s="43"/>
    </row>
    <row r="32" spans="1:8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10">
        <f>SUM(C32:E32)</f>
        <v>0</v>
      </c>
      <c r="G32" s="43">
        <v>0</v>
      </c>
      <c r="H32" s="43">
        <v>0</v>
      </c>
    </row>
    <row r="33" spans="1:8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10">
        <f>SUM(F30,F32)</f>
        <v>0</v>
      </c>
      <c r="G33" s="43">
        <v>0</v>
      </c>
      <c r="H33" s="43">
        <v>0</v>
      </c>
    </row>
    <row r="34" spans="1:8" x14ac:dyDescent="0.25">
      <c r="A34" s="55"/>
      <c r="B34" s="43"/>
      <c r="C34" s="43"/>
      <c r="D34" s="44"/>
      <c r="E34" s="44"/>
      <c r="F34" s="111"/>
      <c r="G34" s="43"/>
      <c r="H34" s="43"/>
    </row>
    <row r="35" spans="1:8" ht="15.75" thickBot="1" x14ac:dyDescent="0.3">
      <c r="A35" s="56" t="s">
        <v>136</v>
      </c>
      <c r="B35" s="57"/>
      <c r="C35" s="58">
        <f>SUM(C33,C29)</f>
        <v>1200</v>
      </c>
      <c r="D35" s="59">
        <f>SUM(D29,D33)</f>
        <v>0</v>
      </c>
      <c r="E35" s="59">
        <f>SUM(E29,E32)</f>
        <v>0</v>
      </c>
      <c r="F35" s="112">
        <f>SUM(F33,F29)</f>
        <v>1200</v>
      </c>
      <c r="G35" s="62">
        <f>G29+G33</f>
        <v>1267</v>
      </c>
      <c r="H35" s="62">
        <f>H29+H33</f>
        <v>950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&amp;R2/b.melléklet az   /2018.(V.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Layout" topLeftCell="A4" zoomScaleNormal="100" workbookViewId="0">
      <selection activeCell="G11" sqref="G11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  <col min="8" max="8" width="10.140625" bestFit="1" customWidth="1"/>
  </cols>
  <sheetData>
    <row r="1" spans="1:8" ht="18.75" x14ac:dyDescent="0.3">
      <c r="A1" s="237" t="s">
        <v>508</v>
      </c>
      <c r="B1" s="237"/>
      <c r="C1" s="237"/>
      <c r="D1" s="237"/>
      <c r="E1" s="237"/>
      <c r="F1" s="237"/>
    </row>
    <row r="2" spans="1:8" ht="18.75" x14ac:dyDescent="0.3">
      <c r="A2" s="237" t="s">
        <v>326</v>
      </c>
      <c r="B2" s="237"/>
      <c r="C2" s="237"/>
      <c r="D2" s="237"/>
      <c r="E2" s="237"/>
      <c r="F2" s="237"/>
    </row>
    <row r="3" spans="1:8" ht="15.75" thickBot="1" x14ac:dyDescent="0.3">
      <c r="E3" s="245" t="s">
        <v>160</v>
      </c>
      <c r="F3" s="245"/>
      <c r="H3" s="114"/>
    </row>
    <row r="4" spans="1:8" ht="15" customHeight="1" thickBot="1" x14ac:dyDescent="0.3">
      <c r="A4" s="239" t="s">
        <v>0</v>
      </c>
      <c r="B4" s="241" t="s">
        <v>1</v>
      </c>
      <c r="C4" s="243" t="s">
        <v>324</v>
      </c>
      <c r="D4" s="243"/>
      <c r="E4" s="243"/>
      <c r="F4" s="244"/>
      <c r="G4" s="101" t="s">
        <v>169</v>
      </c>
      <c r="H4" s="101" t="s">
        <v>170</v>
      </c>
    </row>
    <row r="5" spans="1:8" ht="36.75" customHeight="1" x14ac:dyDescent="0.25">
      <c r="A5" s="240"/>
      <c r="B5" s="242"/>
      <c r="C5" s="26" t="s">
        <v>2</v>
      </c>
      <c r="D5" s="27" t="s">
        <v>3</v>
      </c>
      <c r="E5" s="27" t="s">
        <v>4</v>
      </c>
      <c r="F5" s="72" t="s">
        <v>5</v>
      </c>
      <c r="G5" s="117" t="s">
        <v>2</v>
      </c>
      <c r="H5" s="118" t="s">
        <v>2</v>
      </c>
    </row>
    <row r="6" spans="1:8" x14ac:dyDescent="0.25">
      <c r="A6" s="46" t="s">
        <v>165</v>
      </c>
      <c r="B6" s="28" t="s">
        <v>166</v>
      </c>
      <c r="C6" s="29">
        <v>20479</v>
      </c>
      <c r="D6" s="30">
        <v>0</v>
      </c>
      <c r="E6" s="30">
        <v>0</v>
      </c>
      <c r="F6" s="72">
        <f t="shared" ref="F6:F9" si="0">SUM(C6:E6)</f>
        <v>20479</v>
      </c>
      <c r="G6" s="62">
        <v>27922</v>
      </c>
      <c r="H6" s="62">
        <v>20951</v>
      </c>
    </row>
    <row r="7" spans="1:8" x14ac:dyDescent="0.25">
      <c r="A7" s="47" t="s">
        <v>43</v>
      </c>
      <c r="B7" s="32" t="s">
        <v>44</v>
      </c>
      <c r="C7" s="32">
        <v>4163</v>
      </c>
      <c r="D7" s="33">
        <v>0</v>
      </c>
      <c r="E7" s="33">
        <v>0</v>
      </c>
      <c r="F7" s="74">
        <f t="shared" si="0"/>
        <v>4163</v>
      </c>
      <c r="G7" s="62">
        <v>4759</v>
      </c>
      <c r="H7" s="62">
        <v>4412</v>
      </c>
    </row>
    <row r="8" spans="1:8" x14ac:dyDescent="0.25">
      <c r="A8" s="47" t="s">
        <v>140</v>
      </c>
      <c r="B8" s="32" t="s">
        <v>45</v>
      </c>
      <c r="C8" s="32">
        <v>14573</v>
      </c>
      <c r="D8" s="33">
        <v>0</v>
      </c>
      <c r="E8" s="33">
        <v>0</v>
      </c>
      <c r="F8" s="72">
        <f t="shared" si="0"/>
        <v>14573</v>
      </c>
      <c r="G8" s="62">
        <v>15927</v>
      </c>
      <c r="H8" s="62">
        <v>11455</v>
      </c>
    </row>
    <row r="9" spans="1:8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3">
        <f t="shared" si="0"/>
        <v>0</v>
      </c>
      <c r="G9" s="62">
        <v>0</v>
      </c>
      <c r="H9" s="62">
        <v>0</v>
      </c>
    </row>
    <row r="10" spans="1:8" x14ac:dyDescent="0.25">
      <c r="A10" s="49" t="s">
        <v>179</v>
      </c>
      <c r="B10" s="36" t="s">
        <v>295</v>
      </c>
      <c r="C10" s="37"/>
      <c r="D10" s="37"/>
      <c r="E10" s="37"/>
      <c r="F10" s="104"/>
      <c r="G10" s="43"/>
      <c r="H10" s="43"/>
    </row>
    <row r="11" spans="1:8" x14ac:dyDescent="0.25">
      <c r="A11" s="49" t="s">
        <v>47</v>
      </c>
      <c r="B11" s="36" t="s">
        <v>48</v>
      </c>
      <c r="C11" s="37">
        <v>0</v>
      </c>
      <c r="D11" s="37"/>
      <c r="E11" s="37"/>
      <c r="F11" s="104">
        <v>0</v>
      </c>
      <c r="G11" s="43">
        <v>1289</v>
      </c>
      <c r="H11" s="43">
        <v>1000</v>
      </c>
    </row>
    <row r="12" spans="1:8" ht="25.5" x14ac:dyDescent="0.25">
      <c r="A12" s="49" t="s">
        <v>49</v>
      </c>
      <c r="B12" s="36" t="s">
        <v>50</v>
      </c>
      <c r="C12" s="37"/>
      <c r="D12" s="37"/>
      <c r="E12" s="37"/>
      <c r="F12" s="104"/>
      <c r="G12" s="43"/>
      <c r="H12" s="43"/>
    </row>
    <row r="13" spans="1:8" x14ac:dyDescent="0.25">
      <c r="A13" s="49" t="s">
        <v>51</v>
      </c>
      <c r="B13" s="36" t="s">
        <v>52</v>
      </c>
      <c r="C13" s="37"/>
      <c r="D13" s="37"/>
      <c r="E13" s="37"/>
      <c r="F13" s="104"/>
      <c r="G13" s="43"/>
      <c r="H13" s="43"/>
    </row>
    <row r="14" spans="1:8" x14ac:dyDescent="0.25">
      <c r="A14" s="50" t="s">
        <v>53</v>
      </c>
      <c r="B14" s="36" t="s">
        <v>54</v>
      </c>
      <c r="C14" s="37"/>
      <c r="D14" s="37"/>
      <c r="E14" s="37"/>
      <c r="F14" s="105"/>
      <c r="G14" s="43"/>
      <c r="H14" s="43"/>
    </row>
    <row r="15" spans="1:8" x14ac:dyDescent="0.25">
      <c r="A15" s="48" t="s">
        <v>142</v>
      </c>
      <c r="B15" s="32" t="s">
        <v>55</v>
      </c>
      <c r="C15" s="33">
        <f>SUM(C10:C14)</f>
        <v>0</v>
      </c>
      <c r="D15" s="33">
        <f>SUM(D10:D14)</f>
        <v>0</v>
      </c>
      <c r="E15" s="33">
        <f>SUM(E10:E14)</f>
        <v>0</v>
      </c>
      <c r="F15" s="106">
        <f>SUM(F10:F14)</f>
        <v>0</v>
      </c>
      <c r="G15" s="62">
        <f>G10+G12+G13+G11</f>
        <v>1289</v>
      </c>
      <c r="H15" s="62">
        <f>H10+H12+H13+H14+H11</f>
        <v>1000</v>
      </c>
    </row>
    <row r="16" spans="1:8" x14ac:dyDescent="0.25">
      <c r="A16" s="51" t="s">
        <v>56</v>
      </c>
      <c r="B16" s="36" t="s">
        <v>57</v>
      </c>
      <c r="C16" s="37"/>
      <c r="D16" s="37"/>
      <c r="E16" s="37"/>
      <c r="F16" s="106">
        <f t="shared" ref="F16:F21" si="1">SUM(F12:F15)</f>
        <v>0</v>
      </c>
      <c r="G16" s="43"/>
      <c r="H16" s="43"/>
    </row>
    <row r="17" spans="1:8" x14ac:dyDescent="0.25">
      <c r="A17" s="51" t="s">
        <v>58</v>
      </c>
      <c r="B17" s="36" t="s">
        <v>59</v>
      </c>
      <c r="C17" s="37"/>
      <c r="D17" s="37"/>
      <c r="E17" s="37"/>
      <c r="F17" s="106">
        <f t="shared" si="1"/>
        <v>0</v>
      </c>
      <c r="G17" s="43"/>
      <c r="H17" s="43"/>
    </row>
    <row r="18" spans="1:8" x14ac:dyDescent="0.25">
      <c r="A18" s="51" t="s">
        <v>60</v>
      </c>
      <c r="B18" s="36" t="s">
        <v>61</v>
      </c>
      <c r="C18" s="37"/>
      <c r="D18" s="37"/>
      <c r="E18" s="37"/>
      <c r="F18" s="106">
        <f t="shared" si="1"/>
        <v>0</v>
      </c>
      <c r="G18" s="43">
        <v>0</v>
      </c>
      <c r="H18" s="43">
        <v>0</v>
      </c>
    </row>
    <row r="19" spans="1:8" x14ac:dyDescent="0.25">
      <c r="A19" s="51" t="s">
        <v>62</v>
      </c>
      <c r="B19" s="36" t="s">
        <v>63</v>
      </c>
      <c r="C19" s="37">
        <v>0</v>
      </c>
      <c r="D19" s="37"/>
      <c r="E19" s="37"/>
      <c r="F19" s="106">
        <v>0</v>
      </c>
      <c r="G19" s="43">
        <v>0</v>
      </c>
      <c r="H19" s="43">
        <v>0</v>
      </c>
    </row>
    <row r="20" spans="1:8" x14ac:dyDescent="0.25">
      <c r="A20" s="52" t="s">
        <v>64</v>
      </c>
      <c r="B20" s="36" t="s">
        <v>65</v>
      </c>
      <c r="C20" s="37">
        <v>0</v>
      </c>
      <c r="D20" s="37"/>
      <c r="E20" s="37"/>
      <c r="F20" s="106">
        <v>0</v>
      </c>
      <c r="G20" s="43">
        <v>0</v>
      </c>
      <c r="H20" s="43">
        <v>0</v>
      </c>
    </row>
    <row r="21" spans="1:8" x14ac:dyDescent="0.25">
      <c r="A21" s="53" t="s">
        <v>143</v>
      </c>
      <c r="B21" s="32" t="s">
        <v>66</v>
      </c>
      <c r="C21" s="33">
        <f>SUM(C16:C20)</f>
        <v>0</v>
      </c>
      <c r="D21" s="33">
        <f>SUM(D16:D20)</f>
        <v>0</v>
      </c>
      <c r="E21" s="33">
        <f>SUM(E16:E20)</f>
        <v>0</v>
      </c>
      <c r="F21" s="106">
        <f t="shared" si="1"/>
        <v>0</v>
      </c>
      <c r="G21" s="62">
        <f>SUM(G16:G20)</f>
        <v>0</v>
      </c>
      <c r="H21" s="62">
        <f>SUM(H16:H20)</f>
        <v>0</v>
      </c>
    </row>
    <row r="22" spans="1:8" x14ac:dyDescent="0.25">
      <c r="A22" s="49" t="s">
        <v>67</v>
      </c>
      <c r="B22" s="36" t="s">
        <v>68</v>
      </c>
      <c r="C22" s="37">
        <v>236</v>
      </c>
      <c r="D22" s="37"/>
      <c r="E22" s="37"/>
      <c r="F22" s="104">
        <v>236</v>
      </c>
      <c r="G22" s="43">
        <v>236</v>
      </c>
      <c r="H22" s="43">
        <v>0</v>
      </c>
    </row>
    <row r="23" spans="1:8" x14ac:dyDescent="0.25">
      <c r="A23" s="49" t="s">
        <v>69</v>
      </c>
      <c r="B23" s="36" t="s">
        <v>70</v>
      </c>
      <c r="C23" s="37"/>
      <c r="D23" s="37"/>
      <c r="E23" s="37"/>
      <c r="F23" s="104"/>
      <c r="G23" s="43"/>
      <c r="H23" s="43"/>
    </row>
    <row r="24" spans="1:8" x14ac:dyDescent="0.25">
      <c r="A24" s="49" t="s">
        <v>71</v>
      </c>
      <c r="B24" s="36" t="s">
        <v>72</v>
      </c>
      <c r="C24" s="37">
        <v>64</v>
      </c>
      <c r="D24" s="37"/>
      <c r="E24" s="37"/>
      <c r="F24" s="104">
        <v>64</v>
      </c>
      <c r="G24" s="43">
        <v>64</v>
      </c>
      <c r="H24" s="43">
        <v>0</v>
      </c>
    </row>
    <row r="25" spans="1:8" x14ac:dyDescent="0.25">
      <c r="A25" s="48" t="s">
        <v>144</v>
      </c>
      <c r="B25" s="32" t="s">
        <v>73</v>
      </c>
      <c r="C25" s="33">
        <f>SUM(C22:C24)</f>
        <v>300</v>
      </c>
      <c r="D25" s="33">
        <f>SUM(D22:D24)</f>
        <v>0</v>
      </c>
      <c r="E25" s="33">
        <f>SUM(E22:E24)</f>
        <v>0</v>
      </c>
      <c r="F25" s="106">
        <f>SUM(F22:F24)</f>
        <v>300</v>
      </c>
      <c r="G25" s="62">
        <v>300</v>
      </c>
      <c r="H25" s="62">
        <v>0</v>
      </c>
    </row>
    <row r="26" spans="1:8" ht="1.5" customHeight="1" x14ac:dyDescent="0.25">
      <c r="A26" s="49" t="s">
        <v>74</v>
      </c>
      <c r="B26" s="36" t="s">
        <v>75</v>
      </c>
      <c r="C26" s="37"/>
      <c r="D26" s="37"/>
      <c r="E26" s="37"/>
      <c r="F26" s="104"/>
      <c r="G26" s="43"/>
      <c r="H26" s="43"/>
    </row>
    <row r="27" spans="1:8" ht="1.5" hidden="1" customHeight="1" x14ac:dyDescent="0.25">
      <c r="A27" s="49" t="s">
        <v>76</v>
      </c>
      <c r="B27" s="36" t="s">
        <v>77</v>
      </c>
      <c r="C27" s="37"/>
      <c r="D27" s="37"/>
      <c r="E27" s="37"/>
      <c r="F27" s="104"/>
      <c r="G27" s="43"/>
      <c r="H27" s="43"/>
    </row>
    <row r="28" spans="1:8" hidden="1" x14ac:dyDescent="0.25">
      <c r="A28" s="49" t="s">
        <v>78</v>
      </c>
      <c r="B28" s="36" t="s">
        <v>79</v>
      </c>
      <c r="C28" s="37"/>
      <c r="D28" s="37"/>
      <c r="E28" s="37"/>
      <c r="F28" s="104"/>
      <c r="G28" s="43"/>
      <c r="H28" s="43"/>
    </row>
    <row r="29" spans="1:8" x14ac:dyDescent="0.25">
      <c r="A29" s="48" t="s">
        <v>145</v>
      </c>
      <c r="B29" s="32" t="s">
        <v>80</v>
      </c>
      <c r="C29" s="33">
        <v>0</v>
      </c>
      <c r="D29" s="33">
        <f>SUM(D26:D28)</f>
        <v>0</v>
      </c>
      <c r="E29" s="33">
        <f>SUM(E26:E28)</f>
        <v>0</v>
      </c>
      <c r="F29" s="106">
        <f>SUM(F26:F28)</f>
        <v>0</v>
      </c>
      <c r="G29" s="62">
        <v>0</v>
      </c>
      <c r="H29" s="62">
        <v>0</v>
      </c>
    </row>
    <row r="30" spans="1:8" x14ac:dyDescent="0.25">
      <c r="A30" s="53" t="s">
        <v>146</v>
      </c>
      <c r="B30" s="32" t="s">
        <v>81</v>
      </c>
      <c r="C30" s="32">
        <f>SUM(C6,C7,C8,C9,C15,C21,C29,C25)</f>
        <v>39515</v>
      </c>
      <c r="D30" s="33">
        <f>SUM(D6,D7,D8,D9,D15,D21,D25,D29)</f>
        <v>0</v>
      </c>
      <c r="E30" s="33">
        <f>SUM(E6,E7,E8,E9,E15,E21,E25,E29)</f>
        <v>0</v>
      </c>
      <c r="F30" s="109">
        <f>SUM(F6,F7,F8,F9,F15,F21,F25,F29)</f>
        <v>39515</v>
      </c>
      <c r="G30" s="62">
        <f>G6+G7+G8+G9+G15+G21+G25</f>
        <v>50197</v>
      </c>
      <c r="H30" s="62">
        <f>H6+H7+H8+H9+H15+H21+H25</f>
        <v>37818</v>
      </c>
    </row>
    <row r="31" spans="1:8" x14ac:dyDescent="0.25">
      <c r="A31" s="48" t="s">
        <v>147</v>
      </c>
      <c r="B31" s="31" t="s">
        <v>139</v>
      </c>
      <c r="C31" s="31">
        <v>0</v>
      </c>
      <c r="D31" s="35">
        <v>0</v>
      </c>
      <c r="E31" s="35">
        <v>0</v>
      </c>
      <c r="F31" s="106">
        <f>SUM(C31:E31)</f>
        <v>0</v>
      </c>
      <c r="G31" s="62">
        <v>0</v>
      </c>
      <c r="H31" s="62">
        <v>0</v>
      </c>
    </row>
    <row r="32" spans="1:8" x14ac:dyDescent="0.25">
      <c r="A32" s="50" t="s">
        <v>167</v>
      </c>
      <c r="B32" s="42" t="s">
        <v>168</v>
      </c>
      <c r="C32" s="38"/>
      <c r="D32" s="39"/>
      <c r="E32" s="39"/>
      <c r="F32" s="105"/>
      <c r="G32" s="43"/>
      <c r="H32" s="43"/>
    </row>
    <row r="33" spans="1:8" x14ac:dyDescent="0.25">
      <c r="A33" s="54" t="s">
        <v>148</v>
      </c>
      <c r="B33" s="31" t="s">
        <v>138</v>
      </c>
      <c r="C33" s="31">
        <f>SUM(C32)</f>
        <v>0</v>
      </c>
      <c r="D33" s="35">
        <f>SUM(D32)</f>
        <v>0</v>
      </c>
      <c r="E33" s="35">
        <f>SUM(E32)</f>
        <v>0</v>
      </c>
      <c r="F33" s="110">
        <f>SUM(C33:E33)</f>
        <v>0</v>
      </c>
      <c r="G33" s="62">
        <v>0</v>
      </c>
      <c r="H33" s="62">
        <v>0</v>
      </c>
    </row>
    <row r="34" spans="1:8" x14ac:dyDescent="0.25">
      <c r="A34" s="54" t="s">
        <v>149</v>
      </c>
      <c r="B34" s="31" t="s">
        <v>137</v>
      </c>
      <c r="C34" s="31">
        <f>SUM(C31,C33)</f>
        <v>0</v>
      </c>
      <c r="D34" s="35">
        <f>SUM(D30,D33)</f>
        <v>0</v>
      </c>
      <c r="E34" s="35">
        <f>SUM(E31,E33)</f>
        <v>0</v>
      </c>
      <c r="F34" s="110">
        <f>SUM(F31,F33)</f>
        <v>0</v>
      </c>
      <c r="G34" s="62">
        <v>0</v>
      </c>
      <c r="H34" s="62">
        <v>0</v>
      </c>
    </row>
    <row r="35" spans="1:8" x14ac:dyDescent="0.25">
      <c r="A35" s="55"/>
      <c r="B35" s="43"/>
      <c r="C35" s="43"/>
      <c r="D35" s="44"/>
      <c r="E35" s="44"/>
      <c r="F35" s="111"/>
      <c r="G35" s="43"/>
      <c r="H35" s="43"/>
    </row>
    <row r="36" spans="1:8" ht="15.75" thickBot="1" x14ac:dyDescent="0.3">
      <c r="A36" s="56" t="s">
        <v>136</v>
      </c>
      <c r="B36" s="57"/>
      <c r="C36" s="58">
        <f>SUM(C34,C30)</f>
        <v>39515</v>
      </c>
      <c r="D36" s="59">
        <f>SUM(D30,D34)</f>
        <v>0</v>
      </c>
      <c r="E36" s="59">
        <f>SUM(E30,E33)</f>
        <v>0</v>
      </c>
      <c r="F36" s="112">
        <f>SUM(F34,F30)</f>
        <v>39515</v>
      </c>
      <c r="G36" s="62">
        <f>G30+G34</f>
        <v>50197</v>
      </c>
      <c r="H36" s="62">
        <f>H30+H34</f>
        <v>37818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&amp;R3/b.melléklet az    /2018.(V. 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view="pageLayout" topLeftCell="A35" zoomScaleNormal="100" workbookViewId="0">
      <selection activeCell="G38" sqref="G38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9.28515625" customWidth="1"/>
    <col min="6" max="6" width="12.5703125" customWidth="1"/>
    <col min="7" max="7" width="11.7109375" customWidth="1"/>
  </cols>
  <sheetData>
    <row r="1" spans="1:25" ht="18.75" x14ac:dyDescent="0.3">
      <c r="A1" s="237" t="s">
        <v>551</v>
      </c>
      <c r="B1" s="237"/>
      <c r="C1" s="237"/>
      <c r="D1" s="237"/>
      <c r="E1" s="237"/>
      <c r="F1" s="237"/>
      <c r="G1" s="190"/>
    </row>
    <row r="2" spans="1:25" ht="18.75" x14ac:dyDescent="0.3">
      <c r="A2" s="237" t="s">
        <v>326</v>
      </c>
      <c r="B2" s="237"/>
      <c r="C2" s="237"/>
      <c r="D2" s="237"/>
      <c r="E2" s="237"/>
      <c r="F2" s="237"/>
      <c r="G2" s="190"/>
    </row>
    <row r="3" spans="1:25" ht="15.75" customHeight="1" thickBot="1" x14ac:dyDescent="0.3">
      <c r="E3" s="245" t="s">
        <v>160</v>
      </c>
      <c r="F3" s="245"/>
      <c r="G3" s="191"/>
      <c r="H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2.25" customHeight="1" x14ac:dyDescent="0.25">
      <c r="A4" s="239" t="s">
        <v>0</v>
      </c>
      <c r="B4" s="241" t="s">
        <v>1</v>
      </c>
      <c r="C4" s="243" t="s">
        <v>324</v>
      </c>
      <c r="D4" s="243"/>
      <c r="E4" s="243"/>
      <c r="F4" s="244"/>
      <c r="G4" s="71" t="s">
        <v>169</v>
      </c>
      <c r="H4" s="62" t="s">
        <v>170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30" customHeight="1" x14ac:dyDescent="0.25">
      <c r="A5" s="240"/>
      <c r="B5" s="242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5" customHeight="1" x14ac:dyDescent="0.25">
      <c r="A6" s="46" t="s">
        <v>165</v>
      </c>
      <c r="B6" s="28" t="s">
        <v>166</v>
      </c>
      <c r="C6" s="29">
        <v>49803</v>
      </c>
      <c r="D6" s="30">
        <v>0</v>
      </c>
      <c r="E6" s="30">
        <v>0</v>
      </c>
      <c r="F6" s="72">
        <f t="shared" ref="F6:F14" si="0">SUM(C6:E6)</f>
        <v>49803</v>
      </c>
      <c r="G6" s="73">
        <v>68639</v>
      </c>
      <c r="H6" s="62">
        <v>53010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" customHeight="1" x14ac:dyDescent="0.25">
      <c r="A7" s="47" t="s">
        <v>43</v>
      </c>
      <c r="B7" s="32" t="s">
        <v>44</v>
      </c>
      <c r="C7" s="32">
        <v>9216</v>
      </c>
      <c r="D7" s="33">
        <v>0</v>
      </c>
      <c r="E7" s="33">
        <v>0</v>
      </c>
      <c r="F7" s="74">
        <f t="shared" si="0"/>
        <v>9216</v>
      </c>
      <c r="G7" s="34">
        <v>14273</v>
      </c>
      <c r="H7" s="62">
        <v>11454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5" customHeight="1" x14ac:dyDescent="0.25">
      <c r="A8" s="47" t="s">
        <v>140</v>
      </c>
      <c r="B8" s="32" t="s">
        <v>45</v>
      </c>
      <c r="C8" s="32">
        <v>38235</v>
      </c>
      <c r="D8" s="33">
        <v>0</v>
      </c>
      <c r="E8" s="33">
        <v>0</v>
      </c>
      <c r="F8" s="72">
        <f t="shared" si="0"/>
        <v>38235</v>
      </c>
      <c r="G8" s="73">
        <v>46719</v>
      </c>
      <c r="H8" s="62">
        <v>33225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5" customHeight="1" x14ac:dyDescent="0.25">
      <c r="A9" s="48" t="s">
        <v>141</v>
      </c>
      <c r="B9" s="32" t="s">
        <v>46</v>
      </c>
      <c r="C9" s="32">
        <v>3600</v>
      </c>
      <c r="D9" s="33">
        <v>0</v>
      </c>
      <c r="E9" s="33">
        <v>0</v>
      </c>
      <c r="F9" s="74">
        <f t="shared" si="0"/>
        <v>3600</v>
      </c>
      <c r="G9" s="34">
        <v>17367</v>
      </c>
      <c r="H9" s="62">
        <v>13404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5" customHeight="1" x14ac:dyDescent="0.25">
      <c r="A10" s="49" t="s">
        <v>318</v>
      </c>
      <c r="B10" s="36" t="s">
        <v>319</v>
      </c>
      <c r="C10" s="32">
        <v>0</v>
      </c>
      <c r="D10" s="33"/>
      <c r="E10" s="33"/>
      <c r="F10" s="74">
        <v>0</v>
      </c>
      <c r="G10" s="120">
        <v>12000</v>
      </c>
      <c r="H10" s="116">
        <v>10764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5" customHeight="1" x14ac:dyDescent="0.25">
      <c r="A11" s="49" t="s">
        <v>47</v>
      </c>
      <c r="B11" s="36" t="s">
        <v>48</v>
      </c>
      <c r="C11" s="36">
        <v>2555</v>
      </c>
      <c r="D11" s="37"/>
      <c r="E11" s="37"/>
      <c r="F11" s="75">
        <f t="shared" si="0"/>
        <v>2555</v>
      </c>
      <c r="G11" s="88">
        <v>3844</v>
      </c>
      <c r="H11" s="43">
        <v>1481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25.5" customHeight="1" x14ac:dyDescent="0.25">
      <c r="A12" s="49" t="s">
        <v>49</v>
      </c>
      <c r="B12" s="36" t="s">
        <v>50</v>
      </c>
      <c r="C12" s="36"/>
      <c r="D12" s="37"/>
      <c r="E12" s="37"/>
      <c r="F12" s="75">
        <f t="shared" si="0"/>
        <v>0</v>
      </c>
      <c r="G12" s="88">
        <v>0</v>
      </c>
      <c r="H12" s="43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5" customHeight="1" x14ac:dyDescent="0.25">
      <c r="A13" s="49" t="s">
        <v>51</v>
      </c>
      <c r="B13" s="36" t="s">
        <v>54</v>
      </c>
      <c r="C13" s="36">
        <v>300</v>
      </c>
      <c r="D13" s="37"/>
      <c r="E13" s="37"/>
      <c r="F13" s="75">
        <f t="shared" si="0"/>
        <v>300</v>
      </c>
      <c r="G13" s="88">
        <v>300</v>
      </c>
      <c r="H13" s="43">
        <v>247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x14ac:dyDescent="0.25">
      <c r="A14" s="50" t="s">
        <v>53</v>
      </c>
      <c r="B14" s="36" t="s">
        <v>296</v>
      </c>
      <c r="C14" s="36">
        <v>1000</v>
      </c>
      <c r="D14" s="37"/>
      <c r="E14" s="37"/>
      <c r="F14" s="76">
        <f t="shared" si="0"/>
        <v>1000</v>
      </c>
      <c r="G14" s="89">
        <v>1000</v>
      </c>
      <c r="H14" s="43"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5" customHeight="1" x14ac:dyDescent="0.25">
      <c r="A15" s="48" t="s">
        <v>142</v>
      </c>
      <c r="B15" s="32" t="s">
        <v>55</v>
      </c>
      <c r="C15" s="32">
        <f>SUM(C10:C14)</f>
        <v>3855</v>
      </c>
      <c r="D15" s="33">
        <f>SUM(D11:D14)</f>
        <v>0</v>
      </c>
      <c r="E15" s="33">
        <f>SUM(E11:E14)</f>
        <v>0</v>
      </c>
      <c r="F15" s="77">
        <f>SUM(F11:F14)</f>
        <v>3855</v>
      </c>
      <c r="G15" s="90">
        <f>G10+G11+G12+G13+G14</f>
        <v>17144</v>
      </c>
      <c r="H15" s="62">
        <f>H10+H11+H12+H13+H14</f>
        <v>12492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51" t="s">
        <v>56</v>
      </c>
      <c r="B16" s="36" t="s">
        <v>57</v>
      </c>
      <c r="C16" s="36">
        <v>3848</v>
      </c>
      <c r="D16" s="37"/>
      <c r="E16" s="37"/>
      <c r="F16" s="78">
        <v>3848</v>
      </c>
      <c r="G16" s="192">
        <v>2898</v>
      </c>
      <c r="H16" s="43">
        <v>755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x14ac:dyDescent="0.25">
      <c r="A17" s="51" t="s">
        <v>58</v>
      </c>
      <c r="B17" s="36" t="s">
        <v>61</v>
      </c>
      <c r="C17" s="36">
        <v>0</v>
      </c>
      <c r="D17" s="37"/>
      <c r="E17" s="37"/>
      <c r="F17" s="78">
        <f>SUM(C17:E17)</f>
        <v>0</v>
      </c>
      <c r="G17" s="91">
        <v>0</v>
      </c>
      <c r="H17" s="43">
        <v>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x14ac:dyDescent="0.25">
      <c r="A18" s="51" t="s">
        <v>60</v>
      </c>
      <c r="B18" s="36" t="s">
        <v>61</v>
      </c>
      <c r="C18" s="36"/>
      <c r="D18" s="37"/>
      <c r="E18" s="37"/>
      <c r="F18" s="78"/>
      <c r="G18" s="91">
        <v>0</v>
      </c>
      <c r="H18" s="43">
        <v>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x14ac:dyDescent="0.25">
      <c r="A19" s="51" t="s">
        <v>62</v>
      </c>
      <c r="B19" s="36" t="s">
        <v>63</v>
      </c>
      <c r="C19" s="36">
        <v>1575</v>
      </c>
      <c r="D19" s="37"/>
      <c r="E19" s="37"/>
      <c r="F19" s="78">
        <f>C19</f>
        <v>1575</v>
      </c>
      <c r="G19" s="91">
        <v>3809</v>
      </c>
      <c r="H19" s="43">
        <v>3714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x14ac:dyDescent="0.25">
      <c r="A20" s="52" t="s">
        <v>64</v>
      </c>
      <c r="B20" s="36" t="s">
        <v>65</v>
      </c>
      <c r="C20" s="36">
        <v>1464</v>
      </c>
      <c r="D20" s="37"/>
      <c r="E20" s="37"/>
      <c r="F20" s="79">
        <f>SUM(C20:E20)</f>
        <v>1464</v>
      </c>
      <c r="G20" s="36">
        <v>1464</v>
      </c>
      <c r="H20" s="43">
        <v>640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25">
      <c r="A21" s="53" t="s">
        <v>143</v>
      </c>
      <c r="B21" s="32" t="s">
        <v>66</v>
      </c>
      <c r="C21" s="32">
        <f>SUM(C16:C20)</f>
        <v>6887</v>
      </c>
      <c r="D21" s="33">
        <f>SUM(D16:D20)</f>
        <v>0</v>
      </c>
      <c r="E21" s="33">
        <f>SUM(E16:E20)</f>
        <v>0</v>
      </c>
      <c r="F21" s="80">
        <f>SUM(F16:F20)</f>
        <v>6887</v>
      </c>
      <c r="G21" s="80">
        <v>8171</v>
      </c>
      <c r="H21" s="80">
        <v>5109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" customHeight="1" x14ac:dyDescent="0.25">
      <c r="A22" s="92" t="s">
        <v>67</v>
      </c>
      <c r="B22" s="36" t="s">
        <v>68</v>
      </c>
      <c r="C22" s="36">
        <v>5313</v>
      </c>
      <c r="D22" s="37"/>
      <c r="E22" s="37"/>
      <c r="F22" s="75">
        <f>SUM(C22:E22)</f>
        <v>5313</v>
      </c>
      <c r="G22" s="88">
        <v>6813</v>
      </c>
      <c r="H22" s="43">
        <v>6081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" customHeight="1" x14ac:dyDescent="0.25">
      <c r="A23" s="49" t="s">
        <v>69</v>
      </c>
      <c r="B23" s="36" t="s">
        <v>70</v>
      </c>
      <c r="C23" s="36"/>
      <c r="D23" s="37"/>
      <c r="E23" s="37"/>
      <c r="F23" s="81"/>
      <c r="G23" s="92">
        <v>850</v>
      </c>
      <c r="H23" s="43">
        <v>850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" customHeight="1" x14ac:dyDescent="0.25">
      <c r="A24" s="49" t="s">
        <v>71</v>
      </c>
      <c r="B24" s="36" t="s">
        <v>72</v>
      </c>
      <c r="C24" s="36">
        <v>1435</v>
      </c>
      <c r="D24" s="37"/>
      <c r="E24" s="37"/>
      <c r="F24" s="75">
        <f>SUM(C24:E24)</f>
        <v>1435</v>
      </c>
      <c r="G24" s="88">
        <v>1940</v>
      </c>
      <c r="H24" s="43">
        <v>1871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" customHeight="1" x14ac:dyDescent="0.25">
      <c r="A25" s="48" t="s">
        <v>144</v>
      </c>
      <c r="B25" s="32" t="s">
        <v>73</v>
      </c>
      <c r="C25" s="32">
        <f>SUM(C22:C24)</f>
        <v>6748</v>
      </c>
      <c r="D25" s="33">
        <f>SUM(D22:D24)</f>
        <v>0</v>
      </c>
      <c r="E25" s="33">
        <f>SUM(E22:E24)</f>
        <v>0</v>
      </c>
      <c r="F25" s="77">
        <f>SUM(F22:F24)</f>
        <v>6748</v>
      </c>
      <c r="G25" s="90">
        <v>9603</v>
      </c>
      <c r="H25" s="62">
        <v>8802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" customHeight="1" x14ac:dyDescent="0.25">
      <c r="A26" s="49" t="s">
        <v>297</v>
      </c>
      <c r="B26" s="36" t="s">
        <v>298</v>
      </c>
      <c r="C26" s="36"/>
      <c r="D26" s="37"/>
      <c r="E26" s="37"/>
      <c r="F26" s="75">
        <f>SUM(C26:E26)</f>
        <v>0</v>
      </c>
      <c r="G26" s="88"/>
      <c r="H26" s="43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27.75" customHeight="1" x14ac:dyDescent="0.25">
      <c r="A27" s="49" t="s">
        <v>74</v>
      </c>
      <c r="B27" s="36" t="s">
        <v>75</v>
      </c>
      <c r="C27" s="36"/>
      <c r="D27" s="37"/>
      <c r="E27" s="37"/>
      <c r="F27" s="75">
        <f>SUM(C27:E27)</f>
        <v>0</v>
      </c>
      <c r="G27" s="88"/>
      <c r="H27" s="4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" hidden="1" customHeight="1" x14ac:dyDescent="0.25">
      <c r="A28" s="49" t="s">
        <v>78</v>
      </c>
      <c r="B28" s="36" t="s">
        <v>299</v>
      </c>
      <c r="C28" s="36"/>
      <c r="D28" s="37"/>
      <c r="E28" s="37"/>
      <c r="F28" s="75">
        <f>SUM(C28:E28)</f>
        <v>0</v>
      </c>
      <c r="G28" s="88"/>
      <c r="H28" s="4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" customHeight="1" x14ac:dyDescent="0.25">
      <c r="A29" s="48" t="s">
        <v>145</v>
      </c>
      <c r="B29" s="32" t="s">
        <v>80</v>
      </c>
      <c r="C29" s="32">
        <f>SUM(C26:C28)</f>
        <v>0</v>
      </c>
      <c r="D29" s="33">
        <f>SUM(D26:D28)</f>
        <v>0</v>
      </c>
      <c r="E29" s="33">
        <f>SUM(E26:E28)</f>
        <v>0</v>
      </c>
      <c r="F29" s="77">
        <f>SUM(F26:F28)</f>
        <v>0</v>
      </c>
      <c r="G29" s="90">
        <f>G26+G27+G28</f>
        <v>0</v>
      </c>
      <c r="H29" s="62">
        <f>H26+H27+H28</f>
        <v>0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" customHeight="1" x14ac:dyDescent="0.25">
      <c r="A30" s="53" t="s">
        <v>146</v>
      </c>
      <c r="B30" s="32" t="s">
        <v>81</v>
      </c>
      <c r="C30" s="32">
        <f>SUM(C6,C7,C8,C9,C15,C21,C29,C25)</f>
        <v>118344</v>
      </c>
      <c r="D30" s="33">
        <f>SUM(D6,D7,D8,D9,D15,D21,D25,D29)</f>
        <v>0</v>
      </c>
      <c r="E30" s="33">
        <f>SUM(E6,E7,E8,E9,E15,E21,E25,E29)</f>
        <v>0</v>
      </c>
      <c r="F30" s="82">
        <f>SUM(F6,F7,F8,F9,F15,F21,F25,F29)</f>
        <v>118344</v>
      </c>
      <c r="G30" s="32">
        <f>G6+G7+G8+G9+G15+G21+G25+G29</f>
        <v>181916</v>
      </c>
      <c r="H30" s="62">
        <f>H6+H7+H8+H9+H15+H21+H25+H29</f>
        <v>137496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48" t="s">
        <v>147</v>
      </c>
      <c r="B31" s="31" t="s">
        <v>139</v>
      </c>
      <c r="C31" s="31">
        <v>0</v>
      </c>
      <c r="D31" s="35">
        <v>0</v>
      </c>
      <c r="E31" s="35">
        <v>0</v>
      </c>
      <c r="F31" s="83">
        <f>SUM(C31:E31)</f>
        <v>0</v>
      </c>
      <c r="G31" s="93">
        <v>0</v>
      </c>
      <c r="H31" s="43"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48" t="s">
        <v>175</v>
      </c>
      <c r="B32" s="31" t="s">
        <v>176</v>
      </c>
      <c r="C32" s="31">
        <v>1900</v>
      </c>
      <c r="D32" s="35"/>
      <c r="E32" s="35"/>
      <c r="F32" s="83">
        <f>C32</f>
        <v>1900</v>
      </c>
      <c r="G32" s="93">
        <v>1900</v>
      </c>
      <c r="H32" s="43">
        <v>1900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50" t="s">
        <v>167</v>
      </c>
      <c r="B33" s="42" t="s">
        <v>168</v>
      </c>
      <c r="C33" s="38">
        <v>0</v>
      </c>
      <c r="D33" s="39"/>
      <c r="E33" s="39"/>
      <c r="F33" s="84">
        <f>SUM(C33:E33)</f>
        <v>0</v>
      </c>
      <c r="G33" s="38">
        <v>0</v>
      </c>
      <c r="H33" s="38">
        <v>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54" t="s">
        <v>148</v>
      </c>
      <c r="B34" s="31" t="s">
        <v>138</v>
      </c>
      <c r="C34" s="31">
        <f>C32+C33</f>
        <v>1900</v>
      </c>
      <c r="D34" s="35">
        <f>SUM(D33)</f>
        <v>0</v>
      </c>
      <c r="E34" s="35">
        <f>SUM(E33)</f>
        <v>0</v>
      </c>
      <c r="F34" s="85">
        <f>SUM(C34:E34)</f>
        <v>1900</v>
      </c>
      <c r="G34" s="42">
        <f>G31+G32+G33</f>
        <v>1900</v>
      </c>
      <c r="H34" s="62">
        <f>H31+H32+H33</f>
        <v>1900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x14ac:dyDescent="0.25">
      <c r="A35" s="54" t="s">
        <v>149</v>
      </c>
      <c r="B35" s="31" t="s">
        <v>137</v>
      </c>
      <c r="C35" s="31">
        <v>1900</v>
      </c>
      <c r="D35" s="35">
        <f>SUM(D30,D34)</f>
        <v>0</v>
      </c>
      <c r="E35" s="35">
        <f>SUM(E31,E34)</f>
        <v>0</v>
      </c>
      <c r="F35" s="85">
        <f>F34</f>
        <v>1900</v>
      </c>
      <c r="G35" s="42">
        <f>G34</f>
        <v>1900</v>
      </c>
      <c r="H35" s="62">
        <f>H34</f>
        <v>1900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x14ac:dyDescent="0.25">
      <c r="A36" s="55"/>
      <c r="B36" s="43"/>
      <c r="C36" s="43"/>
      <c r="D36" s="44"/>
      <c r="E36" s="44"/>
      <c r="F36" s="86"/>
      <c r="G36" s="43"/>
      <c r="H36" s="43"/>
    </row>
    <row r="37" spans="1:25" ht="15.75" thickBot="1" x14ac:dyDescent="0.3">
      <c r="A37" s="56" t="s">
        <v>136</v>
      </c>
      <c r="B37" s="57"/>
      <c r="C37" s="58">
        <f>SUM(C35,C30)</f>
        <v>120244</v>
      </c>
      <c r="D37" s="59">
        <f>SUM(D30,D35)</f>
        <v>0</v>
      </c>
      <c r="E37" s="59">
        <f>SUM(E30,E34)</f>
        <v>0</v>
      </c>
      <c r="F37" s="87">
        <f>SUM(F35,F30)</f>
        <v>120244</v>
      </c>
      <c r="G37" s="94">
        <f>G30+G35</f>
        <v>183816</v>
      </c>
      <c r="H37" s="62">
        <f>H30+H35</f>
        <v>139396</v>
      </c>
    </row>
  </sheetData>
  <mergeCells count="6">
    <mergeCell ref="A4:A5"/>
    <mergeCell ref="B4:B5"/>
    <mergeCell ref="A1:F1"/>
    <mergeCell ref="A2:F2"/>
    <mergeCell ref="E3:F3"/>
    <mergeCell ref="C4:F4"/>
  </mergeCells>
  <pageMargins left="0.31496062992125984" right="0.31496062992125984" top="0.55118110236220474" bottom="0.35433070866141736" header="0.31496062992125984" footer="0.31496062992125984"/>
  <pageSetup paperSize="9" scale="90" orientation="landscape" r:id="rId1"/>
  <headerFooter>
    <oddHeader>&amp;R4/b. melléklet az   /2018.(V. 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21"/>
    <col min="3" max="3" width="30.7109375" style="121" customWidth="1"/>
    <col min="4" max="4" width="15" style="121" customWidth="1"/>
    <col min="5" max="5" width="17.42578125" style="121" customWidth="1"/>
    <col min="6" max="16384" width="9.140625" style="121"/>
  </cols>
  <sheetData>
    <row r="2" spans="1:5" ht="18" x14ac:dyDescent="0.25">
      <c r="A2" s="248" t="s">
        <v>225</v>
      </c>
      <c r="B2" s="248"/>
      <c r="C2" s="248"/>
      <c r="D2" s="248"/>
      <c r="E2" s="248"/>
    </row>
    <row r="3" spans="1:5" ht="18" x14ac:dyDescent="0.25">
      <c r="A3" s="248" t="s">
        <v>224</v>
      </c>
      <c r="B3" s="248"/>
      <c r="C3" s="248"/>
      <c r="D3" s="248"/>
      <c r="E3" s="248"/>
    </row>
    <row r="4" spans="1:5" ht="18" x14ac:dyDescent="0.25">
      <c r="A4" s="131"/>
      <c r="B4" s="131"/>
      <c r="C4" s="131"/>
      <c r="D4" s="131"/>
      <c r="E4" s="131"/>
    </row>
    <row r="5" spans="1:5" x14ac:dyDescent="0.2">
      <c r="E5" s="130" t="s">
        <v>223</v>
      </c>
    </row>
    <row r="6" spans="1:5" x14ac:dyDescent="0.2">
      <c r="E6" s="130"/>
    </row>
    <row r="7" spans="1:5" ht="15.75" x14ac:dyDescent="0.25">
      <c r="D7" s="129"/>
      <c r="E7" s="129" t="s">
        <v>222</v>
      </c>
    </row>
    <row r="9" spans="1:5" ht="15" x14ac:dyDescent="0.2">
      <c r="A9" s="123" t="s">
        <v>221</v>
      </c>
      <c r="B9" s="124"/>
      <c r="C9" s="124"/>
      <c r="D9" s="124"/>
      <c r="E9" s="124">
        <v>36791</v>
      </c>
    </row>
    <row r="10" spans="1:5" ht="15" x14ac:dyDescent="0.2">
      <c r="A10" s="123" t="s">
        <v>220</v>
      </c>
      <c r="B10" s="124"/>
      <c r="C10" s="124"/>
      <c r="D10" s="124"/>
      <c r="E10" s="124">
        <v>12692</v>
      </c>
    </row>
    <row r="11" spans="1:5" ht="15" x14ac:dyDescent="0.2">
      <c r="A11" s="123" t="s">
        <v>219</v>
      </c>
      <c r="B11" s="124"/>
      <c r="C11" s="124"/>
      <c r="D11" s="124"/>
      <c r="E11" s="124">
        <v>10952</v>
      </c>
    </row>
    <row r="12" spans="1:5" ht="15.75" x14ac:dyDescent="0.25">
      <c r="A12" s="122" t="s">
        <v>218</v>
      </c>
      <c r="B12" s="124"/>
      <c r="C12" s="124"/>
      <c r="D12" s="124"/>
      <c r="E12" s="122">
        <v>60435</v>
      </c>
    </row>
    <row r="13" spans="1:5" ht="15" x14ac:dyDescent="0.2">
      <c r="A13" s="123" t="s">
        <v>217</v>
      </c>
      <c r="B13" s="124"/>
      <c r="C13" s="124"/>
      <c r="D13" s="124"/>
      <c r="E13" s="124">
        <v>0</v>
      </c>
    </row>
    <row r="14" spans="1:5" ht="15" x14ac:dyDescent="0.2">
      <c r="A14" s="123" t="s">
        <v>216</v>
      </c>
      <c r="B14" s="124"/>
      <c r="C14" s="124"/>
      <c r="D14" s="124"/>
      <c r="E14" s="124">
        <v>0</v>
      </c>
    </row>
    <row r="15" spans="1:5" ht="15.75" x14ac:dyDescent="0.25">
      <c r="A15" s="122" t="s">
        <v>215</v>
      </c>
      <c r="B15" s="124"/>
      <c r="C15" s="124"/>
      <c r="D15" s="124"/>
      <c r="E15" s="122">
        <v>0</v>
      </c>
    </row>
    <row r="16" spans="1:5" ht="15" x14ac:dyDescent="0.2">
      <c r="A16" s="123" t="s">
        <v>214</v>
      </c>
      <c r="B16" s="124"/>
      <c r="C16" s="124"/>
      <c r="D16" s="124"/>
      <c r="E16" s="124">
        <v>203034</v>
      </c>
    </row>
    <row r="17" spans="1:5" ht="15" x14ac:dyDescent="0.2">
      <c r="A17" s="123" t="s">
        <v>213</v>
      </c>
      <c r="B17" s="124"/>
      <c r="C17" s="124"/>
      <c r="D17" s="124"/>
      <c r="E17" s="124">
        <v>85202</v>
      </c>
    </row>
    <row r="18" spans="1:5" ht="15" x14ac:dyDescent="0.2">
      <c r="A18" s="123" t="s">
        <v>212</v>
      </c>
      <c r="B18" s="124"/>
      <c r="C18" s="124"/>
      <c r="D18" s="124"/>
      <c r="E18" s="124">
        <v>15632</v>
      </c>
    </row>
    <row r="19" spans="1:5" ht="15.75" x14ac:dyDescent="0.25">
      <c r="A19" s="122" t="s">
        <v>211</v>
      </c>
      <c r="B19" s="124"/>
      <c r="C19" s="124"/>
      <c r="D19" s="125"/>
      <c r="E19" s="125">
        <v>303868</v>
      </c>
    </row>
    <row r="20" spans="1:5" ht="15" x14ac:dyDescent="0.2">
      <c r="A20" s="123" t="s">
        <v>210</v>
      </c>
      <c r="B20" s="124"/>
      <c r="C20" s="124"/>
      <c r="D20" s="124"/>
      <c r="E20" s="124">
        <v>34522</v>
      </c>
    </row>
    <row r="21" spans="1:5" ht="15" x14ac:dyDescent="0.2">
      <c r="A21" s="123" t="s">
        <v>209</v>
      </c>
      <c r="B21" s="124"/>
      <c r="C21" s="124"/>
      <c r="D21" s="124"/>
      <c r="E21" s="124">
        <v>50235</v>
      </c>
    </row>
    <row r="22" spans="1:5" ht="15" x14ac:dyDescent="0.2">
      <c r="A22" s="123" t="s">
        <v>208</v>
      </c>
      <c r="B22" s="124"/>
      <c r="C22" s="124"/>
      <c r="D22" s="124"/>
      <c r="E22" s="124">
        <v>0</v>
      </c>
    </row>
    <row r="23" spans="1:5" ht="15.75" x14ac:dyDescent="0.25">
      <c r="A23" s="123" t="s">
        <v>207</v>
      </c>
      <c r="B23" s="128"/>
      <c r="C23" s="128"/>
      <c r="D23" s="127"/>
      <c r="E23" s="126">
        <v>0</v>
      </c>
    </row>
    <row r="24" spans="1:5" ht="15.75" x14ac:dyDescent="0.25">
      <c r="A24" s="122" t="s">
        <v>206</v>
      </c>
      <c r="B24" s="124"/>
      <c r="C24" s="124"/>
      <c r="D24" s="124"/>
      <c r="E24" s="122">
        <v>84757</v>
      </c>
    </row>
    <row r="25" spans="1:5" ht="15" x14ac:dyDescent="0.2">
      <c r="A25" s="123" t="s">
        <v>205</v>
      </c>
      <c r="B25" s="124"/>
      <c r="C25" s="124"/>
      <c r="D25" s="125"/>
      <c r="E25" s="125">
        <v>117365</v>
      </c>
    </row>
    <row r="26" spans="1:5" ht="15" x14ac:dyDescent="0.2">
      <c r="A26" s="123" t="s">
        <v>204</v>
      </c>
      <c r="B26" s="124"/>
      <c r="C26" s="124"/>
      <c r="D26" s="124"/>
      <c r="E26" s="124">
        <v>18882</v>
      </c>
    </row>
    <row r="27" spans="1:5" ht="15" x14ac:dyDescent="0.2">
      <c r="A27" s="123" t="s">
        <v>203</v>
      </c>
      <c r="B27" s="124"/>
      <c r="C27" s="124"/>
      <c r="D27" s="124"/>
      <c r="E27" s="124">
        <v>29614</v>
      </c>
    </row>
    <row r="28" spans="1:5" ht="15.75" x14ac:dyDescent="0.25">
      <c r="A28" s="122" t="s">
        <v>202</v>
      </c>
      <c r="E28" s="122">
        <v>165861</v>
      </c>
    </row>
    <row r="29" spans="1:5" ht="15.75" x14ac:dyDescent="0.25">
      <c r="A29" s="122" t="s">
        <v>201</v>
      </c>
      <c r="E29" s="122">
        <v>50974</v>
      </c>
    </row>
    <row r="30" spans="1:5" ht="15.75" x14ac:dyDescent="0.25">
      <c r="A30" s="122" t="s">
        <v>200</v>
      </c>
      <c r="E30" s="122">
        <v>126671</v>
      </c>
    </row>
    <row r="31" spans="1:5" ht="15.75" x14ac:dyDescent="0.25">
      <c r="A31" s="122" t="s">
        <v>199</v>
      </c>
      <c r="E31" s="122">
        <v>-63960</v>
      </c>
    </row>
    <row r="32" spans="1:5" ht="15" x14ac:dyDescent="0.2">
      <c r="A32" s="123" t="s">
        <v>198</v>
      </c>
      <c r="E32" s="123">
        <v>0</v>
      </c>
    </row>
    <row r="33" spans="1:5" ht="15" x14ac:dyDescent="0.2">
      <c r="A33" s="123" t="s">
        <v>197</v>
      </c>
      <c r="E33" s="123">
        <v>73</v>
      </c>
    </row>
    <row r="34" spans="1:5" ht="15" x14ac:dyDescent="0.2">
      <c r="A34" s="123" t="s">
        <v>196</v>
      </c>
      <c r="E34" s="123">
        <v>0</v>
      </c>
    </row>
    <row r="35" spans="1:5" ht="15" x14ac:dyDescent="0.2">
      <c r="A35" s="123" t="s">
        <v>195</v>
      </c>
      <c r="E35" s="123">
        <v>0</v>
      </c>
    </row>
    <row r="36" spans="1:5" ht="15.75" x14ac:dyDescent="0.25">
      <c r="A36" s="122" t="s">
        <v>194</v>
      </c>
      <c r="E36" s="122">
        <v>73</v>
      </c>
    </row>
    <row r="37" spans="1:5" ht="15" x14ac:dyDescent="0.2">
      <c r="A37" s="123" t="s">
        <v>193</v>
      </c>
      <c r="E37" s="123">
        <v>0</v>
      </c>
    </row>
    <row r="38" spans="1:5" ht="15" x14ac:dyDescent="0.2">
      <c r="A38" s="123" t="s">
        <v>192</v>
      </c>
      <c r="E38" s="123">
        <v>0</v>
      </c>
    </row>
    <row r="39" spans="1:5" ht="15" x14ac:dyDescent="0.2">
      <c r="A39" s="123" t="s">
        <v>191</v>
      </c>
      <c r="E39" s="123">
        <v>0</v>
      </c>
    </row>
    <row r="40" spans="1:5" ht="15" x14ac:dyDescent="0.2">
      <c r="A40" s="123" t="s">
        <v>190</v>
      </c>
      <c r="E40" s="123">
        <v>0</v>
      </c>
    </row>
    <row r="41" spans="1:5" ht="15.75" x14ac:dyDescent="0.25">
      <c r="A41" s="122" t="s">
        <v>189</v>
      </c>
      <c r="E41" s="122">
        <v>0</v>
      </c>
    </row>
    <row r="42" spans="1:5" ht="15.75" x14ac:dyDescent="0.25">
      <c r="A42" s="122" t="s">
        <v>188</v>
      </c>
      <c r="E42" s="122">
        <v>73</v>
      </c>
    </row>
    <row r="43" spans="1:5" ht="15.75" x14ac:dyDescent="0.25">
      <c r="A43" s="122" t="s">
        <v>187</v>
      </c>
      <c r="E43" s="122">
        <v>-63887</v>
      </c>
    </row>
    <row r="44" spans="1:5" ht="15" x14ac:dyDescent="0.2">
      <c r="A44" s="123" t="s">
        <v>186</v>
      </c>
      <c r="E44" s="123">
        <v>7556</v>
      </c>
    </row>
    <row r="45" spans="1:5" ht="15" x14ac:dyDescent="0.2">
      <c r="A45" s="123" t="s">
        <v>185</v>
      </c>
      <c r="E45" s="123">
        <v>0</v>
      </c>
    </row>
    <row r="46" spans="1:5" ht="15.75" x14ac:dyDescent="0.25">
      <c r="A46" s="122" t="s">
        <v>184</v>
      </c>
      <c r="E46" s="122">
        <v>7556</v>
      </c>
    </row>
    <row r="47" spans="1:5" ht="15.75" x14ac:dyDescent="0.25">
      <c r="A47" s="122" t="s">
        <v>183</v>
      </c>
      <c r="E47" s="122">
        <v>2602</v>
      </c>
    </row>
    <row r="48" spans="1:5" ht="15.75" x14ac:dyDescent="0.25">
      <c r="A48" s="122" t="s">
        <v>182</v>
      </c>
      <c r="E48" s="122">
        <v>4954</v>
      </c>
    </row>
    <row r="49" spans="1:5" ht="15.75" x14ac:dyDescent="0.25">
      <c r="A49" s="122" t="s">
        <v>181</v>
      </c>
      <c r="E49" s="122">
        <v>-58933</v>
      </c>
    </row>
    <row r="50" spans="1:5" ht="15.75" x14ac:dyDescent="0.25">
      <c r="A50" s="122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önkorm bevét.</vt:lpstr>
      <vt:lpstr>Könyvtár bevétel</vt:lpstr>
      <vt:lpstr>Óvoda bevétel</vt:lpstr>
      <vt:lpstr>Önk.összesített bevétel</vt:lpstr>
      <vt:lpstr>Önkorm kiadás</vt:lpstr>
      <vt:lpstr>Könyvtár kiadás</vt:lpstr>
      <vt:lpstr>Óvoda kiadás</vt:lpstr>
      <vt:lpstr>Önkorm. összesen kiadás</vt:lpstr>
      <vt:lpstr>Eredménykimutatás</vt:lpstr>
      <vt:lpstr>Eredménykimutatás (2)</vt:lpstr>
      <vt:lpstr>vagyonmérleg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Adósságállomány</vt:lpstr>
      <vt:lpstr>Többéves</vt:lpstr>
      <vt:lpstr>Ütemezés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2018-05-26T14:46:46Z</cp:lastPrinted>
  <dcterms:created xsi:type="dcterms:W3CDTF">2014-02-19T12:31:44Z</dcterms:created>
  <dcterms:modified xsi:type="dcterms:W3CDTF">2018-05-30T13:00:36Z</dcterms:modified>
</cp:coreProperties>
</file>