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897" activeTab="2"/>
  </bookViews>
  <sheets>
    <sheet name="1.Mérleg" sheetId="1" r:id="rId1"/>
    <sheet name="2. Működ.felhalm bev." sheetId="2" r:id="rId2"/>
    <sheet name="3. Önkor. M-F. Köt.Önk. Áll." sheetId="3" r:id="rId3"/>
    <sheet name=" 4A Önkorm. bevét.köt. fa." sheetId="4" r:id="rId4"/>
    <sheet name="4B Önkor. bevét. önk.fa." sheetId="5" r:id="rId5"/>
    <sheet name="4C Önk. bevét állig.fa." sheetId="6" r:id="rId6"/>
    <sheet name="5. GAMESZ és int. bev." sheetId="7" r:id="rId7"/>
    <sheet name="6. Önk. kiad. köt.önk.állig." sheetId="8" r:id="rId8"/>
    <sheet name="7. költs.kiad." sheetId="9" r:id="rId9"/>
    <sheet name="8A Önk.Műk Felh. köt.fa." sheetId="10" r:id="rId10"/>
    <sheet name="8B Önk. Műk Felhalm.Önként fa." sheetId="11" r:id="rId11"/>
    <sheet name="8C Önk. Műk. Felhal. Állig.fa." sheetId="12" r:id="rId12"/>
    <sheet name="9. mell. GAMESZ" sheetId="13" r:id="rId13"/>
    <sheet name="10-11. beruh-felúj." sheetId="14" r:id="rId14"/>
    <sheet name="12. Céltartalék" sheetId="15" r:id="rId15"/>
    <sheet name="13-14.Létszám" sheetId="16" r:id="rId16"/>
    <sheet name="15.Adósságot keletk. ügylet" sheetId="17" r:id="rId17"/>
    <sheet name="16. adóss.keletk. g.stab." sheetId="18" r:id="rId18"/>
    <sheet name="17-18-19.Adóss.keletk." sheetId="19" r:id="rId19"/>
    <sheet name="20.Adósság" sheetId="20" r:id="rId20"/>
    <sheet name="21. Eu projekt." sheetId="21" r:id="rId21"/>
    <sheet name="22 Közvetett tám." sheetId="22" r:id="rId22"/>
    <sheet name=" 23.Előir. felhaszn." sheetId="23" r:id="rId23"/>
  </sheets>
  <calcPr calcId="125725" iterate="1"/>
</workbook>
</file>

<file path=xl/calcChain.xml><?xml version="1.0" encoding="utf-8"?>
<calcChain xmlns="http://schemas.openxmlformats.org/spreadsheetml/2006/main">
  <c r="J23" i="23"/>
  <c r="I23"/>
  <c r="H23"/>
  <c r="G23"/>
  <c r="F23"/>
  <c r="E23"/>
  <c r="C23"/>
  <c r="B23"/>
  <c r="H29" i="14"/>
  <c r="G29"/>
  <c r="F29"/>
  <c r="I29" s="1"/>
  <c r="D29"/>
  <c r="C29"/>
  <c r="B29"/>
  <c r="E29" s="1"/>
  <c r="I28"/>
  <c r="E28"/>
  <c r="I27"/>
  <c r="E27"/>
  <c r="I26"/>
  <c r="E26"/>
  <c r="F17"/>
  <c r="I16"/>
  <c r="E16"/>
  <c r="I15"/>
  <c r="E15"/>
  <c r="I14"/>
  <c r="E14"/>
  <c r="I13"/>
  <c r="E13"/>
  <c r="I12"/>
  <c r="E12"/>
  <c r="I11"/>
  <c r="E11"/>
  <c r="I10"/>
  <c r="E10"/>
  <c r="I9"/>
  <c r="E9"/>
  <c r="H8"/>
  <c r="H17" s="1"/>
  <c r="G8"/>
  <c r="G17" s="1"/>
  <c r="D8"/>
  <c r="D17" s="1"/>
  <c r="C8"/>
  <c r="C17" s="1"/>
  <c r="B8"/>
  <c r="B17" s="1"/>
  <c r="E17" s="1"/>
  <c r="P41" i="13"/>
  <c r="O41"/>
  <c r="M41"/>
  <c r="L41"/>
  <c r="K41"/>
  <c r="J41"/>
  <c r="N41" s="1"/>
  <c r="I41"/>
  <c r="H41"/>
  <c r="F41"/>
  <c r="E41"/>
  <c r="D41"/>
  <c r="C41"/>
  <c r="G41" s="1"/>
  <c r="N40"/>
  <c r="G40"/>
  <c r="N39"/>
  <c r="G39"/>
  <c r="N38"/>
  <c r="G38"/>
  <c r="N37"/>
  <c r="G37"/>
  <c r="P36"/>
  <c r="O36"/>
  <c r="M36"/>
  <c r="L36"/>
  <c r="K36"/>
  <c r="J36"/>
  <c r="N36" s="1"/>
  <c r="I36"/>
  <c r="H36"/>
  <c r="F36"/>
  <c r="E36"/>
  <c r="D36"/>
  <c r="C36"/>
  <c r="G36" s="1"/>
  <c r="N35"/>
  <c r="N34"/>
  <c r="G34"/>
  <c r="N33"/>
  <c r="G33"/>
  <c r="P32"/>
  <c r="P42" s="1"/>
  <c r="O32"/>
  <c r="O42" s="1"/>
  <c r="M32"/>
  <c r="M42" s="1"/>
  <c r="L32"/>
  <c r="L42" s="1"/>
  <c r="K32"/>
  <c r="K42" s="1"/>
  <c r="J32"/>
  <c r="J42" s="1"/>
  <c r="N42" s="1"/>
  <c r="I32"/>
  <c r="I42" s="1"/>
  <c r="H32"/>
  <c r="H42" s="1"/>
  <c r="F32"/>
  <c r="F42" s="1"/>
  <c r="E32"/>
  <c r="E42" s="1"/>
  <c r="D32"/>
  <c r="D42" s="1"/>
  <c r="C32"/>
  <c r="C42" s="1"/>
  <c r="G42" s="1"/>
  <c r="N31"/>
  <c r="G31"/>
  <c r="N30"/>
  <c r="G30"/>
  <c r="N29"/>
  <c r="G29"/>
  <c r="N28"/>
  <c r="G28"/>
  <c r="N27"/>
  <c r="G27"/>
  <c r="N26"/>
  <c r="G26"/>
  <c r="N25"/>
  <c r="G25"/>
  <c r="N24"/>
  <c r="G24"/>
  <c r="N23"/>
  <c r="G23"/>
  <c r="N22"/>
  <c r="G22"/>
  <c r="N21"/>
  <c r="G21"/>
  <c r="N20"/>
  <c r="G20"/>
  <c r="N19"/>
  <c r="G19"/>
  <c r="N18"/>
  <c r="G18"/>
  <c r="N17"/>
  <c r="G17"/>
  <c r="N16"/>
  <c r="G16"/>
  <c r="N15"/>
  <c r="G15"/>
  <c r="N14"/>
  <c r="G14"/>
  <c r="N13"/>
  <c r="G13"/>
  <c r="N12"/>
  <c r="G12"/>
  <c r="N11"/>
  <c r="G11"/>
  <c r="N10"/>
  <c r="G10"/>
  <c r="N9"/>
  <c r="G9"/>
  <c r="N49" i="11"/>
  <c r="M49"/>
  <c r="L49"/>
  <c r="K49"/>
  <c r="J49"/>
  <c r="I49"/>
  <c r="O49" s="1"/>
  <c r="G49"/>
  <c r="F49"/>
  <c r="E49"/>
  <c r="D49"/>
  <c r="C49"/>
  <c r="B49"/>
  <c r="H49" s="1"/>
  <c r="O48"/>
  <c r="H48"/>
  <c r="O47"/>
  <c r="H47"/>
  <c r="O46"/>
  <c r="H46"/>
  <c r="O45"/>
  <c r="H45"/>
  <c r="O44"/>
  <c r="H44"/>
  <c r="O41"/>
  <c r="H41"/>
  <c r="O40"/>
  <c r="H40"/>
  <c r="O39"/>
  <c r="H39"/>
  <c r="O38"/>
  <c r="H38"/>
  <c r="O37"/>
  <c r="H37"/>
  <c r="N36"/>
  <c r="N42" s="1"/>
  <c r="N51" s="1"/>
  <c r="M36"/>
  <c r="M42" s="1"/>
  <c r="M51" s="1"/>
  <c r="L36"/>
  <c r="L42" s="1"/>
  <c r="L51" s="1"/>
  <c r="K36"/>
  <c r="K42" s="1"/>
  <c r="K51" s="1"/>
  <c r="J36"/>
  <c r="J42" s="1"/>
  <c r="J51" s="1"/>
  <c r="I36"/>
  <c r="I42" s="1"/>
  <c r="G36"/>
  <c r="G42" s="1"/>
  <c r="G51" s="1"/>
  <c r="F36"/>
  <c r="F42" s="1"/>
  <c r="F51" s="1"/>
  <c r="E36"/>
  <c r="E42" s="1"/>
  <c r="E51" s="1"/>
  <c r="D36"/>
  <c r="D42" s="1"/>
  <c r="D51" s="1"/>
  <c r="C36"/>
  <c r="C42" s="1"/>
  <c r="C51" s="1"/>
  <c r="B36"/>
  <c r="B42" s="1"/>
  <c r="O35"/>
  <c r="H35"/>
  <c r="O34"/>
  <c r="H34"/>
  <c r="O33"/>
  <c r="H33"/>
  <c r="N29"/>
  <c r="M29"/>
  <c r="L29"/>
  <c r="K29"/>
  <c r="J29"/>
  <c r="I29"/>
  <c r="O29" s="1"/>
  <c r="G29"/>
  <c r="F29"/>
  <c r="E29"/>
  <c r="D29"/>
  <c r="C29"/>
  <c r="B29"/>
  <c r="H29" s="1"/>
  <c r="O28"/>
  <c r="H28"/>
  <c r="O27"/>
  <c r="H27"/>
  <c r="O26"/>
  <c r="H26"/>
  <c r="O25"/>
  <c r="H25"/>
  <c r="O22"/>
  <c r="H22"/>
  <c r="O21"/>
  <c r="H21"/>
  <c r="O20"/>
  <c r="H20"/>
  <c r="O19"/>
  <c r="H19"/>
  <c r="O18"/>
  <c r="H18"/>
  <c r="O17"/>
  <c r="H17"/>
  <c r="O16"/>
  <c r="H16"/>
  <c r="O15"/>
  <c r="H15"/>
  <c r="N14"/>
  <c r="N23" s="1"/>
  <c r="N31" s="1"/>
  <c r="N53" s="1"/>
  <c r="M14"/>
  <c r="M23" s="1"/>
  <c r="M31" s="1"/>
  <c r="M53" s="1"/>
  <c r="L14"/>
  <c r="L23" s="1"/>
  <c r="L31" s="1"/>
  <c r="L53" s="1"/>
  <c r="K14"/>
  <c r="K23" s="1"/>
  <c r="K31" s="1"/>
  <c r="K53" s="1"/>
  <c r="J14"/>
  <c r="J23" s="1"/>
  <c r="J31" s="1"/>
  <c r="J53" s="1"/>
  <c r="I14"/>
  <c r="I23" s="1"/>
  <c r="G14"/>
  <c r="G23" s="1"/>
  <c r="G31" s="1"/>
  <c r="G53" s="1"/>
  <c r="F14"/>
  <c r="F23" s="1"/>
  <c r="F31" s="1"/>
  <c r="F53" s="1"/>
  <c r="E14"/>
  <c r="E23" s="1"/>
  <c r="E31" s="1"/>
  <c r="E53" s="1"/>
  <c r="D14"/>
  <c r="D23" s="1"/>
  <c r="D31" s="1"/>
  <c r="D53" s="1"/>
  <c r="C14"/>
  <c r="C23" s="1"/>
  <c r="C31" s="1"/>
  <c r="C53" s="1"/>
  <c r="B14"/>
  <c r="B23" s="1"/>
  <c r="O13"/>
  <c r="H13"/>
  <c r="O12"/>
  <c r="H12"/>
  <c r="O11"/>
  <c r="H11"/>
  <c r="O10"/>
  <c r="H10"/>
  <c r="H52" i="10"/>
  <c r="H50"/>
  <c r="N49"/>
  <c r="M49"/>
  <c r="L49"/>
  <c r="K49"/>
  <c r="J49"/>
  <c r="I49"/>
  <c r="O49" s="1"/>
  <c r="G49"/>
  <c r="F49"/>
  <c r="E49"/>
  <c r="D49"/>
  <c r="C49"/>
  <c r="B49"/>
  <c r="H49" s="1"/>
  <c r="O48"/>
  <c r="H48"/>
  <c r="O47"/>
  <c r="H47"/>
  <c r="O46"/>
  <c r="H46"/>
  <c r="O45"/>
  <c r="H45"/>
  <c r="O44"/>
  <c r="H44"/>
  <c r="H43"/>
  <c r="O41"/>
  <c r="H41"/>
  <c r="O40"/>
  <c r="H40"/>
  <c r="O39"/>
  <c r="H39"/>
  <c r="O38"/>
  <c r="H38"/>
  <c r="O37"/>
  <c r="H37"/>
  <c r="N36"/>
  <c r="N42" s="1"/>
  <c r="N51" s="1"/>
  <c r="M36"/>
  <c r="M42" s="1"/>
  <c r="M51" s="1"/>
  <c r="L36"/>
  <c r="L42" s="1"/>
  <c r="L51" s="1"/>
  <c r="K36"/>
  <c r="K42" s="1"/>
  <c r="K51" s="1"/>
  <c r="J36"/>
  <c r="J42" s="1"/>
  <c r="J51" s="1"/>
  <c r="I36"/>
  <c r="I42" s="1"/>
  <c r="G36"/>
  <c r="G42" s="1"/>
  <c r="G51" s="1"/>
  <c r="F36"/>
  <c r="F42" s="1"/>
  <c r="F51" s="1"/>
  <c r="E36"/>
  <c r="E42" s="1"/>
  <c r="E51" s="1"/>
  <c r="D36"/>
  <c r="D42" s="1"/>
  <c r="D51" s="1"/>
  <c r="C36"/>
  <c r="C42" s="1"/>
  <c r="C51" s="1"/>
  <c r="B36"/>
  <c r="B42" s="1"/>
  <c r="O35"/>
  <c r="H35"/>
  <c r="O34"/>
  <c r="H34"/>
  <c r="H33"/>
  <c r="H32"/>
  <c r="H30"/>
  <c r="N29"/>
  <c r="M29"/>
  <c r="L29"/>
  <c r="K29"/>
  <c r="J29"/>
  <c r="I29"/>
  <c r="O29" s="1"/>
  <c r="G29"/>
  <c r="F29"/>
  <c r="E29"/>
  <c r="D29"/>
  <c r="C29"/>
  <c r="B29"/>
  <c r="H29" s="1"/>
  <c r="O28"/>
  <c r="H28"/>
  <c r="O27"/>
  <c r="H27"/>
  <c r="O26"/>
  <c r="H26"/>
  <c r="O25"/>
  <c r="H25"/>
  <c r="H24"/>
  <c r="O22"/>
  <c r="H22"/>
  <c r="O21"/>
  <c r="H21"/>
  <c r="O20"/>
  <c r="H20"/>
  <c r="O19"/>
  <c r="H19"/>
  <c r="O18"/>
  <c r="H18"/>
  <c r="O17"/>
  <c r="H17"/>
  <c r="O16"/>
  <c r="H16"/>
  <c r="O15"/>
  <c r="H15"/>
  <c r="N14"/>
  <c r="N23" s="1"/>
  <c r="N31" s="1"/>
  <c r="N53" s="1"/>
  <c r="M14"/>
  <c r="M23" s="1"/>
  <c r="M31" s="1"/>
  <c r="M53" s="1"/>
  <c r="L14"/>
  <c r="L23" s="1"/>
  <c r="L31" s="1"/>
  <c r="L53" s="1"/>
  <c r="K14"/>
  <c r="K23" s="1"/>
  <c r="K31" s="1"/>
  <c r="K53" s="1"/>
  <c r="J14"/>
  <c r="J23" s="1"/>
  <c r="J31" s="1"/>
  <c r="J53" s="1"/>
  <c r="I14"/>
  <c r="I23" s="1"/>
  <c r="G14"/>
  <c r="G23" s="1"/>
  <c r="G31" s="1"/>
  <c r="G53" s="1"/>
  <c r="F14"/>
  <c r="F23" s="1"/>
  <c r="F31" s="1"/>
  <c r="F53" s="1"/>
  <c r="E14"/>
  <c r="E23" s="1"/>
  <c r="E31" s="1"/>
  <c r="E53" s="1"/>
  <c r="D14"/>
  <c r="D23" s="1"/>
  <c r="D31" s="1"/>
  <c r="D53" s="1"/>
  <c r="C14"/>
  <c r="C23" s="1"/>
  <c r="C31" s="1"/>
  <c r="C53" s="1"/>
  <c r="B14"/>
  <c r="B23" s="1"/>
  <c r="O13"/>
  <c r="H13"/>
  <c r="O12"/>
  <c r="H12"/>
  <c r="O11"/>
  <c r="H11"/>
  <c r="O10"/>
  <c r="H10"/>
  <c r="N66" i="9"/>
  <c r="M66"/>
  <c r="L66"/>
  <c r="K66"/>
  <c r="J66"/>
  <c r="I66"/>
  <c r="O66" s="1"/>
  <c r="G66"/>
  <c r="F66"/>
  <c r="E66"/>
  <c r="D66"/>
  <c r="C66"/>
  <c r="B66"/>
  <c r="H66" s="1"/>
  <c r="O65"/>
  <c r="H65"/>
  <c r="O64"/>
  <c r="H64"/>
  <c r="O63"/>
  <c r="H63"/>
  <c r="O62"/>
  <c r="H62"/>
  <c r="O61"/>
  <c r="H61"/>
  <c r="O58"/>
  <c r="H58"/>
  <c r="O57"/>
  <c r="H57"/>
  <c r="O56"/>
  <c r="H56"/>
  <c r="O55"/>
  <c r="H55"/>
  <c r="N54"/>
  <c r="M54"/>
  <c r="L54"/>
  <c r="K54"/>
  <c r="J54"/>
  <c r="I54"/>
  <c r="O54" s="1"/>
  <c r="G54"/>
  <c r="F54"/>
  <c r="E54"/>
  <c r="D54"/>
  <c r="C54"/>
  <c r="B54"/>
  <c r="H54" s="1"/>
  <c r="O53"/>
  <c r="H53"/>
  <c r="N52"/>
  <c r="N59" s="1"/>
  <c r="N68" s="1"/>
  <c r="M52"/>
  <c r="M59" s="1"/>
  <c r="M68" s="1"/>
  <c r="L52"/>
  <c r="L59" s="1"/>
  <c r="L68" s="1"/>
  <c r="K52"/>
  <c r="K59" s="1"/>
  <c r="K68" s="1"/>
  <c r="J52"/>
  <c r="J59" s="1"/>
  <c r="J68" s="1"/>
  <c r="I52"/>
  <c r="I59" s="1"/>
  <c r="G52"/>
  <c r="G59" s="1"/>
  <c r="G68" s="1"/>
  <c r="F52"/>
  <c r="F59" s="1"/>
  <c r="F68" s="1"/>
  <c r="E52"/>
  <c r="E59" s="1"/>
  <c r="E68" s="1"/>
  <c r="D52"/>
  <c r="D59" s="1"/>
  <c r="D68" s="1"/>
  <c r="C52"/>
  <c r="C59" s="1"/>
  <c r="C68" s="1"/>
  <c r="B52"/>
  <c r="B59" s="1"/>
  <c r="O51"/>
  <c r="H51"/>
  <c r="O50"/>
  <c r="H50"/>
  <c r="N46"/>
  <c r="M46"/>
  <c r="L46"/>
  <c r="K46"/>
  <c r="J46"/>
  <c r="I46"/>
  <c r="O46" s="1"/>
  <c r="G46"/>
  <c r="F46"/>
  <c r="E46"/>
  <c r="D46"/>
  <c r="C46"/>
  <c r="B46"/>
  <c r="H46" s="1"/>
  <c r="O45"/>
  <c r="H45"/>
  <c r="O44"/>
  <c r="H44"/>
  <c r="O43"/>
  <c r="H43"/>
  <c r="O42"/>
  <c r="H42"/>
  <c r="O39"/>
  <c r="H39"/>
  <c r="O38"/>
  <c r="H38"/>
  <c r="O37"/>
  <c r="H37"/>
  <c r="O36"/>
  <c r="H36"/>
  <c r="O35"/>
  <c r="H35"/>
  <c r="O34"/>
  <c r="H34"/>
  <c r="O33"/>
  <c r="H33"/>
  <c r="O32"/>
  <c r="H32"/>
  <c r="O31"/>
  <c r="H31"/>
  <c r="O30"/>
  <c r="H30"/>
  <c r="O29"/>
  <c r="H29"/>
  <c r="O28"/>
  <c r="H28"/>
  <c r="O27"/>
  <c r="H27"/>
  <c r="O26"/>
  <c r="H26"/>
  <c r="O25"/>
  <c r="H25"/>
  <c r="N24"/>
  <c r="M24"/>
  <c r="L24"/>
  <c r="K24"/>
  <c r="J24"/>
  <c r="I24"/>
  <c r="O24" s="1"/>
  <c r="G24"/>
  <c r="F24"/>
  <c r="E24"/>
  <c r="D24"/>
  <c r="C24"/>
  <c r="B24"/>
  <c r="H24" s="1"/>
  <c r="O23"/>
  <c r="H23"/>
  <c r="O22"/>
  <c r="H22"/>
  <c r="O21"/>
  <c r="H21"/>
  <c r="O20"/>
  <c r="H20"/>
  <c r="O19"/>
  <c r="H19"/>
  <c r="O18"/>
  <c r="H18"/>
  <c r="O17"/>
  <c r="H17"/>
  <c r="O16"/>
  <c r="H16"/>
  <c r="N15"/>
  <c r="M15"/>
  <c r="L15"/>
  <c r="K15"/>
  <c r="J15"/>
  <c r="I15"/>
  <c r="O15" s="1"/>
  <c r="G15"/>
  <c r="F15"/>
  <c r="E15"/>
  <c r="D15"/>
  <c r="C15"/>
  <c r="B15"/>
  <c r="H15" s="1"/>
  <c r="O14"/>
  <c r="H14"/>
  <c r="O13"/>
  <c r="H13"/>
  <c r="N12"/>
  <c r="N40" s="1"/>
  <c r="N48" s="1"/>
  <c r="N70" s="1"/>
  <c r="M12"/>
  <c r="M40" s="1"/>
  <c r="M48" s="1"/>
  <c r="M70" s="1"/>
  <c r="L12"/>
  <c r="L40" s="1"/>
  <c r="L48" s="1"/>
  <c r="L70" s="1"/>
  <c r="K12"/>
  <c r="K40" s="1"/>
  <c r="K48" s="1"/>
  <c r="K70" s="1"/>
  <c r="J12"/>
  <c r="J40" s="1"/>
  <c r="J48" s="1"/>
  <c r="J70" s="1"/>
  <c r="I12"/>
  <c r="I40" s="1"/>
  <c r="G12"/>
  <c r="G40" s="1"/>
  <c r="G48" s="1"/>
  <c r="G70" s="1"/>
  <c r="F12"/>
  <c r="F40" s="1"/>
  <c r="F48" s="1"/>
  <c r="F70" s="1"/>
  <c r="E12"/>
  <c r="E40" s="1"/>
  <c r="E48" s="1"/>
  <c r="E70" s="1"/>
  <c r="D12"/>
  <c r="D40" s="1"/>
  <c r="D48" s="1"/>
  <c r="D70" s="1"/>
  <c r="C12"/>
  <c r="C40" s="1"/>
  <c r="C48" s="1"/>
  <c r="C70" s="1"/>
  <c r="B12"/>
  <c r="B40" s="1"/>
  <c r="O11"/>
  <c r="H11"/>
  <c r="O10"/>
  <c r="H10"/>
  <c r="O9"/>
  <c r="H9"/>
  <c r="O8"/>
  <c r="H8"/>
  <c r="N66" i="8"/>
  <c r="M66"/>
  <c r="L66"/>
  <c r="K66"/>
  <c r="J66"/>
  <c r="I66"/>
  <c r="O66" s="1"/>
  <c r="G66"/>
  <c r="F66"/>
  <c r="E66"/>
  <c r="D66"/>
  <c r="C66"/>
  <c r="B66"/>
  <c r="H66" s="1"/>
  <c r="O65"/>
  <c r="H65"/>
  <c r="O64"/>
  <c r="H64"/>
  <c r="O63"/>
  <c r="H63"/>
  <c r="O62"/>
  <c r="H62"/>
  <c r="O61"/>
  <c r="H61"/>
  <c r="O58"/>
  <c r="H58"/>
  <c r="O57"/>
  <c r="H57"/>
  <c r="O56"/>
  <c r="H56"/>
  <c r="O55"/>
  <c r="H55"/>
  <c r="N54"/>
  <c r="M54"/>
  <c r="L54"/>
  <c r="K54"/>
  <c r="J54"/>
  <c r="I54"/>
  <c r="O54" s="1"/>
  <c r="G54"/>
  <c r="F54"/>
  <c r="E54"/>
  <c r="D54"/>
  <c r="C54"/>
  <c r="B54"/>
  <c r="H54" s="1"/>
  <c r="O53"/>
  <c r="H53"/>
  <c r="N52"/>
  <c r="N59" s="1"/>
  <c r="N68" s="1"/>
  <c r="M52"/>
  <c r="M59" s="1"/>
  <c r="M68" s="1"/>
  <c r="L52"/>
  <c r="L59" s="1"/>
  <c r="L68" s="1"/>
  <c r="K52"/>
  <c r="K59" s="1"/>
  <c r="K68" s="1"/>
  <c r="J52"/>
  <c r="J59" s="1"/>
  <c r="J68" s="1"/>
  <c r="I52"/>
  <c r="I59" s="1"/>
  <c r="G52"/>
  <c r="G59" s="1"/>
  <c r="G68" s="1"/>
  <c r="F52"/>
  <c r="F59" s="1"/>
  <c r="F68" s="1"/>
  <c r="E52"/>
  <c r="E59" s="1"/>
  <c r="E68" s="1"/>
  <c r="D52"/>
  <c r="D59" s="1"/>
  <c r="D68" s="1"/>
  <c r="C52"/>
  <c r="C59" s="1"/>
  <c r="C68" s="1"/>
  <c r="B52"/>
  <c r="B59" s="1"/>
  <c r="O51"/>
  <c r="H51"/>
  <c r="O50"/>
  <c r="H50"/>
  <c r="N46"/>
  <c r="M46"/>
  <c r="L46"/>
  <c r="K46"/>
  <c r="J46"/>
  <c r="I46"/>
  <c r="O46" s="1"/>
  <c r="G46"/>
  <c r="F46"/>
  <c r="E46"/>
  <c r="D46"/>
  <c r="C46"/>
  <c r="B46"/>
  <c r="H46" s="1"/>
  <c r="O45"/>
  <c r="H45"/>
  <c r="O44"/>
  <c r="H44"/>
  <c r="O43"/>
  <c r="H43"/>
  <c r="O42"/>
  <c r="H42"/>
  <c r="O39"/>
  <c r="H39"/>
  <c r="O38"/>
  <c r="H38"/>
  <c r="O37"/>
  <c r="H37"/>
  <c r="O36"/>
  <c r="H36"/>
  <c r="O35"/>
  <c r="H35"/>
  <c r="O34"/>
  <c r="H34"/>
  <c r="O33"/>
  <c r="H33"/>
  <c r="O32"/>
  <c r="H32"/>
  <c r="O31"/>
  <c r="H31"/>
  <c r="O30"/>
  <c r="H30"/>
  <c r="O29"/>
  <c r="H29"/>
  <c r="O28"/>
  <c r="H28"/>
  <c r="O27"/>
  <c r="H27"/>
  <c r="O26"/>
  <c r="H26"/>
  <c r="O25"/>
  <c r="H25"/>
  <c r="N24"/>
  <c r="M24"/>
  <c r="L24"/>
  <c r="K24"/>
  <c r="J24"/>
  <c r="I24"/>
  <c r="O24" s="1"/>
  <c r="G24"/>
  <c r="F24"/>
  <c r="E24"/>
  <c r="D24"/>
  <c r="C24"/>
  <c r="B24"/>
  <c r="H24" s="1"/>
  <c r="O23"/>
  <c r="H23"/>
  <c r="O22"/>
  <c r="H22"/>
  <c r="O21"/>
  <c r="H21"/>
  <c r="O20"/>
  <c r="H20"/>
  <c r="O19"/>
  <c r="H19"/>
  <c r="O18"/>
  <c r="H18"/>
  <c r="O17"/>
  <c r="H17"/>
  <c r="O16"/>
  <c r="H16"/>
  <c r="N15"/>
  <c r="M15"/>
  <c r="L15"/>
  <c r="K15"/>
  <c r="J15"/>
  <c r="I15"/>
  <c r="O15" s="1"/>
  <c r="G15"/>
  <c r="F15"/>
  <c r="E15"/>
  <c r="D15"/>
  <c r="C15"/>
  <c r="B15"/>
  <c r="H15" s="1"/>
  <c r="O14"/>
  <c r="H14"/>
  <c r="O13"/>
  <c r="H13"/>
  <c r="N12"/>
  <c r="N40" s="1"/>
  <c r="N48" s="1"/>
  <c r="N70" s="1"/>
  <c r="M12"/>
  <c r="M40" s="1"/>
  <c r="M48" s="1"/>
  <c r="M70" s="1"/>
  <c r="L12"/>
  <c r="L40" s="1"/>
  <c r="L48" s="1"/>
  <c r="L70" s="1"/>
  <c r="K12"/>
  <c r="K40" s="1"/>
  <c r="K48" s="1"/>
  <c r="K70" s="1"/>
  <c r="J12"/>
  <c r="J40" s="1"/>
  <c r="J48" s="1"/>
  <c r="J70" s="1"/>
  <c r="I12"/>
  <c r="I40" s="1"/>
  <c r="G12"/>
  <c r="G40" s="1"/>
  <c r="G48" s="1"/>
  <c r="G70" s="1"/>
  <c r="F12"/>
  <c r="F40" s="1"/>
  <c r="F48" s="1"/>
  <c r="F70" s="1"/>
  <c r="E12"/>
  <c r="E40" s="1"/>
  <c r="E48" s="1"/>
  <c r="E70" s="1"/>
  <c r="D12"/>
  <c r="D40" s="1"/>
  <c r="D48" s="1"/>
  <c r="D70" s="1"/>
  <c r="C12"/>
  <c r="C40" s="1"/>
  <c r="C48" s="1"/>
  <c r="C70" s="1"/>
  <c r="B12"/>
  <c r="B40" s="1"/>
  <c r="O11"/>
  <c r="H11"/>
  <c r="O10"/>
  <c r="H10"/>
  <c r="O9"/>
  <c r="H9"/>
  <c r="O8"/>
  <c r="H8"/>
  <c r="Q67" i="5"/>
  <c r="Q69" s="1"/>
  <c r="P67"/>
  <c r="P69" s="1"/>
  <c r="O67"/>
  <c r="O69" s="1"/>
  <c r="N67"/>
  <c r="N69" s="1"/>
  <c r="M67"/>
  <c r="M69" s="1"/>
  <c r="L67"/>
  <c r="L69" s="1"/>
  <c r="R69" s="1"/>
  <c r="J67"/>
  <c r="J69" s="1"/>
  <c r="I67"/>
  <c r="I69" s="1"/>
  <c r="H67"/>
  <c r="H69" s="1"/>
  <c r="G67"/>
  <c r="G69" s="1"/>
  <c r="F67"/>
  <c r="F69" s="1"/>
  <c r="E67"/>
  <c r="K67" s="1"/>
  <c r="R66"/>
  <c r="K66"/>
  <c r="R65"/>
  <c r="K65"/>
  <c r="R64"/>
  <c r="K64"/>
  <c r="R63"/>
  <c r="K63"/>
  <c r="R62"/>
  <c r="K62"/>
  <c r="R60"/>
  <c r="R57"/>
  <c r="K57"/>
  <c r="R55"/>
  <c r="K55"/>
  <c r="R53"/>
  <c r="K53"/>
  <c r="R51"/>
  <c r="K51"/>
  <c r="R50"/>
  <c r="K50"/>
  <c r="R49"/>
  <c r="K49"/>
  <c r="R48"/>
  <c r="K48"/>
  <c r="Q47"/>
  <c r="P47"/>
  <c r="O47"/>
  <c r="N47"/>
  <c r="M47"/>
  <c r="L47"/>
  <c r="R47" s="1"/>
  <c r="J47"/>
  <c r="I47"/>
  <c r="H47"/>
  <c r="G47"/>
  <c r="F47"/>
  <c r="E47"/>
  <c r="E60" s="1"/>
  <c r="Q38"/>
  <c r="P38"/>
  <c r="O38"/>
  <c r="N38"/>
  <c r="M38"/>
  <c r="L38"/>
  <c r="R38" s="1"/>
  <c r="J38"/>
  <c r="I38"/>
  <c r="H38"/>
  <c r="G38"/>
  <c r="F38"/>
  <c r="E38"/>
  <c r="K38" s="1"/>
  <c r="R37"/>
  <c r="K37"/>
  <c r="R36"/>
  <c r="K36"/>
  <c r="R35"/>
  <c r="K35"/>
  <c r="R34"/>
  <c r="K34"/>
  <c r="R33"/>
  <c r="K33"/>
  <c r="R28"/>
  <c r="K28"/>
  <c r="R26"/>
  <c r="K26"/>
  <c r="R24"/>
  <c r="K24"/>
  <c r="R22"/>
  <c r="K22"/>
  <c r="R20"/>
  <c r="K20"/>
  <c r="R18"/>
  <c r="K18"/>
  <c r="R17"/>
  <c r="K17"/>
  <c r="R16"/>
  <c r="K16"/>
  <c r="R15"/>
  <c r="K15"/>
  <c r="Q14"/>
  <c r="P14"/>
  <c r="O14"/>
  <c r="N14"/>
  <c r="M14"/>
  <c r="L14"/>
  <c r="R14" s="1"/>
  <c r="J14"/>
  <c r="I14"/>
  <c r="H14"/>
  <c r="G14"/>
  <c r="F14"/>
  <c r="E14"/>
  <c r="K14" s="1"/>
  <c r="R12"/>
  <c r="K12"/>
  <c r="R11"/>
  <c r="K11"/>
  <c r="R10"/>
  <c r="K10"/>
  <c r="R9"/>
  <c r="K9"/>
  <c r="Q8"/>
  <c r="Q31" s="1"/>
  <c r="Q40" s="1"/>
  <c r="Q71" s="1"/>
  <c r="P8"/>
  <c r="P31" s="1"/>
  <c r="P40" s="1"/>
  <c r="P71" s="1"/>
  <c r="O8"/>
  <c r="O31" s="1"/>
  <c r="O40" s="1"/>
  <c r="O71" s="1"/>
  <c r="N8"/>
  <c r="N31" s="1"/>
  <c r="N40" s="1"/>
  <c r="N71" s="1"/>
  <c r="M8"/>
  <c r="M31" s="1"/>
  <c r="M40" s="1"/>
  <c r="M71" s="1"/>
  <c r="L8"/>
  <c r="L31" s="1"/>
  <c r="J8"/>
  <c r="J31" s="1"/>
  <c r="J40" s="1"/>
  <c r="J71" s="1"/>
  <c r="I8"/>
  <c r="I31" s="1"/>
  <c r="I40" s="1"/>
  <c r="I71" s="1"/>
  <c r="H8"/>
  <c r="H31" s="1"/>
  <c r="H40" s="1"/>
  <c r="H71" s="1"/>
  <c r="G8"/>
  <c r="G31" s="1"/>
  <c r="G40" s="1"/>
  <c r="G71" s="1"/>
  <c r="F8"/>
  <c r="F31" s="1"/>
  <c r="F40" s="1"/>
  <c r="F71" s="1"/>
  <c r="E8"/>
  <c r="E31" s="1"/>
  <c r="V26" i="7"/>
  <c r="K26"/>
  <c r="Q24"/>
  <c r="S18"/>
  <c r="H18"/>
  <c r="U17"/>
  <c r="U24" s="1"/>
  <c r="U25" s="1"/>
  <c r="U28" s="1"/>
  <c r="T17"/>
  <c r="T24" s="1"/>
  <c r="R17"/>
  <c r="R24" s="1"/>
  <c r="P17"/>
  <c r="P24" s="1"/>
  <c r="O17"/>
  <c r="O24" s="1"/>
  <c r="O25" s="1"/>
  <c r="O28" s="1"/>
  <c r="N17"/>
  <c r="N24" s="1"/>
  <c r="M17"/>
  <c r="M24" s="1"/>
  <c r="M25" s="1"/>
  <c r="M28" s="1"/>
  <c r="J17"/>
  <c r="J24" s="1"/>
  <c r="J25" s="1"/>
  <c r="J28" s="1"/>
  <c r="I17"/>
  <c r="I24" s="1"/>
  <c r="G17"/>
  <c r="G24" s="1"/>
  <c r="F17"/>
  <c r="F24" s="1"/>
  <c r="E17"/>
  <c r="E24" s="1"/>
  <c r="D17"/>
  <c r="D24" s="1"/>
  <c r="D25" s="1"/>
  <c r="D28" s="1"/>
  <c r="C17"/>
  <c r="C24" s="1"/>
  <c r="B17"/>
  <c r="B24" s="1"/>
  <c r="B25" s="1"/>
  <c r="B28" s="1"/>
  <c r="W16"/>
  <c r="S16"/>
  <c r="V16" s="1"/>
  <c r="L16"/>
  <c r="H16"/>
  <c r="K16" s="1"/>
  <c r="W15"/>
  <c r="S15"/>
  <c r="V15" s="1"/>
  <c r="L15"/>
  <c r="H15"/>
  <c r="K15" s="1"/>
  <c r="W14"/>
  <c r="S14"/>
  <c r="V14" s="1"/>
  <c r="L14"/>
  <c r="H14"/>
  <c r="K14" s="1"/>
  <c r="W13"/>
  <c r="S13"/>
  <c r="V13" s="1"/>
  <c r="L13"/>
  <c r="H13"/>
  <c r="K13" s="1"/>
  <c r="W12"/>
  <c r="S12"/>
  <c r="V12" s="1"/>
  <c r="L12"/>
  <c r="H12"/>
  <c r="K12" s="1"/>
  <c r="W11"/>
  <c r="S11"/>
  <c r="V11" s="1"/>
  <c r="L11"/>
  <c r="H11"/>
  <c r="K11" s="1"/>
  <c r="W10"/>
  <c r="S10"/>
  <c r="V10" s="1"/>
  <c r="L10"/>
  <c r="H10"/>
  <c r="K10" s="1"/>
  <c r="W9"/>
  <c r="S9"/>
  <c r="S17" s="1"/>
  <c r="S24" s="1"/>
  <c r="S25" s="1"/>
  <c r="S28" s="1"/>
  <c r="L9"/>
  <c r="H9"/>
  <c r="H17" s="1"/>
  <c r="H24" s="1"/>
  <c r="H25" s="1"/>
  <c r="H28" s="1"/>
  <c r="Q72" i="4"/>
  <c r="P72"/>
  <c r="O72"/>
  <c r="N72"/>
  <c r="M72"/>
  <c r="L72"/>
  <c r="R72" s="1"/>
  <c r="J72"/>
  <c r="I72"/>
  <c r="H72"/>
  <c r="G72"/>
  <c r="F72"/>
  <c r="E72"/>
  <c r="K72" s="1"/>
  <c r="R71"/>
  <c r="K71"/>
  <c r="R70"/>
  <c r="K70"/>
  <c r="R69"/>
  <c r="K69"/>
  <c r="R68"/>
  <c r="K68"/>
  <c r="R67"/>
  <c r="K67"/>
  <c r="R63"/>
  <c r="K63"/>
  <c r="R61"/>
  <c r="K61"/>
  <c r="R59"/>
  <c r="K59"/>
  <c r="R57"/>
  <c r="K57"/>
  <c r="R56"/>
  <c r="K56"/>
  <c r="R55"/>
  <c r="K55"/>
  <c r="R54"/>
  <c r="K54"/>
  <c r="Q53"/>
  <c r="Q65" s="1"/>
  <c r="Q74" s="1"/>
  <c r="P53"/>
  <c r="P65" s="1"/>
  <c r="P74" s="1"/>
  <c r="O53"/>
  <c r="O65" s="1"/>
  <c r="O74" s="1"/>
  <c r="N53"/>
  <c r="N65" s="1"/>
  <c r="N74" s="1"/>
  <c r="M53"/>
  <c r="M65" s="1"/>
  <c r="M74" s="1"/>
  <c r="L53"/>
  <c r="L65" s="1"/>
  <c r="J53"/>
  <c r="J65" s="1"/>
  <c r="J74" s="1"/>
  <c r="I53"/>
  <c r="I65" s="1"/>
  <c r="I74" s="1"/>
  <c r="H53"/>
  <c r="H65" s="1"/>
  <c r="H74" s="1"/>
  <c r="G53"/>
  <c r="G65" s="1"/>
  <c r="G74" s="1"/>
  <c r="F53"/>
  <c r="F65" s="1"/>
  <c r="F74" s="1"/>
  <c r="E53"/>
  <c r="E65" s="1"/>
  <c r="Q40"/>
  <c r="P40"/>
  <c r="O40"/>
  <c r="N40"/>
  <c r="M40"/>
  <c r="L40"/>
  <c r="R40" s="1"/>
  <c r="J40"/>
  <c r="I40"/>
  <c r="H40"/>
  <c r="G40"/>
  <c r="F40"/>
  <c r="E40"/>
  <c r="K40" s="1"/>
  <c r="R39"/>
  <c r="K39"/>
  <c r="R38"/>
  <c r="K38"/>
  <c r="R37"/>
  <c r="K37"/>
  <c r="R36"/>
  <c r="K36"/>
  <c r="R35"/>
  <c r="K35"/>
  <c r="R31"/>
  <c r="K31"/>
  <c r="R29"/>
  <c r="K29"/>
  <c r="R27"/>
  <c r="K27"/>
  <c r="R25"/>
  <c r="K25"/>
  <c r="R23"/>
  <c r="K23"/>
  <c r="R21"/>
  <c r="K21"/>
  <c r="R20"/>
  <c r="K20"/>
  <c r="R19"/>
  <c r="K19"/>
  <c r="R18"/>
  <c r="K18"/>
  <c r="Q17"/>
  <c r="P17"/>
  <c r="O17"/>
  <c r="N17"/>
  <c r="M17"/>
  <c r="L17"/>
  <c r="R17" s="1"/>
  <c r="J17"/>
  <c r="I17"/>
  <c r="H17"/>
  <c r="G17"/>
  <c r="F17"/>
  <c r="E17"/>
  <c r="K17" s="1"/>
  <c r="R15"/>
  <c r="K15"/>
  <c r="R14"/>
  <c r="K14"/>
  <c r="R13"/>
  <c r="K13"/>
  <c r="R12"/>
  <c r="K12"/>
  <c r="Q11"/>
  <c r="Q33" s="1"/>
  <c r="Q42" s="1"/>
  <c r="Q76" s="1"/>
  <c r="P11"/>
  <c r="P33" s="1"/>
  <c r="P42" s="1"/>
  <c r="P76" s="1"/>
  <c r="O11"/>
  <c r="O33" s="1"/>
  <c r="O42" s="1"/>
  <c r="O76" s="1"/>
  <c r="N11"/>
  <c r="N33" s="1"/>
  <c r="N42" s="1"/>
  <c r="N76" s="1"/>
  <c r="M11"/>
  <c r="M33" s="1"/>
  <c r="M42" s="1"/>
  <c r="M76" s="1"/>
  <c r="L11"/>
  <c r="L33" s="1"/>
  <c r="J11"/>
  <c r="J33" s="1"/>
  <c r="J42" s="1"/>
  <c r="J76" s="1"/>
  <c r="I11"/>
  <c r="I33" s="1"/>
  <c r="I42" s="1"/>
  <c r="I76" s="1"/>
  <c r="H11"/>
  <c r="H33" s="1"/>
  <c r="H42" s="1"/>
  <c r="H76" s="1"/>
  <c r="G11"/>
  <c r="G33" s="1"/>
  <c r="G42" s="1"/>
  <c r="G76" s="1"/>
  <c r="F11"/>
  <c r="F33" s="1"/>
  <c r="F42" s="1"/>
  <c r="F76" s="1"/>
  <c r="E11"/>
  <c r="E33" s="1"/>
  <c r="K62" i="3"/>
  <c r="J62"/>
  <c r="I62"/>
  <c r="L62" s="1"/>
  <c r="G62"/>
  <c r="F62"/>
  <c r="E62"/>
  <c r="H62" s="1"/>
  <c r="L61"/>
  <c r="H61"/>
  <c r="L60"/>
  <c r="H60"/>
  <c r="L59"/>
  <c r="H59"/>
  <c r="L58"/>
  <c r="H58"/>
  <c r="L57"/>
  <c r="H57"/>
  <c r="L53"/>
  <c r="H53"/>
  <c r="L51"/>
  <c r="H51"/>
  <c r="L49"/>
  <c r="H49"/>
  <c r="L47"/>
  <c r="H47"/>
  <c r="L46"/>
  <c r="H46"/>
  <c r="L45"/>
  <c r="H45"/>
  <c r="L44"/>
  <c r="H44"/>
  <c r="K43"/>
  <c r="K55" s="1"/>
  <c r="K64" s="1"/>
  <c r="J43"/>
  <c r="J55" s="1"/>
  <c r="J64" s="1"/>
  <c r="I43"/>
  <c r="I55" s="1"/>
  <c r="G43"/>
  <c r="G55" s="1"/>
  <c r="G64" s="1"/>
  <c r="F43"/>
  <c r="F55" s="1"/>
  <c r="F64" s="1"/>
  <c r="E43"/>
  <c r="E55" s="1"/>
  <c r="K34"/>
  <c r="J34"/>
  <c r="I34"/>
  <c r="L34" s="1"/>
  <c r="G34"/>
  <c r="F34"/>
  <c r="E34"/>
  <c r="H34" s="1"/>
  <c r="L33"/>
  <c r="H33"/>
  <c r="L32"/>
  <c r="H32"/>
  <c r="L31"/>
  <c r="H31"/>
  <c r="L30"/>
  <c r="H30"/>
  <c r="L29"/>
  <c r="H29"/>
  <c r="L25"/>
  <c r="H25"/>
  <c r="L23"/>
  <c r="H23"/>
  <c r="L21"/>
  <c r="H21"/>
  <c r="L19"/>
  <c r="H19"/>
  <c r="L17"/>
  <c r="H17"/>
  <c r="L15"/>
  <c r="H15"/>
  <c r="L13"/>
  <c r="H13"/>
  <c r="L12"/>
  <c r="H12"/>
  <c r="L11"/>
  <c r="H11"/>
  <c r="L10"/>
  <c r="H10"/>
  <c r="K9"/>
  <c r="K27" s="1"/>
  <c r="K36" s="1"/>
  <c r="K66" s="1"/>
  <c r="J9"/>
  <c r="J27" s="1"/>
  <c r="J36" s="1"/>
  <c r="J66" s="1"/>
  <c r="I9"/>
  <c r="I27" s="1"/>
  <c r="G9"/>
  <c r="G27" s="1"/>
  <c r="G36" s="1"/>
  <c r="G66" s="1"/>
  <c r="F9"/>
  <c r="F27" s="1"/>
  <c r="F36" s="1"/>
  <c r="F66" s="1"/>
  <c r="E9"/>
  <c r="E27" s="1"/>
  <c r="Q108" i="2"/>
  <c r="P108"/>
  <c r="O108"/>
  <c r="N108"/>
  <c r="M108"/>
  <c r="L108"/>
  <c r="R108" s="1"/>
  <c r="J108"/>
  <c r="I108"/>
  <c r="H108"/>
  <c r="G108"/>
  <c r="F108"/>
  <c r="E108"/>
  <c r="K108" s="1"/>
  <c r="R107"/>
  <c r="K107"/>
  <c r="R106"/>
  <c r="K106"/>
  <c r="R105"/>
  <c r="K105"/>
  <c r="R104"/>
  <c r="K104"/>
  <c r="R103"/>
  <c r="K103"/>
  <c r="R99"/>
  <c r="K99"/>
  <c r="R98"/>
  <c r="K98"/>
  <c r="Q97"/>
  <c r="P97"/>
  <c r="O97"/>
  <c r="N97"/>
  <c r="M97"/>
  <c r="L97"/>
  <c r="R97" s="1"/>
  <c r="J97"/>
  <c r="I97"/>
  <c r="H97"/>
  <c r="G97"/>
  <c r="F97"/>
  <c r="E97"/>
  <c r="K97" s="1"/>
  <c r="R95"/>
  <c r="K95"/>
  <c r="R93"/>
  <c r="K93"/>
  <c r="R91"/>
  <c r="K91"/>
  <c r="Q90"/>
  <c r="P90"/>
  <c r="O90"/>
  <c r="N90"/>
  <c r="M90"/>
  <c r="L90"/>
  <c r="R90" s="1"/>
  <c r="J90"/>
  <c r="I90"/>
  <c r="H90"/>
  <c r="G90"/>
  <c r="F90"/>
  <c r="E90"/>
  <c r="K90" s="1"/>
  <c r="R89"/>
  <c r="K89"/>
  <c r="R88"/>
  <c r="K88"/>
  <c r="R87"/>
  <c r="K87"/>
  <c r="Q86"/>
  <c r="P86"/>
  <c r="O86"/>
  <c r="N86"/>
  <c r="M86"/>
  <c r="L86"/>
  <c r="R86" s="1"/>
  <c r="J86"/>
  <c r="I86"/>
  <c r="H86"/>
  <c r="G86"/>
  <c r="F86"/>
  <c r="E86"/>
  <c r="K86" s="1"/>
  <c r="Q85"/>
  <c r="Q101" s="1"/>
  <c r="Q110" s="1"/>
  <c r="P85"/>
  <c r="P101" s="1"/>
  <c r="P110" s="1"/>
  <c r="O85"/>
  <c r="O101" s="1"/>
  <c r="O110" s="1"/>
  <c r="N85"/>
  <c r="N101" s="1"/>
  <c r="N110" s="1"/>
  <c r="M85"/>
  <c r="M101" s="1"/>
  <c r="M110" s="1"/>
  <c r="L85"/>
  <c r="L101" s="1"/>
  <c r="J85"/>
  <c r="J101" s="1"/>
  <c r="J110" s="1"/>
  <c r="I85"/>
  <c r="I101" s="1"/>
  <c r="I110" s="1"/>
  <c r="H85"/>
  <c r="H101" s="1"/>
  <c r="H110" s="1"/>
  <c r="G85"/>
  <c r="G101" s="1"/>
  <c r="G110" s="1"/>
  <c r="F85"/>
  <c r="F101" s="1"/>
  <c r="F110" s="1"/>
  <c r="E85"/>
  <c r="E101" s="1"/>
  <c r="Q68"/>
  <c r="P68"/>
  <c r="O68"/>
  <c r="N68"/>
  <c r="M68"/>
  <c r="L68"/>
  <c r="R68" s="1"/>
  <c r="J68"/>
  <c r="I68"/>
  <c r="H68"/>
  <c r="G68"/>
  <c r="F68"/>
  <c r="E68"/>
  <c r="K68" s="1"/>
  <c r="R67"/>
  <c r="K67"/>
  <c r="R66"/>
  <c r="K66"/>
  <c r="R65"/>
  <c r="K65"/>
  <c r="R64"/>
  <c r="K64"/>
  <c r="R63"/>
  <c r="K63"/>
  <c r="R59"/>
  <c r="K59"/>
  <c r="Q58"/>
  <c r="P58"/>
  <c r="O58"/>
  <c r="N58"/>
  <c r="M58"/>
  <c r="L58"/>
  <c r="R58" s="1"/>
  <c r="J58"/>
  <c r="I58"/>
  <c r="H58"/>
  <c r="G58"/>
  <c r="F58"/>
  <c r="E58"/>
  <c r="K58" s="1"/>
  <c r="R56"/>
  <c r="K56"/>
  <c r="R55"/>
  <c r="K55"/>
  <c r="R54"/>
  <c r="K54"/>
  <c r="R53"/>
  <c r="K53"/>
  <c r="R52"/>
  <c r="K52"/>
  <c r="R51"/>
  <c r="K51"/>
  <c r="R50"/>
  <c r="K50"/>
  <c r="Q49"/>
  <c r="P49"/>
  <c r="O49"/>
  <c r="N49"/>
  <c r="M49"/>
  <c r="L49"/>
  <c r="R49" s="1"/>
  <c r="J49"/>
  <c r="I49"/>
  <c r="H49"/>
  <c r="G49"/>
  <c r="F49"/>
  <c r="E49"/>
  <c r="K49" s="1"/>
  <c r="R47"/>
  <c r="K47"/>
  <c r="Q46"/>
  <c r="P46"/>
  <c r="O46"/>
  <c r="N46"/>
  <c r="M46"/>
  <c r="R46" s="1"/>
  <c r="J46"/>
  <c r="I46"/>
  <c r="H46"/>
  <c r="G46"/>
  <c r="F46"/>
  <c r="E46"/>
  <c r="K46" s="1"/>
  <c r="R44"/>
  <c r="K44"/>
  <c r="Q43"/>
  <c r="P43"/>
  <c r="O43"/>
  <c r="N43"/>
  <c r="M43"/>
  <c r="L43"/>
  <c r="R43" s="1"/>
  <c r="J43"/>
  <c r="I43"/>
  <c r="H43"/>
  <c r="G43"/>
  <c r="F43"/>
  <c r="E43"/>
  <c r="K43" s="1"/>
  <c r="R41"/>
  <c r="K41"/>
  <c r="R40"/>
  <c r="K40"/>
  <c r="R39"/>
  <c r="K39"/>
  <c r="R38"/>
  <c r="K38"/>
  <c r="R37"/>
  <c r="K37"/>
  <c r="R36"/>
  <c r="K36"/>
  <c r="R35"/>
  <c r="K35"/>
  <c r="R34"/>
  <c r="K34"/>
  <c r="R33"/>
  <c r="K33"/>
  <c r="R32"/>
  <c r="K32"/>
  <c r="R31"/>
  <c r="K31"/>
  <c r="R30"/>
  <c r="K30"/>
  <c r="Q29"/>
  <c r="P29"/>
  <c r="O29"/>
  <c r="N29"/>
  <c r="M29"/>
  <c r="L29"/>
  <c r="R29" s="1"/>
  <c r="J29"/>
  <c r="I29"/>
  <c r="H29"/>
  <c r="G29"/>
  <c r="F29"/>
  <c r="E29"/>
  <c r="K29" s="1"/>
  <c r="R27"/>
  <c r="K27"/>
  <c r="R26"/>
  <c r="K26"/>
  <c r="R25"/>
  <c r="K25"/>
  <c r="Q24"/>
  <c r="P24"/>
  <c r="O24"/>
  <c r="N24"/>
  <c r="M24"/>
  <c r="L24"/>
  <c r="R24" s="1"/>
  <c r="J24"/>
  <c r="I24"/>
  <c r="H24"/>
  <c r="G24"/>
  <c r="F24"/>
  <c r="E24"/>
  <c r="K24" s="1"/>
  <c r="R23"/>
  <c r="K23"/>
  <c r="R22"/>
  <c r="K22"/>
  <c r="R21"/>
  <c r="K21"/>
  <c r="Q20"/>
  <c r="P20"/>
  <c r="O20"/>
  <c r="N20"/>
  <c r="M20"/>
  <c r="L20"/>
  <c r="R20" s="1"/>
  <c r="J20"/>
  <c r="I20"/>
  <c r="H20"/>
  <c r="G20"/>
  <c r="F20"/>
  <c r="E20"/>
  <c r="K20" s="1"/>
  <c r="Q19"/>
  <c r="P19"/>
  <c r="O19"/>
  <c r="N19"/>
  <c r="M19"/>
  <c r="L19"/>
  <c r="R19" s="1"/>
  <c r="J19"/>
  <c r="I19"/>
  <c r="H19"/>
  <c r="G19"/>
  <c r="F19"/>
  <c r="E19"/>
  <c r="K19" s="1"/>
  <c r="R17"/>
  <c r="K17"/>
  <c r="R16"/>
  <c r="K16"/>
  <c r="R15"/>
  <c r="K15"/>
  <c r="R14"/>
  <c r="K14"/>
  <c r="R13"/>
  <c r="K13"/>
  <c r="Q12"/>
  <c r="P12"/>
  <c r="O12"/>
  <c r="N12"/>
  <c r="L12"/>
  <c r="R12" s="1"/>
  <c r="J12"/>
  <c r="I12"/>
  <c r="H12"/>
  <c r="G12"/>
  <c r="F12"/>
  <c r="E12"/>
  <c r="K12" s="1"/>
  <c r="R11"/>
  <c r="Q10"/>
  <c r="Q61" s="1"/>
  <c r="Q70" s="1"/>
  <c r="Q112" s="1"/>
  <c r="P10"/>
  <c r="P61" s="1"/>
  <c r="P70" s="1"/>
  <c r="P112" s="1"/>
  <c r="O10"/>
  <c r="O61" s="1"/>
  <c r="O70" s="1"/>
  <c r="O112" s="1"/>
  <c r="N10"/>
  <c r="N61" s="1"/>
  <c r="N70" s="1"/>
  <c r="N112" s="1"/>
  <c r="M10"/>
  <c r="M61" s="1"/>
  <c r="M70" s="1"/>
  <c r="M112" s="1"/>
  <c r="L10"/>
  <c r="L61" s="1"/>
  <c r="J10"/>
  <c r="J61" s="1"/>
  <c r="J70" s="1"/>
  <c r="J112" s="1"/>
  <c r="I10"/>
  <c r="I61" s="1"/>
  <c r="I70" s="1"/>
  <c r="I112" s="1"/>
  <c r="H10"/>
  <c r="H61" s="1"/>
  <c r="H70" s="1"/>
  <c r="H112" s="1"/>
  <c r="G10"/>
  <c r="G61" s="1"/>
  <c r="G70" s="1"/>
  <c r="G112" s="1"/>
  <c r="F10"/>
  <c r="F61" s="1"/>
  <c r="F70" s="1"/>
  <c r="F112" s="1"/>
  <c r="E10"/>
  <c r="E61" s="1"/>
  <c r="I39" i="1"/>
  <c r="H39"/>
  <c r="E39"/>
  <c r="D39"/>
  <c r="I32"/>
  <c r="I41" s="1"/>
  <c r="H32"/>
  <c r="H41" s="1"/>
  <c r="E32"/>
  <c r="E41" s="1"/>
  <c r="D32"/>
  <c r="D41" s="1"/>
  <c r="I23"/>
  <c r="H23"/>
  <c r="E23"/>
  <c r="D23"/>
  <c r="I16"/>
  <c r="I25" s="1"/>
  <c r="I43" s="1"/>
  <c r="H16"/>
  <c r="H25" s="1"/>
  <c r="H43" s="1"/>
  <c r="E16"/>
  <c r="E25" s="1"/>
  <c r="E43" s="1"/>
  <c r="D16"/>
  <c r="D25" s="1"/>
  <c r="D43" s="1"/>
  <c r="P7" i="17"/>
  <c r="P9"/>
  <c r="P10"/>
  <c r="P11"/>
  <c r="P12"/>
  <c r="B13"/>
  <c r="C13"/>
  <c r="P13"/>
  <c r="D13"/>
  <c r="E13"/>
  <c r="F13"/>
  <c r="G13"/>
  <c r="H13"/>
  <c r="I13"/>
  <c r="J13"/>
  <c r="K13"/>
  <c r="L13"/>
  <c r="M13"/>
  <c r="N13"/>
  <c r="O13"/>
  <c r="P14"/>
  <c r="P21"/>
  <c r="P15"/>
  <c r="P16"/>
  <c r="B21"/>
  <c r="C21"/>
  <c r="D21"/>
  <c r="E21"/>
  <c r="F21"/>
  <c r="G21"/>
  <c r="H21"/>
  <c r="I21"/>
  <c r="J21"/>
  <c r="K21"/>
  <c r="L21"/>
  <c r="M21"/>
  <c r="N21"/>
  <c r="O21"/>
  <c r="E95" i="6"/>
  <c r="E107"/>
  <c r="I17" i="14" l="1"/>
  <c r="E8"/>
  <c r="I8"/>
  <c r="G32" i="13"/>
  <c r="N32"/>
  <c r="B31" i="11"/>
  <c r="H23"/>
  <c r="I31"/>
  <c r="O23"/>
  <c r="B51"/>
  <c r="H51" s="1"/>
  <c r="H42"/>
  <c r="I51"/>
  <c r="O51" s="1"/>
  <c r="O42"/>
  <c r="H14"/>
  <c r="O14"/>
  <c r="H36"/>
  <c r="O36"/>
  <c r="B31" i="10"/>
  <c r="H23"/>
  <c r="I31"/>
  <c r="O23"/>
  <c r="B51"/>
  <c r="H51" s="1"/>
  <c r="H42"/>
  <c r="I51"/>
  <c r="O51" s="1"/>
  <c r="O42"/>
  <c r="H14"/>
  <c r="O14"/>
  <c r="H36"/>
  <c r="O36"/>
  <c r="B48" i="9"/>
  <c r="H40"/>
  <c r="I48"/>
  <c r="O40"/>
  <c r="B68"/>
  <c r="H68" s="1"/>
  <c r="H59"/>
  <c r="I68"/>
  <c r="O68" s="1"/>
  <c r="O59"/>
  <c r="H12"/>
  <c r="O12"/>
  <c r="H52"/>
  <c r="O52"/>
  <c r="B48" i="8"/>
  <c r="H40"/>
  <c r="I48"/>
  <c r="O40"/>
  <c r="B68"/>
  <c r="H68" s="1"/>
  <c r="H59"/>
  <c r="I68"/>
  <c r="O68" s="1"/>
  <c r="O59"/>
  <c r="H12"/>
  <c r="O12"/>
  <c r="H52"/>
  <c r="O52"/>
  <c r="E40" i="5"/>
  <c r="K31"/>
  <c r="L40"/>
  <c r="R31"/>
  <c r="E69"/>
  <c r="K69" s="1"/>
  <c r="K60"/>
  <c r="K8"/>
  <c r="R8"/>
  <c r="K47"/>
  <c r="R67"/>
  <c r="K9" i="7"/>
  <c r="V9"/>
  <c r="K17"/>
  <c r="K24" s="1"/>
  <c r="L17"/>
  <c r="L24" s="1"/>
  <c r="V17"/>
  <c r="V24" s="1"/>
  <c r="W17"/>
  <c r="W24" s="1"/>
  <c r="E42" i="4"/>
  <c r="K33"/>
  <c r="L42"/>
  <c r="R33"/>
  <c r="E74"/>
  <c r="K74" s="1"/>
  <c r="K65"/>
  <c r="L74"/>
  <c r="R74" s="1"/>
  <c r="R65"/>
  <c r="K11"/>
  <c r="R11"/>
  <c r="K53"/>
  <c r="R53"/>
  <c r="E36" i="3"/>
  <c r="H27"/>
  <c r="I36"/>
  <c r="L27"/>
  <c r="E64"/>
  <c r="H64" s="1"/>
  <c r="H55"/>
  <c r="I64"/>
  <c r="L64" s="1"/>
  <c r="L55"/>
  <c r="H9"/>
  <c r="L9"/>
  <c r="H43"/>
  <c r="L43"/>
  <c r="E70" i="2"/>
  <c r="K61"/>
  <c r="L70"/>
  <c r="R61"/>
  <c r="E110"/>
  <c r="K110" s="1"/>
  <c r="K101"/>
  <c r="L110"/>
  <c r="R110" s="1"/>
  <c r="R101"/>
  <c r="K10"/>
  <c r="R10"/>
  <c r="K85"/>
  <c r="R85"/>
  <c r="I53" i="11" l="1"/>
  <c r="O53" s="1"/>
  <c r="O31"/>
  <c r="B53"/>
  <c r="H53" s="1"/>
  <c r="H31"/>
  <c r="I53" i="10"/>
  <c r="O53" s="1"/>
  <c r="O31"/>
  <c r="B53"/>
  <c r="H53" s="1"/>
  <c r="H31"/>
  <c r="I70" i="9"/>
  <c r="O70" s="1"/>
  <c r="O48"/>
  <c r="B70"/>
  <c r="H70" s="1"/>
  <c r="H48"/>
  <c r="I70" i="8"/>
  <c r="O70" s="1"/>
  <c r="O48"/>
  <c r="B70"/>
  <c r="H70" s="1"/>
  <c r="H48"/>
  <c r="L71" i="5"/>
  <c r="R71" s="1"/>
  <c r="R40"/>
  <c r="E71"/>
  <c r="K71" s="1"/>
  <c r="K40"/>
  <c r="V25" i="7"/>
  <c r="V28" s="1"/>
  <c r="K25"/>
  <c r="K28" s="1"/>
  <c r="L76" i="4"/>
  <c r="R76" s="1"/>
  <c r="R42"/>
  <c r="E76"/>
  <c r="K42"/>
  <c r="I66" i="3"/>
  <c r="L66" s="1"/>
  <c r="L36"/>
  <c r="E66"/>
  <c r="H66" s="1"/>
  <c r="H36"/>
  <c r="L112" i="2"/>
  <c r="R112" s="1"/>
  <c r="R70"/>
  <c r="E112"/>
  <c r="K112" s="1"/>
  <c r="K70"/>
  <c r="K76" i="4" l="1"/>
</calcChain>
</file>

<file path=xl/sharedStrings.xml><?xml version="1.0" encoding="utf-8"?>
<sst xmlns="http://schemas.openxmlformats.org/spreadsheetml/2006/main" count="1328" uniqueCount="598">
  <si>
    <t>KÖLTSÉGVETÉS MÉRLEGE</t>
  </si>
  <si>
    <t xml:space="preserve">Bevétel </t>
  </si>
  <si>
    <t>Kiadás</t>
  </si>
  <si>
    <t xml:space="preserve">Megnevezés </t>
  </si>
  <si>
    <t>Előirányzat</t>
  </si>
  <si>
    <t>I. Működési bevételek</t>
  </si>
  <si>
    <t>I. Személyi juttatás</t>
  </si>
  <si>
    <t>II. Önkormányzatok sajátos működési bevételei</t>
  </si>
  <si>
    <t xml:space="preserve">II. Munkaadót terhelő járulékok és szoc. Hozzájár. adó </t>
  </si>
  <si>
    <t>III. Az önkorm. általános működésének és ágazati feladatainak támogatása</t>
  </si>
  <si>
    <t xml:space="preserve">III. Dologi kiadások </t>
  </si>
  <si>
    <t xml:space="preserve">IV. Központosított előirányzatok </t>
  </si>
  <si>
    <t>IV. Ellátottak pénzbeli juttatásai</t>
  </si>
  <si>
    <t xml:space="preserve">V. Önkormányzat kiegészítő támogatásai </t>
  </si>
  <si>
    <t xml:space="preserve">V. Egyéb működési kiadások </t>
  </si>
  <si>
    <t xml:space="preserve">VI. Egyéb költségvetési támogatás államháztartáson belülről </t>
  </si>
  <si>
    <t>VI. Államháztartáson kívülre átadott pénzeszköz</t>
  </si>
  <si>
    <t xml:space="preserve">VII. Államháztartáson kívülről átvett pénzeszközök </t>
  </si>
  <si>
    <t>VII. Általános tartalék</t>
  </si>
  <si>
    <t>VIII. Céltartalék</t>
  </si>
  <si>
    <t xml:space="preserve">A. MŰKÖDÉSI KÖLTSÉGVETÉSI BEVÉTELEK ÖSSZESEN </t>
  </si>
  <si>
    <t>A. MŰKÖDÉSI KÖLTSÉGVETÉSI KIADÁSOK ÖSSZESEN</t>
  </si>
  <si>
    <t xml:space="preserve">I. Betétek visszavonása </t>
  </si>
  <si>
    <t xml:space="preserve">I. Szabad pénzeszközök betétként való elhelyezése </t>
  </si>
  <si>
    <t xml:space="preserve">II. Költségv.-i hiány belső finansz.-ra szolgáló kv.-i, váll.-i maradv. Igénybevét. </t>
  </si>
  <si>
    <t xml:space="preserve">II. Értékpapír vásárlás </t>
  </si>
  <si>
    <t>III. Irányító szervi támogatása</t>
  </si>
  <si>
    <t xml:space="preserve">III. Irányító szervi támogatás kiutalása </t>
  </si>
  <si>
    <t>IV. Értékpapír kibocsátás, értékesítés, beváltás</t>
  </si>
  <si>
    <t xml:space="preserve">IV. Hitel, kölcsön törlesztése </t>
  </si>
  <si>
    <t xml:space="preserve">V. Hitel, kölcsön felvétele </t>
  </si>
  <si>
    <t>B. Finanszírozási bevételek összesen</t>
  </si>
  <si>
    <t xml:space="preserve">B. Finanszírozási kiadások összesen </t>
  </si>
  <si>
    <t xml:space="preserve">C. MŰKÖDÉSI BEVÉTELEK MINDÖSSZESEN (A+B) </t>
  </si>
  <si>
    <t xml:space="preserve">C. MŰKÖDÉSI KIADÁSOK MINDÖSSZESEN (A+B) </t>
  </si>
  <si>
    <t xml:space="preserve">I. Felhalmozási és tőke jellegű bevételek </t>
  </si>
  <si>
    <t>I. Beruházási kiadások ÁFÁ-val</t>
  </si>
  <si>
    <t>II. Központi költségvetésből kapott támogatás</t>
  </si>
  <si>
    <t xml:space="preserve">II. Felújítási kiadások ÁFÁ-val </t>
  </si>
  <si>
    <t xml:space="preserve">III.Egyéb költségvetési támogatás államháztartáson belülről </t>
  </si>
  <si>
    <t xml:space="preserve">III. Egyéb felhalmozási kiadások </t>
  </si>
  <si>
    <t xml:space="preserve">IV. Államháztartáson kívülről átvett pénzeszközök </t>
  </si>
  <si>
    <t xml:space="preserve">IV. Általános tartalék </t>
  </si>
  <si>
    <t xml:space="preserve">V. Céltartalék </t>
  </si>
  <si>
    <t xml:space="preserve">D. FELHALMOZÁSI KÖLTSÉGVETÉSI BEVÉTELEK ÖSSZESEN </t>
  </si>
  <si>
    <t>D. FELHALMOZÁSI KÖLTSÉGVETÉSI KIADÁSOK ÖSSZESEN</t>
  </si>
  <si>
    <t>II. Pénzügyi lízing tőketörlesztése</t>
  </si>
  <si>
    <t xml:space="preserve">IV.  Értékpapír vásárlása </t>
  </si>
  <si>
    <t>V. Hitel, kölcsön felvétel</t>
  </si>
  <si>
    <t xml:space="preserve">V. Hitel, kölcsön törlesztése </t>
  </si>
  <si>
    <t>E. Finanszírozási bevételek összesen</t>
  </si>
  <si>
    <t xml:space="preserve">E. Finanszírozási kiadások összesen </t>
  </si>
  <si>
    <t xml:space="preserve">F. FELHALMOZÁSI BEVÉTELEK MINDÖSSZESEN (D+E) </t>
  </si>
  <si>
    <t xml:space="preserve">F. FELHALMOZÁSI KIADÁSOK MINDÖSSZESEN (D+E) </t>
  </si>
  <si>
    <t>G. BEVÉTELEK MINDÖSSZESEN (C+F)</t>
  </si>
  <si>
    <t>G. KIADÁSOK MINDÖSSZESEN (C+F)</t>
  </si>
  <si>
    <t>Ezer Ft-ban</t>
  </si>
  <si>
    <t xml:space="preserve">  BEVÉTELEK JOGCÍMEI</t>
  </si>
  <si>
    <t>Önkorm.</t>
  </si>
  <si>
    <t>Költségvetési szervek</t>
  </si>
  <si>
    <t xml:space="preserve">Összesen </t>
  </si>
  <si>
    <t>Önkorm.Hiv.</t>
  </si>
  <si>
    <t>GAMESZ</t>
  </si>
  <si>
    <t>Óvoda</t>
  </si>
  <si>
    <t>Közműv.</t>
  </si>
  <si>
    <t>Családgond.</t>
  </si>
  <si>
    <t xml:space="preserve">I. Működési bevételek </t>
  </si>
  <si>
    <t xml:space="preserve">1. Közhatalmi bevétel </t>
  </si>
  <si>
    <t xml:space="preserve">2. Intézményi működési bevétel </t>
  </si>
  <si>
    <t>Áru- és készletértékesítés bevétele</t>
  </si>
  <si>
    <t>Szolgáltatások ellenértékének bevétele</t>
  </si>
  <si>
    <t>Egyéb bevételek</t>
  </si>
  <si>
    <t xml:space="preserve">3. Intézmények egyéb sajátos bevételei </t>
  </si>
  <si>
    <t xml:space="preserve">4. Kapott kamatok </t>
  </si>
  <si>
    <t xml:space="preserve">II. Önkormányzatok sajátos működési bevételei </t>
  </si>
  <si>
    <t xml:space="preserve">1. Helyi adók </t>
  </si>
  <si>
    <t>Építményadó</t>
  </si>
  <si>
    <t>Magánszemélyek kommunális adója</t>
  </si>
  <si>
    <t xml:space="preserve">2. Átengedett központi adók </t>
  </si>
  <si>
    <t>Gépjárműadó</t>
  </si>
  <si>
    <t>3. Bírságok, pótlékok</t>
  </si>
  <si>
    <t xml:space="preserve">4. Talajterhelési díj </t>
  </si>
  <si>
    <t>III. Az önkorm. ált. működ.-nek és ágazati felad. támogat.</t>
  </si>
  <si>
    <t xml:space="preserve">1. Önkormányzatok működésének általános támogatása </t>
  </si>
  <si>
    <t xml:space="preserve">2. Óvodapedagógusok, és az óvodapedagógusok nevelő munkáját közvetlenül segítők bértámogatása </t>
  </si>
  <si>
    <t xml:space="preserve">3. Óvoda működtetési támogatás </t>
  </si>
  <si>
    <t xml:space="preserve">4. Ingyenes és kedvezményes gyermekétkeztetés támogatása </t>
  </si>
  <si>
    <t xml:space="preserve">5. Társulás által fenntartott óvodákba bejáró gyermekek utazásának támogatása </t>
  </si>
  <si>
    <t xml:space="preserve">6. Egyes jövedelempótló támogatások kiegészítése </t>
  </si>
  <si>
    <t xml:space="preserve">7. Hozzájárulás a pénzbeli szociális ellátásokhoz </t>
  </si>
  <si>
    <t xml:space="preserve">8. Egyes szociális és gyermekjóléti feladatok támogatása </t>
  </si>
  <si>
    <t xml:space="preserve">9. A települési önk.-ok által az idősek átmeneti és tartós, valamint a hajléktalan személyek részére nyújtott tartós szocális szakosított ellátási feladatok támogatása </t>
  </si>
  <si>
    <t xml:space="preserve">10. Könyvtári, közművelődési és múzeumi feladatok támogatása </t>
  </si>
  <si>
    <t xml:space="preserve">11. Települési önk.-ok által fenntartott, illetve támogatott előadó-művészeti szervezetek támogatása </t>
  </si>
  <si>
    <t>IV. Központosított előirányzatok</t>
  </si>
  <si>
    <t xml:space="preserve">V. Önkorm. kiegészítő támogatása </t>
  </si>
  <si>
    <t xml:space="preserve">VI. Egyéb kv.-i támog. államházt.-on belülről  </t>
  </si>
  <si>
    <t>OEP támogatás óvodaegészségügy</t>
  </si>
  <si>
    <t>Sajópálfala Közös Hivatal</t>
  </si>
  <si>
    <t>VII.  Államháztartáson kívülről átvett pénzeszköz</t>
  </si>
  <si>
    <t>Munkáltatói kamatmentes kölcsön visszatérülése</t>
  </si>
  <si>
    <t xml:space="preserve">A. Működési költségvetési bevételek összesen (I.+…VII.) </t>
  </si>
  <si>
    <t xml:space="preserve">II. Költségv.-i hiány belső finansz.-ra szolgáló kv.-i, váll.-i maradvány igénybevétele </t>
  </si>
  <si>
    <t xml:space="preserve">III. Irányító szerv támogatása </t>
  </si>
  <si>
    <t xml:space="preserve">IV. Értékpapír kibocsátás, értékesítés, beváltás </t>
  </si>
  <si>
    <t>B. Finanszírozási bevételek összesen (I.+...V.)</t>
  </si>
  <si>
    <t>C. MŰKÖDÉSI BEVÉTELEK MINDÖSSZESEN (A+B)</t>
  </si>
  <si>
    <t xml:space="preserve">Felhalmozási bevételek </t>
  </si>
  <si>
    <t xml:space="preserve">Önkormányzat </t>
  </si>
  <si>
    <t xml:space="preserve">1. Tárgyi eszközök, immateriális javak értékesítése </t>
  </si>
  <si>
    <t>Telek értékesítés</t>
  </si>
  <si>
    <t xml:space="preserve">2. Önkormányzatok sajátos felhalm.-i és tőkebevételei </t>
  </si>
  <si>
    <t xml:space="preserve">3. Pénzügyi befektetések bevételei </t>
  </si>
  <si>
    <t xml:space="preserve">4. Üzemeltetésből, koncesszióból származó bevételek </t>
  </si>
  <si>
    <t>MIVÍZ koncessziós díj</t>
  </si>
  <si>
    <t xml:space="preserve">II. Központi költségvetésből kapott támogatás </t>
  </si>
  <si>
    <t xml:space="preserve">III. Egyéb költségv.-i támogat. államházt.-on belülről </t>
  </si>
  <si>
    <t>IV. Államháztartáson kívülről átvett pénzeszköz</t>
  </si>
  <si>
    <t>FIZ Kft. Tagi kölcsön visszafizetés</t>
  </si>
  <si>
    <t>FVSC kölcsön visszafizetés</t>
  </si>
  <si>
    <t xml:space="preserve">D. Felhalmozási költségvetési bevételek összesen (I.+…IV.) </t>
  </si>
  <si>
    <t>E. Finanszírozási bevételek összesen (I+II+III+IV+V)</t>
  </si>
  <si>
    <t>F. FELHALMOZÁSI BEVÉTELEK MINDÖSSZESEN (D+E))</t>
  </si>
  <si>
    <t>G. Bevétel mindösszesen: (C+F)</t>
  </si>
  <si>
    <t>3. melléklet a  ……/2013. (  ). számú önkormányzati rendelethez</t>
  </si>
  <si>
    <t xml:space="preserve">     Önkormányzat 2013. évi működési és felhalmozási költségvetés bevételi előirányzat feladatonként </t>
  </si>
  <si>
    <t xml:space="preserve">MŰKÖDÉSI KÖLTSÉGVETÉS                                                                                                                                            </t>
  </si>
  <si>
    <t xml:space="preserve">Kötelező feladatok </t>
  </si>
  <si>
    <t xml:space="preserve">Önként vállalt feladat </t>
  </si>
  <si>
    <t xml:space="preserve">Állami (államigazg.) feladat </t>
  </si>
  <si>
    <t>Összesen</t>
  </si>
  <si>
    <t>V. Önkormányzatok kiegészítő támogatása</t>
  </si>
  <si>
    <t xml:space="preserve">VI. Egyéb költségv.-i támog. államházt.-on belülről </t>
  </si>
  <si>
    <t>VII. Államháztartáson kívülről átvett pénzeszköz</t>
  </si>
  <si>
    <t xml:space="preserve">A. Működési költségvetési bevételek összesen (I+VI+VII) </t>
  </si>
  <si>
    <t xml:space="preserve">FELHALMOZÁSI KÖLTSÉGVETÉS                                                                                                                                  </t>
  </si>
  <si>
    <t>2. Önkormányzatok sajátos felhal-i és tőkebevételei</t>
  </si>
  <si>
    <t>4. Üzemeltetésből, koncesszióból származó bevételek</t>
  </si>
  <si>
    <t xml:space="preserve">D. Felhalmozási költségvetési bevételek összesen (I.+…IV) </t>
  </si>
  <si>
    <t>E. Finanszírozási bevételek összesen (I+II+III)</t>
  </si>
  <si>
    <t>F. FELHALMOZÁSI BEVÉTELEK MINDÖSSZESEN (D+E)</t>
  </si>
  <si>
    <t>G. Bevétel mindösszesen:( C+F)</t>
  </si>
  <si>
    <t xml:space="preserve"> 4/A. melléklet a  ……/2013. (  ). számú önkormányzati rendelethez</t>
  </si>
  <si>
    <t xml:space="preserve">  Önkormányzat 2013. évi működési és felhalmozási költségvetés  bevételi előirányzatai kötelező feladatonként </t>
  </si>
  <si>
    <t>Működési</t>
  </si>
  <si>
    <t>Kötelező feladatok</t>
  </si>
  <si>
    <t xml:space="preserve">VI. Egyéb költségvetési támogat. államháztartáson belülről  </t>
  </si>
  <si>
    <t>B. Finanszírozási bevételek összesen (I.+…IV.)</t>
  </si>
  <si>
    <t>Felhalmozási</t>
  </si>
  <si>
    <t xml:space="preserve">Önkorm. </t>
  </si>
  <si>
    <t>III. Irányító szerv támogatása</t>
  </si>
  <si>
    <t>E. Finanszírozási bevételek összesen (I+...IV)</t>
  </si>
  <si>
    <t>G. Bevételek mindösszesen (C+F)</t>
  </si>
  <si>
    <t>Bevételek jogcímei</t>
  </si>
  <si>
    <t>III. Az önkorm. ált. működésének és ágazati felad. támogatása</t>
  </si>
  <si>
    <t>Az önkormányzat 2013. évi működési és felhalmozási költségvetés bevételi előirányzatai államigazgatási feladatonként</t>
  </si>
  <si>
    <t>Bevételek jogcímea</t>
  </si>
  <si>
    <t>III. Az önkorm. ált. működésének és ágazati felad. támogat.</t>
  </si>
  <si>
    <t xml:space="preserve">6. Egyes jövedelempótló támogatgások kiegészítése </t>
  </si>
  <si>
    <t xml:space="preserve">8. Egyes szociális és gyermekjóléti feladataok támogatása </t>
  </si>
  <si>
    <t xml:space="preserve">VI. Egyéb költségvetési támogatás államhátartáson belülről  </t>
  </si>
  <si>
    <t xml:space="preserve">III. Értékpapír kibocsátás, értékesítés, beváltás </t>
  </si>
  <si>
    <t>IV. Hitel, kölcsön felvétel</t>
  </si>
  <si>
    <t xml:space="preserve">Felhalmozási </t>
  </si>
  <si>
    <t>Államigazgatási feladatok</t>
  </si>
  <si>
    <t>F. FELHALMOZÁSI BEVÉTELEK MINDÖSSZESEN (D+D)</t>
  </si>
  <si>
    <t>G. Bevételek mindösszesen: (C+F)</t>
  </si>
  <si>
    <t>GAMESZ és költségvetési szervei 2013. év bevételi előirányzatai kötelező és önként vállalt feladatai</t>
  </si>
  <si>
    <t>Megnevezés</t>
  </si>
  <si>
    <t>FZs óvoda</t>
  </si>
  <si>
    <t>Városi Könyvtár</t>
  </si>
  <si>
    <t xml:space="preserve">Közműv. Intézet   </t>
  </si>
  <si>
    <t>Múzeum</t>
  </si>
  <si>
    <t>Közm. Int. és VK összesen</t>
  </si>
  <si>
    <t>FCSK</t>
  </si>
  <si>
    <t xml:space="preserve">Kötelező </t>
  </si>
  <si>
    <t xml:space="preserve">Önként vállalt </t>
  </si>
  <si>
    <t xml:space="preserve">Önként válalat </t>
  </si>
  <si>
    <t>Szolgáltatások ellenértéke összesen</t>
  </si>
  <si>
    <t>Egyéb sajátos bevétel (gondozási díj)</t>
  </si>
  <si>
    <t>Továbbsz.szolgáltatások értéke (Egészségház)</t>
  </si>
  <si>
    <t>Bérlet és lízing díjbevételek</t>
  </si>
  <si>
    <t>.Intézményi ellátás díjak</t>
  </si>
  <si>
    <t>Alkalmazottak térítése</t>
  </si>
  <si>
    <t>Kötbér egyéb kártérítés</t>
  </si>
  <si>
    <t>Alkalmazottak, hallgatók kártérítése, egyéb térítése</t>
  </si>
  <si>
    <t>Egyéb saját működési bevételek összesen</t>
  </si>
  <si>
    <t>ÁFA bevétel</t>
  </si>
  <si>
    <t>Működési hozam és kamatbevételek</t>
  </si>
  <si>
    <t>Támogatás értékű bevétel</t>
  </si>
  <si>
    <t>Támogatás értékű egyéb bevétel</t>
  </si>
  <si>
    <t>Támogatásértékű  működési bevétel</t>
  </si>
  <si>
    <t>MŰKÖDÉSI BEVÉTELEK ÖSSZESEN</t>
  </si>
  <si>
    <t>Működési bevétel összesen:</t>
  </si>
  <si>
    <t>Irányító szervi támogatás</t>
  </si>
  <si>
    <t>Pénzmaradvány</t>
  </si>
  <si>
    <t>IINTÉZMÉNYI BEVÉTELEK MINDÖSSZESEN</t>
  </si>
  <si>
    <t>Az Ökormányzat 2013. évi MŰKÖDÉSI ÉS FELHALMOZÁSI KÖLTSÉGVETÉS KIADÁSI előirányzatai feladatonként</t>
  </si>
  <si>
    <t xml:space="preserve">II. Munkaadót terhelő járulékok és szoc. hozzájár. adó </t>
  </si>
  <si>
    <t>III. Dologi kiadások</t>
  </si>
  <si>
    <t xml:space="preserve">IV. Ellátottak pénzbeli juttatásai </t>
  </si>
  <si>
    <t xml:space="preserve">V. Egyéb működési kiadások összesen </t>
  </si>
  <si>
    <t>1. Költségv.-i támogatás államházt.-on belülre</t>
  </si>
  <si>
    <t>2. Pénzeszköz átadás államháztartáson kívülre</t>
  </si>
  <si>
    <t>3. Társadalom-, szoc.politikai és egyéb juttatás, támogat.</t>
  </si>
  <si>
    <t>4. Működési célú kamatkiadás</t>
  </si>
  <si>
    <t xml:space="preserve">5. Fejlesztési célú kamatkiadás </t>
  </si>
  <si>
    <t xml:space="preserve">A. Működési költségvetés kiadásai összesen </t>
  </si>
  <si>
    <t xml:space="preserve">FELHALMOZÁSI KÖLTSÉGVETÉS </t>
  </si>
  <si>
    <t>III. Egyéb felhalmozási kiadások összesen</t>
  </si>
  <si>
    <t>2. Pénzeszköz átadás államházt.-on kívülre</t>
  </si>
  <si>
    <t xml:space="preserve">3. Pénzügyi befektetésekkel kapcsolatos kiadás </t>
  </si>
  <si>
    <t>IV. Általános tartalék</t>
  </si>
  <si>
    <t>V. Céltartalék</t>
  </si>
  <si>
    <t>D. FELHALMOZÁSI KÖLTSÉGV.-I KIADÁSOK ÖSSZ.</t>
  </si>
  <si>
    <t>G. KIADÁS MINDÖSSZESEN (C+F)</t>
  </si>
  <si>
    <t xml:space="preserve">A 2013. évi költségvetés kiadási előirányzatai mindösszesen </t>
  </si>
  <si>
    <t xml:space="preserve"> KIADÁSOK JOGCÍMEI</t>
  </si>
  <si>
    <t>VI. Általános tartalék</t>
  </si>
  <si>
    <t>VII. Céltartalék</t>
  </si>
  <si>
    <t>8/A melléklet a      (    ) önkormányzati rendelethez</t>
  </si>
  <si>
    <t>A 2013. évi működési és felhalmozási költségvetés kiadási előirányzatai  kötelező feladatonként</t>
  </si>
  <si>
    <t xml:space="preserve">MŰKÖDÉSI KÖLSÉGVETÉS                                                           </t>
  </si>
  <si>
    <t>Kiadások jogcíme</t>
  </si>
  <si>
    <t>8/B melléklet a      (   ) önkormányzati rendelethez</t>
  </si>
  <si>
    <t>Az önkormányzat  2013. működési és felhalmozási költségvetés kiadási előirányzatai önként vállalt feladatonként</t>
  </si>
  <si>
    <t>MŰKÖDÉSI KÖLTSÉGVETÉS</t>
  </si>
  <si>
    <t>Kiadások jogcímei</t>
  </si>
  <si>
    <t>Az önkormányzat  2013. működési és felhalmozási költségvetés kiadási előirányzatai államigazgatási feladatonként</t>
  </si>
  <si>
    <t xml:space="preserve">GAMESZ és költségvetési szervei 2013. év kiadási előirányzatai, kötelező és önként vállalt feladatai </t>
  </si>
  <si>
    <t>Szakfeladat</t>
  </si>
  <si>
    <t>Eredeti előirányzat 2013.01.01.</t>
  </si>
  <si>
    <t>Személyi juttatás</t>
  </si>
  <si>
    <t>Munkaadót terhelő járulék</t>
  </si>
  <si>
    <t>Speciális támogatás</t>
  </si>
  <si>
    <t>Dologi</t>
  </si>
  <si>
    <t>Kötelező feladat</t>
  </si>
  <si>
    <t>Önként vállalt feladat</t>
  </si>
  <si>
    <t>1.</t>
  </si>
  <si>
    <t>2.</t>
  </si>
  <si>
    <t>3.</t>
  </si>
  <si>
    <t>Egészségház</t>
  </si>
  <si>
    <t>Karbantartó műhely</t>
  </si>
  <si>
    <t>Rendezvények Háza</t>
  </si>
  <si>
    <t>GAMESZ összesen</t>
  </si>
  <si>
    <t>Családsegítés</t>
  </si>
  <si>
    <t xml:space="preserve">Felsőzsolca Családgondozó Központ </t>
  </si>
  <si>
    <t>Fzs. Napközi Otthonos Óvoda</t>
  </si>
  <si>
    <t>F. Közműv. Int. és V.  Könyvtár</t>
  </si>
  <si>
    <t>GAMESZ mindösszesen</t>
  </si>
  <si>
    <t xml:space="preserve">Beruházási előirányzat célonkénti részletezése </t>
  </si>
  <si>
    <t>Beruházási feladat</t>
  </si>
  <si>
    <t>Önkorm.hiv.</t>
  </si>
  <si>
    <t>Kv.-i szervek</t>
  </si>
  <si>
    <t>Óvodabővítés</t>
  </si>
  <si>
    <t>Szociális városrehabilitáció</t>
  </si>
  <si>
    <t>Számítógép vásárlása</t>
  </si>
  <si>
    <t>Szervergép vásárlása</t>
  </si>
  <si>
    <t>Beruházás összesen</t>
  </si>
  <si>
    <t xml:space="preserve">Felújítási előirányzat célonkénti részletezése </t>
  </si>
  <si>
    <t>Felújítási feladat</t>
  </si>
  <si>
    <t>Felújítás összesen</t>
  </si>
  <si>
    <t xml:space="preserve">Céltartalék célonkénti részletezése </t>
  </si>
  <si>
    <t xml:space="preserve">            Ezer Ft-ban</t>
  </si>
  <si>
    <t>Előirányzat összege</t>
  </si>
  <si>
    <t>Önkormányzat</t>
  </si>
  <si>
    <t>Önk.hivatal</t>
  </si>
  <si>
    <t xml:space="preserve">Kv.-i szervek </t>
  </si>
  <si>
    <t>Óvoda karbantartás</t>
  </si>
  <si>
    <t xml:space="preserve"> </t>
  </si>
  <si>
    <t>Céltartalék  összesen</t>
  </si>
  <si>
    <t xml:space="preserve">Költségvetési szervek engedélyezett létszáma </t>
  </si>
  <si>
    <t>Költségvetési szerv</t>
  </si>
  <si>
    <t xml:space="preserve">Engedélyezett létszám (fő) </t>
  </si>
  <si>
    <t>Szállítás</t>
  </si>
  <si>
    <t>Központi irányítűs</t>
  </si>
  <si>
    <t>Élelmezési tev.</t>
  </si>
  <si>
    <t>Parkfenntartás</t>
  </si>
  <si>
    <t>GAMESZ összesen:</t>
  </si>
  <si>
    <t>Óvodai nevelés</t>
  </si>
  <si>
    <t>Családgondozó Központ</t>
  </si>
  <si>
    <t>Nappali ellátás</t>
  </si>
  <si>
    <t>Családgondozó Kp. Összesen</t>
  </si>
  <si>
    <t>Közművelődés</t>
  </si>
  <si>
    <t>Könyvtár</t>
  </si>
  <si>
    <t>Közművelődés összesen</t>
  </si>
  <si>
    <t>Önkormányzati Hivatal</t>
  </si>
  <si>
    <t>köztisztviselő</t>
  </si>
  <si>
    <t>MT hatálya alá tartozó</t>
  </si>
  <si>
    <t xml:space="preserve">    14. melléklet a       (      ) önkormányzati rendelethez </t>
  </si>
  <si>
    <t xml:space="preserve">Közfoglalkoztatottak engedelyezett létszáma </t>
  </si>
  <si>
    <t xml:space="preserve">4 órás </t>
  </si>
  <si>
    <t xml:space="preserve">6 órás </t>
  </si>
  <si>
    <t xml:space="preserve">8 órás </t>
  </si>
  <si>
    <t>közfoglalkoztatott</t>
  </si>
  <si>
    <t xml:space="preserve">Az önkormányzat saját bevételeinek és az adósságot keletkeztető ügyleteiből eredő fizetési kötelezettségének bemutatása*  </t>
  </si>
  <si>
    <t>ezer Ft</t>
  </si>
  <si>
    <t>2013. év</t>
  </si>
  <si>
    <t xml:space="preserve">2014. év </t>
  </si>
  <si>
    <t>2015. év</t>
  </si>
  <si>
    <t xml:space="preserve">2016. év </t>
  </si>
  <si>
    <t>2017. év</t>
  </si>
  <si>
    <t>2018. év</t>
  </si>
  <si>
    <t>2019. év</t>
  </si>
  <si>
    <t>2020. év</t>
  </si>
  <si>
    <t>2021. év</t>
  </si>
  <si>
    <t>2022. év</t>
  </si>
  <si>
    <t>2023. év</t>
  </si>
  <si>
    <t>2024. év</t>
  </si>
  <si>
    <t>2025. év</t>
  </si>
  <si>
    <t>2025. után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</si>
  <si>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</si>
  <si>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</si>
  <si>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</si>
  <si>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</si>
  <si>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</si>
  <si>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</si>
  <si>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</si>
  <si>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</si>
  <si>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</si>
  <si>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</si>
  <si>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</si>
  <si>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</si>
  <si>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</si>
  <si>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</si>
  <si>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</si>
  <si>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 xml:space="preserve">* Az államháztartásról szóló 2011. évi CXCV. törvény 23. § (2) bekezdés g) pontja alapján </t>
  </si>
  <si>
    <t>KIMUTATÁS</t>
  </si>
  <si>
    <t>azon fejlesztési célokról, amelyek megvalósításához a Magyarország gazdasági stabilitásáról szóló 2011. évi CXCIV. törvény 3. § (1) szerinti adósságot keletkeztető ügylet megkötése válik vagy válhat szükségessé, az adósságot keletkeztető ügyletek várható összegével együtt</t>
  </si>
  <si>
    <t>Adósságot keletkeztető ügylet megnevezése</t>
  </si>
  <si>
    <t>Ügylet várható értéke</t>
  </si>
  <si>
    <t>I. Fejlesztési cél, amelyek megvalósításához adósságot keletkeztető ügylet megkötése válik, vagy válhat szükségessé</t>
  </si>
  <si>
    <t xml:space="preserve">1. </t>
  </si>
  <si>
    <t xml:space="preserve">II. Adósságot keletkeztető más ügyletek </t>
  </si>
  <si>
    <t xml:space="preserve">KIMUTATÁS </t>
  </si>
  <si>
    <t xml:space="preserve">a saját bevételek összegéről </t>
  </si>
  <si>
    <t>Saját bevétel megnevezése *</t>
  </si>
  <si>
    <t>Összeg</t>
  </si>
  <si>
    <t xml:space="preserve">Helyi adóból származó bevétel 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</si>
  <si>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</si>
  <si>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</si>
  <si>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</si>
  <si>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</si>
  <si>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</si>
  <si>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</si>
  <si>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</si>
  <si>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Kezeséggel kapcsolatos megtérülés</t>
  </si>
  <si>
    <t>Saját bevétel összesen</t>
  </si>
  <si>
    <t xml:space="preserve">* Az adósságot keletkeztető ügyletekhez történő hozzájárulás részletes szabályairól szóló 353/2011. (XII.30.) Korm. rendelet 2. § alapján </t>
  </si>
  <si>
    <t xml:space="preserve">az adósságot keletkeztető ügyletekből eredő fizetési kötelezettségek futamidő végéig fennálló összegéről </t>
  </si>
  <si>
    <t>Adósságot keltkeztető ügylet megnevezése **</t>
  </si>
  <si>
    <t xml:space="preserve">Összeg </t>
  </si>
  <si>
    <t xml:space="preserve">Hitel felvételéből eredő aktuális tőketartozás </t>
  </si>
  <si>
    <t xml:space="preserve">Kölcsön felvételéből eredő aktuális tőketartozás </t>
  </si>
  <si>
    <t xml:space="preserve">Hitel átvállalásából eredő aktuális tőketartozás </t>
  </si>
  <si>
    <t xml:space="preserve">Kölcsön átvállalásából eredő aktuális tőketartozás </t>
  </si>
  <si>
    <t>A számvitlei törvény (SZt.) szerinti hitelviszonyt megtestesítő értékpapír forgalomba hozatal napjától a beváltás napjáig, kamatozó értékpapír esetén annak névértéke</t>
  </si>
  <si>
    <t>Egyéb értékpapír vételára</t>
  </si>
  <si>
    <t xml:space="preserve">Váltó kibocsátása a kibocsátás napjától a beváltás napjáig és a váltóval kiváltott kötelezettségell megegyező, kamatot nem tartalmazó értéke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</si>
  <si>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</si>
  <si>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kikötöttvisszavásárlási ár 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</si>
  <si>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</si>
  <si>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</si>
  <si>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 xml:space="preserve">Adósságot keletkeztető ügyletekből eredő fizetési kötelezettség  összesen </t>
  </si>
  <si>
    <t xml:space="preserve">** Magyarország gazdasági stabilitásáról szóló 2011. évi CXCIV törvény 3. §  (1) bekezdése alapján </t>
  </si>
  <si>
    <t>a kezességvállalásokból a kezesség érvényesíthetőségeig fennálló kötelezettségekről</t>
  </si>
  <si>
    <t xml:space="preserve">ezer Ft </t>
  </si>
  <si>
    <t xml:space="preserve">Kezességvállalás megnevezése </t>
  </si>
  <si>
    <t>Adatszolgáltatás az önkormányzat felügyelete alá tartozó</t>
  </si>
  <si>
    <t xml:space="preserve">  költségvetési szerv által elismert tartozásállományról </t>
  </si>
  <si>
    <t>Költségvetési szerv neve:</t>
  </si>
  <si>
    <t>Önkorm. Hivatal</t>
  </si>
  <si>
    <t xml:space="preserve">Eredeti éves költségvetés kiadási előirányzata:            </t>
  </si>
  <si>
    <t>Eredeti éves költségvetés kiadási előirányzat 10 %-a</t>
  </si>
  <si>
    <t xml:space="preserve">(%= az önkormányzat költségvetési rendeletében meghatározott mérték)  </t>
  </si>
  <si>
    <t>sorsz.</t>
  </si>
  <si>
    <t>Tartozásállomány megnevezése</t>
  </si>
  <si>
    <t xml:space="preserve">Állammal szembeni tartozások </t>
  </si>
  <si>
    <t>Központi költségvetési szervekkel szemben fennálló tartozás</t>
  </si>
  <si>
    <t xml:space="preserve">Elkülönített állami pénzalapokkal  szembeni tartozás </t>
  </si>
  <si>
    <t>TB alapokkal szembeni tartozás</t>
  </si>
  <si>
    <t>Tartozásállomány önkormányzatok  és intézményeik felé</t>
  </si>
  <si>
    <t xml:space="preserve">Szállítókkal szembeni tartozásállomány </t>
  </si>
  <si>
    <t>Egyéb tartozásállomány</t>
  </si>
  <si>
    <t xml:space="preserve">(x) Az önkormányzat költségvetési rendeletének ....... §-ában </t>
  </si>
  <si>
    <t>meghatározott határnapon túli tartozásállomány.</t>
  </si>
  <si>
    <t xml:space="preserve">........................ 2013. ............ hó .... nap </t>
  </si>
  <si>
    <t xml:space="preserve"> költségvetési szerv vezetője </t>
  </si>
  <si>
    <t>21. melléklet a     (    ) önkormányzati rendelethez</t>
  </si>
  <si>
    <t>Európai Uniós forrásból finanszírozott támogatással megvalósuló programok, projektek bevételei, kiadásai</t>
  </si>
  <si>
    <t xml:space="preserve">EU-s projekt címe: </t>
  </si>
  <si>
    <t xml:space="preserve">Projekt azonosítója: </t>
  </si>
  <si>
    <t xml:space="preserve">Bevételek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</si>
  <si>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</si>
  <si>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</si>
  <si>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</si>
  <si>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</si>
  <si>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Hitel </t>
  </si>
  <si>
    <t xml:space="preserve">Egyéb forrás </t>
  </si>
  <si>
    <t xml:space="preserve">Bevételek összesen </t>
  </si>
  <si>
    <t xml:space="preserve">Kiadások </t>
  </si>
  <si>
    <t xml:space="preserve">Kadások összesen </t>
  </si>
  <si>
    <t xml:space="preserve">a közvetett támogatások tervezett összegéről </t>
  </si>
  <si>
    <t xml:space="preserve">Ezer Ft-ban </t>
  </si>
  <si>
    <t xml:space="preserve">Közvetett támogatás megnevezése </t>
  </si>
  <si>
    <t>Közvetett támogatás tervezett összege</t>
  </si>
  <si>
    <t xml:space="preserve">Ellátottak térítési díjának, illetve kártérítésének méltányossági alapon történő elengedésének összege  </t>
  </si>
  <si>
    <t xml:space="preserve">Lakosság részére lakásépítéshez, lakásfelújításhoz nyújtott kölcsönök elngedésének összege </t>
  </si>
  <si>
    <t>Helyi adónál biztosított kedvezmény összege</t>
  </si>
  <si>
    <t xml:space="preserve">Ebből: 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</si>
  <si>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</si>
  <si>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</si>
  <si>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</si>
  <si>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</si>
  <si>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</si>
  <si>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</si>
  <si>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</si>
  <si>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</si>
  <si>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kedvezmény összege</t>
  </si>
  <si>
    <t>Helyi adónál biztosított mentesség összege</t>
  </si>
  <si>
    <t>Gépjárműadónál biztosított mentesség összege</t>
  </si>
  <si>
    <t>Helyiségek, eszközök hasznosításából származó kedvezmény összege</t>
  </si>
  <si>
    <t>Helyiségek, eszközök hasznosításából származó mentesség összege</t>
  </si>
  <si>
    <t>Egyéb nyújtott kedvezmény vagy kölcsön elengedésének összege</t>
  </si>
  <si>
    <t xml:space="preserve">ÖSSZESEN </t>
  </si>
  <si>
    <t xml:space="preserve">Szöveges indokolás: </t>
  </si>
  <si>
    <t>Adómentesség</t>
  </si>
  <si>
    <t>A helyi adókról szóló 1990. évi C törvény 3. § (2) bekezdése értelmében</t>
  </si>
  <si>
    <t xml:space="preserve">adómentes valamennyi helyi adó alól az egyesület, az alapítvány, a közszolgáltató szervezet, a köztestület, </t>
  </si>
  <si>
    <t xml:space="preserve">az önkéntes kölcsönös biztosító pénztár, a magányugdíjpénztár, és - kizárólag </t>
  </si>
  <si>
    <t xml:space="preserve">a helyi iparűzési adó vonatkozásában - a közhasznú, kiemelkedően közhasznú szervezetnek </t>
  </si>
  <si>
    <t xml:space="preserve">minősülő nonprofit gazdasági társaság abban az adóévben, amelyet megelőző adóévben </t>
  </si>
  <si>
    <t xml:space="preserve">folytatott vállalkozási tevékenységéből származó jövedelme (nyeresége) után sem bel-, sem </t>
  </si>
  <si>
    <t xml:space="preserve">külföldön adófizetési kötelezettsége  nem keletkezett.  </t>
  </si>
  <si>
    <t xml:space="preserve">Gépjárműadó vonatkozásában mentes az adó alól: az egyesület, az alapítvány a tulajdonában lévő </t>
  </si>
  <si>
    <t>gépjármű után, feltéve, ha a tárgyévet megelőző évben társasági adófizetési kötelezettsége nem keletkezett,</t>
  </si>
  <si>
    <t xml:space="preserve">az egyház tulajdonában lévő gépjármű, a költségvetési szerv . A létesítményi tűzoltóságot fenntartó gazdasági </t>
  </si>
  <si>
    <t>szervezetek azon tűzoltó szerkocsinak minősülő gépjárművei, melyek riasztás esetén rész vesznek a tűz elleni</t>
  </si>
  <si>
    <t>védekezésben, illetve a műszaki mentésben.</t>
  </si>
  <si>
    <t xml:space="preserve">Mentes bejelentésre a súlyos mozgáskorlátozott személy, a súlyos mozgáskorlátozott </t>
  </si>
  <si>
    <t xml:space="preserve">Kiskorú, a cselekvőképességet korlátozó (kizáró) gondnokság alatt álló súlyos mozgáskorlátozott nagykorú </t>
  </si>
  <si>
    <t xml:space="preserve">személyt rendszeresen szállító, vele közös háztartásban élő szülő (mentességre jogosult adóalany) egy darab, </t>
  </si>
  <si>
    <t xml:space="preserve">100 KW teljesítményt el nem érő, nem személytaxiként üzemelő személygépkocsija után legfeljebb 13.000 forint erejéig. </t>
  </si>
  <si>
    <t xml:space="preserve">Ha a mentességre jogosult adóalany adóalanyisága és adókötelezettsége az adóévben több személygépkocsija után  </t>
  </si>
  <si>
    <t xml:space="preserve">is fenn áll, akkor a legkisebb teljesítményű személygépkocsi után jár. Mentes továbbá a kizárólag elektromos hajtómotorral </t>
  </si>
  <si>
    <t xml:space="preserve">ellátott személygépkocsi. 2012. évben a mentesség 1.712.365,-Ft.  </t>
  </si>
  <si>
    <t>Adókedvezmény</t>
  </si>
  <si>
    <t xml:space="preserve">Gépjárműadó vonatkozásában az adózókat 2012. évben a légrugós vagy azzal egyenértékű rugózási </t>
  </si>
  <si>
    <t xml:space="preserve">rendszerű járművek, valamint a tehergépjárművek és az autóbuszok környezetvédelmi osztályba </t>
  </si>
  <si>
    <t xml:space="preserve">sorolásától függően illeti meg különböző mértékő kedvezmény.Kedvezmény illeti meg azokat a tehergépjárműveket is </t>
  </si>
  <si>
    <t>amelyek a kombinált szállítási formát a törvényben meghatározott feltételekkel követik.</t>
  </si>
  <si>
    <t>A műbizonylatok alapján 2012. évre a kedvezmény: 5.463.150,-Ft.</t>
  </si>
  <si>
    <t xml:space="preserve">   2013. évi  ELŐIRÁNYZAT-FELHASZNÁLÁSI TERV</t>
  </si>
  <si>
    <t xml:space="preserve">Hónap </t>
  </si>
  <si>
    <t xml:space="preserve">Költségvetési </t>
  </si>
  <si>
    <t xml:space="preserve">Folyószámla hitel </t>
  </si>
  <si>
    <t xml:space="preserve">Hitel/Kötvény </t>
  </si>
  <si>
    <t xml:space="preserve">Értékpapír </t>
  </si>
  <si>
    <t xml:space="preserve">Felvétel </t>
  </si>
  <si>
    <t xml:space="preserve">Törlesztés </t>
  </si>
  <si>
    <t>Kibocsátás</t>
  </si>
  <si>
    <t xml:space="preserve">Beváltás </t>
  </si>
  <si>
    <t xml:space="preserve">Eladás </t>
  </si>
  <si>
    <t xml:space="preserve">Vétel 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</si>
  <si>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</si>
  <si>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</si>
  <si>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</si>
  <si>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</si>
  <si>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</si>
  <si>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</si>
  <si>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</si>
  <si>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</si>
  <si>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</si>
  <si>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</si>
  <si>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</si>
  <si>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</si>
  <si>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 xml:space="preserve"> 4/C. melléklet az 5/2013. (II. 27.) számú önkormányzati rendelethez</t>
  </si>
  <si>
    <t>8/C. melléklet az 5/2013. (II. 27.) számú önkormányzati rendelethez</t>
  </si>
  <si>
    <t xml:space="preserve"> 12. melléklet az 5/2013. (II. 27.) számú önkormányzati rendelethez</t>
  </si>
  <si>
    <t xml:space="preserve"> 14. melléklet az 5/2013. (II. 27.) számú önkormányzati rendelethez</t>
  </si>
  <si>
    <t xml:space="preserve"> 15. melléklet az 5/2013. (II. 27.) számú önkormányzati rendelethez </t>
  </si>
  <si>
    <t xml:space="preserve"> 16. melléklet az 5/2013. (II. 27.) számú önkormányzati rendelethez</t>
  </si>
  <si>
    <t xml:space="preserve"> 17. melléklet az 5/2013. (II. 27.) számú önkormányzati rendelethez</t>
  </si>
  <si>
    <t xml:space="preserve"> 18. melléklet az 5/2013. (II. 27.) számú önkormányzati rendelethez</t>
  </si>
  <si>
    <t xml:space="preserve"> 21. melléklet az 5/2013. (II. 27.) számú önkormányzati rendelethez</t>
  </si>
  <si>
    <t xml:space="preserve"> 22. melléklet az 5/2013. (II. 27.) számú önkormányzati rendelethez</t>
  </si>
  <si>
    <t xml:space="preserve"> 19. melléklet az 5/2013. (II. 27.) számú önkormányzati rendelethez</t>
  </si>
  <si>
    <t>2013.június 30</t>
  </si>
  <si>
    <t>Módosított</t>
  </si>
  <si>
    <t>2013. június 30.</t>
  </si>
  <si>
    <t xml:space="preserve">               </t>
  </si>
  <si>
    <t xml:space="preserve">Eredeti </t>
  </si>
  <si>
    <t>Módosított 2013. június</t>
  </si>
  <si>
    <r>
      <t xml:space="preserve">Iparűzési adó állandó jelleggel végzett iparűzési </t>
    </r>
    <r>
      <rPr>
        <sz val="10"/>
        <rFont val="Arial CE"/>
        <family val="2"/>
        <charset val="238"/>
      </rPr>
      <t>tevékenység után</t>
    </r>
  </si>
  <si>
    <t>12. Egyéb központi támogatás</t>
  </si>
  <si>
    <t>1. Lakott külterület</t>
  </si>
  <si>
    <t>Egyéb működést elősegítő bevétel</t>
  </si>
  <si>
    <t>Szerkezetátalakítási tartalék</t>
  </si>
  <si>
    <t>Otthonteremtési támogatás</t>
  </si>
  <si>
    <t>BAZ Megyei Kórháztól</t>
  </si>
  <si>
    <t>Miskolci Kistérségtől</t>
  </si>
  <si>
    <t>Bio startmunka pályázat</t>
  </si>
  <si>
    <t>Munkaügyi Központtól</t>
  </si>
  <si>
    <t>Eredeti</t>
  </si>
  <si>
    <t>Módosított 2013.június</t>
  </si>
  <si>
    <t>BEVÉTELEK JOGCÍMEI</t>
  </si>
  <si>
    <t>III. Önkorm. ált. működésének és ágazati felad. támogatása</t>
  </si>
  <si>
    <t>B. Finanszírozási bevételek összesen (I+II+III)</t>
  </si>
  <si>
    <t>3. Pénzügyi befektetések bevételei</t>
  </si>
  <si>
    <t>Közhasznú és egyéb foglalkoztatási támogatás</t>
  </si>
  <si>
    <t xml:space="preserve">Önkormányzat 2013. évi működési és felhalmozás költségvetés  bevételi előirányzatai önként vállalt feladatonként </t>
  </si>
  <si>
    <t>Önkorm. Hiv.</t>
  </si>
  <si>
    <r>
      <t xml:space="preserve">3. Társadalom-, szoc.politikai és egyéb juttatás, </t>
    </r>
    <r>
      <rPr>
        <sz val="10"/>
        <rFont val="Arial CE"/>
        <family val="2"/>
        <charset val="238"/>
      </rPr>
      <t>támogat.</t>
    </r>
  </si>
  <si>
    <t>Rendszeres szociális segély</t>
  </si>
  <si>
    <t>Foglalkoztatást helyettesítő támogatás</t>
  </si>
  <si>
    <t>Lakásfenntartási támogatás</t>
  </si>
  <si>
    <t>Egyszeri készpénzjuttatás</t>
  </si>
  <si>
    <t>Köztemetés</t>
  </si>
  <si>
    <t>Zsolca TV támogatás</t>
  </si>
  <si>
    <t>Egyesületek Háza támogatása</t>
  </si>
  <si>
    <t>Sajó völgye Nonprofit Kft. támogatása</t>
  </si>
  <si>
    <t>Felsőzsolcai Polgárőr Egyesület</t>
  </si>
  <si>
    <t>Örökségünk Felsőzsolca Alapítvány</t>
  </si>
  <si>
    <t>Zsolca Kulturális Egyesület</t>
  </si>
  <si>
    <t>Együtt Felsőzsolcáért Egyesület</t>
  </si>
  <si>
    <t>Szent István Katolikus Iskola</t>
  </si>
  <si>
    <t>Református Egyház</t>
  </si>
  <si>
    <t>Felsőzsolca tűzoltó Egyesület</t>
  </si>
  <si>
    <t>FVSC támogatás</t>
  </si>
  <si>
    <t>Támogatási alap</t>
  </si>
  <si>
    <t>Draganovo város támogatás</t>
  </si>
  <si>
    <t xml:space="preserve">FIZ KFt. </t>
  </si>
  <si>
    <t xml:space="preserve">MŰKÖDÉSI KÖLSÉGVETÉS </t>
  </si>
  <si>
    <t>Módosítások 2013. június</t>
  </si>
  <si>
    <t>1. Zöldterületkezelés</t>
  </si>
  <si>
    <t>2. Munkahelyi vendéglátás</t>
  </si>
  <si>
    <t>3. Szociális étkeztetés</t>
  </si>
  <si>
    <t>4. Helyi utak fenntartása</t>
  </si>
  <si>
    <t>5. Üdültetés</t>
  </si>
  <si>
    <t>6. Lakásgazdálkodás</t>
  </si>
  <si>
    <t>7. Vendéglakás</t>
  </si>
  <si>
    <t>8. Város és községgazdálkodás</t>
  </si>
  <si>
    <t>9. Rendőrőrs</t>
  </si>
  <si>
    <t>10. Közhasznú foglalkoztatás</t>
  </si>
  <si>
    <t>11. Közvilágítás</t>
  </si>
  <si>
    <t>12. Települési vízellátás</t>
  </si>
  <si>
    <t>13. Egészségház</t>
  </si>
  <si>
    <t>14. Köztemető fenntartása</t>
  </si>
  <si>
    <t>15. Települési hulladék begyűjtés, szállítás</t>
  </si>
  <si>
    <t>16. Karbantartó műhely</t>
  </si>
  <si>
    <t>17. Szállítási tevékenység</t>
  </si>
  <si>
    <t>18. Élelmezési tevékenység</t>
  </si>
  <si>
    <t>19. Központi irányítás</t>
  </si>
  <si>
    <t>20. Idegen vendég étkeztetés</t>
  </si>
  <si>
    <t>21. Költsv.szervek ált. végz e. kieg tev.</t>
  </si>
  <si>
    <t>22. Rendezvények Háza</t>
  </si>
  <si>
    <t>23. Szociális  és gyermekvédelmi ellátások</t>
  </si>
  <si>
    <t>1. Családsegítés</t>
  </si>
  <si>
    <t>2. Nappali szociális gondozás</t>
  </si>
  <si>
    <t>1. Közművelődési Intézet</t>
  </si>
  <si>
    <t>2. Múzeumi tevékenység</t>
  </si>
  <si>
    <t>3. Városi Könyvtár</t>
  </si>
  <si>
    <t xml:space="preserve">Eredeti előirányzat összege </t>
  </si>
  <si>
    <t>pályázati önrész</t>
  </si>
  <si>
    <t xml:space="preserve">tervezői díj </t>
  </si>
  <si>
    <t>Bio startmunka program</t>
  </si>
  <si>
    <t>Közösségi játszótér kialakítása</t>
  </si>
  <si>
    <t>Hálózati háttértároló</t>
  </si>
  <si>
    <t>Módosított előirányzat 2013. június</t>
  </si>
  <si>
    <t>Víz-csatornarendszer felújítása</t>
  </si>
  <si>
    <t>Engedélyezett létszám (fő)</t>
  </si>
  <si>
    <t>2013.június  hó 30.</t>
  </si>
  <si>
    <t xml:space="preserve">Módosított éves költségvetés kiadási előirányzata:            </t>
  </si>
  <si>
    <t>Módosított éves költségvetés kiadási előirányzat 10 %-a</t>
  </si>
  <si>
    <t>........ napon túli tartozásállomány (x)</t>
  </si>
  <si>
    <t>....................................................</t>
  </si>
  <si>
    <t>A 2013. évi költségvetés bevételi előirányzatai mindösszesen</t>
  </si>
  <si>
    <r>
      <t xml:space="preserve"> 1. melléklet az 5/2013. (II. 27.)  számú önkormányzati rendelethez</t>
    </r>
    <r>
      <rPr>
        <vertAlign val="superscript"/>
        <sz val="10"/>
        <rFont val="Arial CE"/>
        <charset val="238"/>
      </rPr>
      <t>1, 2, 3</t>
    </r>
  </si>
  <si>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>Módosította a 13/2013. (IV. 22.) önkormányzati rendelet</t>
    </r>
  </si>
  <si>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>Módosította a 17/2013. (VI. 24.) önkormányzati rendelet</t>
    </r>
  </si>
  <si>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>Módosította a 20/2013. (VIII. 06.) önkormányzati rendelet</t>
    </r>
  </si>
  <si>
    <r>
      <t xml:space="preserve"> 4/A. melléklet az 5/2013. (II. 27.) számú önkormányzati rendelethez</t>
    </r>
    <r>
      <rPr>
        <vertAlign val="superscript"/>
        <sz val="10"/>
        <rFont val="Arial CE"/>
        <charset val="238"/>
      </rPr>
      <t>1, 2, 3</t>
    </r>
  </si>
  <si>
    <r>
      <t>3. melléklet az 5/2013. (II. 27.)  számú önkormányzati rendelethez</t>
    </r>
    <r>
      <rPr>
        <vertAlign val="superscript"/>
        <sz val="10"/>
        <rFont val="Arial CE"/>
        <charset val="238"/>
      </rPr>
      <t>1, 2, 3</t>
    </r>
  </si>
  <si>
    <r>
      <t xml:space="preserve"> 2. melléklet az 5/2013. (II. 27.) számú önkormányzati rendelethez</t>
    </r>
    <r>
      <rPr>
        <vertAlign val="superscript"/>
        <sz val="10"/>
        <rFont val="Arial CE"/>
        <charset val="238"/>
      </rPr>
      <t>1, 2, 3</t>
    </r>
  </si>
  <si>
    <t>11. melléklet az 5/2013. (II. 27.) számú önkormányzati rendelethez</t>
  </si>
  <si>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>Módosította a 17/2013. (VI. 24.) önkormányzati rendelet</t>
    </r>
  </si>
  <si>
    <r>
      <t xml:space="preserve"> 4/B. melléklet az 5/2013. (II. 27.) számú önkormányzati rendelethez</t>
    </r>
    <r>
      <rPr>
        <vertAlign val="superscript"/>
        <sz val="10"/>
        <rFont val="Arial"/>
        <family val="2"/>
        <charset val="238"/>
      </rPr>
      <t>1</t>
    </r>
  </si>
  <si>
    <r>
      <t xml:space="preserve"> 5. melléklet az 5/2013. (II. 27.) számú önkormányzati rendelethez</t>
    </r>
    <r>
      <rPr>
        <vertAlign val="superscript"/>
        <sz val="10"/>
        <rFont val="Arial CE"/>
        <charset val="238"/>
      </rPr>
      <t>1, 2</t>
    </r>
  </si>
  <si>
    <r>
      <t>6. melléklet az 5/2013. (II. 27.)  számú önkormányzati rendelethez</t>
    </r>
    <r>
      <rPr>
        <vertAlign val="superscript"/>
        <sz val="10"/>
        <rFont val="Arial CE"/>
        <charset val="238"/>
      </rPr>
      <t>1, 2, 3</t>
    </r>
  </si>
  <si>
    <r>
      <t>7. mellékletaz 5/2013. (II. 27.) számú önkormányzati rendelethez</t>
    </r>
    <r>
      <rPr>
        <vertAlign val="superscript"/>
        <sz val="10"/>
        <rFont val="Arial CE"/>
        <charset val="238"/>
      </rPr>
      <t>1, 2, 3</t>
    </r>
  </si>
  <si>
    <r>
      <t>8/A. melléklet az 5/2013. (II. 27.) számú önkormányzati rendelethez</t>
    </r>
    <r>
      <rPr>
        <vertAlign val="superscript"/>
        <sz val="10"/>
        <rFont val="Arial CE"/>
        <charset val="238"/>
      </rPr>
      <t>1, 2</t>
    </r>
  </si>
  <si>
    <r>
      <t>8/B. melléklet az 5/2013. (II. 27.) számú önkormányzati rendelethez</t>
    </r>
    <r>
      <rPr>
        <vertAlign val="superscript"/>
        <sz val="10"/>
        <rFont val="Arial CE"/>
        <charset val="238"/>
      </rPr>
      <t>1, 2, 3</t>
    </r>
  </si>
  <si>
    <r>
      <t xml:space="preserve"> 9. melléklet az 5/2013. (II. 27.) számú önkormányzati rendelethez</t>
    </r>
    <r>
      <rPr>
        <vertAlign val="superscript"/>
        <sz val="10"/>
        <rFont val="Arial"/>
        <family val="2"/>
        <charset val="238"/>
      </rPr>
      <t>1, 2</t>
    </r>
  </si>
  <si>
    <r>
      <t>10. melléklet az 5/2013. (II. 27.) számú önkormányzati rendelethez</t>
    </r>
    <r>
      <rPr>
        <vertAlign val="superscript"/>
        <sz val="10"/>
        <rFont val="Arial CE"/>
        <charset val="238"/>
      </rPr>
      <t>1, 2</t>
    </r>
  </si>
  <si>
    <r>
      <t xml:space="preserve"> 20. melléklet az 5/2013. (II. 27.) számú önkormányzati rendelethez</t>
    </r>
    <r>
      <rPr>
        <vertAlign val="superscript"/>
        <sz val="10"/>
        <rFont val="Arial CE"/>
        <charset val="238"/>
      </rPr>
      <t>1, 2, 3</t>
    </r>
  </si>
  <si>
    <r>
      <t xml:space="preserve"> 23. melléklet az 5/2013. (II. 27.) számú önkormányzati rendelethez</t>
    </r>
    <r>
      <rPr>
        <vertAlign val="superscript"/>
        <sz val="10"/>
        <rFont val="Arial CE"/>
        <charset val="238"/>
      </rPr>
      <t>1, 2, 3</t>
    </r>
  </si>
  <si>
    <r>
      <t xml:space="preserve"> 13. melléklet az 5/2013. (II. 27.) számú önkormányzati rendelethez</t>
    </r>
    <r>
      <rPr>
        <vertAlign val="superscript"/>
        <sz val="10"/>
        <rFont val="Arial CE"/>
        <charset val="238"/>
      </rPr>
      <t>1</t>
    </r>
  </si>
  <si>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>Módosította a 20/2013. (VIII. 06.) önkormányzati rendelet</t>
    </r>
  </si>
</sst>
</file>

<file path=xl/styles.xml><?xml version="1.0" encoding="utf-8"?>
<styleSheet xmlns="http://schemas.openxmlformats.org/spreadsheetml/2006/main">
  <numFmts count="3">
    <numFmt numFmtId="164" formatCode="_-* #,##0.00&quot; Ft&quot;_-;\-* #,##0.00&quot; Ft&quot;_-;_-* \-??&quot; Ft&quot;_-;_-@_-"/>
    <numFmt numFmtId="165" formatCode="mmm\ d/"/>
    <numFmt numFmtId="166" formatCode="#,##0_ ;\-#,##0\ "/>
  </numFmts>
  <fonts count="32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color indexed="8"/>
      <name val="Arial CE"/>
      <family val="2"/>
      <charset val="238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  <charset val="238"/>
    </font>
    <font>
      <i/>
      <sz val="10"/>
      <name val="Arial CE"/>
      <family val="2"/>
      <charset val="238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2"/>
      <name val="Arial CE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name val="Arial"/>
      <family val="2"/>
      <charset val="1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1"/>
    </font>
    <font>
      <sz val="10"/>
      <color indexed="8"/>
      <name val="Arial"/>
      <family val="2"/>
      <charset val="238"/>
    </font>
    <font>
      <sz val="10"/>
      <color indexed="23"/>
      <name val="Arial"/>
      <family val="2"/>
      <charset val="238"/>
    </font>
    <font>
      <b/>
      <sz val="10"/>
      <color indexed="8"/>
      <name val="Arial"/>
      <family val="2"/>
      <charset val="238"/>
    </font>
    <font>
      <vertAlign val="superscript"/>
      <sz val="10"/>
      <name val="Arial CE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vertAlign val="superscript"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2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164" fontId="15" fillId="0" borderId="0" applyFill="0" applyBorder="0" applyAlignment="0" applyProtection="0"/>
  </cellStyleXfs>
  <cellXfs count="1350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 applyBorder="1" applyAlignment="1">
      <alignment horizontal="right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Alignment="1">
      <alignment horizontal="right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/>
    </xf>
    <xf numFmtId="165" fontId="0" fillId="0" borderId="2" xfId="0" applyNumberFormat="1" applyFont="1" applyBorder="1" applyAlignment="1">
      <alignment horizontal="left" wrapText="1"/>
    </xf>
    <xf numFmtId="165" fontId="0" fillId="0" borderId="2" xfId="0" applyNumberFormat="1" applyFont="1" applyBorder="1" applyAlignment="1">
      <alignment horizontal="left" vertical="center" wrapText="1"/>
    </xf>
    <xf numFmtId="3" fontId="0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1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0" fontId="4" fillId="0" borderId="2" xfId="0" applyFont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0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wrapText="1"/>
    </xf>
    <xf numFmtId="0" fontId="0" fillId="2" borderId="2" xfId="0" applyFont="1" applyFill="1" applyBorder="1" applyAlignment="1">
      <alignment wrapText="1"/>
    </xf>
    <xf numFmtId="0" fontId="0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wrapText="1"/>
    </xf>
    <xf numFmtId="0" fontId="0" fillId="0" borderId="0" xfId="0" applyFont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3" fontId="0" fillId="0" borderId="2" xfId="0" applyNumberFormat="1" applyFont="1" applyBorder="1"/>
    <xf numFmtId="0" fontId="4" fillId="0" borderId="0" xfId="0" applyFont="1"/>
    <xf numFmtId="0" fontId="0" fillId="0" borderId="2" xfId="0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4" fillId="0" borderId="2" xfId="0" applyNumberFormat="1" applyFont="1" applyFill="1" applyBorder="1"/>
    <xf numFmtId="0" fontId="4" fillId="2" borderId="2" xfId="0" applyFont="1" applyFill="1" applyBorder="1"/>
    <xf numFmtId="0" fontId="0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3" fontId="0" fillId="0" borderId="0" xfId="0" applyNumberFormat="1" applyFont="1"/>
    <xf numFmtId="0" fontId="4" fillId="0" borderId="2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3" fontId="0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0" fillId="0" borderId="6" xfId="0" applyFont="1" applyBorder="1" applyAlignment="1">
      <alignment vertical="center" wrapText="1"/>
    </xf>
    <xf numFmtId="0" fontId="0" fillId="0" borderId="6" xfId="0" applyFont="1" applyBorder="1"/>
    <xf numFmtId="0" fontId="4" fillId="0" borderId="6" xfId="0" applyFont="1" applyBorder="1"/>
    <xf numFmtId="0" fontId="2" fillId="0" borderId="0" xfId="2" applyFont="1" applyAlignment="1">
      <alignment wrapText="1"/>
    </xf>
    <xf numFmtId="0" fontId="2" fillId="0" borderId="0" xfId="2" applyFont="1" applyAlignment="1">
      <alignment horizontal="right" wrapText="1"/>
    </xf>
    <xf numFmtId="0" fontId="8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wrapText="1"/>
    </xf>
    <xf numFmtId="3" fontId="2" fillId="0" borderId="2" xfId="2" applyNumberFormat="1" applyFont="1" applyBorder="1" applyAlignment="1">
      <alignment wrapText="1"/>
    </xf>
    <xf numFmtId="0" fontId="2" fillId="0" borderId="2" xfId="2" applyFont="1" applyBorder="1" applyAlignment="1">
      <alignment vertical="center" wrapText="1"/>
    </xf>
    <xf numFmtId="0" fontId="8" fillId="0" borderId="2" xfId="2" applyFont="1" applyBorder="1" applyAlignment="1">
      <alignment wrapText="1"/>
    </xf>
    <xf numFmtId="3" fontId="8" fillId="0" borderId="2" xfId="2" applyNumberFormat="1" applyFont="1" applyBorder="1" applyAlignment="1">
      <alignment wrapText="1"/>
    </xf>
    <xf numFmtId="3" fontId="2" fillId="0" borderId="2" xfId="2" applyNumberFormat="1" applyFont="1" applyBorder="1" applyAlignment="1">
      <alignment horizontal="right" wrapText="1"/>
    </xf>
    <xf numFmtId="0" fontId="8" fillId="0" borderId="2" xfId="2" applyFont="1" applyBorder="1" applyAlignment="1">
      <alignment vertical="center" wrapText="1"/>
    </xf>
    <xf numFmtId="3" fontId="8" fillId="0" borderId="2" xfId="2" applyNumberFormat="1" applyFont="1" applyBorder="1" applyAlignment="1">
      <alignment horizontal="right" wrapText="1"/>
    </xf>
    <xf numFmtId="0" fontId="2" fillId="0" borderId="0" xfId="2" applyFont="1" applyAlignment="1">
      <alignment vertical="center" wrapText="1"/>
    </xf>
    <xf numFmtId="0" fontId="2" fillId="0" borderId="0" xfId="2" applyFont="1" applyBorder="1" applyAlignment="1">
      <alignment horizontal="right" wrapText="1"/>
    </xf>
    <xf numFmtId="0" fontId="12" fillId="0" borderId="0" xfId="0" applyFont="1"/>
    <xf numFmtId="0" fontId="9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Font="1" applyBorder="1" applyAlignment="1">
      <alignment wrapText="1"/>
    </xf>
    <xf numFmtId="0" fontId="1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0" xfId="0" applyFont="1" applyAlignment="1"/>
    <xf numFmtId="0" fontId="2" fillId="0" borderId="6" xfId="0" applyFont="1" applyBorder="1"/>
    <xf numFmtId="0" fontId="8" fillId="0" borderId="6" xfId="0" applyFont="1" applyBorder="1"/>
    <xf numFmtId="0" fontId="8" fillId="0" borderId="6" xfId="0" applyFont="1" applyBorder="1" applyAlignment="1">
      <alignment horizontal="right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0" fillId="0" borderId="6" xfId="0" applyFont="1" applyBorder="1" applyAlignment="1">
      <alignment vertical="top" wrapText="1"/>
    </xf>
    <xf numFmtId="0" fontId="9" fillId="0" borderId="6" xfId="0" applyFont="1" applyBorder="1"/>
    <xf numFmtId="0" fontId="9" fillId="0" borderId="6" xfId="0" applyFont="1" applyBorder="1" applyAlignment="1">
      <alignment vertical="top" wrapText="1"/>
    </xf>
    <xf numFmtId="3" fontId="0" fillId="0" borderId="6" xfId="0" applyNumberFormat="1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3" fontId="4" fillId="0" borderId="6" xfId="0" applyNumberFormat="1" applyFon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ont="1" applyAlignment="1"/>
    <xf numFmtId="0" fontId="0" fillId="0" borderId="0" xfId="0" applyAlignment="1"/>
    <xf numFmtId="3" fontId="4" fillId="0" borderId="0" xfId="0" applyNumberFormat="1" applyFont="1" applyAlignment="1">
      <alignment wrapText="1"/>
    </xf>
    <xf numFmtId="3" fontId="0" fillId="0" borderId="0" xfId="0" applyNumberFormat="1" applyFont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7" fillId="2" borderId="0" xfId="1" applyFont="1" applyFill="1" applyBorder="1" applyAlignment="1">
      <alignment horizontal="center" wrapText="1"/>
    </xf>
    <xf numFmtId="0" fontId="0" fillId="0" borderId="0" xfId="0" applyAlignment="1">
      <alignment horizontal="right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3" fontId="0" fillId="0" borderId="18" xfId="0" applyNumberFormat="1" applyFon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7" xfId="0" applyNumberFormat="1" applyFon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23" xfId="0" applyNumberFormat="1" applyFont="1" applyBorder="1" applyAlignment="1">
      <alignment vertical="center"/>
    </xf>
    <xf numFmtId="3" fontId="0" fillId="0" borderId="24" xfId="0" applyNumberFormat="1" applyBorder="1" applyAlignment="1">
      <alignment vertical="center"/>
    </xf>
    <xf numFmtId="3" fontId="0" fillId="0" borderId="25" xfId="0" applyNumberFormat="1" applyFont="1" applyBorder="1" applyAlignment="1">
      <alignment vertical="center"/>
    </xf>
    <xf numFmtId="3" fontId="0" fillId="0" borderId="26" xfId="0" applyNumberFormat="1" applyBorder="1" applyAlignment="1">
      <alignment vertical="center"/>
    </xf>
    <xf numFmtId="3" fontId="0" fillId="0" borderId="23" xfId="0" applyNumberFormat="1" applyFont="1" applyBorder="1" applyAlignment="1">
      <alignment vertical="center" wrapText="1"/>
    </xf>
    <xf numFmtId="3" fontId="0" fillId="0" borderId="24" xfId="0" applyNumberFormat="1" applyBorder="1" applyAlignment="1">
      <alignment vertical="center" wrapText="1"/>
    </xf>
    <xf numFmtId="3" fontId="0" fillId="0" borderId="25" xfId="0" applyNumberFormat="1" applyFont="1" applyBorder="1" applyAlignment="1">
      <alignment vertical="center" wrapText="1"/>
    </xf>
    <xf numFmtId="3" fontId="0" fillId="0" borderId="26" xfId="0" applyNumberFormat="1" applyBorder="1" applyAlignment="1">
      <alignment vertical="center" wrapText="1"/>
    </xf>
    <xf numFmtId="3" fontId="0" fillId="0" borderId="24" xfId="0" applyNumberFormat="1" applyFont="1" applyBorder="1" applyAlignment="1">
      <alignment vertical="center"/>
    </xf>
    <xf numFmtId="3" fontId="16" fillId="0" borderId="23" xfId="0" applyNumberFormat="1" applyFont="1" applyBorder="1" applyAlignment="1">
      <alignment vertical="center"/>
    </xf>
    <xf numFmtId="3" fontId="16" fillId="0" borderId="24" xfId="0" applyNumberFormat="1" applyFont="1" applyBorder="1" applyAlignment="1">
      <alignment vertical="center"/>
    </xf>
    <xf numFmtId="3" fontId="16" fillId="0" borderId="25" xfId="0" applyNumberFormat="1" applyFont="1" applyBorder="1" applyAlignment="1">
      <alignment vertical="center"/>
    </xf>
    <xf numFmtId="3" fontId="16" fillId="0" borderId="26" xfId="0" applyNumberFormat="1" applyFont="1" applyBorder="1" applyAlignment="1">
      <alignment vertical="center"/>
    </xf>
    <xf numFmtId="3" fontId="0" fillId="0" borderId="26" xfId="0" applyNumberFormat="1" applyFont="1" applyBorder="1" applyAlignment="1">
      <alignment vertical="center"/>
    </xf>
    <xf numFmtId="0" fontId="0" fillId="0" borderId="23" xfId="0" applyFont="1" applyBorder="1" applyAlignment="1">
      <alignment vertical="center" wrapText="1"/>
    </xf>
    <xf numFmtId="3" fontId="0" fillId="0" borderId="24" xfId="0" applyNumberFormat="1" applyFont="1" applyBorder="1" applyAlignment="1">
      <alignment vertical="center" wrapText="1"/>
    </xf>
    <xf numFmtId="3" fontId="0" fillId="0" borderId="26" xfId="0" applyNumberFormat="1" applyFont="1" applyBorder="1" applyAlignment="1">
      <alignment vertical="center" wrapText="1"/>
    </xf>
    <xf numFmtId="0" fontId="0" fillId="0" borderId="23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3" fontId="16" fillId="0" borderId="22" xfId="0" applyNumberFormat="1" applyFont="1" applyBorder="1" applyAlignment="1">
      <alignment vertical="center"/>
    </xf>
    <xf numFmtId="3" fontId="16" fillId="0" borderId="21" xfId="0" applyNumberFormat="1" applyFont="1" applyBorder="1" applyAlignment="1">
      <alignment vertical="center"/>
    </xf>
    <xf numFmtId="3" fontId="0" fillId="0" borderId="23" xfId="0" applyNumberFormat="1" applyFont="1" applyBorder="1" applyAlignment="1">
      <alignment horizontal="left" vertical="center"/>
    </xf>
    <xf numFmtId="3" fontId="0" fillId="0" borderId="24" xfId="0" applyNumberFormat="1" applyFont="1" applyBorder="1" applyAlignment="1">
      <alignment horizontal="left" vertical="center"/>
    </xf>
    <xf numFmtId="0" fontId="0" fillId="2" borderId="25" xfId="0" applyFont="1" applyFill="1" applyBorder="1" applyAlignment="1">
      <alignment horizontal="left" vertical="center"/>
    </xf>
    <xf numFmtId="0" fontId="0" fillId="2" borderId="26" xfId="0" applyFont="1" applyFill="1" applyBorder="1" applyAlignment="1">
      <alignment horizontal="left" vertical="center"/>
    </xf>
    <xf numFmtId="3" fontId="0" fillId="0" borderId="31" xfId="0" applyNumberFormat="1" applyFont="1" applyBorder="1" applyAlignment="1">
      <alignment vertical="center"/>
    </xf>
    <xf numFmtId="3" fontId="0" fillId="0" borderId="32" xfId="0" applyNumberFormat="1" applyFont="1" applyBorder="1" applyAlignment="1">
      <alignment vertical="center"/>
    </xf>
    <xf numFmtId="3" fontId="0" fillId="0" borderId="11" xfId="0" applyNumberFormat="1" applyFont="1" applyBorder="1" applyAlignment="1">
      <alignment vertical="center"/>
    </xf>
    <xf numFmtId="3" fontId="0" fillId="0" borderId="14" xfId="0" applyNumberFormat="1" applyFont="1" applyBorder="1" applyAlignment="1">
      <alignment vertical="center"/>
    </xf>
    <xf numFmtId="3" fontId="16" fillId="0" borderId="36" xfId="0" applyNumberFormat="1" applyFont="1" applyBorder="1" applyAlignment="1">
      <alignment vertical="center"/>
    </xf>
    <xf numFmtId="3" fontId="16" fillId="0" borderId="37" xfId="0" applyNumberFormat="1" applyFont="1" applyBorder="1" applyAlignment="1">
      <alignment vertical="center"/>
    </xf>
    <xf numFmtId="3" fontId="16" fillId="0" borderId="35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4" fillId="0" borderId="12" xfId="0" applyFont="1" applyBorder="1" applyAlignment="1">
      <alignment horizontal="center" vertical="center" wrapText="1"/>
    </xf>
    <xf numFmtId="3" fontId="16" fillId="2" borderId="38" xfId="0" applyNumberFormat="1" applyFont="1" applyFill="1" applyBorder="1" applyAlignment="1">
      <alignment vertical="center" wrapText="1"/>
    </xf>
    <xf numFmtId="3" fontId="16" fillId="2" borderId="39" xfId="0" applyNumberFormat="1" applyFont="1" applyFill="1" applyBorder="1" applyAlignment="1">
      <alignment vertical="center" wrapText="1"/>
    </xf>
    <xf numFmtId="3" fontId="16" fillId="2" borderId="40" xfId="0" applyNumberFormat="1" applyFont="1" applyFill="1" applyBorder="1" applyAlignment="1">
      <alignment vertical="center" wrapText="1"/>
    </xf>
    <xf numFmtId="3" fontId="18" fillId="0" borderId="25" xfId="0" applyNumberFormat="1" applyFont="1" applyBorder="1" applyAlignment="1">
      <alignment vertical="center" wrapText="1"/>
    </xf>
    <xf numFmtId="3" fontId="18" fillId="0" borderId="27" xfId="0" applyNumberFormat="1" applyFont="1" applyBorder="1" applyAlignment="1">
      <alignment vertical="center" wrapText="1"/>
    </xf>
    <xf numFmtId="3" fontId="18" fillId="0" borderId="26" xfId="0" applyNumberFormat="1" applyFont="1" applyBorder="1" applyAlignment="1">
      <alignment vertical="center" wrapText="1"/>
    </xf>
    <xf numFmtId="3" fontId="18" fillId="2" borderId="26" xfId="0" applyNumberFormat="1" applyFont="1" applyFill="1" applyBorder="1" applyAlignment="1">
      <alignment vertical="center" wrapText="1"/>
    </xf>
    <xf numFmtId="3" fontId="16" fillId="0" borderId="25" xfId="0" applyNumberFormat="1" applyFont="1" applyBorder="1" applyAlignment="1">
      <alignment vertical="center" wrapText="1"/>
    </xf>
    <xf numFmtId="3" fontId="16" fillId="0" borderId="27" xfId="0" applyNumberFormat="1" applyFont="1" applyBorder="1" applyAlignment="1">
      <alignment vertical="center" wrapText="1"/>
    </xf>
    <xf numFmtId="3" fontId="16" fillId="2" borderId="26" xfId="0" applyNumberFormat="1" applyFont="1" applyFill="1" applyBorder="1" applyAlignment="1">
      <alignment vertical="center" wrapText="1"/>
    </xf>
    <xf numFmtId="3" fontId="18" fillId="0" borderId="28" xfId="0" applyNumberFormat="1" applyFont="1" applyBorder="1" applyAlignment="1">
      <alignment vertical="center" wrapText="1"/>
    </xf>
    <xf numFmtId="3" fontId="18" fillId="0" borderId="29" xfId="0" applyNumberFormat="1" applyFont="1" applyBorder="1" applyAlignment="1">
      <alignment vertical="center" wrapText="1"/>
    </xf>
    <xf numFmtId="3" fontId="18" fillId="0" borderId="30" xfId="0" applyNumberFormat="1" applyFont="1" applyBorder="1" applyAlignment="1">
      <alignment vertical="center" wrapText="1"/>
    </xf>
    <xf numFmtId="3" fontId="16" fillId="0" borderId="33" xfId="0" applyNumberFormat="1" applyFont="1" applyBorder="1" applyAlignment="1">
      <alignment vertical="center" wrapText="1"/>
    </xf>
    <xf numFmtId="3" fontId="16" fillId="0" borderId="34" xfId="0" applyNumberFormat="1" applyFont="1" applyBorder="1" applyAlignment="1">
      <alignment vertical="center" wrapText="1"/>
    </xf>
    <xf numFmtId="3" fontId="16" fillId="2" borderId="35" xfId="0" applyNumberFormat="1" applyFont="1" applyFill="1" applyBorder="1" applyAlignment="1">
      <alignment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4" fillId="0" borderId="61" xfId="0" applyFont="1" applyBorder="1" applyAlignment="1">
      <alignment horizontal="center" vertical="center" wrapText="1"/>
    </xf>
    <xf numFmtId="3" fontId="16" fillId="0" borderId="7" xfId="0" applyNumberFormat="1" applyFont="1" applyBorder="1" applyAlignment="1">
      <alignment vertical="center" wrapText="1"/>
    </xf>
    <xf numFmtId="3" fontId="16" fillId="0" borderId="8" xfId="0" applyNumberFormat="1" applyFont="1" applyBorder="1" applyAlignment="1">
      <alignment vertical="center" wrapText="1"/>
    </xf>
    <xf numFmtId="3" fontId="16" fillId="0" borderId="10" xfId="0" applyNumberFormat="1" applyFont="1" applyBorder="1" applyAlignment="1">
      <alignment vertical="center" wrapText="1"/>
    </xf>
    <xf numFmtId="3" fontId="16" fillId="0" borderId="64" xfId="0" applyNumberFormat="1" applyFont="1" applyBorder="1" applyAlignment="1">
      <alignment vertical="center" wrapText="1"/>
    </xf>
    <xf numFmtId="3" fontId="18" fillId="0" borderId="25" xfId="0" applyNumberFormat="1" applyFont="1" applyFill="1" applyBorder="1" applyAlignment="1">
      <alignment vertical="center" wrapText="1"/>
    </xf>
    <xf numFmtId="3" fontId="18" fillId="0" borderId="27" xfId="0" applyNumberFormat="1" applyFont="1" applyFill="1" applyBorder="1" applyAlignment="1">
      <alignment vertical="center" wrapText="1"/>
    </xf>
    <xf numFmtId="3" fontId="18" fillId="0" borderId="23" xfId="0" applyNumberFormat="1" applyFont="1" applyFill="1" applyBorder="1" applyAlignment="1">
      <alignment vertical="center" wrapText="1"/>
    </xf>
    <xf numFmtId="3" fontId="16" fillId="0" borderId="25" xfId="0" applyNumberFormat="1" applyFont="1" applyFill="1" applyBorder="1" applyAlignment="1">
      <alignment vertical="center" wrapText="1"/>
    </xf>
    <xf numFmtId="3" fontId="16" fillId="0" borderId="26" xfId="0" applyNumberFormat="1" applyFont="1" applyBorder="1" applyAlignment="1">
      <alignment vertical="center" wrapText="1"/>
    </xf>
    <xf numFmtId="3" fontId="16" fillId="0" borderId="23" xfId="0" applyNumberFormat="1" applyFont="1" applyFill="1" applyBorder="1" applyAlignment="1">
      <alignment vertical="center" wrapText="1"/>
    </xf>
    <xf numFmtId="3" fontId="18" fillId="0" borderId="23" xfId="0" applyNumberFormat="1" applyFont="1" applyBorder="1" applyAlignment="1">
      <alignment vertical="center" wrapText="1"/>
    </xf>
    <xf numFmtId="3" fontId="16" fillId="0" borderId="23" xfId="0" applyNumberFormat="1" applyFont="1" applyBorder="1" applyAlignment="1">
      <alignment vertical="center" wrapText="1"/>
    </xf>
    <xf numFmtId="3" fontId="18" fillId="0" borderId="25" xfId="0" applyNumberFormat="1" applyFont="1" applyBorder="1" applyAlignment="1">
      <alignment horizontal="left" vertical="center" wrapText="1"/>
    </xf>
    <xf numFmtId="3" fontId="18" fillId="0" borderId="23" xfId="0" applyNumberFormat="1" applyFont="1" applyBorder="1" applyAlignment="1">
      <alignment horizontal="left"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16" fillId="0" borderId="23" xfId="0" applyNumberFormat="1" applyFont="1" applyBorder="1" applyAlignment="1">
      <alignment horizontal="right" vertical="center" wrapText="1"/>
    </xf>
    <xf numFmtId="3" fontId="16" fillId="0" borderId="68" xfId="0" applyNumberFormat="1" applyFont="1" applyBorder="1" applyAlignment="1">
      <alignment vertical="center" wrapText="1"/>
    </xf>
    <xf numFmtId="3" fontId="16" fillId="0" borderId="69" xfId="0" applyNumberFormat="1" applyFont="1" applyBorder="1" applyAlignment="1">
      <alignment vertical="center" wrapText="1"/>
    </xf>
    <xf numFmtId="3" fontId="16" fillId="0" borderId="70" xfId="0" applyNumberFormat="1" applyFont="1" applyBorder="1" applyAlignment="1">
      <alignment vertical="center" wrapText="1"/>
    </xf>
    <xf numFmtId="3" fontId="16" fillId="0" borderId="71" xfId="0" applyNumberFormat="1" applyFont="1" applyBorder="1" applyAlignment="1">
      <alignment vertical="center" wrapText="1"/>
    </xf>
    <xf numFmtId="3" fontId="16" fillId="0" borderId="35" xfId="0" applyNumberFormat="1" applyFont="1" applyBorder="1" applyAlignment="1">
      <alignment vertical="center" wrapText="1"/>
    </xf>
    <xf numFmtId="3" fontId="16" fillId="0" borderId="36" xfId="0" applyNumberFormat="1" applyFont="1" applyBorder="1" applyAlignment="1">
      <alignment vertical="center" wrapText="1"/>
    </xf>
    <xf numFmtId="3" fontId="19" fillId="2" borderId="18" xfId="0" applyNumberFormat="1" applyFont="1" applyFill="1" applyBorder="1" applyAlignment="1">
      <alignment vertical="center" wrapText="1"/>
    </xf>
    <xf numFmtId="3" fontId="19" fillId="2" borderId="39" xfId="0" applyNumberFormat="1" applyFont="1" applyFill="1" applyBorder="1" applyAlignment="1">
      <alignment vertical="center" wrapText="1"/>
    </xf>
    <xf numFmtId="3" fontId="19" fillId="2" borderId="19" xfId="0" applyNumberFormat="1" applyFont="1" applyFill="1" applyBorder="1" applyAlignment="1">
      <alignment vertical="center" wrapText="1"/>
    </xf>
    <xf numFmtId="3" fontId="19" fillId="2" borderId="7" xfId="0" applyNumberFormat="1" applyFont="1" applyFill="1" applyBorder="1" applyAlignment="1">
      <alignment vertical="center" wrapText="1"/>
    </xf>
    <xf numFmtId="3" fontId="19" fillId="2" borderId="8" xfId="0" applyNumberFormat="1" applyFont="1" applyFill="1" applyBorder="1" applyAlignment="1">
      <alignment vertical="center" wrapText="1"/>
    </xf>
    <xf numFmtId="3" fontId="19" fillId="2" borderId="10" xfId="0" applyNumberFormat="1" applyFont="1" applyFill="1" applyBorder="1" applyAlignment="1">
      <alignment vertical="center" wrapText="1"/>
    </xf>
    <xf numFmtId="3" fontId="20" fillId="0" borderId="23" xfId="0" applyNumberFormat="1" applyFont="1" applyBorder="1" applyAlignment="1">
      <alignment vertical="center" wrapText="1"/>
    </xf>
    <xf numFmtId="3" fontId="20" fillId="0" borderId="27" xfId="0" applyNumberFormat="1" applyFont="1" applyBorder="1" applyAlignment="1">
      <alignment vertical="center" wrapText="1"/>
    </xf>
    <xf numFmtId="3" fontId="20" fillId="2" borderId="24" xfId="0" applyNumberFormat="1" applyFont="1" applyFill="1" applyBorder="1" applyAlignment="1">
      <alignment vertical="center" wrapText="1"/>
    </xf>
    <xf numFmtId="3" fontId="20" fillId="0" borderId="25" xfId="0" applyNumberFormat="1" applyFont="1" applyBorder="1" applyAlignment="1">
      <alignment vertical="center" wrapText="1"/>
    </xf>
    <xf numFmtId="3" fontId="20" fillId="2" borderId="26" xfId="0" applyNumberFormat="1" applyFont="1" applyFill="1" applyBorder="1" applyAlignment="1">
      <alignment vertical="center" wrapText="1"/>
    </xf>
    <xf numFmtId="3" fontId="19" fillId="0" borderId="23" xfId="0" applyNumberFormat="1" applyFont="1" applyBorder="1" applyAlignment="1">
      <alignment vertical="center" wrapText="1"/>
    </xf>
    <xf numFmtId="3" fontId="19" fillId="0" borderId="27" xfId="0" applyNumberFormat="1" applyFont="1" applyBorder="1" applyAlignment="1">
      <alignment vertical="center" wrapText="1"/>
    </xf>
    <xf numFmtId="3" fontId="19" fillId="2" borderId="24" xfId="0" applyNumberFormat="1" applyFont="1" applyFill="1" applyBorder="1" applyAlignment="1">
      <alignment vertical="center" wrapText="1"/>
    </xf>
    <xf numFmtId="3" fontId="19" fillId="0" borderId="25" xfId="0" applyNumberFormat="1" applyFont="1" applyBorder="1" applyAlignment="1">
      <alignment vertical="center" wrapText="1"/>
    </xf>
    <xf numFmtId="3" fontId="19" fillId="2" borderId="26" xfId="0" applyNumberFormat="1" applyFont="1" applyFill="1" applyBorder="1" applyAlignment="1">
      <alignment vertical="center" wrapText="1"/>
    </xf>
    <xf numFmtId="3" fontId="20" fillId="0" borderId="31" xfId="0" applyNumberFormat="1" applyFont="1" applyBorder="1" applyAlignment="1">
      <alignment vertical="center" wrapText="1"/>
    </xf>
    <xf numFmtId="3" fontId="20" fillId="0" borderId="29" xfId="0" applyNumberFormat="1" applyFont="1" applyBorder="1" applyAlignment="1">
      <alignment vertical="center" wrapText="1"/>
    </xf>
    <xf numFmtId="3" fontId="20" fillId="0" borderId="32" xfId="0" applyNumberFormat="1" applyFont="1" applyBorder="1" applyAlignment="1">
      <alignment vertical="center" wrapText="1"/>
    </xf>
    <xf numFmtId="3" fontId="20" fillId="0" borderId="28" xfId="0" applyNumberFormat="1" applyFont="1" applyBorder="1" applyAlignment="1">
      <alignment vertical="center" wrapText="1"/>
    </xf>
    <xf numFmtId="3" fontId="20" fillId="0" borderId="30" xfId="0" applyNumberFormat="1" applyFont="1" applyBorder="1" applyAlignment="1">
      <alignment vertical="center" wrapText="1"/>
    </xf>
    <xf numFmtId="3" fontId="19" fillId="0" borderId="36" xfId="0" applyNumberFormat="1" applyFont="1" applyBorder="1" applyAlignment="1">
      <alignment vertical="center" wrapText="1"/>
    </xf>
    <xf numFmtId="3" fontId="19" fillId="0" borderId="34" xfId="0" applyNumberFormat="1" applyFont="1" applyBorder="1" applyAlignment="1">
      <alignment vertical="center" wrapText="1"/>
    </xf>
    <xf numFmtId="3" fontId="19" fillId="2" borderId="37" xfId="0" applyNumberFormat="1" applyFont="1" applyFill="1" applyBorder="1" applyAlignment="1">
      <alignment vertical="center" wrapText="1"/>
    </xf>
    <xf numFmtId="3" fontId="19" fillId="0" borderId="33" xfId="0" applyNumberFormat="1" applyFont="1" applyBorder="1" applyAlignment="1">
      <alignment vertical="center" wrapText="1"/>
    </xf>
    <xf numFmtId="3" fontId="19" fillId="2" borderId="35" xfId="0" applyNumberFormat="1" applyFont="1" applyFill="1" applyBorder="1" applyAlignment="1">
      <alignment vertical="center" wrapText="1"/>
    </xf>
    <xf numFmtId="3" fontId="4" fillId="0" borderId="0" xfId="0" applyNumberFormat="1" applyFont="1" applyBorder="1" applyAlignment="1">
      <alignment wrapText="1"/>
    </xf>
    <xf numFmtId="3" fontId="19" fillId="0" borderId="76" xfId="0" applyNumberFormat="1" applyFont="1" applyBorder="1" applyAlignment="1">
      <alignment vertical="center" wrapText="1"/>
    </xf>
    <xf numFmtId="3" fontId="19" fillId="0" borderId="42" xfId="0" applyNumberFormat="1" applyFont="1" applyBorder="1" applyAlignment="1">
      <alignment vertical="center" wrapText="1"/>
    </xf>
    <xf numFmtId="3" fontId="19" fillId="0" borderId="77" xfId="0" applyNumberFormat="1" applyFont="1" applyBorder="1" applyAlignment="1">
      <alignment vertical="center" wrapText="1"/>
    </xf>
    <xf numFmtId="3" fontId="20" fillId="0" borderId="55" xfId="0" applyNumberFormat="1" applyFont="1" applyBorder="1" applyAlignment="1">
      <alignment vertical="center" wrapText="1"/>
    </xf>
    <xf numFmtId="3" fontId="20" fillId="0" borderId="2" xfId="0" applyNumberFormat="1" applyFont="1" applyBorder="1" applyAlignment="1">
      <alignment vertical="center" wrapText="1"/>
    </xf>
    <xf numFmtId="3" fontId="20" fillId="0" borderId="56" xfId="0" applyNumberFormat="1" applyFont="1" applyBorder="1" applyAlignment="1">
      <alignment vertical="center" wrapText="1"/>
    </xf>
    <xf numFmtId="3" fontId="19" fillId="0" borderId="55" xfId="0" applyNumberFormat="1" applyFont="1" applyBorder="1" applyAlignment="1">
      <alignment vertical="center" wrapText="1"/>
    </xf>
    <xf numFmtId="3" fontId="19" fillId="0" borderId="2" xfId="0" applyNumberFormat="1" applyFont="1" applyBorder="1" applyAlignment="1">
      <alignment vertical="center" wrapText="1"/>
    </xf>
    <xf numFmtId="3" fontId="19" fillId="0" borderId="56" xfId="0" applyNumberFormat="1" applyFont="1" applyBorder="1" applyAlignment="1">
      <alignment vertical="center" wrapText="1"/>
    </xf>
    <xf numFmtId="3" fontId="19" fillId="0" borderId="80" xfId="0" applyNumberFormat="1" applyFont="1" applyBorder="1" applyAlignment="1">
      <alignment vertical="center" wrapText="1"/>
    </xf>
    <xf numFmtId="3" fontId="19" fillId="0" borderId="5" xfId="0" applyNumberFormat="1" applyFont="1" applyBorder="1" applyAlignment="1">
      <alignment vertical="center" wrapText="1"/>
    </xf>
    <xf numFmtId="3" fontId="19" fillId="0" borderId="81" xfId="0" applyNumberFormat="1" applyFont="1" applyBorder="1" applyAlignment="1">
      <alignment vertical="center" wrapText="1"/>
    </xf>
    <xf numFmtId="3" fontId="19" fillId="0" borderId="82" xfId="0" applyNumberFormat="1" applyFont="1" applyBorder="1" applyAlignment="1">
      <alignment vertical="center" wrapText="1"/>
    </xf>
    <xf numFmtId="3" fontId="19" fillId="0" borderId="83" xfId="0" applyNumberFormat="1" applyFont="1" applyBorder="1" applyAlignment="1">
      <alignment vertical="center" wrapText="1"/>
    </xf>
    <xf numFmtId="3" fontId="19" fillId="0" borderId="84" xfId="0" applyNumberFormat="1" applyFont="1" applyBorder="1" applyAlignment="1">
      <alignment vertical="center" wrapText="1"/>
    </xf>
    <xf numFmtId="3" fontId="19" fillId="0" borderId="85" xfId="0" applyNumberFormat="1" applyFont="1" applyBorder="1" applyAlignment="1">
      <alignment vertical="center" wrapText="1"/>
    </xf>
    <xf numFmtId="3" fontId="19" fillId="0" borderId="86" xfId="0" applyNumberFormat="1" applyFont="1" applyBorder="1" applyAlignment="1">
      <alignment vertical="center" wrapText="1"/>
    </xf>
    <xf numFmtId="3" fontId="19" fillId="0" borderId="87" xfId="0" applyNumberFormat="1" applyFont="1" applyBorder="1" applyAlignment="1">
      <alignment vertical="center" wrapText="1"/>
    </xf>
    <xf numFmtId="3" fontId="19" fillId="0" borderId="88" xfId="0" applyNumberFormat="1" applyFont="1" applyBorder="1" applyAlignment="1">
      <alignment vertical="center" wrapText="1"/>
    </xf>
    <xf numFmtId="3" fontId="19" fillId="0" borderId="89" xfId="0" applyNumberFormat="1" applyFont="1" applyBorder="1" applyAlignment="1">
      <alignment vertical="center" wrapText="1"/>
    </xf>
    <xf numFmtId="3" fontId="19" fillId="0" borderId="90" xfId="0" applyNumberFormat="1" applyFont="1" applyBorder="1" applyAlignment="1">
      <alignment vertical="center" wrapText="1"/>
    </xf>
    <xf numFmtId="0" fontId="12" fillId="0" borderId="6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right" wrapText="1"/>
    </xf>
    <xf numFmtId="3" fontId="12" fillId="2" borderId="76" xfId="0" applyNumberFormat="1" applyFont="1" applyFill="1" applyBorder="1" applyAlignment="1">
      <alignment vertical="center" wrapText="1"/>
    </xf>
    <xf numFmtId="3" fontId="12" fillId="2" borderId="42" xfId="0" applyNumberFormat="1" applyFont="1" applyFill="1" applyBorder="1" applyAlignment="1">
      <alignment vertical="center" wrapText="1"/>
    </xf>
    <xf numFmtId="3" fontId="12" fillId="2" borderId="77" xfId="0" applyNumberFormat="1" applyFont="1" applyFill="1" applyBorder="1" applyAlignment="1">
      <alignment vertical="center" wrapText="1"/>
    </xf>
    <xf numFmtId="3" fontId="12" fillId="2" borderId="46" xfId="0" applyNumberFormat="1" applyFont="1" applyFill="1" applyBorder="1" applyAlignment="1">
      <alignment vertical="center" wrapText="1"/>
    </xf>
    <xf numFmtId="3" fontId="17" fillId="0" borderId="55" xfId="0" applyNumberFormat="1" applyFont="1" applyBorder="1" applyAlignment="1">
      <alignment vertical="center" wrapText="1"/>
    </xf>
    <xf numFmtId="3" fontId="17" fillId="0" borderId="2" xfId="0" applyNumberFormat="1" applyFont="1" applyBorder="1" applyAlignment="1">
      <alignment vertical="center" wrapText="1"/>
    </xf>
    <xf numFmtId="3" fontId="17" fillId="2" borderId="56" xfId="0" applyNumberFormat="1" applyFont="1" applyFill="1" applyBorder="1" applyAlignment="1">
      <alignment vertical="center" wrapText="1"/>
    </xf>
    <xf numFmtId="3" fontId="17" fillId="0" borderId="4" xfId="0" applyNumberFormat="1" applyFont="1" applyBorder="1" applyAlignment="1">
      <alignment vertical="center" wrapText="1"/>
    </xf>
    <xf numFmtId="3" fontId="17" fillId="0" borderId="56" xfId="0" applyNumberFormat="1" applyFont="1" applyBorder="1" applyAlignment="1">
      <alignment vertical="center" wrapText="1"/>
    </xf>
    <xf numFmtId="3" fontId="12" fillId="0" borderId="55" xfId="0" applyNumberFormat="1" applyFont="1" applyBorder="1" applyAlignment="1">
      <alignment vertical="center" wrapText="1"/>
    </xf>
    <xf numFmtId="3" fontId="12" fillId="0" borderId="2" xfId="0" applyNumberFormat="1" applyFont="1" applyBorder="1" applyAlignment="1">
      <alignment vertical="center" wrapText="1"/>
    </xf>
    <xf numFmtId="3" fontId="12" fillId="2" borderId="56" xfId="0" applyNumberFormat="1" applyFont="1" applyFill="1" applyBorder="1" applyAlignment="1">
      <alignment vertical="center" wrapText="1"/>
    </xf>
    <xf numFmtId="3" fontId="12" fillId="0" borderId="4" xfId="0" applyNumberFormat="1" applyFont="1" applyBorder="1" applyAlignment="1">
      <alignment vertical="center" wrapText="1"/>
    </xf>
    <xf numFmtId="3" fontId="17" fillId="0" borderId="80" xfId="0" applyNumberFormat="1" applyFont="1" applyBorder="1" applyAlignment="1">
      <alignment vertical="center" wrapText="1"/>
    </xf>
    <xf numFmtId="3" fontId="17" fillId="0" borderId="5" xfId="0" applyNumberFormat="1" applyFont="1" applyBorder="1" applyAlignment="1">
      <alignment vertical="center" wrapText="1"/>
    </xf>
    <xf numFmtId="3" fontId="17" fillId="2" borderId="81" xfId="0" applyNumberFormat="1" applyFont="1" applyFill="1" applyBorder="1" applyAlignment="1">
      <alignment vertical="center" wrapText="1"/>
    </xf>
    <xf numFmtId="3" fontId="17" fillId="0" borderId="44" xfId="0" applyNumberFormat="1" applyFont="1" applyBorder="1" applyAlignment="1">
      <alignment vertical="center" wrapText="1"/>
    </xf>
    <xf numFmtId="3" fontId="17" fillId="0" borderId="81" xfId="0" applyNumberFormat="1" applyFont="1" applyBorder="1" applyAlignment="1">
      <alignment vertical="center" wrapText="1"/>
    </xf>
    <xf numFmtId="3" fontId="12" fillId="0" borderId="88" xfId="0" applyNumberFormat="1" applyFont="1" applyBorder="1" applyAlignment="1">
      <alignment vertical="center" wrapText="1"/>
    </xf>
    <xf numFmtId="3" fontId="12" fillId="0" borderId="89" xfId="0" applyNumberFormat="1" applyFont="1" applyBorder="1" applyAlignment="1">
      <alignment vertical="center" wrapText="1"/>
    </xf>
    <xf numFmtId="3" fontId="12" fillId="2" borderId="90" xfId="0" applyNumberFormat="1" applyFont="1" applyFill="1" applyBorder="1" applyAlignment="1">
      <alignment vertical="center" wrapText="1"/>
    </xf>
    <xf numFmtId="3" fontId="12" fillId="0" borderId="93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12" fillId="0" borderId="42" xfId="0" applyNumberFormat="1" applyFont="1" applyBorder="1" applyAlignment="1">
      <alignment vertical="center" wrapText="1"/>
    </xf>
    <xf numFmtId="3" fontId="12" fillId="0" borderId="77" xfId="0" applyNumberFormat="1" applyFont="1" applyBorder="1" applyAlignment="1">
      <alignment vertical="center" wrapText="1"/>
    </xf>
    <xf numFmtId="3" fontId="12" fillId="0" borderId="46" xfId="0" applyNumberFormat="1" applyFont="1" applyBorder="1" applyAlignment="1">
      <alignment vertical="center" wrapText="1"/>
    </xf>
    <xf numFmtId="3" fontId="17" fillId="0" borderId="55" xfId="0" applyNumberFormat="1" applyFont="1" applyFill="1" applyBorder="1" applyAlignment="1">
      <alignment vertical="center" wrapText="1"/>
    </xf>
    <xf numFmtId="3" fontId="17" fillId="0" borderId="4" xfId="0" applyNumberFormat="1" applyFont="1" applyFill="1" applyBorder="1" applyAlignment="1">
      <alignment vertical="center" wrapText="1"/>
    </xf>
    <xf numFmtId="3" fontId="12" fillId="0" borderId="55" xfId="0" applyNumberFormat="1" applyFont="1" applyFill="1" applyBorder="1" applyAlignment="1">
      <alignment vertical="center" wrapText="1"/>
    </xf>
    <xf numFmtId="3" fontId="12" fillId="0" borderId="56" xfId="0" applyNumberFormat="1" applyFont="1" applyBorder="1" applyAlignment="1">
      <alignment vertical="center" wrapText="1"/>
    </xf>
    <xf numFmtId="3" fontId="12" fillId="0" borderId="4" xfId="0" applyNumberFormat="1" applyFont="1" applyFill="1" applyBorder="1" applyAlignment="1">
      <alignment vertical="center" wrapText="1"/>
    </xf>
    <xf numFmtId="3" fontId="17" fillId="0" borderId="55" xfId="0" applyNumberFormat="1" applyFont="1" applyBorder="1" applyAlignment="1">
      <alignment horizontal="left" vertical="center" wrapText="1"/>
    </xf>
    <xf numFmtId="3" fontId="17" fillId="0" borderId="4" xfId="0" applyNumberFormat="1" applyFont="1" applyBorder="1" applyAlignment="1">
      <alignment horizontal="left" vertical="center" wrapText="1"/>
    </xf>
    <xf numFmtId="3" fontId="12" fillId="0" borderId="55" xfId="0" applyNumberFormat="1" applyFont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right" vertical="center" wrapText="1"/>
    </xf>
    <xf numFmtId="0" fontId="17" fillId="0" borderId="80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81" xfId="0" applyFont="1" applyBorder="1" applyAlignment="1">
      <alignment vertical="center" wrapText="1"/>
    </xf>
    <xf numFmtId="0" fontId="17" fillId="0" borderId="44" xfId="0" applyFont="1" applyBorder="1" applyAlignment="1">
      <alignment vertical="center" wrapText="1"/>
    </xf>
    <xf numFmtId="3" fontId="12" fillId="0" borderId="90" xfId="0" applyNumberFormat="1" applyFont="1" applyBorder="1" applyAlignment="1">
      <alignment vertical="center" wrapText="1"/>
    </xf>
    <xf numFmtId="0" fontId="6" fillId="0" borderId="0" xfId="0" applyFont="1" applyAlignment="1">
      <alignment horizontal="right"/>
    </xf>
    <xf numFmtId="0" fontId="7" fillId="0" borderId="27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72" xfId="1" applyFont="1" applyFill="1" applyBorder="1" applyAlignment="1">
      <alignment horizontal="center" vertical="center" wrapText="1"/>
    </xf>
    <xf numFmtId="0" fontId="2" fillId="0" borderId="94" xfId="1" applyFont="1" applyBorder="1" applyAlignment="1">
      <alignment vertical="center" wrapText="1"/>
    </xf>
    <xf numFmtId="166" fontId="2" fillId="2" borderId="38" xfId="1" applyNumberFormat="1" applyFont="1" applyFill="1" applyBorder="1" applyAlignment="1">
      <alignment vertical="center" wrapText="1"/>
    </xf>
    <xf numFmtId="166" fontId="2" fillId="2" borderId="39" xfId="1" applyNumberFormat="1" applyFont="1" applyFill="1" applyBorder="1" applyAlignment="1">
      <alignment vertical="center" wrapText="1"/>
    </xf>
    <xf numFmtId="166" fontId="2" fillId="2" borderId="40" xfId="1" applyNumberFormat="1" applyFont="1" applyFill="1" applyBorder="1" applyAlignment="1">
      <alignment vertical="center" wrapText="1"/>
    </xf>
    <xf numFmtId="166" fontId="2" fillId="2" borderId="18" xfId="1" applyNumberFormat="1" applyFont="1" applyFill="1" applyBorder="1" applyAlignment="1">
      <alignment vertical="center" wrapText="1"/>
    </xf>
    <xf numFmtId="0" fontId="2" fillId="0" borderId="20" xfId="1" applyFont="1" applyBorder="1" applyAlignment="1">
      <alignment vertical="center" wrapText="1"/>
    </xf>
    <xf numFmtId="166" fontId="2" fillId="2" borderId="25" xfId="1" applyNumberFormat="1" applyFont="1" applyFill="1" applyBorder="1" applyAlignment="1">
      <alignment vertical="center" wrapText="1"/>
    </xf>
    <xf numFmtId="166" fontId="2" fillId="2" borderId="27" xfId="1" applyNumberFormat="1" applyFont="1" applyFill="1" applyBorder="1" applyAlignment="1">
      <alignment vertical="center" wrapText="1"/>
    </xf>
    <xf numFmtId="166" fontId="2" fillId="2" borderId="26" xfId="1" applyNumberFormat="1" applyFont="1" applyFill="1" applyBorder="1" applyAlignment="1">
      <alignment vertical="center" wrapText="1"/>
    </xf>
    <xf numFmtId="166" fontId="2" fillId="2" borderId="23" xfId="1" applyNumberFormat="1" applyFont="1" applyFill="1" applyBorder="1" applyAlignment="1">
      <alignment vertical="center" wrapText="1"/>
    </xf>
    <xf numFmtId="165" fontId="2" fillId="0" borderId="20" xfId="1" applyNumberFormat="1" applyFont="1" applyBorder="1" applyAlignment="1">
      <alignment vertical="center" wrapText="1"/>
    </xf>
    <xf numFmtId="0" fontId="8" fillId="0" borderId="20" xfId="1" applyFont="1" applyBorder="1" applyAlignment="1">
      <alignment vertical="center" wrapText="1"/>
    </xf>
    <xf numFmtId="166" fontId="8" fillId="2" borderId="25" xfId="1" applyNumberFormat="1" applyFont="1" applyFill="1" applyBorder="1" applyAlignment="1">
      <alignment vertical="center" wrapText="1"/>
    </xf>
    <xf numFmtId="166" fontId="8" fillId="2" borderId="27" xfId="1" applyNumberFormat="1" applyFont="1" applyFill="1" applyBorder="1" applyAlignment="1">
      <alignment vertical="center" wrapText="1"/>
    </xf>
    <xf numFmtId="166" fontId="8" fillId="2" borderId="26" xfId="1" applyNumberFormat="1" applyFont="1" applyFill="1" applyBorder="1" applyAlignment="1">
      <alignment vertical="center" wrapText="1"/>
    </xf>
    <xf numFmtId="166" fontId="8" fillId="2" borderId="23" xfId="1" applyNumberFormat="1" applyFont="1" applyFill="1" applyBorder="1" applyAlignment="1">
      <alignment vertical="center" wrapText="1"/>
    </xf>
    <xf numFmtId="166" fontId="8" fillId="2" borderId="24" xfId="1" applyNumberFormat="1" applyFont="1" applyFill="1" applyBorder="1" applyAlignment="1">
      <alignment vertical="center" wrapText="1"/>
    </xf>
    <xf numFmtId="165" fontId="2" fillId="0" borderId="95" xfId="1" applyNumberFormat="1" applyFont="1" applyBorder="1" applyAlignment="1">
      <alignment vertical="center" wrapText="1"/>
    </xf>
    <xf numFmtId="166" fontId="2" fillId="2" borderId="29" xfId="1" applyNumberFormat="1" applyFont="1" applyFill="1" applyBorder="1" applyAlignment="1">
      <alignment vertical="center" wrapText="1"/>
    </xf>
    <xf numFmtId="166" fontId="2" fillId="2" borderId="31" xfId="1" applyNumberFormat="1" applyFont="1" applyFill="1" applyBorder="1" applyAlignment="1">
      <alignment vertical="center" wrapText="1"/>
    </xf>
    <xf numFmtId="0" fontId="8" fillId="0" borderId="73" xfId="1" applyFont="1" applyBorder="1" applyAlignment="1">
      <alignment vertical="center" wrapText="1"/>
    </xf>
    <xf numFmtId="166" fontId="8" fillId="2" borderId="34" xfId="1" applyNumberFormat="1" applyFont="1" applyFill="1" applyBorder="1" applyAlignment="1">
      <alignment vertical="center" wrapText="1"/>
    </xf>
    <xf numFmtId="166" fontId="8" fillId="2" borderId="36" xfId="1" applyNumberFormat="1" applyFont="1" applyFill="1" applyBorder="1" applyAlignment="1">
      <alignment vertical="center" wrapText="1"/>
    </xf>
    <xf numFmtId="0" fontId="22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0" borderId="0" xfId="0" applyAlignment="1">
      <alignment horizontal="right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02" xfId="0" applyFont="1" applyBorder="1" applyAlignment="1">
      <alignment horizontal="center" vertical="center" wrapText="1"/>
    </xf>
    <xf numFmtId="0" fontId="21" fillId="0" borderId="103" xfId="0" applyFont="1" applyBorder="1" applyAlignment="1">
      <alignment horizontal="center" vertical="center" wrapText="1"/>
    </xf>
    <xf numFmtId="0" fontId="21" fillId="0" borderId="104" xfId="0" applyFont="1" applyBorder="1" applyAlignment="1">
      <alignment horizontal="center" vertical="center" wrapText="1"/>
    </xf>
    <xf numFmtId="3" fontId="22" fillId="2" borderId="38" xfId="0" applyNumberFormat="1" applyFont="1" applyFill="1" applyBorder="1" applyAlignment="1">
      <alignment vertical="center" wrapText="1"/>
    </xf>
    <xf numFmtId="3" fontId="22" fillId="2" borderId="39" xfId="0" applyNumberFormat="1" applyFont="1" applyFill="1" applyBorder="1" applyAlignment="1">
      <alignment vertical="center" wrapText="1"/>
    </xf>
    <xf numFmtId="3" fontId="22" fillId="0" borderId="40" xfId="0" applyNumberFormat="1" applyFont="1" applyBorder="1" applyAlignment="1">
      <alignment vertical="center" wrapText="1"/>
    </xf>
    <xf numFmtId="3" fontId="22" fillId="2" borderId="18" xfId="0" applyNumberFormat="1" applyFont="1" applyFill="1" applyBorder="1" applyAlignment="1">
      <alignment vertical="center" wrapText="1"/>
    </xf>
    <xf numFmtId="3" fontId="23" fillId="0" borderId="25" xfId="0" applyNumberFormat="1" applyFont="1" applyBorder="1" applyAlignment="1">
      <alignment vertical="center" wrapText="1"/>
    </xf>
    <xf numFmtId="3" fontId="23" fillId="0" borderId="27" xfId="0" applyNumberFormat="1" applyFont="1" applyBorder="1" applyAlignment="1">
      <alignment vertical="center" wrapText="1"/>
    </xf>
    <xf numFmtId="3" fontId="23" fillId="0" borderId="26" xfId="0" applyNumberFormat="1" applyFont="1" applyBorder="1" applyAlignment="1">
      <alignment vertical="center" wrapText="1"/>
    </xf>
    <xf numFmtId="3" fontId="23" fillId="0" borderId="23" xfId="0" applyNumberFormat="1" applyFont="1" applyBorder="1" applyAlignment="1">
      <alignment vertical="center" wrapText="1"/>
    </xf>
    <xf numFmtId="3" fontId="22" fillId="0" borderId="25" xfId="0" applyNumberFormat="1" applyFont="1" applyBorder="1" applyAlignment="1">
      <alignment vertical="center" wrapText="1"/>
    </xf>
    <xf numFmtId="3" fontId="22" fillId="0" borderId="27" xfId="0" applyNumberFormat="1" applyFont="1" applyBorder="1" applyAlignment="1">
      <alignment vertical="center" wrapText="1"/>
    </xf>
    <xf numFmtId="3" fontId="22" fillId="0" borderId="26" xfId="0" applyNumberFormat="1" applyFont="1" applyBorder="1" applyAlignment="1">
      <alignment vertical="center" wrapText="1"/>
    </xf>
    <xf numFmtId="3" fontId="22" fillId="0" borderId="23" xfId="0" applyNumberFormat="1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23" fillId="0" borderId="29" xfId="0" applyNumberFormat="1" applyFont="1" applyBorder="1" applyAlignment="1">
      <alignment vertical="center" wrapText="1"/>
    </xf>
    <xf numFmtId="3" fontId="23" fillId="0" borderId="30" xfId="0" applyNumberFormat="1" applyFont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3" fontId="22" fillId="0" borderId="33" xfId="0" applyNumberFormat="1" applyFont="1" applyBorder="1" applyAlignment="1">
      <alignment vertical="center" wrapText="1"/>
    </xf>
    <xf numFmtId="3" fontId="22" fillId="0" borderId="34" xfId="0" applyNumberFormat="1" applyFont="1" applyBorder="1" applyAlignment="1">
      <alignment vertical="center" wrapText="1"/>
    </xf>
    <xf numFmtId="3" fontId="22" fillId="0" borderId="35" xfId="0" applyNumberFormat="1" applyFont="1" applyBorder="1" applyAlignment="1">
      <alignment vertical="center" wrapText="1"/>
    </xf>
    <xf numFmtId="3" fontId="22" fillId="0" borderId="36" xfId="0" applyNumberFormat="1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21" fillId="0" borderId="14" xfId="0" applyFont="1" applyBorder="1" applyAlignment="1">
      <alignment horizontal="center" vertical="center" wrapText="1"/>
    </xf>
    <xf numFmtId="3" fontId="22" fillId="0" borderId="38" xfId="0" applyNumberFormat="1" applyFont="1" applyBorder="1" applyAlignment="1">
      <alignment vertical="center" wrapText="1"/>
    </xf>
    <xf numFmtId="3" fontId="22" fillId="0" borderId="39" xfId="0" applyNumberFormat="1" applyFont="1" applyBorder="1" applyAlignment="1">
      <alignment vertical="center" wrapText="1"/>
    </xf>
    <xf numFmtId="3" fontId="22" fillId="0" borderId="19" xfId="0" applyNumberFormat="1" applyFont="1" applyBorder="1" applyAlignment="1">
      <alignment vertical="center" wrapText="1"/>
    </xf>
    <xf numFmtId="3" fontId="23" fillId="0" borderId="25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3" fontId="22" fillId="0" borderId="25" xfId="0" applyNumberFormat="1" applyFont="1" applyFill="1" applyBorder="1" applyAlignment="1">
      <alignment vertical="center" wrapText="1"/>
    </xf>
    <xf numFmtId="3" fontId="22" fillId="0" borderId="24" xfId="0" applyNumberFormat="1" applyFont="1" applyBorder="1" applyAlignment="1">
      <alignment vertical="center" wrapText="1"/>
    </xf>
    <xf numFmtId="3" fontId="23" fillId="0" borderId="25" xfId="0" applyNumberFormat="1" applyFont="1" applyBorder="1" applyAlignment="1">
      <alignment horizontal="left" vertical="center" wrapText="1"/>
    </xf>
    <xf numFmtId="3" fontId="22" fillId="0" borderId="25" xfId="0" applyNumberFormat="1" applyFont="1" applyBorder="1" applyAlignment="1">
      <alignment horizontal="right" vertical="center" wrapText="1"/>
    </xf>
    <xf numFmtId="3" fontId="22" fillId="0" borderId="28" xfId="0" applyNumberFormat="1" applyFont="1" applyBorder="1" applyAlignment="1">
      <alignment vertical="center" wrapText="1"/>
    </xf>
    <xf numFmtId="3" fontId="22" fillId="0" borderId="29" xfId="0" applyNumberFormat="1" applyFont="1" applyBorder="1" applyAlignment="1">
      <alignment vertical="center" wrapText="1"/>
    </xf>
    <xf numFmtId="3" fontId="22" fillId="0" borderId="32" xfId="0" applyNumberFormat="1" applyFont="1" applyBorder="1" applyAlignment="1">
      <alignment vertical="center" wrapText="1"/>
    </xf>
    <xf numFmtId="3" fontId="22" fillId="0" borderId="30" xfId="0" applyNumberFormat="1" applyFont="1" applyBorder="1" applyAlignment="1">
      <alignment vertical="center" wrapText="1"/>
    </xf>
    <xf numFmtId="3" fontId="22" fillId="0" borderId="71" xfId="0" applyNumberFormat="1" applyFont="1" applyBorder="1" applyAlignment="1">
      <alignment vertical="center" wrapText="1"/>
    </xf>
    <xf numFmtId="3" fontId="22" fillId="0" borderId="69" xfId="0" applyNumberFormat="1" applyFont="1" applyBorder="1" applyAlignment="1">
      <alignment vertical="center" wrapText="1"/>
    </xf>
    <xf numFmtId="3" fontId="22" fillId="0" borderId="108" xfId="0" applyNumberFormat="1" applyFont="1" applyBorder="1" applyAlignment="1">
      <alignment vertical="center" wrapText="1"/>
    </xf>
    <xf numFmtId="3" fontId="22" fillId="0" borderId="68" xfId="0" applyNumberFormat="1" applyFont="1" applyBorder="1" applyAlignment="1">
      <alignment vertical="center" wrapText="1"/>
    </xf>
    <xf numFmtId="3" fontId="22" fillId="0" borderId="70" xfId="0" applyNumberFormat="1" applyFont="1" applyBorder="1" applyAlignment="1">
      <alignment vertical="center" wrapText="1"/>
    </xf>
    <xf numFmtId="3" fontId="22" fillId="0" borderId="37" xfId="0" applyNumberFormat="1" applyFont="1" applyBorder="1" applyAlignment="1">
      <alignment vertical="center" wrapText="1"/>
    </xf>
    <xf numFmtId="0" fontId="0" fillId="0" borderId="115" xfId="0" applyFont="1" applyBorder="1" applyAlignment="1">
      <alignment horizontal="left" vertical="center" wrapText="1" indent="1"/>
    </xf>
    <xf numFmtId="3" fontId="18" fillId="0" borderId="46" xfId="0" applyNumberFormat="1" applyFont="1" applyBorder="1" applyAlignment="1">
      <alignment vertical="center" wrapText="1"/>
    </xf>
    <xf numFmtId="3" fontId="18" fillId="0" borderId="42" xfId="0" applyNumberFormat="1" applyFont="1" applyBorder="1" applyAlignment="1">
      <alignment vertical="center" wrapText="1"/>
    </xf>
    <xf numFmtId="3" fontId="18" fillId="0" borderId="45" xfId="0" applyNumberFormat="1" applyFont="1" applyBorder="1" applyAlignment="1">
      <alignment vertical="center" wrapText="1"/>
    </xf>
    <xf numFmtId="3" fontId="18" fillId="0" borderId="76" xfId="0" applyNumberFormat="1" applyFont="1" applyBorder="1" applyAlignment="1">
      <alignment vertical="center" wrapText="1"/>
    </xf>
    <xf numFmtId="3" fontId="18" fillId="0" borderId="77" xfId="0" applyNumberFormat="1" applyFont="1" applyBorder="1" applyAlignment="1">
      <alignment vertical="center" wrapText="1"/>
    </xf>
    <xf numFmtId="0" fontId="0" fillId="0" borderId="116" xfId="0" applyFont="1" applyBorder="1" applyAlignment="1">
      <alignment horizontal="left" vertical="center" wrapText="1" indent="1"/>
    </xf>
    <xf numFmtId="3" fontId="18" fillId="0" borderId="4" xfId="0" applyNumberFormat="1" applyFont="1" applyBorder="1" applyAlignment="1">
      <alignment vertical="center" wrapText="1"/>
    </xf>
    <xf numFmtId="3" fontId="18" fillId="0" borderId="2" xfId="0" applyNumberFormat="1" applyFont="1" applyBorder="1" applyAlignment="1">
      <alignment vertical="center" wrapText="1"/>
    </xf>
    <xf numFmtId="3" fontId="18" fillId="0" borderId="3" xfId="0" applyNumberFormat="1" applyFont="1" applyBorder="1" applyAlignment="1">
      <alignment vertical="center" wrapText="1"/>
    </xf>
    <xf numFmtId="3" fontId="18" fillId="0" borderId="55" xfId="0" applyNumberFormat="1" applyFont="1" applyBorder="1" applyAlignment="1">
      <alignment vertical="center" wrapText="1"/>
    </xf>
    <xf numFmtId="3" fontId="18" fillId="0" borderId="56" xfId="0" applyNumberFormat="1" applyFont="1" applyBorder="1" applyAlignment="1">
      <alignment vertical="center" wrapText="1"/>
    </xf>
    <xf numFmtId="165" fontId="0" fillId="0" borderId="116" xfId="0" applyNumberFormat="1" applyFont="1" applyBorder="1" applyAlignment="1">
      <alignment horizontal="left" vertical="center" wrapText="1" indent="1"/>
    </xf>
    <xf numFmtId="0" fontId="0" fillId="0" borderId="116" xfId="0" applyBorder="1" applyAlignment="1">
      <alignment horizontal="left" vertical="center" wrapText="1" indent="1"/>
    </xf>
    <xf numFmtId="0" fontId="0" fillId="0" borderId="116" xfId="0" applyBorder="1" applyAlignment="1">
      <alignment horizontal="left" vertical="center" wrapText="1" indent="2"/>
    </xf>
    <xf numFmtId="165" fontId="0" fillId="0" borderId="116" xfId="0" applyNumberFormat="1" applyBorder="1" applyAlignment="1">
      <alignment horizontal="left" vertical="center" wrapText="1" indent="2"/>
    </xf>
    <xf numFmtId="165" fontId="0" fillId="0" borderId="116" xfId="0" applyNumberFormat="1" applyBorder="1" applyAlignment="1">
      <alignment horizontal="left" vertical="center" wrapText="1" indent="4"/>
    </xf>
    <xf numFmtId="0" fontId="16" fillId="0" borderId="116" xfId="0" applyFont="1" applyBorder="1" applyAlignment="1">
      <alignment horizontal="left" vertical="center" wrapText="1"/>
    </xf>
    <xf numFmtId="3" fontId="16" fillId="0" borderId="4" xfId="0" applyNumberFormat="1" applyFont="1" applyBorder="1" applyAlignment="1">
      <alignment vertical="center" wrapText="1"/>
    </xf>
    <xf numFmtId="3" fontId="16" fillId="0" borderId="2" xfId="0" applyNumberFormat="1" applyFont="1" applyBorder="1" applyAlignment="1">
      <alignment vertical="center" wrapText="1"/>
    </xf>
    <xf numFmtId="3" fontId="16" fillId="0" borderId="3" xfId="0" applyNumberFormat="1" applyFont="1" applyBorder="1" applyAlignment="1">
      <alignment vertical="center" wrapText="1"/>
    </xf>
    <xf numFmtId="3" fontId="16" fillId="0" borderId="55" xfId="0" applyNumberFormat="1" applyFont="1" applyBorder="1" applyAlignment="1">
      <alignment vertical="center" wrapText="1"/>
    </xf>
    <xf numFmtId="3" fontId="16" fillId="0" borderId="56" xfId="0" applyNumberFormat="1" applyFont="1" applyBorder="1" applyAlignment="1">
      <alignment vertical="center" wrapText="1"/>
    </xf>
    <xf numFmtId="0" fontId="4" fillId="0" borderId="116" xfId="0" applyFont="1" applyBorder="1" applyAlignment="1">
      <alignment horizontal="left" vertical="center" wrapText="1"/>
    </xf>
    <xf numFmtId="0" fontId="16" fillId="0" borderId="116" xfId="0" applyFont="1" applyBorder="1" applyAlignment="1">
      <alignment vertical="center" wrapText="1"/>
    </xf>
    <xf numFmtId="0" fontId="0" fillId="0" borderId="116" xfId="0" applyBorder="1" applyAlignment="1">
      <alignment horizontal="left" vertical="center" wrapText="1" indent="4"/>
    </xf>
    <xf numFmtId="0" fontId="0" fillId="2" borderId="116" xfId="0" applyFont="1" applyFill="1" applyBorder="1" applyAlignment="1">
      <alignment vertical="center" wrapText="1"/>
    </xf>
    <xf numFmtId="0" fontId="0" fillId="0" borderId="117" xfId="0" applyFont="1" applyBorder="1" applyAlignment="1">
      <alignment vertical="center" wrapText="1"/>
    </xf>
    <xf numFmtId="3" fontId="18" fillId="0" borderId="44" xfId="0" applyNumberFormat="1" applyFont="1" applyBorder="1" applyAlignment="1">
      <alignment vertical="center" wrapText="1"/>
    </xf>
    <xf numFmtId="3" fontId="18" fillId="0" borderId="5" xfId="0" applyNumberFormat="1" applyFont="1" applyBorder="1" applyAlignment="1">
      <alignment vertical="center" wrapText="1"/>
    </xf>
    <xf numFmtId="3" fontId="18" fillId="0" borderId="43" xfId="0" applyNumberFormat="1" applyFont="1" applyBorder="1" applyAlignment="1">
      <alignment vertical="center" wrapText="1"/>
    </xf>
    <xf numFmtId="3" fontId="18" fillId="0" borderId="80" xfId="0" applyNumberFormat="1" applyFont="1" applyBorder="1" applyAlignment="1">
      <alignment vertical="center" wrapText="1"/>
    </xf>
    <xf numFmtId="3" fontId="18" fillId="0" borderId="81" xfId="0" applyNumberFormat="1" applyFont="1" applyBorder="1" applyAlignment="1">
      <alignment vertical="center" wrapText="1"/>
    </xf>
    <xf numFmtId="0" fontId="16" fillId="2" borderId="118" xfId="0" applyFont="1" applyFill="1" applyBorder="1" applyAlignment="1">
      <alignment vertical="center" wrapText="1"/>
    </xf>
    <xf numFmtId="3" fontId="16" fillId="2" borderId="93" xfId="0" applyNumberFormat="1" applyFont="1" applyFill="1" applyBorder="1" applyAlignment="1">
      <alignment vertical="center" wrapText="1"/>
    </xf>
    <xf numFmtId="3" fontId="16" fillId="2" borderId="89" xfId="0" applyNumberFormat="1" applyFont="1" applyFill="1" applyBorder="1" applyAlignment="1">
      <alignment vertical="center" wrapText="1"/>
    </xf>
    <xf numFmtId="3" fontId="16" fillId="0" borderId="107" xfId="0" applyNumberFormat="1" applyFont="1" applyBorder="1" applyAlignment="1">
      <alignment vertical="center" wrapText="1"/>
    </xf>
    <xf numFmtId="3" fontId="16" fillId="2" borderId="88" xfId="0" applyNumberFormat="1" applyFont="1" applyFill="1" applyBorder="1" applyAlignment="1">
      <alignment vertical="center" wrapText="1"/>
    </xf>
    <xf numFmtId="3" fontId="16" fillId="0" borderId="90" xfId="0" applyNumberFormat="1" applyFont="1" applyBorder="1" applyAlignment="1">
      <alignment vertical="center" wrapText="1"/>
    </xf>
    <xf numFmtId="0" fontId="16" fillId="0" borderId="119" xfId="0" applyFont="1" applyBorder="1" applyAlignment="1">
      <alignment horizontal="left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0" fillId="0" borderId="116" xfId="0" applyFont="1" applyBorder="1" applyAlignment="1">
      <alignment horizontal="left" vertical="center" wrapText="1" indent="2"/>
    </xf>
    <xf numFmtId="3" fontId="18" fillId="0" borderId="55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18" fillId="0" borderId="56" xfId="0" applyNumberFormat="1" applyFont="1" applyBorder="1" applyAlignment="1">
      <alignment horizontal="right" vertical="center" wrapText="1"/>
    </xf>
    <xf numFmtId="3" fontId="18" fillId="0" borderId="4" xfId="0" applyNumberFormat="1" applyFont="1" applyBorder="1" applyAlignment="1">
      <alignment horizontal="right" vertical="center" wrapText="1"/>
    </xf>
    <xf numFmtId="3" fontId="18" fillId="0" borderId="3" xfId="0" applyNumberFormat="1" applyFont="1" applyBorder="1" applyAlignment="1">
      <alignment horizontal="right" vertical="center" wrapText="1"/>
    </xf>
    <xf numFmtId="3" fontId="18" fillId="0" borderId="2" xfId="0" applyNumberFormat="1" applyFont="1" applyFill="1" applyBorder="1" applyAlignment="1">
      <alignment horizontal="right" vertical="center" wrapText="1"/>
    </xf>
    <xf numFmtId="3" fontId="18" fillId="0" borderId="3" xfId="0" applyNumberFormat="1" applyFont="1" applyFill="1" applyBorder="1" applyAlignment="1">
      <alignment horizontal="right" vertical="center" wrapText="1"/>
    </xf>
    <xf numFmtId="165" fontId="0" fillId="0" borderId="116" xfId="0" applyNumberFormat="1" applyFont="1" applyBorder="1" applyAlignment="1">
      <alignment horizontal="left" vertical="center" wrapText="1" indent="2"/>
    </xf>
    <xf numFmtId="3" fontId="18" fillId="0" borderId="55" xfId="0" applyNumberFormat="1" applyFont="1" applyFill="1" applyBorder="1" applyAlignment="1">
      <alignment horizontal="right" vertical="center" wrapText="1"/>
    </xf>
    <xf numFmtId="3" fontId="18" fillId="0" borderId="4" xfId="0" applyNumberFormat="1" applyFont="1" applyFill="1" applyBorder="1" applyAlignment="1">
      <alignment horizontal="right" vertical="center" wrapText="1"/>
    </xf>
    <xf numFmtId="0" fontId="0" fillId="0" borderId="116" xfId="0" applyBorder="1" applyAlignment="1">
      <alignment horizontal="left" vertical="center" wrapText="1" indent="3"/>
    </xf>
    <xf numFmtId="165" fontId="0" fillId="0" borderId="116" xfId="0" applyNumberFormat="1" applyBorder="1" applyAlignment="1">
      <alignment horizontal="left" vertical="center" wrapText="1" indent="3"/>
    </xf>
    <xf numFmtId="0" fontId="16" fillId="0" borderId="116" xfId="0" applyFont="1" applyBorder="1" applyAlignment="1">
      <alignment horizontal="left" vertical="center" wrapText="1" indent="1"/>
    </xf>
    <xf numFmtId="3" fontId="16" fillId="0" borderId="55" xfId="0" applyNumberFormat="1" applyFont="1" applyBorder="1" applyAlignment="1">
      <alignment horizontal="right" vertical="center" wrapText="1"/>
    </xf>
    <xf numFmtId="3" fontId="16" fillId="0" borderId="2" xfId="0" applyNumberFormat="1" applyFont="1" applyBorder="1" applyAlignment="1">
      <alignment horizontal="right" vertical="center" wrapText="1"/>
    </xf>
    <xf numFmtId="3" fontId="16" fillId="0" borderId="56" xfId="0" applyNumberFormat="1" applyFont="1" applyBorder="1" applyAlignment="1">
      <alignment horizontal="right" vertical="center" wrapText="1"/>
    </xf>
    <xf numFmtId="3" fontId="16" fillId="0" borderId="4" xfId="0" applyNumberFormat="1" applyFont="1" applyBorder="1" applyAlignment="1">
      <alignment horizontal="right" vertical="center" wrapText="1"/>
    </xf>
    <xf numFmtId="3" fontId="16" fillId="0" borderId="3" xfId="0" applyNumberFormat="1" applyFont="1" applyBorder="1" applyAlignment="1">
      <alignment horizontal="right" vertical="center" wrapText="1"/>
    </xf>
    <xf numFmtId="0" fontId="4" fillId="0" borderId="116" xfId="0" applyFont="1" applyBorder="1" applyAlignment="1">
      <alignment vertical="center" wrapText="1"/>
    </xf>
    <xf numFmtId="3" fontId="18" fillId="0" borderId="81" xfId="0" applyNumberFormat="1" applyFont="1" applyBorder="1" applyAlignment="1">
      <alignment horizontal="right" vertical="center" wrapText="1"/>
    </xf>
    <xf numFmtId="0" fontId="16" fillId="2" borderId="118" xfId="0" applyFont="1" applyFill="1" applyBorder="1" applyAlignment="1">
      <alignment horizontal="left" vertical="center" wrapText="1" indent="1"/>
    </xf>
    <xf numFmtId="3" fontId="16" fillId="0" borderId="88" xfId="0" applyNumberFormat="1" applyFont="1" applyBorder="1" applyAlignment="1">
      <alignment vertical="center" wrapText="1"/>
    </xf>
    <xf numFmtId="3" fontId="16" fillId="0" borderId="89" xfId="0" applyNumberFormat="1" applyFont="1" applyBorder="1" applyAlignment="1">
      <alignment vertical="center" wrapText="1"/>
    </xf>
    <xf numFmtId="3" fontId="16" fillId="0" borderId="90" xfId="0" applyNumberFormat="1" applyFont="1" applyBorder="1" applyAlignment="1">
      <alignment horizontal="right" vertical="center" wrapText="1"/>
    </xf>
    <xf numFmtId="3" fontId="16" fillId="0" borderId="93" xfId="0" applyNumberFormat="1" applyFont="1" applyBorder="1" applyAlignment="1">
      <alignment vertical="center" wrapText="1"/>
    </xf>
    <xf numFmtId="0" fontId="16" fillId="0" borderId="61" xfId="0" applyFont="1" applyBorder="1" applyAlignment="1">
      <alignment horizontal="center" vertical="center" wrapText="1"/>
    </xf>
    <xf numFmtId="0" fontId="4" fillId="0" borderId="110" xfId="0" applyFont="1" applyBorder="1" applyAlignment="1">
      <alignment vertical="center" wrapText="1"/>
    </xf>
    <xf numFmtId="3" fontId="0" fillId="0" borderId="4" xfId="0" applyNumberFormat="1" applyFont="1" applyBorder="1" applyAlignment="1">
      <alignment horizontal="right" vertical="center" wrapText="1"/>
    </xf>
    <xf numFmtId="3" fontId="0" fillId="0" borderId="3" xfId="0" applyNumberFormat="1" applyFont="1" applyBorder="1" applyAlignment="1">
      <alignment horizontal="right" vertical="center" wrapText="1"/>
    </xf>
    <xf numFmtId="3" fontId="0" fillId="0" borderId="55" xfId="0" applyNumberFormat="1" applyBorder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 wrapText="1"/>
    </xf>
    <xf numFmtId="3" fontId="0" fillId="0" borderId="56" xfId="0" applyNumberFormat="1" applyFont="1" applyBorder="1" applyAlignment="1">
      <alignment horizontal="right" vertical="center" wrapText="1"/>
    </xf>
    <xf numFmtId="3" fontId="0" fillId="0" borderId="2" xfId="0" applyNumberFormat="1" applyFont="1" applyFill="1" applyBorder="1" applyAlignment="1">
      <alignment horizontal="right" vertical="center" wrapText="1"/>
    </xf>
    <xf numFmtId="3" fontId="0" fillId="0" borderId="2" xfId="0" applyNumberFormat="1" applyFill="1" applyBorder="1" applyAlignment="1">
      <alignment horizontal="right" vertical="center" wrapText="1"/>
    </xf>
    <xf numFmtId="3" fontId="0" fillId="0" borderId="55" xfId="0" applyNumberFormat="1" applyFont="1" applyBorder="1" applyAlignment="1">
      <alignment horizontal="right" vertical="center" wrapText="1"/>
    </xf>
    <xf numFmtId="3" fontId="0" fillId="0" borderId="4" xfId="0" applyNumberFormat="1" applyFont="1" applyFill="1" applyBorder="1" applyAlignment="1">
      <alignment horizontal="right" vertical="center" wrapText="1"/>
    </xf>
    <xf numFmtId="3" fontId="0" fillId="0" borderId="55" xfId="0" applyNumberFormat="1" applyFont="1" applyFill="1" applyBorder="1" applyAlignment="1">
      <alignment horizontal="right" vertical="center" wrapText="1"/>
    </xf>
    <xf numFmtId="3" fontId="0" fillId="0" borderId="4" xfId="0" applyNumberFormat="1" applyFont="1" applyBorder="1" applyAlignment="1">
      <alignment vertical="center" wrapText="1"/>
    </xf>
    <xf numFmtId="3" fontId="0" fillId="0" borderId="2" xfId="0" applyNumberFormat="1" applyFont="1" applyBorder="1" applyAlignment="1">
      <alignment vertical="center" wrapText="1"/>
    </xf>
    <xf numFmtId="3" fontId="0" fillId="0" borderId="55" xfId="0" applyNumberFormat="1" applyFont="1" applyBorder="1" applyAlignment="1">
      <alignment vertical="center" wrapText="1"/>
    </xf>
    <xf numFmtId="3" fontId="0" fillId="0" borderId="55" xfId="0" applyNumberFormat="1" applyBorder="1" applyAlignment="1">
      <alignment vertical="center" wrapText="1"/>
    </xf>
    <xf numFmtId="0" fontId="0" fillId="2" borderId="116" xfId="0" applyFont="1" applyFill="1" applyBorder="1" applyAlignment="1">
      <alignment horizontal="left" vertical="center" wrapText="1" indent="1"/>
    </xf>
    <xf numFmtId="0" fontId="0" fillId="0" borderId="117" xfId="0" applyFont="1" applyBorder="1" applyAlignment="1">
      <alignment horizontal="left" vertical="center" wrapText="1" indent="1"/>
    </xf>
    <xf numFmtId="3" fontId="0" fillId="0" borderId="44" xfId="0" applyNumberFormat="1" applyFont="1" applyBorder="1" applyAlignment="1">
      <alignment vertical="center" wrapText="1"/>
    </xf>
    <xf numFmtId="3" fontId="0" fillId="0" borderId="5" xfId="0" applyNumberFormat="1" applyFont="1" applyBorder="1" applyAlignment="1">
      <alignment vertical="center" wrapText="1"/>
    </xf>
    <xf numFmtId="3" fontId="0" fillId="0" borderId="43" xfId="0" applyNumberFormat="1" applyFont="1" applyBorder="1" applyAlignment="1">
      <alignment horizontal="right" vertical="center" wrapText="1"/>
    </xf>
    <xf numFmtId="3" fontId="0" fillId="0" borderId="80" xfId="0" applyNumberFormat="1" applyFont="1" applyBorder="1" applyAlignment="1">
      <alignment vertical="center" wrapText="1"/>
    </xf>
    <xf numFmtId="3" fontId="0" fillId="0" borderId="81" xfId="0" applyNumberFormat="1" applyFont="1" applyBorder="1" applyAlignment="1">
      <alignment horizontal="right" vertical="center" wrapText="1"/>
    </xf>
    <xf numFmtId="3" fontId="16" fillId="0" borderId="107" xfId="0" applyNumberFormat="1" applyFont="1" applyBorder="1" applyAlignment="1">
      <alignment horizontal="right" vertical="center" wrapText="1"/>
    </xf>
    <xf numFmtId="3" fontId="25" fillId="0" borderId="7" xfId="1" applyNumberFormat="1" applyFont="1" applyBorder="1" applyAlignment="1">
      <alignment vertical="center" wrapText="1"/>
    </xf>
    <xf numFmtId="3" fontId="25" fillId="0" borderId="8" xfId="1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3" fontId="2" fillId="0" borderId="10" xfId="0" applyNumberFormat="1" applyFont="1" applyBorder="1" applyAlignment="1">
      <alignment vertical="center" wrapText="1"/>
    </xf>
    <xf numFmtId="3" fontId="25" fillId="0" borderId="25" xfId="1" applyNumberFormat="1" applyFont="1" applyFill="1" applyBorder="1" applyAlignment="1">
      <alignment vertical="center" wrapText="1"/>
    </xf>
    <xf numFmtId="3" fontId="25" fillId="0" borderId="27" xfId="1" applyNumberFormat="1" applyFont="1" applyFill="1" applyBorder="1" applyAlignment="1">
      <alignment vertical="center" wrapText="1"/>
    </xf>
    <xf numFmtId="3" fontId="25" fillId="0" borderId="27" xfId="1" applyNumberFormat="1" applyFont="1" applyBorder="1" applyAlignment="1">
      <alignment vertical="center" wrapText="1"/>
    </xf>
    <xf numFmtId="3" fontId="2" fillId="0" borderId="27" xfId="0" applyNumberFormat="1" applyFont="1" applyFill="1" applyBorder="1" applyAlignment="1">
      <alignment vertical="center" wrapText="1"/>
    </xf>
    <xf numFmtId="3" fontId="2" fillId="0" borderId="26" xfId="0" applyNumberFormat="1" applyFont="1" applyFill="1" applyBorder="1" applyAlignment="1">
      <alignment vertical="center" wrapText="1"/>
    </xf>
    <xf numFmtId="3" fontId="25" fillId="0" borderId="25" xfId="1" applyNumberFormat="1" applyFont="1" applyBorder="1" applyAlignment="1">
      <alignment vertical="center" wrapText="1"/>
    </xf>
    <xf numFmtId="3" fontId="2" fillId="0" borderId="27" xfId="0" applyNumberFormat="1" applyFont="1" applyBorder="1" applyAlignment="1">
      <alignment vertical="center" wrapText="1"/>
    </xf>
    <xf numFmtId="3" fontId="2" fillId="0" borderId="26" xfId="0" applyNumberFormat="1" applyFont="1" applyBorder="1" applyAlignment="1">
      <alignment vertical="center" wrapText="1"/>
    </xf>
    <xf numFmtId="3" fontId="26" fillId="0" borderId="25" xfId="1" applyNumberFormat="1" applyFont="1" applyFill="1" applyBorder="1" applyAlignment="1">
      <alignment horizontal="right" vertical="center" wrapText="1"/>
    </xf>
    <xf numFmtId="3" fontId="25" fillId="0" borderId="27" xfId="1" applyNumberFormat="1" applyFont="1" applyFill="1" applyBorder="1" applyAlignment="1">
      <alignment horizontal="right" vertical="center" wrapText="1"/>
    </xf>
    <xf numFmtId="3" fontId="2" fillId="0" borderId="27" xfId="0" applyNumberFormat="1" applyFont="1" applyBorder="1" applyAlignment="1">
      <alignment horizontal="right" vertical="center" wrapText="1"/>
    </xf>
    <xf numFmtId="3" fontId="2" fillId="0" borderId="26" xfId="0" applyNumberFormat="1" applyFont="1" applyBorder="1" applyAlignment="1">
      <alignment horizontal="right" vertical="center" wrapText="1"/>
    </xf>
    <xf numFmtId="3" fontId="27" fillId="0" borderId="25" xfId="1" applyNumberFormat="1" applyFont="1" applyBorder="1" applyAlignment="1">
      <alignment vertical="center" wrapText="1"/>
    </xf>
    <xf numFmtId="3" fontId="27" fillId="0" borderId="27" xfId="1" applyNumberFormat="1" applyFont="1" applyBorder="1" applyAlignment="1">
      <alignment vertical="center" wrapText="1"/>
    </xf>
    <xf numFmtId="3" fontId="27" fillId="0" borderId="26" xfId="1" applyNumberFormat="1" applyFont="1" applyBorder="1" applyAlignment="1">
      <alignment vertical="center" wrapText="1"/>
    </xf>
    <xf numFmtId="3" fontId="8" fillId="0" borderId="27" xfId="0" applyNumberFormat="1" applyFont="1" applyBorder="1" applyAlignment="1">
      <alignment vertical="center" wrapText="1"/>
    </xf>
    <xf numFmtId="3" fontId="8" fillId="0" borderId="26" xfId="0" applyNumberFormat="1" applyFont="1" applyBorder="1" applyAlignment="1">
      <alignment vertical="center" wrapText="1"/>
    </xf>
    <xf numFmtId="3" fontId="27" fillId="0" borderId="28" xfId="1" applyNumberFormat="1" applyFont="1" applyBorder="1" applyAlignment="1">
      <alignment vertical="center" wrapText="1"/>
    </xf>
    <xf numFmtId="3" fontId="27" fillId="0" borderId="29" xfId="1" applyNumberFormat="1" applyFont="1" applyBorder="1" applyAlignment="1">
      <alignment vertical="center" wrapText="1"/>
    </xf>
    <xf numFmtId="3" fontId="27" fillId="0" borderId="30" xfId="1" applyNumberFormat="1" applyFont="1" applyBorder="1" applyAlignment="1">
      <alignment vertical="center" wrapText="1"/>
    </xf>
    <xf numFmtId="3" fontId="27" fillId="0" borderId="33" xfId="1" applyNumberFormat="1" applyFont="1" applyBorder="1" applyAlignment="1">
      <alignment vertical="center" wrapText="1"/>
    </xf>
    <xf numFmtId="3" fontId="27" fillId="0" borderId="34" xfId="1" applyNumberFormat="1" applyFont="1" applyFill="1" applyBorder="1" applyAlignment="1">
      <alignment vertical="center" wrapText="1"/>
    </xf>
    <xf numFmtId="3" fontId="27" fillId="0" borderId="34" xfId="1" applyNumberFormat="1" applyFont="1" applyBorder="1" applyAlignment="1">
      <alignment vertical="center" wrapText="1"/>
    </xf>
    <xf numFmtId="3" fontId="27" fillId="0" borderId="37" xfId="1" applyNumberFormat="1" applyFont="1" applyBorder="1" applyAlignment="1">
      <alignment vertical="center" wrapText="1"/>
    </xf>
    <xf numFmtId="3" fontId="27" fillId="0" borderId="33" xfId="1" applyNumberFormat="1" applyFont="1" applyFill="1" applyBorder="1" applyAlignment="1">
      <alignment vertical="center" wrapText="1"/>
    </xf>
    <xf numFmtId="3" fontId="27" fillId="0" borderId="35" xfId="1" applyNumberFormat="1" applyFont="1" applyFill="1" applyBorder="1" applyAlignment="1">
      <alignment vertical="center" wrapText="1"/>
    </xf>
    <xf numFmtId="0" fontId="16" fillId="0" borderId="60" xfId="0" applyFont="1" applyBorder="1" applyAlignment="1">
      <alignment horizontal="center" vertical="center"/>
    </xf>
    <xf numFmtId="0" fontId="16" fillId="0" borderId="61" xfId="0" applyFont="1" applyBorder="1" applyAlignment="1">
      <alignment vertical="center"/>
    </xf>
    <xf numFmtId="0" fontId="16" fillId="0" borderId="61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0" fillId="0" borderId="115" xfId="0" applyFont="1" applyBorder="1" applyAlignment="1">
      <alignment horizontal="left" vertical="center" indent="1"/>
    </xf>
    <xf numFmtId="3" fontId="0" fillId="0" borderId="76" xfId="0" applyNumberFormat="1" applyFont="1" applyBorder="1" applyAlignment="1">
      <alignment vertical="center"/>
    </xf>
    <xf numFmtId="3" fontId="0" fillId="0" borderId="42" xfId="0" applyNumberFormat="1" applyFont="1" applyBorder="1" applyAlignment="1">
      <alignment vertical="center"/>
    </xf>
    <xf numFmtId="3" fontId="0" fillId="0" borderId="77" xfId="0" applyNumberFormat="1" applyFont="1" applyBorder="1" applyAlignment="1">
      <alignment vertical="center"/>
    </xf>
    <xf numFmtId="3" fontId="0" fillId="0" borderId="46" xfId="0" applyNumberFormat="1" applyFill="1" applyBorder="1" applyAlignment="1">
      <alignment vertical="center"/>
    </xf>
    <xf numFmtId="0" fontId="0" fillId="0" borderId="116" xfId="0" applyBorder="1" applyAlignment="1">
      <alignment horizontal="left" vertical="center" indent="2"/>
    </xf>
    <xf numFmtId="3" fontId="18" fillId="0" borderId="55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0" fillId="0" borderId="56" xfId="0" applyNumberFormat="1" applyFont="1" applyBorder="1" applyAlignment="1">
      <alignment vertical="center"/>
    </xf>
    <xf numFmtId="3" fontId="9" fillId="0" borderId="4" xfId="0" applyNumberFormat="1" applyFont="1" applyBorder="1" applyAlignment="1">
      <alignment vertical="center"/>
    </xf>
    <xf numFmtId="0" fontId="0" fillId="0" borderId="116" xfId="0" applyFont="1" applyBorder="1" applyAlignment="1">
      <alignment horizontal="left" vertical="center" indent="1"/>
    </xf>
    <xf numFmtId="3" fontId="0" fillId="0" borderId="55" xfId="0" applyNumberFormat="1" applyFont="1" applyBorder="1" applyAlignment="1">
      <alignment vertical="center"/>
    </xf>
    <xf numFmtId="3" fontId="0" fillId="0" borderId="2" xfId="0" applyNumberFormat="1" applyFont="1" applyBorder="1" applyAlignment="1">
      <alignment vertical="center"/>
    </xf>
    <xf numFmtId="3" fontId="0" fillId="0" borderId="4" xfId="0" applyNumberFormat="1" applyBorder="1" applyAlignment="1">
      <alignment vertical="center"/>
    </xf>
    <xf numFmtId="0" fontId="0" fillId="0" borderId="116" xfId="0" applyBorder="1" applyAlignment="1">
      <alignment horizontal="left" vertical="center" indent="1"/>
    </xf>
    <xf numFmtId="3" fontId="0" fillId="0" borderId="4" xfId="0" applyNumberFormat="1" applyFont="1" applyBorder="1" applyAlignment="1">
      <alignment vertical="center"/>
    </xf>
    <xf numFmtId="0" fontId="0" fillId="0" borderId="117" xfId="0" applyBorder="1" applyAlignment="1">
      <alignment horizontal="left" vertical="center" indent="1"/>
    </xf>
    <xf numFmtId="3" fontId="0" fillId="0" borderId="80" xfId="0" applyNumberFormat="1" applyFont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3" fontId="0" fillId="0" borderId="81" xfId="0" applyNumberFormat="1" applyFont="1" applyBorder="1" applyAlignment="1">
      <alignment vertical="center"/>
    </xf>
    <xf numFmtId="3" fontId="0" fillId="0" borderId="44" xfId="0" applyNumberFormat="1" applyFont="1" applyBorder="1" applyAlignment="1">
      <alignment vertical="center"/>
    </xf>
    <xf numFmtId="0" fontId="16" fillId="2" borderId="118" xfId="0" applyFont="1" applyFill="1" applyBorder="1" applyAlignment="1">
      <alignment vertical="center"/>
    </xf>
    <xf numFmtId="3" fontId="16" fillId="2" borderId="88" xfId="0" applyNumberFormat="1" applyFont="1" applyFill="1" applyBorder="1" applyAlignment="1">
      <alignment vertical="center"/>
    </xf>
    <xf numFmtId="3" fontId="16" fillId="2" borderId="89" xfId="0" applyNumberFormat="1" applyFont="1" applyFill="1" applyBorder="1" applyAlignment="1">
      <alignment vertical="center"/>
    </xf>
    <xf numFmtId="3" fontId="16" fillId="0" borderId="90" xfId="0" applyNumberFormat="1" applyFont="1" applyBorder="1" applyAlignment="1">
      <alignment vertical="center"/>
    </xf>
    <xf numFmtId="3" fontId="16" fillId="2" borderId="93" xfId="0" applyNumberFormat="1" applyFont="1" applyFill="1" applyBorder="1" applyAlignment="1">
      <alignment vertical="center"/>
    </xf>
    <xf numFmtId="0" fontId="0" fillId="0" borderId="115" xfId="0" applyBorder="1" applyAlignment="1">
      <alignment horizontal="left" vertical="center"/>
    </xf>
    <xf numFmtId="0" fontId="0" fillId="0" borderId="76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0" fillId="0" borderId="77" xfId="0" applyFont="1" applyBorder="1" applyAlignment="1">
      <alignment vertical="center"/>
    </xf>
    <xf numFmtId="0" fontId="0" fillId="0" borderId="46" xfId="0" applyFont="1" applyBorder="1" applyAlignment="1">
      <alignment vertical="center"/>
    </xf>
    <xf numFmtId="0" fontId="0" fillId="0" borderId="116" xfId="0" applyFont="1" applyBorder="1" applyAlignment="1">
      <alignment vertical="center"/>
    </xf>
    <xf numFmtId="0" fontId="0" fillId="0" borderId="55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56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17" xfId="0" applyFont="1" applyBorder="1" applyAlignment="1">
      <alignment vertical="center"/>
    </xf>
    <xf numFmtId="0" fontId="0" fillId="0" borderId="8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81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16" fillId="2" borderId="118" xfId="0" applyFont="1" applyFill="1" applyBorder="1" applyAlignment="1">
      <alignment horizontal="left" vertical="center"/>
    </xf>
    <xf numFmtId="0" fontId="16" fillId="2" borderId="88" xfId="0" applyFont="1" applyFill="1" applyBorder="1" applyAlignment="1">
      <alignment vertical="center"/>
    </xf>
    <xf numFmtId="0" fontId="16" fillId="2" borderId="89" xfId="0" applyFont="1" applyFill="1" applyBorder="1" applyAlignment="1">
      <alignment vertical="center"/>
    </xf>
    <xf numFmtId="0" fontId="16" fillId="0" borderId="90" xfId="0" applyFont="1" applyBorder="1" applyAlignment="1">
      <alignment vertical="center"/>
    </xf>
    <xf numFmtId="0" fontId="16" fillId="2" borderId="93" xfId="0" applyFont="1" applyFill="1" applyBorder="1" applyAlignment="1">
      <alignment vertical="center"/>
    </xf>
    <xf numFmtId="0" fontId="16" fillId="0" borderId="27" xfId="0" applyFont="1" applyBorder="1" applyAlignment="1"/>
    <xf numFmtId="0" fontId="16" fillId="0" borderId="23" xfId="0" applyFont="1" applyBorder="1" applyAlignment="1"/>
    <xf numFmtId="0" fontId="16" fillId="0" borderId="27" xfId="0" applyFont="1" applyBorder="1" applyAlignment="1">
      <alignment wrapText="1"/>
    </xf>
    <xf numFmtId="0" fontId="0" fillId="0" borderId="27" xfId="0" applyBorder="1"/>
    <xf numFmtId="0" fontId="16" fillId="0" borderId="27" xfId="0" applyFont="1" applyBorder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36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3" fontId="0" fillId="0" borderId="18" xfId="0" applyNumberFormat="1" applyBorder="1" applyAlignment="1">
      <alignment vertical="center"/>
    </xf>
    <xf numFmtId="3" fontId="0" fillId="0" borderId="39" xfId="0" applyNumberFormat="1" applyBorder="1" applyAlignment="1">
      <alignment vertical="center"/>
    </xf>
    <xf numFmtId="3" fontId="0" fillId="0" borderId="40" xfId="0" applyNumberFormat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27" xfId="0" applyNumberFormat="1" applyBorder="1" applyAlignment="1">
      <alignment vertical="center"/>
    </xf>
    <xf numFmtId="3" fontId="0" fillId="0" borderId="72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26" xfId="0" applyFont="1" applyBorder="1" applyAlignment="1">
      <alignment horizontal="center" vertical="center"/>
    </xf>
    <xf numFmtId="0" fontId="0" fillId="0" borderId="126" xfId="0" applyBorder="1" applyAlignment="1">
      <alignment vertical="center"/>
    </xf>
    <xf numFmtId="0" fontId="0" fillId="0" borderId="124" xfId="0" applyFont="1" applyBorder="1" applyAlignment="1">
      <alignment horizontal="center" vertical="center"/>
    </xf>
    <xf numFmtId="0" fontId="0" fillId="0" borderId="124" xfId="0" applyBorder="1" applyAlignment="1">
      <alignment vertical="center"/>
    </xf>
    <xf numFmtId="0" fontId="0" fillId="0" borderId="125" xfId="0" applyFont="1" applyBorder="1" applyAlignment="1">
      <alignment horizontal="center" vertical="center"/>
    </xf>
    <xf numFmtId="0" fontId="0" fillId="0" borderId="12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8" xfId="0" applyBorder="1" applyAlignment="1">
      <alignment vertical="center"/>
    </xf>
    <xf numFmtId="0" fontId="0" fillId="0" borderId="0" xfId="0" applyAlignment="1">
      <alignment horizontal="left" indent="1"/>
    </xf>
    <xf numFmtId="3" fontId="16" fillId="0" borderId="28" xfId="0" applyNumberFormat="1" applyFont="1" applyBorder="1" applyAlignment="1">
      <alignment horizontal="center" vertical="center" wrapText="1"/>
    </xf>
    <xf numFmtId="3" fontId="16" fillId="0" borderId="30" xfId="0" applyNumberFormat="1" applyFont="1" applyBorder="1" applyAlignment="1">
      <alignment horizontal="center" vertical="center" wrapText="1"/>
    </xf>
    <xf numFmtId="3" fontId="16" fillId="0" borderId="28" xfId="0" applyNumberFormat="1" applyFont="1" applyFill="1" applyBorder="1" applyAlignment="1">
      <alignment horizontal="center" vertical="center" wrapText="1"/>
    </xf>
    <xf numFmtId="3" fontId="16" fillId="0" borderId="30" xfId="0" applyNumberFormat="1" applyFont="1" applyFill="1" applyBorder="1" applyAlignment="1">
      <alignment horizontal="center" vertical="center" wrapText="1"/>
    </xf>
    <xf numFmtId="3" fontId="0" fillId="0" borderId="94" xfId="0" applyNumberFormat="1" applyFont="1" applyBorder="1" applyAlignment="1">
      <alignment vertical="center" wrapText="1"/>
    </xf>
    <xf numFmtId="3" fontId="0" fillId="0" borderId="7" xfId="0" applyNumberFormat="1" applyFont="1" applyBorder="1" applyAlignment="1">
      <alignment vertical="center" wrapText="1"/>
    </xf>
    <xf numFmtId="3" fontId="0" fillId="0" borderId="10" xfId="0" applyNumberFormat="1" applyFont="1" applyBorder="1" applyAlignment="1">
      <alignment vertical="center" wrapText="1"/>
    </xf>
    <xf numFmtId="3" fontId="0" fillId="0" borderId="16" xfId="0" applyNumberFormat="1" applyFont="1" applyBorder="1" applyAlignment="1">
      <alignment vertical="center" wrapText="1"/>
    </xf>
    <xf numFmtId="3" fontId="0" fillId="0" borderId="20" xfId="0" applyNumberFormat="1" applyFont="1" applyBorder="1" applyAlignment="1">
      <alignment vertical="center" wrapText="1"/>
    </xf>
    <xf numFmtId="3" fontId="0" fillId="0" borderId="21" xfId="0" applyNumberFormat="1" applyFont="1" applyBorder="1" applyAlignment="1">
      <alignment vertical="center" wrapText="1"/>
    </xf>
    <xf numFmtId="3" fontId="0" fillId="0" borderId="26" xfId="0" applyNumberFormat="1" applyFont="1" applyBorder="1" applyAlignment="1">
      <alignment horizontal="center" vertical="center" wrapText="1"/>
    </xf>
    <xf numFmtId="3" fontId="0" fillId="0" borderId="95" xfId="0" applyNumberFormat="1" applyFont="1" applyBorder="1" applyAlignment="1">
      <alignment vertical="center" wrapText="1"/>
    </xf>
    <xf numFmtId="3" fontId="0" fillId="0" borderId="28" xfId="0" applyNumberFormat="1" applyFont="1" applyBorder="1" applyAlignment="1">
      <alignment vertical="center" wrapText="1"/>
    </xf>
    <xf numFmtId="3" fontId="0" fillId="0" borderId="30" xfId="0" applyNumberFormat="1" applyFont="1" applyBorder="1" applyAlignment="1">
      <alignment vertical="center" wrapText="1"/>
    </xf>
    <xf numFmtId="3" fontId="0" fillId="0" borderId="128" xfId="0" applyNumberFormat="1" applyFont="1" applyBorder="1" applyAlignment="1">
      <alignment vertical="center" wrapText="1"/>
    </xf>
    <xf numFmtId="3" fontId="4" fillId="0" borderId="73" xfId="0" applyNumberFormat="1" applyFont="1" applyBorder="1" applyAlignment="1">
      <alignment vertical="center" wrapText="1"/>
    </xf>
    <xf numFmtId="3" fontId="4" fillId="0" borderId="33" xfId="0" applyNumberFormat="1" applyFont="1" applyBorder="1" applyAlignment="1">
      <alignment vertical="center" wrapText="1"/>
    </xf>
    <xf numFmtId="3" fontId="4" fillId="0" borderId="35" xfId="0" applyNumberFormat="1" applyFont="1" applyBorder="1" applyAlignment="1">
      <alignment vertical="center" wrapText="1"/>
    </xf>
    <xf numFmtId="3" fontId="4" fillId="0" borderId="74" xfId="0" applyNumberFormat="1" applyFont="1" applyBorder="1" applyAlignment="1">
      <alignment vertical="center" wrapText="1"/>
    </xf>
    <xf numFmtId="0" fontId="4" fillId="2" borderId="2" xfId="0" applyFont="1" applyFill="1" applyBorder="1" applyAlignment="1">
      <alignment horizontal="left" wrapText="1"/>
    </xf>
    <xf numFmtId="0" fontId="0" fillId="0" borderId="25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0" borderId="29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8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center" wrapText="1"/>
    </xf>
    <xf numFmtId="0" fontId="0" fillId="0" borderId="25" xfId="0" applyFont="1" applyBorder="1" applyAlignment="1">
      <alignment horizontal="left" vertical="center" indent="1"/>
    </xf>
    <xf numFmtId="0" fontId="0" fillId="0" borderId="27" xfId="0" applyFont="1" applyBorder="1" applyAlignment="1">
      <alignment horizontal="left" vertical="center" indent="1"/>
    </xf>
    <xf numFmtId="0" fontId="0" fillId="0" borderId="26" xfId="0" applyFont="1" applyBorder="1" applyAlignment="1">
      <alignment horizontal="left" vertical="center" indent="1"/>
    </xf>
    <xf numFmtId="0" fontId="0" fillId="0" borderId="25" xfId="0" applyFont="1" applyBorder="1" applyAlignment="1">
      <alignment horizontal="left" vertical="center" wrapText="1" indent="1"/>
    </xf>
    <xf numFmtId="0" fontId="0" fillId="0" borderId="27" xfId="0" applyFont="1" applyBorder="1" applyAlignment="1">
      <alignment horizontal="left" vertical="center" wrapText="1" indent="1"/>
    </xf>
    <xf numFmtId="0" fontId="0" fillId="0" borderId="26" xfId="0" applyFont="1" applyBorder="1" applyAlignment="1">
      <alignment horizontal="left" vertical="center" wrapText="1" indent="1"/>
    </xf>
    <xf numFmtId="0" fontId="0" fillId="0" borderId="25" xfId="0" applyFont="1" applyBorder="1" applyAlignment="1">
      <alignment horizontal="left" vertical="center"/>
    </xf>
    <xf numFmtId="0" fontId="0" fillId="0" borderId="27" xfId="0" applyFont="1" applyBorder="1" applyAlignment="1">
      <alignment horizontal="left" vertical="center"/>
    </xf>
    <xf numFmtId="0" fontId="0" fillId="0" borderId="26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20" xfId="0" applyFont="1" applyBorder="1" applyAlignment="1">
      <alignment horizontal="left" vertical="center" indent="1"/>
    </xf>
    <xf numFmtId="0" fontId="0" fillId="0" borderId="22" xfId="0" applyFont="1" applyBorder="1" applyAlignment="1">
      <alignment horizontal="left" vertical="center" indent="1"/>
    </xf>
    <xf numFmtId="0" fontId="0" fillId="0" borderId="21" xfId="0" applyFont="1" applyBorder="1" applyAlignment="1">
      <alignment horizontal="left" vertical="center" indent="1"/>
    </xf>
    <xf numFmtId="0" fontId="0" fillId="0" borderId="20" xfId="0" applyFont="1" applyBorder="1" applyAlignment="1">
      <alignment horizontal="left" vertical="center" wrapText="1" indent="1"/>
    </xf>
    <xf numFmtId="0" fontId="0" fillId="0" borderId="21" xfId="0" applyFont="1" applyBorder="1" applyAlignment="1">
      <alignment horizontal="left" vertical="center" wrapText="1" indent="1"/>
    </xf>
    <xf numFmtId="0" fontId="0" fillId="0" borderId="22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0" fillId="0" borderId="0" xfId="0" applyFont="1" applyBorder="1" applyAlignment="1">
      <alignment horizont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 indent="1"/>
    </xf>
    <xf numFmtId="0" fontId="0" fillId="0" borderId="16" xfId="0" applyFont="1" applyBorder="1" applyAlignment="1">
      <alignment horizontal="left" vertical="center" indent="1"/>
    </xf>
    <xf numFmtId="0" fontId="0" fillId="0" borderId="17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center" wrapTex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0" fillId="0" borderId="25" xfId="0" applyFont="1" applyFill="1" applyBorder="1" applyAlignment="1">
      <alignment horizontal="left" vertical="center" wrapText="1" indent="1"/>
    </xf>
    <xf numFmtId="0" fontId="0" fillId="0" borderId="27" xfId="0" applyFont="1" applyFill="1" applyBorder="1" applyAlignment="1">
      <alignment horizontal="left" vertical="center" wrapText="1" indent="1"/>
    </xf>
    <xf numFmtId="0" fontId="0" fillId="0" borderId="26" xfId="0" applyFont="1" applyFill="1" applyBorder="1" applyAlignment="1">
      <alignment horizontal="left" vertical="center" wrapText="1" indent="1"/>
    </xf>
    <xf numFmtId="49" fontId="0" fillId="0" borderId="25" xfId="0" applyNumberFormat="1" applyBorder="1" applyAlignment="1">
      <alignment horizontal="left" vertical="center" wrapText="1" indent="4"/>
    </xf>
    <xf numFmtId="49" fontId="0" fillId="0" borderId="27" xfId="0" applyNumberFormat="1" applyFont="1" applyBorder="1" applyAlignment="1">
      <alignment horizontal="left" vertical="center" wrapText="1" indent="4"/>
    </xf>
    <xf numFmtId="49" fontId="0" fillId="0" borderId="26" xfId="0" applyNumberFormat="1" applyFont="1" applyBorder="1" applyAlignment="1">
      <alignment horizontal="left" vertical="center" wrapText="1" indent="4"/>
    </xf>
    <xf numFmtId="0" fontId="0" fillId="0" borderId="25" xfId="0" applyFont="1" applyBorder="1" applyAlignment="1">
      <alignment horizontal="left" vertical="center" wrapText="1"/>
    </xf>
    <xf numFmtId="0" fontId="0" fillId="0" borderId="27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0" fillId="0" borderId="25" xfId="0" applyFont="1" applyFill="1" applyBorder="1" applyAlignment="1">
      <alignment horizontal="left" vertical="center" indent="1"/>
    </xf>
    <xf numFmtId="0" fontId="0" fillId="0" borderId="27" xfId="0" applyFont="1" applyFill="1" applyBorder="1" applyAlignment="1">
      <alignment horizontal="left" vertical="center" indent="1"/>
    </xf>
    <xf numFmtId="0" fontId="0" fillId="0" borderId="26" xfId="0" applyFont="1" applyFill="1" applyBorder="1" applyAlignment="1">
      <alignment horizontal="left" vertical="center" inden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6" fillId="0" borderId="33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 wrapText="1" indent="1"/>
    </xf>
    <xf numFmtId="0" fontId="16" fillId="0" borderId="8" xfId="0" applyFont="1" applyBorder="1" applyAlignment="1">
      <alignment horizontal="left" vertical="center" wrapText="1" indent="1"/>
    </xf>
    <xf numFmtId="0" fontId="16" fillId="0" borderId="10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left" wrapText="1"/>
    </xf>
    <xf numFmtId="0" fontId="4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51" xfId="0" applyFont="1" applyBorder="1" applyAlignment="1">
      <alignment vertical="center" wrapText="1"/>
    </xf>
    <xf numFmtId="0" fontId="16" fillId="0" borderId="52" xfId="0" applyFont="1" applyBorder="1" applyAlignment="1">
      <alignment vertical="center" wrapText="1"/>
    </xf>
    <xf numFmtId="0" fontId="4" fillId="0" borderId="25" xfId="0" applyFont="1" applyBorder="1" applyAlignment="1">
      <alignment horizontal="left" vertical="center" indent="1"/>
    </xf>
    <xf numFmtId="0" fontId="4" fillId="0" borderId="27" xfId="0" applyFont="1" applyBorder="1" applyAlignment="1">
      <alignment horizontal="left" vertical="center" indent="1"/>
    </xf>
    <xf numFmtId="0" fontId="4" fillId="0" borderId="26" xfId="0" applyFont="1" applyBorder="1" applyAlignment="1">
      <alignment horizontal="left" vertical="center" indent="1"/>
    </xf>
    <xf numFmtId="49" fontId="0" fillId="0" borderId="25" xfId="0" applyNumberFormat="1" applyBorder="1" applyAlignment="1">
      <alignment horizontal="left" vertical="center" indent="2"/>
    </xf>
    <xf numFmtId="0" fontId="0" fillId="0" borderId="27" xfId="0" applyBorder="1" applyAlignment="1">
      <alignment horizontal="left" vertical="center" indent="2"/>
    </xf>
    <xf numFmtId="0" fontId="0" fillId="0" borderId="26" xfId="0" applyBorder="1" applyAlignment="1">
      <alignment horizontal="left" vertical="center" indent="2"/>
    </xf>
    <xf numFmtId="49" fontId="0" fillId="0" borderId="25" xfId="0" applyNumberFormat="1" applyFont="1" applyBorder="1" applyAlignment="1">
      <alignment horizontal="center" vertical="center"/>
    </xf>
    <xf numFmtId="49" fontId="0" fillId="0" borderId="27" xfId="0" applyNumberFormat="1" applyFont="1" applyBorder="1" applyAlignment="1">
      <alignment horizontal="center" vertical="center"/>
    </xf>
    <xf numFmtId="49" fontId="0" fillId="0" borderId="26" xfId="0" applyNumberFormat="1" applyFont="1" applyBorder="1" applyAlignment="1">
      <alignment horizontal="center" vertical="center"/>
    </xf>
    <xf numFmtId="49" fontId="16" fillId="0" borderId="25" xfId="0" applyNumberFormat="1" applyFont="1" applyBorder="1" applyAlignment="1">
      <alignment horizontal="left" vertical="center" indent="1"/>
    </xf>
    <xf numFmtId="49" fontId="16" fillId="0" borderId="27" xfId="0" applyNumberFormat="1" applyFont="1" applyBorder="1" applyAlignment="1">
      <alignment horizontal="left" vertical="center" indent="1"/>
    </xf>
    <xf numFmtId="49" fontId="16" fillId="0" borderId="26" xfId="0" applyNumberFormat="1" applyFont="1" applyBorder="1" applyAlignment="1">
      <alignment horizontal="left" vertical="center" indent="1"/>
    </xf>
    <xf numFmtId="49" fontId="0" fillId="0" borderId="25" xfId="0" applyNumberFormat="1" applyFont="1" applyBorder="1" applyAlignment="1">
      <alignment horizontal="left" vertical="center" indent="2"/>
    </xf>
    <xf numFmtId="49" fontId="0" fillId="0" borderId="27" xfId="0" applyNumberFormat="1" applyFont="1" applyBorder="1" applyAlignment="1">
      <alignment horizontal="left" vertical="center" indent="2"/>
    </xf>
    <xf numFmtId="49" fontId="0" fillId="0" borderId="26" xfId="0" applyNumberFormat="1" applyFont="1" applyBorder="1" applyAlignment="1">
      <alignment horizontal="left" vertical="center" indent="2"/>
    </xf>
    <xf numFmtId="49" fontId="0" fillId="0" borderId="20" xfId="0" applyNumberFormat="1" applyFont="1" applyBorder="1" applyAlignment="1">
      <alignment horizontal="left" vertical="center"/>
    </xf>
    <xf numFmtId="0" fontId="0" fillId="0" borderId="25" xfId="0" applyFont="1" applyBorder="1" applyAlignment="1">
      <alignment horizontal="left" vertical="center" indent="2"/>
    </xf>
    <xf numFmtId="0" fontId="0" fillId="0" borderId="27" xfId="0" applyFont="1" applyBorder="1" applyAlignment="1">
      <alignment horizontal="left" vertical="center" indent="2"/>
    </xf>
    <xf numFmtId="0" fontId="0" fillId="0" borderId="26" xfId="0" applyFont="1" applyBorder="1" applyAlignment="1">
      <alignment horizontal="left" vertical="center" indent="2"/>
    </xf>
    <xf numFmtId="49" fontId="0" fillId="0" borderId="27" xfId="0" applyNumberFormat="1" applyBorder="1" applyAlignment="1">
      <alignment horizontal="left" vertical="center" indent="2"/>
    </xf>
    <xf numFmtId="49" fontId="0" fillId="0" borderId="26" xfId="0" applyNumberFormat="1" applyBorder="1" applyAlignment="1">
      <alignment horizontal="left" vertical="center" indent="2"/>
    </xf>
    <xf numFmtId="165" fontId="18" fillId="0" borderId="25" xfId="0" applyNumberFormat="1" applyFont="1" applyBorder="1" applyAlignment="1">
      <alignment horizontal="left" vertical="center" indent="2"/>
    </xf>
    <xf numFmtId="165" fontId="18" fillId="0" borderId="27" xfId="0" applyNumberFormat="1" applyFont="1" applyBorder="1" applyAlignment="1">
      <alignment horizontal="left" vertical="center" indent="2"/>
    </xf>
    <xf numFmtId="165" fontId="18" fillId="0" borderId="26" xfId="0" applyNumberFormat="1" applyFont="1" applyBorder="1" applyAlignment="1">
      <alignment horizontal="left" vertical="center" indent="2"/>
    </xf>
    <xf numFmtId="165" fontId="4" fillId="0" borderId="25" xfId="0" applyNumberFormat="1" applyFont="1" applyBorder="1" applyAlignment="1">
      <alignment horizontal="center" vertical="center"/>
    </xf>
    <xf numFmtId="165" fontId="4" fillId="0" borderId="27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center" vertical="center"/>
    </xf>
    <xf numFmtId="165" fontId="16" fillId="0" borderId="25" xfId="0" applyNumberFormat="1" applyFont="1" applyBorder="1" applyAlignment="1">
      <alignment horizontal="left" vertical="center" indent="1"/>
    </xf>
    <xf numFmtId="165" fontId="16" fillId="0" borderId="27" xfId="0" applyNumberFormat="1" applyFont="1" applyBorder="1" applyAlignment="1">
      <alignment horizontal="left" vertical="center" indent="1"/>
    </xf>
    <xf numFmtId="165" fontId="16" fillId="0" borderId="26" xfId="0" applyNumberFormat="1" applyFont="1" applyBorder="1" applyAlignment="1">
      <alignment horizontal="left" vertical="center" indent="1"/>
    </xf>
    <xf numFmtId="0" fontId="0" fillId="0" borderId="25" xfId="0" applyBorder="1" applyAlignment="1">
      <alignment horizontal="left" vertical="center" indent="2"/>
    </xf>
    <xf numFmtId="0" fontId="0" fillId="0" borderId="20" xfId="0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 indent="1"/>
    </xf>
    <xf numFmtId="0" fontId="16" fillId="0" borderId="27" xfId="0" applyFont="1" applyBorder="1" applyAlignment="1">
      <alignment horizontal="left" vertical="center" indent="1"/>
    </xf>
    <xf numFmtId="0" fontId="16" fillId="0" borderId="26" xfId="0" applyFont="1" applyBorder="1" applyAlignment="1">
      <alignment horizontal="left" vertical="center" indent="1"/>
    </xf>
    <xf numFmtId="0" fontId="0" fillId="0" borderId="20" xfId="0" applyFont="1" applyBorder="1" applyAlignment="1">
      <alignment horizontal="left" vertical="center" wrapText="1" indent="2"/>
    </xf>
    <xf numFmtId="0" fontId="0" fillId="0" borderId="21" xfId="0" applyFont="1" applyBorder="1" applyAlignment="1">
      <alignment horizontal="left" vertical="center" wrapText="1" indent="2"/>
    </xf>
    <xf numFmtId="0" fontId="0" fillId="0" borderId="22" xfId="0" applyFont="1" applyBorder="1" applyAlignment="1">
      <alignment horizontal="left" vertical="center" wrapText="1" indent="2"/>
    </xf>
    <xf numFmtId="0" fontId="0" fillId="0" borderId="20" xfId="0" applyFont="1" applyBorder="1" applyAlignment="1">
      <alignment horizontal="left" vertical="center" indent="2"/>
    </xf>
    <xf numFmtId="0" fontId="0" fillId="0" borderId="21" xfId="0" applyFont="1" applyBorder="1" applyAlignment="1">
      <alignment horizontal="left" vertical="center" indent="2"/>
    </xf>
    <xf numFmtId="0" fontId="0" fillId="0" borderId="22" xfId="0" applyFont="1" applyBorder="1" applyAlignment="1">
      <alignment horizontal="left" vertical="center" indent="2"/>
    </xf>
    <xf numFmtId="165" fontId="18" fillId="0" borderId="25" xfId="0" applyNumberFormat="1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6" fillId="0" borderId="20" xfId="0" applyFont="1" applyBorder="1" applyAlignment="1">
      <alignment horizontal="left" vertical="center" wrapText="1" indent="1"/>
    </xf>
    <xf numFmtId="0" fontId="16" fillId="0" borderId="21" xfId="0" applyFont="1" applyBorder="1" applyAlignment="1">
      <alignment horizontal="left" vertical="center" wrapText="1" indent="1"/>
    </xf>
    <xf numFmtId="0" fontId="16" fillId="0" borderId="22" xfId="0" applyFont="1" applyBorder="1" applyAlignment="1">
      <alignment horizontal="left" vertical="center" wrapText="1" indent="1"/>
    </xf>
    <xf numFmtId="0" fontId="0" fillId="0" borderId="25" xfId="0" applyBorder="1" applyAlignment="1">
      <alignment horizontal="left" vertical="center" indent="4"/>
    </xf>
    <xf numFmtId="0" fontId="0" fillId="0" borderId="27" xfId="0" applyFont="1" applyBorder="1" applyAlignment="1">
      <alignment horizontal="left" vertical="center" indent="4"/>
    </xf>
    <xf numFmtId="0" fontId="0" fillId="0" borderId="26" xfId="0" applyFont="1" applyBorder="1" applyAlignment="1">
      <alignment horizontal="left" vertical="center" indent="4"/>
    </xf>
    <xf numFmtId="0" fontId="0" fillId="0" borderId="25" xfId="0" applyBorder="1" applyAlignment="1">
      <alignment horizontal="left" vertical="center" wrapText="1" indent="4"/>
    </xf>
    <xf numFmtId="0" fontId="0" fillId="0" borderId="27" xfId="0" applyFont="1" applyBorder="1" applyAlignment="1">
      <alignment horizontal="left" vertical="center" wrapText="1" indent="4"/>
    </xf>
    <xf numFmtId="0" fontId="0" fillId="0" borderId="26" xfId="0" applyFont="1" applyBorder="1" applyAlignment="1">
      <alignment horizontal="left" vertical="center" wrapText="1" indent="4"/>
    </xf>
    <xf numFmtId="0" fontId="0" fillId="0" borderId="20" xfId="0" applyBorder="1" applyAlignment="1">
      <alignment horizontal="left" vertical="center" indent="4"/>
    </xf>
    <xf numFmtId="0" fontId="0" fillId="0" borderId="21" xfId="0" applyFont="1" applyBorder="1" applyAlignment="1">
      <alignment horizontal="left" vertical="center" indent="4"/>
    </xf>
    <xf numFmtId="0" fontId="0" fillId="0" borderId="22" xfId="0" applyFont="1" applyBorder="1" applyAlignment="1">
      <alignment horizontal="left" vertical="center" indent="4"/>
    </xf>
    <xf numFmtId="0" fontId="16" fillId="0" borderId="20" xfId="0" applyFont="1" applyBorder="1" applyAlignment="1">
      <alignment horizontal="left" vertical="center" indent="1"/>
    </xf>
    <xf numFmtId="0" fontId="16" fillId="0" borderId="21" xfId="0" applyFont="1" applyBorder="1" applyAlignment="1">
      <alignment horizontal="left" vertical="center" indent="1"/>
    </xf>
    <xf numFmtId="0" fontId="16" fillId="0" borderId="22" xfId="0" applyFont="1" applyBorder="1" applyAlignment="1">
      <alignment horizontal="left" vertical="center" indent="1"/>
    </xf>
    <xf numFmtId="0" fontId="16" fillId="2" borderId="15" xfId="0" applyFont="1" applyFill="1" applyBorder="1" applyAlignment="1">
      <alignment horizontal="left" vertical="center" indent="1"/>
    </xf>
    <xf numFmtId="0" fontId="16" fillId="2" borderId="16" xfId="0" applyFont="1" applyFill="1" applyBorder="1" applyAlignment="1">
      <alignment horizontal="left" vertical="center" indent="1"/>
    </xf>
    <xf numFmtId="0" fontId="16" fillId="2" borderId="17" xfId="0" applyFont="1" applyFill="1" applyBorder="1" applyAlignment="1">
      <alignment horizontal="left" vertical="center" indent="1"/>
    </xf>
    <xf numFmtId="0" fontId="12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4" fillId="0" borderId="27" xfId="3" applyFont="1" applyFill="1" applyBorder="1" applyAlignment="1" applyProtection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left" vertical="center" wrapText="1"/>
    </xf>
    <xf numFmtId="0" fontId="0" fillId="0" borderId="66" xfId="0" applyBorder="1" applyAlignment="1">
      <alignment horizontal="left" vertical="center" wrapText="1"/>
    </xf>
    <xf numFmtId="0" fontId="0" fillId="0" borderId="67" xfId="0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16" fillId="0" borderId="35" xfId="0" applyFont="1" applyBorder="1" applyAlignment="1">
      <alignment horizontal="left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164" fontId="4" fillId="0" borderId="2" xfId="3" applyFont="1" applyFill="1" applyBorder="1" applyAlignment="1" applyProtection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left" vertical="center" wrapText="1" indent="1"/>
    </xf>
    <xf numFmtId="0" fontId="16" fillId="0" borderId="27" xfId="0" applyFont="1" applyFill="1" applyBorder="1" applyAlignment="1">
      <alignment horizontal="left" vertical="center" wrapText="1" indent="1"/>
    </xf>
    <xf numFmtId="0" fontId="16" fillId="0" borderId="26" xfId="0" applyFont="1" applyFill="1" applyBorder="1" applyAlignment="1">
      <alignment horizontal="left" vertical="center" wrapText="1" indent="1"/>
    </xf>
    <xf numFmtId="0" fontId="0" fillId="0" borderId="25" xfId="0" applyFont="1" applyFill="1" applyBorder="1" applyAlignment="1">
      <alignment horizontal="left" vertical="center" wrapText="1"/>
    </xf>
    <xf numFmtId="0" fontId="0" fillId="0" borderId="27" xfId="0" applyFont="1" applyFill="1" applyBorder="1" applyAlignment="1">
      <alignment horizontal="left" vertical="center" wrapText="1"/>
    </xf>
    <xf numFmtId="0" fontId="0" fillId="0" borderId="26" xfId="0" applyFont="1" applyFill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16" fillId="0" borderId="25" xfId="0" applyNumberFormat="1" applyFont="1" applyBorder="1" applyAlignment="1">
      <alignment horizontal="left" vertical="center" wrapText="1" indent="1"/>
    </xf>
    <xf numFmtId="49" fontId="16" fillId="0" borderId="27" xfId="0" applyNumberFormat="1" applyFont="1" applyBorder="1" applyAlignment="1">
      <alignment horizontal="left" vertical="center" wrapText="1" indent="1"/>
    </xf>
    <xf numFmtId="49" fontId="16" fillId="0" borderId="26" xfId="0" applyNumberFormat="1" applyFont="1" applyBorder="1" applyAlignment="1">
      <alignment horizontal="left" vertical="center" wrapText="1" indent="1"/>
    </xf>
    <xf numFmtId="0" fontId="0" fillId="0" borderId="25" xfId="0" applyFont="1" applyFill="1" applyBorder="1" applyAlignment="1">
      <alignment horizontal="left" vertical="center" wrapText="1" indent="2"/>
    </xf>
    <xf numFmtId="0" fontId="0" fillId="0" borderId="27" xfId="0" applyFont="1" applyFill="1" applyBorder="1" applyAlignment="1">
      <alignment horizontal="left" vertical="center" wrapText="1" indent="2"/>
    </xf>
    <xf numFmtId="0" fontId="0" fillId="0" borderId="26" xfId="0" applyFont="1" applyFill="1" applyBorder="1" applyAlignment="1">
      <alignment horizontal="left" vertical="center" wrapText="1" indent="2"/>
    </xf>
    <xf numFmtId="0" fontId="0" fillId="0" borderId="25" xfId="0" applyFill="1" applyBorder="1" applyAlignment="1">
      <alignment horizontal="left" vertical="center" wrapText="1" indent="4"/>
    </xf>
    <xf numFmtId="0" fontId="0" fillId="0" borderId="27" xfId="0" applyFont="1" applyFill="1" applyBorder="1" applyAlignment="1">
      <alignment horizontal="left" vertical="center" wrapText="1" indent="4"/>
    </xf>
    <xf numFmtId="0" fontId="0" fillId="0" borderId="26" xfId="0" applyFont="1" applyFill="1" applyBorder="1" applyAlignment="1">
      <alignment horizontal="left" vertical="center" wrapText="1" indent="4"/>
    </xf>
    <xf numFmtId="0" fontId="20" fillId="0" borderId="55" xfId="0" applyFont="1" applyFill="1" applyBorder="1" applyAlignment="1">
      <alignment horizontal="left" vertical="center" wrapText="1" indent="1"/>
    </xf>
    <xf numFmtId="0" fontId="20" fillId="0" borderId="2" xfId="0" applyFont="1" applyFill="1" applyBorder="1" applyAlignment="1">
      <alignment horizontal="left" vertical="center" wrapText="1" indent="1"/>
    </xf>
    <xf numFmtId="0" fontId="20" fillId="0" borderId="56" xfId="0" applyFont="1" applyFill="1" applyBorder="1" applyAlignment="1">
      <alignment horizontal="left" vertical="center" wrapText="1" indent="1"/>
    </xf>
    <xf numFmtId="0" fontId="20" fillId="0" borderId="55" xfId="0" applyFont="1" applyBorder="1" applyAlignment="1">
      <alignment horizontal="left" vertical="center" wrapText="1" indent="1"/>
    </xf>
    <xf numFmtId="0" fontId="20" fillId="0" borderId="2" xfId="0" applyFont="1" applyBorder="1" applyAlignment="1">
      <alignment horizontal="left" vertical="center" wrapText="1" indent="1"/>
    </xf>
    <xf numFmtId="0" fontId="20" fillId="0" borderId="56" xfId="0" applyFont="1" applyBorder="1" applyAlignment="1">
      <alignment horizontal="left" vertical="center" wrapText="1" indent="1"/>
    </xf>
    <xf numFmtId="0" fontId="19" fillId="0" borderId="55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56" xfId="0" applyFont="1" applyBorder="1" applyAlignment="1">
      <alignment horizontal="left" vertical="center" wrapText="1"/>
    </xf>
    <xf numFmtId="0" fontId="20" fillId="0" borderId="55" xfId="0" applyFont="1" applyFill="1" applyBorder="1" applyAlignment="1">
      <alignment horizontal="left" vertical="center" wrapText="1" indent="2"/>
    </xf>
    <xf numFmtId="0" fontId="20" fillId="0" borderId="2" xfId="0" applyFont="1" applyFill="1" applyBorder="1" applyAlignment="1">
      <alignment horizontal="left" vertical="center" wrapText="1" indent="2"/>
    </xf>
    <xf numFmtId="0" fontId="20" fillId="0" borderId="56" xfId="0" applyFont="1" applyFill="1" applyBorder="1" applyAlignment="1">
      <alignment horizontal="left" vertical="center" wrapText="1" indent="2"/>
    </xf>
    <xf numFmtId="0" fontId="20" fillId="0" borderId="55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56" xfId="0" applyFont="1" applyFill="1" applyBorder="1" applyAlignment="1">
      <alignment horizontal="left" vertical="center" wrapText="1"/>
    </xf>
    <xf numFmtId="0" fontId="19" fillId="0" borderId="55" xfId="0" applyFont="1" applyFill="1" applyBorder="1" applyAlignment="1">
      <alignment horizontal="left" vertical="center" wrapText="1" indent="1"/>
    </xf>
    <xf numFmtId="0" fontId="19" fillId="0" borderId="2" xfId="0" applyFont="1" applyFill="1" applyBorder="1" applyAlignment="1">
      <alignment horizontal="left" vertical="center" wrapText="1" indent="1"/>
    </xf>
    <xf numFmtId="0" fontId="19" fillId="0" borderId="56" xfId="0" applyFont="1" applyFill="1" applyBorder="1" applyAlignment="1">
      <alignment horizontal="left" vertical="center" wrapText="1" indent="1"/>
    </xf>
    <xf numFmtId="0" fontId="19" fillId="0" borderId="55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56" xfId="0" applyFont="1" applyFill="1" applyBorder="1" applyAlignment="1">
      <alignment horizontal="center" vertical="center" wrapText="1"/>
    </xf>
    <xf numFmtId="49" fontId="19" fillId="0" borderId="55" xfId="0" applyNumberFormat="1" applyFont="1" applyBorder="1" applyAlignment="1">
      <alignment horizontal="left" vertical="center" wrapText="1" indent="1"/>
    </xf>
    <xf numFmtId="49" fontId="19" fillId="0" borderId="2" xfId="0" applyNumberFormat="1" applyFont="1" applyBorder="1" applyAlignment="1">
      <alignment horizontal="left" vertical="center" wrapText="1" indent="1"/>
    </xf>
    <xf numFmtId="49" fontId="19" fillId="0" borderId="56" xfId="0" applyNumberFormat="1" applyFont="1" applyBorder="1" applyAlignment="1">
      <alignment horizontal="left" vertical="center" wrapText="1" indent="1"/>
    </xf>
    <xf numFmtId="49" fontId="19" fillId="0" borderId="55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56" xfId="0" applyNumberFormat="1" applyFont="1" applyBorder="1" applyAlignment="1">
      <alignment horizontal="center" vertical="center" wrapText="1"/>
    </xf>
    <xf numFmtId="0" fontId="20" fillId="0" borderId="25" xfId="0" applyFont="1" applyBorder="1" applyAlignment="1">
      <alignment horizontal="left" vertical="center" wrapText="1" indent="1"/>
    </xf>
    <xf numFmtId="0" fontId="20" fillId="0" borderId="27" xfId="0" applyFont="1" applyBorder="1" applyAlignment="1">
      <alignment horizontal="left" vertical="center" wrapText="1" indent="1"/>
    </xf>
    <xf numFmtId="0" fontId="20" fillId="0" borderId="26" xfId="0" applyFont="1" applyBorder="1" applyAlignment="1">
      <alignment horizontal="left" vertical="center" wrapText="1" indent="1"/>
    </xf>
    <xf numFmtId="0" fontId="19" fillId="0" borderId="25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73" xfId="0" applyFont="1" applyBorder="1" applyAlignment="1">
      <alignment horizontal="left" vertical="top" wrapText="1"/>
    </xf>
    <xf numFmtId="0" fontId="19" fillId="0" borderId="74" xfId="0" applyFont="1" applyBorder="1" applyAlignment="1">
      <alignment horizontal="left" vertical="top" wrapText="1"/>
    </xf>
    <xf numFmtId="0" fontId="19" fillId="0" borderId="75" xfId="0" applyFont="1" applyBorder="1" applyAlignment="1">
      <alignment horizontal="left" vertical="top" wrapText="1"/>
    </xf>
    <xf numFmtId="0" fontId="12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19" fillId="0" borderId="76" xfId="0" applyFont="1" applyBorder="1" applyAlignment="1">
      <alignment horizontal="left" vertical="center" wrapText="1" indent="1"/>
    </xf>
    <xf numFmtId="0" fontId="19" fillId="0" borderId="42" xfId="0" applyFont="1" applyBorder="1" applyAlignment="1">
      <alignment horizontal="left" vertical="center" wrapText="1" indent="1"/>
    </xf>
    <xf numFmtId="0" fontId="19" fillId="0" borderId="77" xfId="0" applyFont="1" applyBorder="1" applyAlignment="1">
      <alignment horizontal="left" vertical="center" wrapText="1" indent="1"/>
    </xf>
    <xf numFmtId="0" fontId="20" fillId="0" borderId="25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 indent="1"/>
    </xf>
    <xf numFmtId="0" fontId="19" fillId="0" borderId="27" xfId="0" applyFont="1" applyBorder="1" applyAlignment="1">
      <alignment horizontal="left" vertical="center" wrapText="1" indent="1"/>
    </xf>
    <xf numFmtId="0" fontId="19" fillId="0" borderId="26" xfId="0" applyFont="1" applyBorder="1" applyAlignment="1">
      <alignment horizontal="left" vertical="center" wrapText="1" indent="1"/>
    </xf>
    <xf numFmtId="165" fontId="20" fillId="0" borderId="25" xfId="0" applyNumberFormat="1" applyFont="1" applyBorder="1" applyAlignment="1">
      <alignment horizontal="left" vertical="center" wrapText="1"/>
    </xf>
    <xf numFmtId="165" fontId="20" fillId="0" borderId="27" xfId="0" applyNumberFormat="1" applyFont="1" applyBorder="1" applyAlignment="1">
      <alignment horizontal="left" vertical="center" wrapText="1"/>
    </xf>
    <xf numFmtId="165" fontId="20" fillId="0" borderId="26" xfId="0" applyNumberFormat="1" applyFont="1" applyBorder="1" applyAlignment="1">
      <alignment horizontal="left" vertical="center" wrapText="1"/>
    </xf>
    <xf numFmtId="49" fontId="19" fillId="0" borderId="25" xfId="0" applyNumberFormat="1" applyFont="1" applyBorder="1" applyAlignment="1">
      <alignment horizontal="left" vertical="center" wrapText="1" indent="1"/>
    </xf>
    <xf numFmtId="49" fontId="19" fillId="0" borderId="27" xfId="0" applyNumberFormat="1" applyFont="1" applyBorder="1" applyAlignment="1">
      <alignment horizontal="left" vertical="center" wrapText="1" indent="1"/>
    </xf>
    <xf numFmtId="49" fontId="19" fillId="0" borderId="26" xfId="0" applyNumberFormat="1" applyFont="1" applyBorder="1" applyAlignment="1">
      <alignment horizontal="left" vertical="center" wrapText="1" indent="1"/>
    </xf>
    <xf numFmtId="49" fontId="19" fillId="0" borderId="25" xfId="0" applyNumberFormat="1" applyFont="1" applyBorder="1" applyAlignment="1">
      <alignment horizontal="center" vertical="center" wrapText="1"/>
    </xf>
    <xf numFmtId="49" fontId="19" fillId="0" borderId="27" xfId="0" applyNumberFormat="1" applyFont="1" applyBorder="1" applyAlignment="1">
      <alignment horizontal="center" vertical="center" wrapText="1"/>
    </xf>
    <xf numFmtId="49" fontId="19" fillId="0" borderId="26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wrapText="1"/>
    </xf>
    <xf numFmtId="0" fontId="12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left" vertical="center" wrapText="1" indent="1"/>
    </xf>
    <xf numFmtId="0" fontId="19" fillId="2" borderId="39" xfId="0" applyFont="1" applyFill="1" applyBorder="1" applyAlignment="1">
      <alignment horizontal="left" vertical="center" wrapText="1" indent="1"/>
    </xf>
    <xf numFmtId="0" fontId="19" fillId="2" borderId="40" xfId="0" applyFont="1" applyFill="1" applyBorder="1" applyAlignment="1">
      <alignment horizontal="left" vertical="center" wrapText="1" indent="1"/>
    </xf>
    <xf numFmtId="0" fontId="20" fillId="0" borderId="20" xfId="0" applyFont="1" applyBorder="1" applyAlignment="1">
      <alignment horizontal="left" vertical="center" wrapText="1" indent="2"/>
    </xf>
    <xf numFmtId="0" fontId="20" fillId="0" borderId="21" xfId="0" applyFont="1" applyBorder="1" applyAlignment="1">
      <alignment horizontal="left" vertical="center" wrapText="1" indent="2"/>
    </xf>
    <xf numFmtId="0" fontId="20" fillId="0" borderId="22" xfId="0" applyFont="1" applyBorder="1" applyAlignment="1">
      <alignment horizontal="left" vertical="center" wrapText="1" indent="2"/>
    </xf>
    <xf numFmtId="0" fontId="20" fillId="0" borderId="25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7" fillId="0" borderId="51" xfId="0" applyFont="1" applyBorder="1" applyAlignment="1">
      <alignment vertical="center" wrapText="1"/>
    </xf>
    <xf numFmtId="0" fontId="17" fillId="0" borderId="52" xfId="0" applyFont="1" applyBorder="1" applyAlignment="1">
      <alignment vertical="center" wrapText="1"/>
    </xf>
    <xf numFmtId="0" fontId="19" fillId="0" borderId="78" xfId="0" applyFont="1" applyBorder="1" applyAlignment="1">
      <alignment horizontal="left" vertical="center" wrapText="1"/>
    </xf>
    <xf numFmtId="0" fontId="20" fillId="0" borderId="41" xfId="0" applyFont="1" applyBorder="1" applyAlignment="1">
      <alignment horizontal="left" vertical="center" wrapText="1"/>
    </xf>
    <xf numFmtId="0" fontId="20" fillId="0" borderId="79" xfId="0" applyFont="1" applyBorder="1" applyAlignment="1">
      <alignment horizontal="left" vertical="center" wrapText="1"/>
    </xf>
    <xf numFmtId="0" fontId="19" fillId="0" borderId="82" xfId="0" applyFont="1" applyBorder="1" applyAlignment="1">
      <alignment horizontal="left" vertical="center" wrapText="1"/>
    </xf>
    <xf numFmtId="0" fontId="19" fillId="0" borderId="83" xfId="0" applyFont="1" applyBorder="1" applyAlignment="1">
      <alignment horizontal="left" vertical="center" wrapText="1"/>
    </xf>
    <xf numFmtId="0" fontId="19" fillId="0" borderId="84" xfId="0" applyFont="1" applyBorder="1" applyAlignment="1">
      <alignment horizontal="left" vertical="center" wrapText="1"/>
    </xf>
    <xf numFmtId="0" fontId="19" fillId="0" borderId="57" xfId="0" applyFont="1" applyBorder="1" applyAlignment="1">
      <alignment horizontal="left" vertical="center" wrapText="1"/>
    </xf>
    <xf numFmtId="0" fontId="20" fillId="0" borderId="58" xfId="0" applyFont="1" applyBorder="1" applyAlignment="1">
      <alignment horizontal="left" vertical="center" wrapText="1"/>
    </xf>
    <xf numFmtId="0" fontId="20" fillId="0" borderId="59" xfId="0" applyFont="1" applyBorder="1" applyAlignment="1">
      <alignment horizontal="left" vertical="center" wrapText="1"/>
    </xf>
    <xf numFmtId="0" fontId="19" fillId="0" borderId="88" xfId="0" applyFont="1" applyBorder="1" applyAlignment="1">
      <alignment horizontal="left" vertical="center" wrapText="1"/>
    </xf>
    <xf numFmtId="0" fontId="19" fillId="0" borderId="89" xfId="0" applyFont="1" applyBorder="1" applyAlignment="1">
      <alignment horizontal="left" vertical="center" wrapText="1"/>
    </xf>
    <xf numFmtId="0" fontId="19" fillId="0" borderId="90" xfId="0" applyFont="1" applyBorder="1" applyAlignment="1">
      <alignment horizontal="left" vertical="center" wrapText="1"/>
    </xf>
    <xf numFmtId="0" fontId="12" fillId="0" borderId="5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56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1" xfId="0" applyFont="1" applyBorder="1" applyAlignment="1">
      <alignment horizontal="center" vertical="center" wrapText="1"/>
    </xf>
    <xf numFmtId="0" fontId="12" fillId="0" borderId="88" xfId="0" applyFont="1" applyBorder="1" applyAlignment="1">
      <alignment horizontal="left" vertical="center" wrapText="1"/>
    </xf>
    <xf numFmtId="0" fontId="12" fillId="0" borderId="89" xfId="0" applyFont="1" applyBorder="1" applyAlignment="1">
      <alignment horizontal="left" vertical="center" wrapText="1"/>
    </xf>
    <xf numFmtId="0" fontId="12" fillId="0" borderId="90" xfId="0" applyFont="1" applyBorder="1" applyAlignment="1">
      <alignment horizontal="left" vertical="center" wrapText="1"/>
    </xf>
    <xf numFmtId="0" fontId="17" fillId="0" borderId="55" xfId="0" applyFont="1" applyBorder="1" applyAlignment="1">
      <alignment horizontal="left" vertical="center" wrapText="1" indent="1"/>
    </xf>
    <xf numFmtId="0" fontId="17" fillId="0" borderId="2" xfId="0" applyFont="1" applyBorder="1" applyAlignment="1">
      <alignment horizontal="left" vertical="center" wrapText="1" indent="1"/>
    </xf>
    <xf numFmtId="0" fontId="17" fillId="0" borderId="56" xfId="0" applyFont="1" applyBorder="1" applyAlignment="1">
      <alignment horizontal="left" vertical="center" wrapText="1" indent="1"/>
    </xf>
    <xf numFmtId="0" fontId="17" fillId="0" borderId="78" xfId="0" applyFont="1" applyFill="1" applyBorder="1" applyAlignment="1">
      <alignment horizontal="left" vertical="center" wrapText="1" indent="1"/>
    </xf>
    <xf numFmtId="0" fontId="17" fillId="0" borderId="41" xfId="0" applyFont="1" applyFill="1" applyBorder="1" applyAlignment="1">
      <alignment horizontal="left" vertical="center" wrapText="1" indent="1"/>
    </xf>
    <xf numFmtId="0" fontId="17" fillId="0" borderId="79" xfId="0" applyFont="1" applyFill="1" applyBorder="1" applyAlignment="1">
      <alignment horizontal="left" vertical="center" wrapText="1" indent="1"/>
    </xf>
    <xf numFmtId="0" fontId="17" fillId="0" borderId="78" xfId="0" applyFont="1" applyBorder="1" applyAlignment="1">
      <alignment horizontal="left" vertical="center" wrapText="1" indent="1"/>
    </xf>
    <xf numFmtId="0" fontId="17" fillId="0" borderId="41" xfId="0" applyFont="1" applyBorder="1" applyAlignment="1">
      <alignment horizontal="left" vertical="center" wrapText="1" indent="1"/>
    </xf>
    <xf numFmtId="0" fontId="17" fillId="0" borderId="79" xfId="0" applyFont="1" applyBorder="1" applyAlignment="1">
      <alignment horizontal="left" vertical="center" wrapText="1" indent="1"/>
    </xf>
    <xf numFmtId="0" fontId="12" fillId="0" borderId="55" xfId="0" applyFont="1" applyFill="1" applyBorder="1" applyAlignment="1">
      <alignment horizontal="left" vertical="center" wrapText="1" indent="1"/>
    </xf>
    <xf numFmtId="0" fontId="12" fillId="0" borderId="2" xfId="0" applyFont="1" applyFill="1" applyBorder="1" applyAlignment="1">
      <alignment horizontal="left" vertical="center" wrapText="1" indent="1"/>
    </xf>
    <xf numFmtId="0" fontId="12" fillId="0" borderId="56" xfId="0" applyFont="1" applyFill="1" applyBorder="1" applyAlignment="1">
      <alignment horizontal="left" vertical="center" wrapText="1" indent="1"/>
    </xf>
    <xf numFmtId="0" fontId="17" fillId="0" borderId="55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6" xfId="0" applyFont="1" applyFill="1" applyBorder="1" applyAlignment="1">
      <alignment horizontal="center" vertical="center" wrapText="1"/>
    </xf>
    <xf numFmtId="49" fontId="12" fillId="0" borderId="55" xfId="0" applyNumberFormat="1" applyFont="1" applyBorder="1" applyAlignment="1">
      <alignment horizontal="left" vertical="center" wrapText="1" indent="1"/>
    </xf>
    <xf numFmtId="49" fontId="12" fillId="0" borderId="2" xfId="0" applyNumberFormat="1" applyFont="1" applyBorder="1" applyAlignment="1">
      <alignment horizontal="left" vertical="center" wrapText="1" indent="1"/>
    </xf>
    <xf numFmtId="49" fontId="12" fillId="0" borderId="56" xfId="0" applyNumberFormat="1" applyFont="1" applyBorder="1" applyAlignment="1">
      <alignment horizontal="left" vertical="center" wrapText="1" indent="1"/>
    </xf>
    <xf numFmtId="0" fontId="17" fillId="0" borderId="55" xfId="0" applyFont="1" applyFill="1" applyBorder="1" applyAlignment="1">
      <alignment horizontal="left" vertical="center" wrapText="1" indent="2"/>
    </xf>
    <xf numFmtId="0" fontId="17" fillId="0" borderId="2" xfId="0" applyFont="1" applyFill="1" applyBorder="1" applyAlignment="1">
      <alignment horizontal="left" vertical="center" wrapText="1" indent="2"/>
    </xf>
    <xf numFmtId="0" fontId="17" fillId="0" borderId="56" xfId="0" applyFont="1" applyFill="1" applyBorder="1" applyAlignment="1">
      <alignment horizontal="left" vertical="center" wrapText="1" indent="2"/>
    </xf>
    <xf numFmtId="0" fontId="12" fillId="0" borderId="9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8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wrapText="1"/>
    </xf>
    <xf numFmtId="0" fontId="17" fillId="0" borderId="0" xfId="0" applyFont="1" applyBorder="1" applyAlignment="1">
      <alignment horizontal="center" wrapText="1"/>
    </xf>
    <xf numFmtId="0" fontId="12" fillId="0" borderId="76" xfId="0" applyFont="1" applyBorder="1" applyAlignment="1">
      <alignment horizontal="left" vertical="center" wrapText="1" indent="1"/>
    </xf>
    <xf numFmtId="0" fontId="12" fillId="0" borderId="42" xfId="0" applyFont="1" applyBorder="1" applyAlignment="1">
      <alignment horizontal="left" vertical="center" wrapText="1" indent="1"/>
    </xf>
    <xf numFmtId="0" fontId="12" fillId="0" borderId="77" xfId="0" applyFont="1" applyBorder="1" applyAlignment="1">
      <alignment horizontal="left" vertical="center" wrapText="1" indent="1"/>
    </xf>
    <xf numFmtId="0" fontId="12" fillId="0" borderId="73" xfId="0" applyFont="1" applyBorder="1" applyAlignment="1">
      <alignment horizontal="left" vertical="top" wrapText="1"/>
    </xf>
    <xf numFmtId="0" fontId="12" fillId="0" borderId="74" xfId="0" applyFont="1" applyBorder="1" applyAlignment="1">
      <alignment horizontal="left" vertical="top" wrapText="1"/>
    </xf>
    <xf numFmtId="0" fontId="12" fillId="0" borderId="75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center" wrapText="1" indent="1"/>
    </xf>
    <xf numFmtId="0" fontId="17" fillId="0" borderId="3" xfId="0" applyFont="1" applyFill="1" applyBorder="1" applyAlignment="1">
      <alignment horizontal="left" vertical="center" wrapText="1" indent="1"/>
    </xf>
    <xf numFmtId="0" fontId="17" fillId="0" borderId="56" xfId="0" applyFont="1" applyFill="1" applyBorder="1" applyAlignment="1">
      <alignment horizontal="left" vertical="center" wrapText="1" indent="1"/>
    </xf>
    <xf numFmtId="0" fontId="12" fillId="0" borderId="78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65" fontId="17" fillId="0" borderId="78" xfId="0" applyNumberFormat="1" applyFont="1" applyBorder="1" applyAlignment="1">
      <alignment horizontal="left" vertical="center" wrapText="1"/>
    </xf>
    <xf numFmtId="165" fontId="17" fillId="0" borderId="3" xfId="0" applyNumberFormat="1" applyFont="1" applyBorder="1" applyAlignment="1">
      <alignment horizontal="left" vertical="center" wrapText="1"/>
    </xf>
    <xf numFmtId="165" fontId="17" fillId="0" borderId="56" xfId="0" applyNumberFormat="1" applyFont="1" applyBorder="1" applyAlignment="1">
      <alignment horizontal="left" vertical="center" wrapText="1"/>
    </xf>
    <xf numFmtId="165" fontId="12" fillId="0" borderId="78" xfId="0" applyNumberFormat="1" applyFont="1" applyBorder="1" applyAlignment="1">
      <alignment horizontal="left" vertical="center" wrapText="1" indent="1"/>
    </xf>
    <xf numFmtId="165" fontId="12" fillId="0" borderId="3" xfId="0" applyNumberFormat="1" applyFont="1" applyBorder="1" applyAlignment="1">
      <alignment horizontal="left" vertical="center" wrapText="1" indent="1"/>
    </xf>
    <xf numFmtId="165" fontId="12" fillId="0" borderId="56" xfId="0" applyNumberFormat="1" applyFont="1" applyBorder="1" applyAlignment="1">
      <alignment horizontal="left" vertical="center" wrapText="1" indent="1"/>
    </xf>
    <xf numFmtId="165" fontId="12" fillId="0" borderId="78" xfId="0" applyNumberFormat="1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5" fontId="12" fillId="0" borderId="56" xfId="0" applyNumberFormat="1" applyFont="1" applyBorder="1" applyAlignment="1">
      <alignment horizontal="center" vertical="center" wrapText="1"/>
    </xf>
    <xf numFmtId="0" fontId="17" fillId="0" borderId="7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left" vertical="center" wrapText="1" indent="1"/>
    </xf>
    <xf numFmtId="0" fontId="12" fillId="0" borderId="56" xfId="0" applyFont="1" applyBorder="1" applyAlignment="1">
      <alignment horizontal="left" vertical="center" wrapText="1" indent="1"/>
    </xf>
    <xf numFmtId="0" fontId="12" fillId="0" borderId="7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2" fillId="0" borderId="78" xfId="0" applyNumberFormat="1" applyFont="1" applyBorder="1" applyAlignment="1">
      <alignment horizontal="left" vertical="center" wrapText="1" indent="1"/>
    </xf>
    <xf numFmtId="49" fontId="12" fillId="0" borderId="3" xfId="0" applyNumberFormat="1" applyFont="1" applyBorder="1" applyAlignment="1">
      <alignment horizontal="left" vertical="center" wrapText="1" indent="1"/>
    </xf>
    <xf numFmtId="49" fontId="12" fillId="0" borderId="78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56" xfId="0" applyNumberFormat="1" applyFont="1" applyBorder="1" applyAlignment="1">
      <alignment horizontal="left" vertical="center" wrapText="1"/>
    </xf>
    <xf numFmtId="0" fontId="17" fillId="0" borderId="78" xfId="0" applyFont="1" applyBorder="1" applyAlignment="1">
      <alignment horizontal="left" vertical="center" wrapText="1" indent="2"/>
    </xf>
    <xf numFmtId="0" fontId="17" fillId="0" borderId="3" xfId="0" applyFont="1" applyBorder="1" applyAlignment="1">
      <alignment horizontal="left" vertical="center" wrapText="1" indent="2"/>
    </xf>
    <xf numFmtId="0" fontId="17" fillId="0" borderId="56" xfId="0" applyFont="1" applyBorder="1" applyAlignment="1">
      <alignment horizontal="left" vertical="center" wrapText="1" indent="2"/>
    </xf>
    <xf numFmtId="0" fontId="12" fillId="0" borderId="78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12" fillId="2" borderId="91" xfId="0" applyFont="1" applyFill="1" applyBorder="1" applyAlignment="1">
      <alignment horizontal="left" vertical="center" wrapText="1" indent="1"/>
    </xf>
    <xf numFmtId="0" fontId="12" fillId="2" borderId="45" xfId="0" applyFont="1" applyFill="1" applyBorder="1" applyAlignment="1">
      <alignment horizontal="left" vertical="center" wrapText="1" indent="1"/>
    </xf>
    <xf numFmtId="0" fontId="12" fillId="2" borderId="77" xfId="0" applyFont="1" applyFill="1" applyBorder="1" applyAlignment="1">
      <alignment horizontal="left" vertical="center" wrapText="1" indent="1"/>
    </xf>
    <xf numFmtId="0" fontId="12" fillId="0" borderId="48" xfId="0" applyFont="1" applyBorder="1" applyAlignment="1">
      <alignment vertical="center" wrapText="1"/>
    </xf>
    <xf numFmtId="0" fontId="12" fillId="0" borderId="49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12" fillId="0" borderId="57" xfId="0" applyFont="1" applyBorder="1" applyAlignment="1">
      <alignment vertical="center" wrapText="1"/>
    </xf>
    <xf numFmtId="0" fontId="12" fillId="0" borderId="58" xfId="0" applyFont="1" applyBorder="1" applyAlignment="1">
      <alignment vertical="center" wrapText="1"/>
    </xf>
    <xf numFmtId="0" fontId="12" fillId="0" borderId="59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76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 wrapText="1"/>
    </xf>
    <xf numFmtId="164" fontId="12" fillId="0" borderId="2" xfId="3" applyFont="1" applyFill="1" applyBorder="1" applyAlignment="1" applyProtection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56" xfId="0" applyFont="1" applyBorder="1" applyAlignment="1">
      <alignment horizontal="left" vertical="center" wrapText="1"/>
    </xf>
    <xf numFmtId="0" fontId="17" fillId="0" borderId="55" xfId="0" applyFont="1" applyFill="1" applyBorder="1" applyAlignment="1">
      <alignment horizontal="left" vertical="center" wrapText="1" indent="1"/>
    </xf>
    <xf numFmtId="0" fontId="17" fillId="0" borderId="2" xfId="0" applyFont="1" applyFill="1" applyBorder="1" applyAlignment="1">
      <alignment horizontal="left" vertical="center" wrapText="1" indent="1"/>
    </xf>
    <xf numFmtId="0" fontId="22" fillId="0" borderId="33" xfId="0" applyFont="1" applyBorder="1" applyAlignment="1">
      <alignment horizontal="left" vertical="center" wrapText="1"/>
    </xf>
    <xf numFmtId="0" fontId="22" fillId="0" borderId="34" xfId="0" applyFont="1" applyBorder="1" applyAlignment="1">
      <alignment horizontal="left" vertical="center" wrapText="1"/>
    </xf>
    <xf numFmtId="0" fontId="22" fillId="0" borderId="35" xfId="0" applyFont="1" applyBorder="1" applyAlignment="1">
      <alignment horizontal="left" vertical="center" wrapText="1"/>
    </xf>
    <xf numFmtId="0" fontId="22" fillId="0" borderId="78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56" xfId="0" applyFont="1" applyBorder="1" applyAlignment="1">
      <alignment horizontal="left" vertical="center" wrapText="1"/>
    </xf>
    <xf numFmtId="0" fontId="22" fillId="0" borderId="9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81" xfId="0" applyFont="1" applyBorder="1" applyAlignment="1">
      <alignment horizontal="center" vertical="center" wrapText="1"/>
    </xf>
    <xf numFmtId="0" fontId="22" fillId="0" borderId="73" xfId="0" applyFont="1" applyBorder="1" applyAlignment="1">
      <alignment horizontal="left" vertical="center" wrapText="1"/>
    </xf>
    <xf numFmtId="0" fontId="22" fillId="0" borderId="107" xfId="0" applyFont="1" applyBorder="1" applyAlignment="1">
      <alignment horizontal="left" vertical="center" wrapText="1"/>
    </xf>
    <xf numFmtId="0" fontId="22" fillId="0" borderId="90" xfId="0" applyFont="1" applyBorder="1" applyAlignment="1">
      <alignment horizontal="left" vertical="center" wrapText="1"/>
    </xf>
    <xf numFmtId="0" fontId="22" fillId="0" borderId="57" xfId="0" applyFont="1" applyBorder="1" applyAlignment="1">
      <alignment horizontal="left" vertical="center" wrapText="1"/>
    </xf>
    <xf numFmtId="0" fontId="17" fillId="0" borderId="58" xfId="0" applyFont="1" applyBorder="1" applyAlignment="1">
      <alignment horizontal="left" vertical="center" wrapText="1"/>
    </xf>
    <xf numFmtId="0" fontId="17" fillId="0" borderId="59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7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49" fontId="23" fillId="0" borderId="78" xfId="0" applyNumberFormat="1" applyFont="1" applyBorder="1" applyAlignment="1">
      <alignment horizontal="left" vertical="center" wrapText="1" indent="1"/>
    </xf>
    <xf numFmtId="49" fontId="23" fillId="0" borderId="3" xfId="0" applyNumberFormat="1" applyFont="1" applyBorder="1" applyAlignment="1">
      <alignment horizontal="left" vertical="center" wrapText="1" indent="1"/>
    </xf>
    <xf numFmtId="49" fontId="23" fillId="0" borderId="56" xfId="0" applyNumberFormat="1" applyFont="1" applyBorder="1" applyAlignment="1">
      <alignment horizontal="left" vertical="center" wrapText="1" indent="1"/>
    </xf>
    <xf numFmtId="0" fontId="22" fillId="0" borderId="55" xfId="0" applyFont="1" applyBorder="1" applyAlignment="1">
      <alignment horizontal="left" vertical="center" wrapText="1" indent="1"/>
    </xf>
    <xf numFmtId="0" fontId="22" fillId="0" borderId="2" xfId="0" applyFont="1" applyBorder="1" applyAlignment="1">
      <alignment horizontal="left" vertical="center" wrapText="1" indent="1"/>
    </xf>
    <xf numFmtId="0" fontId="22" fillId="0" borderId="56" xfId="0" applyFont="1" applyBorder="1" applyAlignment="1">
      <alignment horizontal="left" vertical="center" wrapText="1" indent="1"/>
    </xf>
    <xf numFmtId="0" fontId="22" fillId="0" borderId="78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49" fontId="22" fillId="0" borderId="78" xfId="0" applyNumberFormat="1" applyFont="1" applyBorder="1" applyAlignment="1">
      <alignment horizontal="left" vertical="center" wrapText="1" indent="1"/>
    </xf>
    <xf numFmtId="49" fontId="22" fillId="0" borderId="3" xfId="0" applyNumberFormat="1" applyFont="1" applyBorder="1" applyAlignment="1">
      <alignment horizontal="left" vertical="center" wrapText="1" indent="1"/>
    </xf>
    <xf numFmtId="49" fontId="22" fillId="0" borderId="56" xfId="0" applyNumberFormat="1" applyFont="1" applyBorder="1" applyAlignment="1">
      <alignment horizontal="left" vertical="center" wrapText="1" indent="1"/>
    </xf>
    <xf numFmtId="49" fontId="22" fillId="0" borderId="78" xfId="0" applyNumberFormat="1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center" vertical="center" wrapText="1"/>
    </xf>
    <xf numFmtId="49" fontId="22" fillId="0" borderId="56" xfId="0" applyNumberFormat="1" applyFont="1" applyBorder="1" applyAlignment="1">
      <alignment horizontal="center" vertical="center" wrapText="1"/>
    </xf>
    <xf numFmtId="49" fontId="22" fillId="0" borderId="78" xfId="0" applyNumberFormat="1" applyFont="1" applyBorder="1" applyAlignment="1">
      <alignment horizontal="left" vertical="center" wrapText="1"/>
    </xf>
    <xf numFmtId="49" fontId="22" fillId="0" borderId="3" xfId="0" applyNumberFormat="1" applyFont="1" applyBorder="1" applyAlignment="1">
      <alignment horizontal="left" vertical="center" wrapText="1"/>
    </xf>
    <xf numFmtId="49" fontId="22" fillId="0" borderId="56" xfId="0" applyNumberFormat="1" applyFont="1" applyBorder="1" applyAlignment="1">
      <alignment horizontal="left" vertical="center" wrapText="1"/>
    </xf>
    <xf numFmtId="49" fontId="23" fillId="0" borderId="78" xfId="0" applyNumberFormat="1" applyFont="1" applyFill="1" applyBorder="1" applyAlignment="1">
      <alignment horizontal="left" vertical="center" wrapText="1" indent="1"/>
    </xf>
    <xf numFmtId="49" fontId="23" fillId="0" borderId="3" xfId="0" applyNumberFormat="1" applyFont="1" applyFill="1" applyBorder="1" applyAlignment="1">
      <alignment horizontal="left" vertical="center" wrapText="1" indent="1"/>
    </xf>
    <xf numFmtId="49" fontId="23" fillId="0" borderId="56" xfId="0" applyNumberFormat="1" applyFont="1" applyFill="1" applyBorder="1" applyAlignment="1">
      <alignment horizontal="left" vertical="center" wrapText="1" indent="1"/>
    </xf>
    <xf numFmtId="49" fontId="23" fillId="0" borderId="78" xfId="3" applyNumberFormat="1" applyFont="1" applyFill="1" applyBorder="1" applyAlignment="1" applyProtection="1">
      <alignment horizontal="left" vertical="center" wrapText="1" indent="1"/>
    </xf>
    <xf numFmtId="49" fontId="23" fillId="0" borderId="41" xfId="3" applyNumberFormat="1" applyFont="1" applyFill="1" applyBorder="1" applyAlignment="1" applyProtection="1">
      <alignment horizontal="left" vertical="center" wrapText="1" indent="1"/>
    </xf>
    <xf numFmtId="49" fontId="23" fillId="0" borderId="79" xfId="3" applyNumberFormat="1" applyFont="1" applyFill="1" applyBorder="1" applyAlignment="1" applyProtection="1">
      <alignment horizontal="left" vertical="center" wrapText="1" indent="1"/>
    </xf>
    <xf numFmtId="0" fontId="23" fillId="0" borderId="78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22" fillId="0" borderId="78" xfId="0" applyFont="1" applyBorder="1" applyAlignment="1">
      <alignment horizontal="left" vertical="center" wrapText="1" indent="1"/>
    </xf>
    <xf numFmtId="0" fontId="22" fillId="0" borderId="3" xfId="0" applyFont="1" applyBorder="1" applyAlignment="1">
      <alignment horizontal="left" vertical="center" wrapText="1" indent="1"/>
    </xf>
    <xf numFmtId="0" fontId="23" fillId="0" borderId="78" xfId="0" applyFont="1" applyBorder="1" applyAlignment="1">
      <alignment horizontal="left" vertical="center" wrapText="1" indent="2"/>
    </xf>
    <xf numFmtId="0" fontId="23" fillId="0" borderId="3" xfId="0" applyFont="1" applyBorder="1" applyAlignment="1">
      <alignment horizontal="left" vertical="center" wrapText="1" indent="2"/>
    </xf>
    <xf numFmtId="0" fontId="23" fillId="0" borderId="56" xfId="0" applyFont="1" applyBorder="1" applyAlignment="1">
      <alignment horizontal="left" vertical="center" wrapText="1" indent="2"/>
    </xf>
    <xf numFmtId="165" fontId="23" fillId="0" borderId="78" xfId="0" applyNumberFormat="1" applyFont="1" applyBorder="1" applyAlignment="1">
      <alignment horizontal="left" vertical="center" wrapText="1"/>
    </xf>
    <xf numFmtId="165" fontId="23" fillId="0" borderId="3" xfId="0" applyNumberFormat="1" applyFont="1" applyBorder="1" applyAlignment="1">
      <alignment horizontal="left" vertical="center" wrapText="1"/>
    </xf>
    <xf numFmtId="165" fontId="23" fillId="0" borderId="56" xfId="0" applyNumberFormat="1" applyFont="1" applyBorder="1" applyAlignment="1">
      <alignment horizontal="left" vertical="center" wrapText="1"/>
    </xf>
    <xf numFmtId="165" fontId="22" fillId="0" borderId="78" xfId="0" applyNumberFormat="1" applyFont="1" applyBorder="1" applyAlignment="1">
      <alignment horizontal="left" vertical="center" wrapText="1" indent="1"/>
    </xf>
    <xf numFmtId="165" fontId="22" fillId="0" borderId="3" xfId="0" applyNumberFormat="1" applyFont="1" applyBorder="1" applyAlignment="1">
      <alignment horizontal="left" vertical="center" wrapText="1" indent="1"/>
    </xf>
    <xf numFmtId="165" fontId="22" fillId="0" borderId="56" xfId="0" applyNumberFormat="1" applyFont="1" applyBorder="1" applyAlignment="1">
      <alignment horizontal="left" vertical="center" wrapText="1" indent="1"/>
    </xf>
    <xf numFmtId="165" fontId="22" fillId="0" borderId="78" xfId="0" applyNumberFormat="1" applyFont="1" applyBorder="1" applyAlignment="1">
      <alignment horizontal="center" vertical="center" wrapText="1"/>
    </xf>
    <xf numFmtId="165" fontId="22" fillId="0" borderId="3" xfId="0" applyNumberFormat="1" applyFont="1" applyBorder="1" applyAlignment="1">
      <alignment horizontal="center" vertical="center" wrapText="1"/>
    </xf>
    <xf numFmtId="165" fontId="22" fillId="0" borderId="56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wrapText="1"/>
    </xf>
    <xf numFmtId="0" fontId="21" fillId="0" borderId="96" xfId="0" applyFont="1" applyBorder="1" applyAlignment="1">
      <alignment horizontal="center" vertical="center" wrapText="1"/>
    </xf>
    <xf numFmtId="0" fontId="21" fillId="0" borderId="97" xfId="0" applyFont="1" applyBorder="1" applyAlignment="1">
      <alignment horizontal="center" vertical="center" wrapText="1"/>
    </xf>
    <xf numFmtId="0" fontId="21" fillId="0" borderId="98" xfId="0" applyFont="1" applyBorder="1" applyAlignment="1">
      <alignment horizontal="center" vertical="center" wrapText="1"/>
    </xf>
    <xf numFmtId="0" fontId="21" fillId="0" borderId="99" xfId="0" applyFont="1" applyBorder="1" applyAlignment="1">
      <alignment horizontal="center" vertical="center" wrapText="1"/>
    </xf>
    <xf numFmtId="0" fontId="21" fillId="0" borderId="100" xfId="0" applyFont="1" applyBorder="1" applyAlignment="1">
      <alignment horizontal="center" vertical="center" wrapText="1"/>
    </xf>
    <xf numFmtId="0" fontId="21" fillId="0" borderId="10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164" fontId="21" fillId="0" borderId="7" xfId="3" applyFont="1" applyFill="1" applyBorder="1" applyAlignment="1" applyProtection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22" fillId="2" borderId="50" xfId="0" applyFont="1" applyFill="1" applyBorder="1" applyAlignment="1">
      <alignment horizontal="left" vertical="center" wrapText="1" indent="1"/>
    </xf>
    <xf numFmtId="0" fontId="22" fillId="2" borderId="105" xfId="0" applyFont="1" applyFill="1" applyBorder="1" applyAlignment="1">
      <alignment horizontal="left" vertical="center" wrapText="1" indent="1"/>
    </xf>
    <xf numFmtId="0" fontId="22" fillId="2" borderId="106" xfId="0" applyFont="1" applyFill="1" applyBorder="1" applyAlignment="1">
      <alignment horizontal="left" vertical="center" wrapText="1" inden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left" vertical="center" wrapText="1" indent="1"/>
    </xf>
    <xf numFmtId="0" fontId="22" fillId="0" borderId="39" xfId="0" applyFont="1" applyBorder="1" applyAlignment="1">
      <alignment horizontal="left" vertical="center" wrapText="1" indent="1"/>
    </xf>
    <xf numFmtId="0" fontId="22" fillId="0" borderId="40" xfId="0" applyFont="1" applyBorder="1" applyAlignment="1">
      <alignment horizontal="left" vertical="center" wrapText="1" indent="1"/>
    </xf>
    <xf numFmtId="0" fontId="24" fillId="0" borderId="25" xfId="0" applyFont="1" applyFill="1" applyBorder="1" applyAlignment="1">
      <alignment horizontal="left" vertical="center" wrapText="1" indent="2"/>
    </xf>
    <xf numFmtId="0" fontId="24" fillId="0" borderId="27" xfId="0" applyFont="1" applyFill="1" applyBorder="1" applyAlignment="1">
      <alignment horizontal="left" vertical="center" wrapText="1" indent="2"/>
    </xf>
    <xf numFmtId="0" fontId="24" fillId="0" borderId="26" xfId="0" applyFont="1" applyFill="1" applyBorder="1" applyAlignment="1">
      <alignment horizontal="left" vertical="center" wrapText="1" indent="2"/>
    </xf>
    <xf numFmtId="0" fontId="24" fillId="0" borderId="25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left" vertical="center" wrapText="1" indent="1"/>
    </xf>
    <xf numFmtId="0" fontId="22" fillId="0" borderId="27" xfId="0" applyFont="1" applyFill="1" applyBorder="1" applyAlignment="1">
      <alignment horizontal="left" vertical="center" wrapText="1" indent="1"/>
    </xf>
    <xf numFmtId="0" fontId="22" fillId="0" borderId="26" xfId="0" applyFont="1" applyFill="1" applyBorder="1" applyAlignment="1">
      <alignment horizontal="left" vertical="center" wrapText="1" indent="1"/>
    </xf>
    <xf numFmtId="0" fontId="24" fillId="0" borderId="25" xfId="0" applyFont="1" applyFill="1" applyBorder="1" applyAlignment="1">
      <alignment horizontal="left" vertical="center" wrapText="1"/>
    </xf>
    <xf numFmtId="0" fontId="24" fillId="0" borderId="27" xfId="0" applyFont="1" applyFill="1" applyBorder="1" applyAlignment="1">
      <alignment horizontal="left" vertical="center" wrapText="1"/>
    </xf>
    <xf numFmtId="0" fontId="24" fillId="0" borderId="26" xfId="0" applyFont="1" applyFill="1" applyBorder="1" applyAlignment="1">
      <alignment horizontal="left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49" fontId="22" fillId="0" borderId="25" xfId="0" applyNumberFormat="1" applyFont="1" applyBorder="1" applyAlignment="1">
      <alignment horizontal="left" vertical="center" wrapText="1" indent="1"/>
    </xf>
    <xf numFmtId="49" fontId="22" fillId="0" borderId="27" xfId="0" applyNumberFormat="1" applyFont="1" applyBorder="1" applyAlignment="1">
      <alignment horizontal="left" vertical="center" wrapText="1" indent="1"/>
    </xf>
    <xf numFmtId="49" fontId="22" fillId="0" borderId="26" xfId="0" applyNumberFormat="1" applyFont="1" applyBorder="1" applyAlignment="1">
      <alignment horizontal="left" vertical="center" wrapText="1" indent="1"/>
    </xf>
    <xf numFmtId="49" fontId="21" fillId="0" borderId="25" xfId="0" applyNumberFormat="1" applyFont="1" applyBorder="1" applyAlignment="1">
      <alignment horizontal="center" vertical="center" wrapText="1"/>
    </xf>
    <xf numFmtId="49" fontId="21" fillId="0" borderId="27" xfId="0" applyNumberFormat="1" applyFont="1" applyBorder="1" applyAlignment="1">
      <alignment horizontal="center" vertical="center" wrapText="1"/>
    </xf>
    <xf numFmtId="49" fontId="21" fillId="0" borderId="26" xfId="0" applyNumberFormat="1" applyFont="1" applyBorder="1" applyAlignment="1">
      <alignment horizontal="center" vertical="center" wrapText="1"/>
    </xf>
    <xf numFmtId="0" fontId="24" fillId="0" borderId="25" xfId="0" applyFont="1" applyBorder="1" applyAlignment="1">
      <alignment horizontal="left" vertical="center" wrapText="1"/>
    </xf>
    <xf numFmtId="0" fontId="24" fillId="0" borderId="27" xfId="0" applyFont="1" applyBorder="1" applyAlignment="1">
      <alignment horizontal="left" vertical="center" wrapText="1"/>
    </xf>
    <xf numFmtId="0" fontId="24" fillId="0" borderId="26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4" fillId="0" borderId="25" xfId="0" applyFont="1" applyFill="1" applyBorder="1" applyAlignment="1">
      <alignment horizontal="left" vertical="center" wrapText="1" indent="1"/>
    </xf>
    <xf numFmtId="0" fontId="24" fillId="0" borderId="27" xfId="0" applyFont="1" applyFill="1" applyBorder="1" applyAlignment="1">
      <alignment horizontal="left" vertical="center" wrapText="1" indent="1"/>
    </xf>
    <xf numFmtId="0" fontId="24" fillId="0" borderId="26" xfId="0" applyFont="1" applyFill="1" applyBorder="1" applyAlignment="1">
      <alignment horizontal="left" vertical="center" wrapText="1" indent="1"/>
    </xf>
    <xf numFmtId="0" fontId="24" fillId="0" borderId="25" xfId="0" applyFont="1" applyBorder="1" applyAlignment="1">
      <alignment horizontal="left" vertical="center" wrapText="1" indent="1"/>
    </xf>
    <xf numFmtId="0" fontId="24" fillId="0" borderId="27" xfId="0" applyFont="1" applyBorder="1" applyAlignment="1">
      <alignment horizontal="left" vertical="center" wrapText="1" indent="1"/>
    </xf>
    <xf numFmtId="0" fontId="24" fillId="0" borderId="26" xfId="0" applyFont="1" applyBorder="1" applyAlignment="1">
      <alignment horizontal="left" vertical="center" wrapText="1" indent="1"/>
    </xf>
    <xf numFmtId="0" fontId="22" fillId="0" borderId="20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wrapText="1"/>
    </xf>
    <xf numFmtId="0" fontId="0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right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0" fillId="0" borderId="2" xfId="0" applyNumberFormat="1" applyFont="1" applyBorder="1" applyAlignment="1">
      <alignment horizontal="left" wrapText="1"/>
    </xf>
    <xf numFmtId="165" fontId="0" fillId="0" borderId="2" xfId="0" applyNumberFormat="1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left" wrapText="1"/>
    </xf>
    <xf numFmtId="165" fontId="4" fillId="0" borderId="2" xfId="0" applyNumberFormat="1" applyFont="1" applyBorder="1" applyAlignment="1">
      <alignment horizontal="center" wrapText="1"/>
    </xf>
    <xf numFmtId="0" fontId="0" fillId="0" borderId="2" xfId="0" applyFont="1" applyBorder="1" applyAlignment="1">
      <alignment wrapText="1"/>
    </xf>
    <xf numFmtId="166" fontId="2" fillId="2" borderId="28" xfId="1" applyNumberFormat="1" applyFont="1" applyFill="1" applyBorder="1" applyAlignment="1">
      <alignment horizontal="center" vertical="center" wrapText="1"/>
    </xf>
    <xf numFmtId="166" fontId="2" fillId="2" borderId="32" xfId="1" applyNumberFormat="1" applyFont="1" applyFill="1" applyBorder="1" applyAlignment="1">
      <alignment horizontal="center" vertical="center" wrapText="1"/>
    </xf>
    <xf numFmtId="166" fontId="2" fillId="2" borderId="0" xfId="1" applyNumberFormat="1" applyFont="1" applyFill="1" applyBorder="1" applyAlignment="1">
      <alignment horizontal="center" vertical="center" wrapText="1"/>
    </xf>
    <xf numFmtId="166" fontId="2" fillId="2" borderId="29" xfId="1" applyNumberFormat="1" applyFont="1" applyFill="1" applyBorder="1" applyAlignment="1">
      <alignment horizontal="center" vertical="center" wrapText="1"/>
    </xf>
    <xf numFmtId="166" fontId="2" fillId="2" borderId="30" xfId="1" applyNumberFormat="1" applyFont="1" applyFill="1" applyBorder="1" applyAlignment="1">
      <alignment horizontal="center" vertical="center" wrapText="1"/>
    </xf>
    <xf numFmtId="166" fontId="8" fillId="2" borderId="33" xfId="1" applyNumberFormat="1" applyFont="1" applyFill="1" applyBorder="1" applyAlignment="1">
      <alignment horizontal="center" vertical="center" wrapText="1"/>
    </xf>
    <xf numFmtId="166" fontId="8" fillId="2" borderId="37" xfId="1" applyNumberFormat="1" applyFont="1" applyFill="1" applyBorder="1" applyAlignment="1">
      <alignment horizontal="center" vertical="center" wrapText="1"/>
    </xf>
    <xf numFmtId="166" fontId="8" fillId="2" borderId="74" xfId="1" applyNumberFormat="1" applyFont="1" applyFill="1" applyBorder="1" applyAlignment="1">
      <alignment horizontal="center" vertical="center" wrapText="1"/>
    </xf>
    <xf numFmtId="166" fontId="8" fillId="2" borderId="36" xfId="1" applyNumberFormat="1" applyFont="1" applyFill="1" applyBorder="1" applyAlignment="1">
      <alignment horizontal="center" vertical="center" wrapText="1"/>
    </xf>
    <xf numFmtId="166" fontId="8" fillId="2" borderId="34" xfId="1" applyNumberFormat="1" applyFont="1" applyFill="1" applyBorder="1" applyAlignment="1">
      <alignment horizontal="center" vertical="center" wrapText="1"/>
    </xf>
    <xf numFmtId="166" fontId="8" fillId="2" borderId="35" xfId="1" applyNumberFormat="1" applyFont="1" applyFill="1" applyBorder="1" applyAlignment="1">
      <alignment horizontal="center" vertical="center" wrapText="1"/>
    </xf>
    <xf numFmtId="166" fontId="2" fillId="2" borderId="25" xfId="1" applyNumberFormat="1" applyFont="1" applyFill="1" applyBorder="1" applyAlignment="1">
      <alignment horizontal="center" vertical="center" wrapText="1"/>
    </xf>
    <xf numFmtId="166" fontId="2" fillId="2" borderId="24" xfId="1" applyNumberFormat="1" applyFont="1" applyFill="1" applyBorder="1" applyAlignment="1">
      <alignment horizontal="center" vertical="center" wrapText="1"/>
    </xf>
    <xf numFmtId="166" fontId="2" fillId="2" borderId="27" xfId="1" applyNumberFormat="1" applyFont="1" applyFill="1" applyBorder="1" applyAlignment="1">
      <alignment horizontal="center" vertical="center" wrapText="1"/>
    </xf>
    <xf numFmtId="166" fontId="2" fillId="2" borderId="26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wrapText="1"/>
    </xf>
    <xf numFmtId="0" fontId="7" fillId="0" borderId="25" xfId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8" fillId="0" borderId="64" xfId="0" applyFont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  <xf numFmtId="166" fontId="2" fillId="2" borderId="23" xfId="1" applyNumberFormat="1" applyFont="1" applyFill="1" applyBorder="1" applyAlignment="1">
      <alignment horizontal="center" vertical="center" wrapText="1"/>
    </xf>
    <xf numFmtId="166" fontId="2" fillId="2" borderId="31" xfId="1" applyNumberFormat="1" applyFont="1" applyFill="1" applyBorder="1" applyAlignment="1">
      <alignment horizontal="center" vertical="center" wrapText="1"/>
    </xf>
    <xf numFmtId="0" fontId="4" fillId="0" borderId="109" xfId="0" applyFont="1" applyBorder="1" applyAlignment="1">
      <alignment horizontal="center" vertical="center" wrapText="1"/>
    </xf>
    <xf numFmtId="0" fontId="0" fillId="0" borderId="110" xfId="0" applyBorder="1" applyAlignment="1">
      <alignment horizontal="center" vertical="center" wrapText="1"/>
    </xf>
    <xf numFmtId="0" fontId="0" fillId="0" borderId="112" xfId="0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" fillId="0" borderId="111" xfId="0" applyFont="1" applyBorder="1" applyAlignment="1">
      <alignment horizontal="center" vertical="center" wrapText="1"/>
    </xf>
    <xf numFmtId="0" fontId="4" fillId="0" borderId="113" xfId="0" applyFont="1" applyBorder="1" applyAlignment="1">
      <alignment horizontal="center" vertical="center" wrapText="1"/>
    </xf>
    <xf numFmtId="164" fontId="4" fillId="0" borderId="45" xfId="3" applyFont="1" applyFill="1" applyBorder="1" applyAlignment="1" applyProtection="1">
      <alignment horizontal="center" vertical="center" wrapText="1"/>
    </xf>
    <xf numFmtId="164" fontId="4" fillId="0" borderId="1" xfId="3" applyFont="1" applyFill="1" applyBorder="1" applyAlignment="1" applyProtection="1">
      <alignment horizontal="center" vertical="center" wrapText="1"/>
    </xf>
    <xf numFmtId="164" fontId="4" fillId="0" borderId="46" xfId="3" applyFont="1" applyFill="1" applyBorder="1" applyAlignment="1" applyProtection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114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164" fontId="4" fillId="0" borderId="42" xfId="3" applyFont="1" applyFill="1" applyBorder="1" applyAlignment="1" applyProtection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16" fillId="0" borderId="109" xfId="0" applyFont="1" applyBorder="1" applyAlignment="1">
      <alignment horizontal="center" vertical="center" wrapText="1"/>
    </xf>
    <xf numFmtId="0" fontId="16" fillId="0" borderId="110" xfId="0" applyFont="1" applyBorder="1" applyAlignment="1">
      <alignment vertical="center" wrapText="1"/>
    </xf>
    <xf numFmtId="0" fontId="16" fillId="0" borderId="112" xfId="0" applyFont="1" applyBorder="1" applyAlignment="1">
      <alignment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164" fontId="16" fillId="0" borderId="42" xfId="3" applyFont="1" applyFill="1" applyBorder="1" applyAlignment="1" applyProtection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114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7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49" fontId="11" fillId="0" borderId="47" xfId="1" applyNumberFormat="1" applyFont="1" applyBorder="1" applyAlignment="1">
      <alignment horizontal="center" vertical="center" wrapText="1"/>
    </xf>
    <xf numFmtId="49" fontId="11" fillId="0" borderId="49" xfId="1" applyNumberFormat="1" applyFont="1" applyBorder="1" applyAlignment="1">
      <alignment horizontal="center" vertical="center" wrapText="1"/>
    </xf>
    <xf numFmtId="49" fontId="11" fillId="0" borderId="53" xfId="1" applyNumberFormat="1" applyFont="1" applyBorder="1" applyAlignment="1">
      <alignment horizontal="center" vertical="center" wrapText="1"/>
    </xf>
    <xf numFmtId="49" fontId="11" fillId="0" borderId="54" xfId="1" applyNumberFormat="1" applyFont="1" applyBorder="1" applyAlignment="1">
      <alignment horizontal="center" vertical="center" wrapText="1"/>
    </xf>
    <xf numFmtId="49" fontId="11" fillId="0" borderId="57" xfId="1" applyNumberFormat="1" applyFont="1" applyBorder="1" applyAlignment="1">
      <alignment horizontal="center" vertical="center" wrapText="1"/>
    </xf>
    <xf numFmtId="49" fontId="11" fillId="0" borderId="59" xfId="1" applyNumberFormat="1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12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22" xfId="0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121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120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left" vertical="center" wrapText="1" indent="2"/>
    </xf>
    <xf numFmtId="0" fontId="10" fillId="0" borderId="17" xfId="1" applyFont="1" applyBorder="1" applyAlignment="1">
      <alignment horizontal="left" vertical="center" wrapText="1" indent="2"/>
    </xf>
    <xf numFmtId="0" fontId="10" fillId="0" borderId="20" xfId="1" applyFont="1" applyFill="1" applyBorder="1" applyAlignment="1">
      <alignment horizontal="left" vertical="center" wrapText="1" indent="2"/>
    </xf>
    <xf numFmtId="0" fontId="10" fillId="0" borderId="22" xfId="1" applyFont="1" applyFill="1" applyBorder="1" applyAlignment="1">
      <alignment horizontal="left" vertical="center" wrapText="1" indent="2"/>
    </xf>
    <xf numFmtId="0" fontId="10" fillId="0" borderId="20" xfId="1" applyFont="1" applyBorder="1" applyAlignment="1">
      <alignment horizontal="left" vertical="center" wrapText="1" indent="2"/>
    </xf>
    <xf numFmtId="0" fontId="10" fillId="0" borderId="22" xfId="1" applyFont="1" applyBorder="1" applyAlignment="1">
      <alignment horizontal="left" vertical="center" wrapText="1" indent="2"/>
    </xf>
    <xf numFmtId="49" fontId="27" fillId="0" borderId="65" xfId="1" applyNumberFormat="1" applyFont="1" applyBorder="1" applyAlignment="1">
      <alignment horizontal="left" vertical="center" wrapText="1" indent="1"/>
    </xf>
    <xf numFmtId="49" fontId="27" fillId="0" borderId="67" xfId="1" applyNumberFormat="1" applyFont="1" applyBorder="1" applyAlignment="1">
      <alignment horizontal="left" vertical="center" wrapText="1" indent="1"/>
    </xf>
    <xf numFmtId="49" fontId="27" fillId="0" borderId="73" xfId="1" applyNumberFormat="1" applyFont="1" applyBorder="1" applyAlignment="1">
      <alignment vertical="center" wrapText="1"/>
    </xf>
    <xf numFmtId="49" fontId="27" fillId="0" borderId="75" xfId="1" applyNumberFormat="1" applyFont="1" applyBorder="1" applyAlignment="1">
      <alignment vertical="center" wrapText="1"/>
    </xf>
    <xf numFmtId="0" fontId="8" fillId="0" borderId="0" xfId="0" applyFont="1" applyBorder="1" applyAlignment="1">
      <alignment horizontal="center" wrapText="1"/>
    </xf>
    <xf numFmtId="49" fontId="27" fillId="0" borderId="20" xfId="1" applyNumberFormat="1" applyFont="1" applyBorder="1" applyAlignment="1">
      <alignment horizontal="left" vertical="center" wrapText="1" indent="1"/>
    </xf>
    <xf numFmtId="49" fontId="27" fillId="0" borderId="22" xfId="1" applyNumberFormat="1" applyFont="1" applyBorder="1" applyAlignment="1">
      <alignment horizontal="left" vertical="center" wrapText="1" indent="1"/>
    </xf>
    <xf numFmtId="0" fontId="6" fillId="0" borderId="20" xfId="1" applyFont="1" applyBorder="1" applyAlignment="1">
      <alignment horizontal="left" vertical="center" wrapText="1" indent="2"/>
    </xf>
    <xf numFmtId="0" fontId="6" fillId="0" borderId="22" xfId="1" applyFont="1" applyBorder="1" applyAlignment="1">
      <alignment horizontal="left" vertical="center" wrapText="1" indent="2"/>
    </xf>
    <xf numFmtId="0" fontId="16" fillId="0" borderId="50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0" fillId="0" borderId="58" xfId="0" applyFont="1" applyBorder="1" applyAlignment="1">
      <alignment horizontal="right"/>
    </xf>
    <xf numFmtId="0" fontId="16" fillId="0" borderId="109" xfId="0" applyFont="1" applyBorder="1" applyAlignment="1">
      <alignment horizontal="center" vertical="center"/>
    </xf>
    <xf numFmtId="0" fontId="16" fillId="0" borderId="1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wrapText="1"/>
    </xf>
    <xf numFmtId="0" fontId="2" fillId="0" borderId="0" xfId="2" applyFont="1" applyBorder="1" applyAlignment="1">
      <alignment horizontal="left" vertical="center" wrapText="1"/>
    </xf>
    <xf numFmtId="0" fontId="2" fillId="0" borderId="0" xfId="2" applyFont="1" applyBorder="1" applyAlignment="1">
      <alignment horizontal="center" wrapText="1"/>
    </xf>
    <xf numFmtId="0" fontId="8" fillId="0" borderId="0" xfId="2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/>
    </xf>
    <xf numFmtId="0" fontId="0" fillId="0" borderId="38" xfId="0" applyFont="1" applyBorder="1" applyAlignment="1">
      <alignment vertical="center"/>
    </xf>
    <xf numFmtId="0" fontId="0" fillId="0" borderId="39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24" xfId="0" applyBorder="1" applyAlignment="1">
      <alignment horizontal="center" vertical="center"/>
    </xf>
    <xf numFmtId="0" fontId="0" fillId="0" borderId="25" xfId="0" applyFont="1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0" fillId="0" borderId="24" xfId="0" applyFont="1" applyBorder="1" applyAlignment="1">
      <alignment vertical="center" wrapText="1"/>
    </xf>
    <xf numFmtId="0" fontId="0" fillId="0" borderId="25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0" fillId="0" borderId="127" xfId="0" applyBorder="1" applyAlignment="1">
      <alignment vertical="center"/>
    </xf>
    <xf numFmtId="0" fontId="0" fillId="0" borderId="126" xfId="0" applyBorder="1" applyAlignment="1">
      <alignment vertical="center"/>
    </xf>
    <xf numFmtId="0" fontId="16" fillId="0" borderId="3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6" fillId="0" borderId="3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23" xfId="0" applyFont="1" applyBorder="1" applyAlignment="1">
      <alignment horizontal="center" vertical="center"/>
    </xf>
    <xf numFmtId="0" fontId="0" fillId="0" borderId="124" xfId="0" applyFont="1" applyBorder="1" applyAlignment="1">
      <alignment horizontal="center" vertical="center"/>
    </xf>
    <xf numFmtId="0" fontId="0" fillId="0" borderId="12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0" xfId="0" applyFont="1" applyBorder="1" applyAlignment="1">
      <alignment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09" xfId="0" applyBorder="1" applyAlignment="1">
      <alignment horizontal="center" vertical="center" wrapText="1"/>
    </xf>
    <xf numFmtId="0" fontId="8" fillId="0" borderId="6" xfId="0" applyFont="1" applyBorder="1" applyAlignment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/>
    <xf numFmtId="0" fontId="2" fillId="0" borderId="6" xfId="0" applyFont="1" applyFill="1" applyBorder="1" applyAlignment="1"/>
    <xf numFmtId="0" fontId="2" fillId="0" borderId="6" xfId="0" applyFont="1" applyBorder="1"/>
    <xf numFmtId="0" fontId="14" fillId="0" borderId="6" xfId="0" applyFont="1" applyBorder="1" applyAlignment="1"/>
    <xf numFmtId="0" fontId="8" fillId="0" borderId="6" xfId="0" applyFont="1" applyBorder="1"/>
    <xf numFmtId="0" fontId="8" fillId="0" borderId="0" xfId="0" applyFont="1" applyBorder="1" applyAlignment="1">
      <alignment horizontal="center"/>
    </xf>
    <xf numFmtId="0" fontId="0" fillId="0" borderId="6" xfId="0" applyFont="1" applyBorder="1" applyAlignment="1">
      <alignment vertical="top" wrapText="1"/>
    </xf>
    <xf numFmtId="0" fontId="0" fillId="0" borderId="6" xfId="0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3" fontId="4" fillId="0" borderId="0" xfId="0" applyNumberFormat="1" applyFont="1" applyBorder="1" applyAlignment="1">
      <alignment horizontal="center" wrapText="1"/>
    </xf>
    <xf numFmtId="3" fontId="16" fillId="0" borderId="123" xfId="0" applyNumberFormat="1" applyFont="1" applyBorder="1" applyAlignment="1">
      <alignment horizontal="center" vertical="center" wrapText="1"/>
    </xf>
    <xf numFmtId="3" fontId="16" fillId="0" borderId="125" xfId="0" applyNumberFormat="1" applyFont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3" fontId="16" fillId="0" borderId="109" xfId="0" applyNumberFormat="1" applyFont="1" applyBorder="1" applyAlignment="1">
      <alignment horizontal="center" vertical="center" wrapText="1"/>
    </xf>
    <xf numFmtId="3" fontId="16" fillId="0" borderId="112" xfId="0" applyNumberFormat="1" applyFont="1" applyBorder="1" applyAlignment="1">
      <alignment horizontal="center" vertical="center" wrapText="1"/>
    </xf>
    <xf numFmtId="3" fontId="16" fillId="0" borderId="7" xfId="0" applyNumberFormat="1" applyFont="1" applyFill="1" applyBorder="1" applyAlignment="1">
      <alignment horizontal="center" vertical="center" wrapText="1"/>
    </xf>
    <xf numFmtId="3" fontId="16" fillId="0" borderId="10" xfId="0" applyNumberFormat="1" applyFont="1" applyFill="1" applyBorder="1" applyAlignment="1">
      <alignment horizontal="center" vertical="center" wrapText="1"/>
    </xf>
    <xf numFmtId="0" fontId="0" fillId="0" borderId="0" xfId="0"/>
    <xf numFmtId="0" fontId="29" fillId="0" borderId="0" xfId="0" applyFont="1" applyAlignment="1"/>
    <xf numFmtId="0" fontId="0" fillId="0" borderId="0" xfId="0" applyAlignment="1"/>
    <xf numFmtId="0" fontId="29" fillId="0" borderId="0" xfId="0" applyFont="1" applyAlignment="1"/>
  </cellXfs>
  <cellStyles count="4">
    <cellStyle name="Normál" xfId="0" builtinId="0"/>
    <cellStyle name="Normál_Munka1" xfId="1"/>
    <cellStyle name="Normál_Munka6" xfId="2"/>
    <cellStyle name="Pénznem" xfId="3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99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topLeftCell="A19" workbookViewId="0">
      <selection activeCell="F49" sqref="F49"/>
    </sheetView>
  </sheetViews>
  <sheetFormatPr defaultColWidth="9" defaultRowHeight="12.75"/>
  <cols>
    <col min="1" max="2" width="9" style="1"/>
    <col min="3" max="3" width="36.85546875" style="1" customWidth="1"/>
    <col min="4" max="4" width="14.42578125" style="1" customWidth="1"/>
    <col min="5" max="5" width="10.28515625" style="1" bestFit="1" customWidth="1"/>
    <col min="6" max="6" width="47.28515625" style="1" customWidth="1"/>
    <col min="7" max="7" width="15.140625" style="1" customWidth="1"/>
    <col min="8" max="16384" width="9" style="1"/>
  </cols>
  <sheetData>
    <row r="1" spans="1:9" ht="12.75" customHeight="1">
      <c r="F1" s="628" t="s">
        <v>577</v>
      </c>
      <c r="G1" s="629"/>
    </row>
    <row r="2" spans="1:9">
      <c r="F2" s="3"/>
      <c r="G2" s="4"/>
    </row>
    <row r="3" spans="1:9" ht="12.75" customHeight="1">
      <c r="A3" s="636" t="s">
        <v>0</v>
      </c>
      <c r="B3" s="636"/>
      <c r="C3" s="636"/>
      <c r="D3" s="636"/>
      <c r="E3" s="636"/>
      <c r="F3" s="636"/>
      <c r="G3" s="636"/>
      <c r="H3" s="636"/>
    </row>
    <row r="4" spans="1:9" ht="12.75" customHeight="1">
      <c r="A4" s="636" t="s">
        <v>487</v>
      </c>
      <c r="B4" s="636"/>
      <c r="C4" s="636"/>
      <c r="D4" s="636"/>
      <c r="E4" s="636"/>
      <c r="F4" s="636"/>
      <c r="G4" s="636"/>
      <c r="H4" s="636"/>
      <c r="I4" s="103"/>
    </row>
    <row r="5" spans="1:9" ht="12.75" customHeight="1" thickBot="1">
      <c r="A5" s="630"/>
      <c r="B5" s="630"/>
      <c r="C5" s="630"/>
      <c r="F5" s="630"/>
      <c r="G5" s="630"/>
      <c r="H5" s="6"/>
      <c r="I5" s="109" t="s">
        <v>56</v>
      </c>
    </row>
    <row r="6" spans="1:9" ht="12.75" customHeight="1">
      <c r="A6" s="637" t="s">
        <v>1</v>
      </c>
      <c r="B6" s="638"/>
      <c r="C6" s="638"/>
      <c r="D6" s="638"/>
      <c r="E6" s="639"/>
      <c r="F6" s="637" t="s">
        <v>2</v>
      </c>
      <c r="G6" s="638"/>
      <c r="H6" s="638"/>
      <c r="I6" s="640"/>
    </row>
    <row r="7" spans="1:9" ht="12.75" customHeight="1" thickBot="1">
      <c r="A7" s="631" t="s">
        <v>3</v>
      </c>
      <c r="B7" s="632"/>
      <c r="C7" s="632"/>
      <c r="D7" s="110" t="s">
        <v>4</v>
      </c>
      <c r="E7" s="111" t="s">
        <v>488</v>
      </c>
      <c r="F7" s="631" t="s">
        <v>3</v>
      </c>
      <c r="G7" s="632"/>
      <c r="H7" s="110" t="s">
        <v>4</v>
      </c>
      <c r="I7" s="112" t="s">
        <v>488</v>
      </c>
    </row>
    <row r="8" spans="1:9" ht="12.75" customHeight="1">
      <c r="A8" s="633" t="s">
        <v>5</v>
      </c>
      <c r="B8" s="634"/>
      <c r="C8" s="635"/>
      <c r="D8" s="113">
        <v>85112</v>
      </c>
      <c r="E8" s="114">
        <v>340750</v>
      </c>
      <c r="F8" s="633" t="s">
        <v>6</v>
      </c>
      <c r="G8" s="635"/>
      <c r="H8" s="115">
        <v>274892</v>
      </c>
      <c r="I8" s="116">
        <v>296305</v>
      </c>
    </row>
    <row r="9" spans="1:9" ht="12.75" customHeight="1">
      <c r="A9" s="622" t="s">
        <v>7</v>
      </c>
      <c r="B9" s="624"/>
      <c r="C9" s="623"/>
      <c r="D9" s="117">
        <v>293295</v>
      </c>
      <c r="E9" s="118">
        <v>39826</v>
      </c>
      <c r="F9" s="622" t="s">
        <v>8</v>
      </c>
      <c r="G9" s="623"/>
      <c r="H9" s="119">
        <v>73228</v>
      </c>
      <c r="I9" s="120">
        <v>77926</v>
      </c>
    </row>
    <row r="10" spans="1:9" ht="12.75" customHeight="1">
      <c r="A10" s="625" t="s">
        <v>9</v>
      </c>
      <c r="B10" s="626"/>
      <c r="C10" s="627"/>
      <c r="D10" s="121">
        <v>349588</v>
      </c>
      <c r="E10" s="122">
        <v>358543</v>
      </c>
      <c r="F10" s="622" t="s">
        <v>10</v>
      </c>
      <c r="G10" s="623"/>
      <c r="H10" s="123">
        <v>271319</v>
      </c>
      <c r="I10" s="124">
        <v>283644</v>
      </c>
    </row>
    <row r="11" spans="1:9" ht="12.75" customHeight="1">
      <c r="A11" s="622" t="s">
        <v>11</v>
      </c>
      <c r="B11" s="624"/>
      <c r="C11" s="623"/>
      <c r="D11" s="117"/>
      <c r="E11" s="125">
        <v>272</v>
      </c>
      <c r="F11" s="622" t="s">
        <v>12</v>
      </c>
      <c r="G11" s="623"/>
      <c r="H11" s="119"/>
      <c r="I11" s="120" t="s">
        <v>269</v>
      </c>
    </row>
    <row r="12" spans="1:9" ht="12.75" customHeight="1">
      <c r="A12" s="622" t="s">
        <v>13</v>
      </c>
      <c r="B12" s="624"/>
      <c r="C12" s="623"/>
      <c r="D12" s="117">
        <v>37000</v>
      </c>
      <c r="E12" s="118">
        <v>37517</v>
      </c>
      <c r="F12" s="622" t="s">
        <v>14</v>
      </c>
      <c r="G12" s="623"/>
      <c r="H12" s="119">
        <v>133706</v>
      </c>
      <c r="I12" s="120">
        <v>137115</v>
      </c>
    </row>
    <row r="13" spans="1:9" ht="12.75" customHeight="1">
      <c r="A13" s="622" t="s">
        <v>15</v>
      </c>
      <c r="B13" s="624"/>
      <c r="C13" s="623"/>
      <c r="D13" s="117">
        <v>9150</v>
      </c>
      <c r="E13" s="118">
        <v>34310</v>
      </c>
      <c r="F13" s="622" t="s">
        <v>16</v>
      </c>
      <c r="G13" s="623"/>
      <c r="H13" s="119">
        <v>10000</v>
      </c>
      <c r="I13" s="120">
        <v>12955</v>
      </c>
    </row>
    <row r="14" spans="1:9" ht="12.75" customHeight="1">
      <c r="A14" s="622" t="s">
        <v>17</v>
      </c>
      <c r="B14" s="624"/>
      <c r="C14" s="623"/>
      <c r="D14" s="117">
        <v>1500</v>
      </c>
      <c r="E14" s="118">
        <v>1500</v>
      </c>
      <c r="F14" s="622" t="s">
        <v>18</v>
      </c>
      <c r="G14" s="623"/>
      <c r="H14" s="119">
        <v>8000</v>
      </c>
      <c r="I14" s="120">
        <v>32290</v>
      </c>
    </row>
    <row r="15" spans="1:9" ht="12.75" customHeight="1">
      <c r="A15" s="622"/>
      <c r="B15" s="624"/>
      <c r="C15" s="623"/>
      <c r="D15" s="117"/>
      <c r="E15" s="125"/>
      <c r="F15" s="622" t="s">
        <v>19</v>
      </c>
      <c r="G15" s="623"/>
      <c r="H15" s="119">
        <v>4500</v>
      </c>
      <c r="I15" s="120">
        <v>10078</v>
      </c>
    </row>
    <row r="16" spans="1:9" ht="12.75" customHeight="1">
      <c r="A16" s="593" t="s">
        <v>20</v>
      </c>
      <c r="B16" s="594"/>
      <c r="C16" s="595"/>
      <c r="D16" s="126">
        <f>SUM(D8:D15)</f>
        <v>775645</v>
      </c>
      <c r="E16" s="127">
        <f>SUM(E8:E15)</f>
        <v>812718</v>
      </c>
      <c r="F16" s="593" t="s">
        <v>21</v>
      </c>
      <c r="G16" s="595"/>
      <c r="H16" s="128">
        <f>SUM(H8:H15)</f>
        <v>775645</v>
      </c>
      <c r="I16" s="129">
        <f>SUM(I8:I15)</f>
        <v>850313</v>
      </c>
    </row>
    <row r="17" spans="1:9" ht="12.75" customHeight="1">
      <c r="A17" s="616"/>
      <c r="B17" s="617"/>
      <c r="C17" s="618"/>
      <c r="D17" s="126"/>
      <c r="E17" s="127"/>
      <c r="F17" s="616"/>
      <c r="G17" s="618"/>
      <c r="H17" s="128"/>
      <c r="I17" s="129"/>
    </row>
    <row r="18" spans="1:9" ht="12.75" customHeight="1">
      <c r="A18" s="607" t="s">
        <v>22</v>
      </c>
      <c r="B18" s="608"/>
      <c r="C18" s="609"/>
      <c r="D18" s="117"/>
      <c r="E18" s="125"/>
      <c r="F18" s="622" t="s">
        <v>23</v>
      </c>
      <c r="G18" s="623"/>
      <c r="H18" s="119"/>
      <c r="I18" s="130"/>
    </row>
    <row r="19" spans="1:9" ht="12.75" customHeight="1">
      <c r="A19" s="610" t="s">
        <v>24</v>
      </c>
      <c r="B19" s="611"/>
      <c r="C19" s="612"/>
      <c r="D19" s="131"/>
      <c r="E19" s="132">
        <v>42889</v>
      </c>
      <c r="F19" s="622" t="s">
        <v>25</v>
      </c>
      <c r="G19" s="623"/>
      <c r="H19" s="123"/>
      <c r="I19" s="133"/>
    </row>
    <row r="20" spans="1:9" ht="12.75" customHeight="1">
      <c r="A20" s="607" t="s">
        <v>26</v>
      </c>
      <c r="B20" s="608"/>
      <c r="C20" s="609"/>
      <c r="D20" s="117">
        <v>534255</v>
      </c>
      <c r="E20" s="118">
        <v>539074</v>
      </c>
      <c r="F20" s="622" t="s">
        <v>27</v>
      </c>
      <c r="G20" s="623"/>
      <c r="H20" s="119">
        <v>534255</v>
      </c>
      <c r="I20" s="120">
        <v>539074</v>
      </c>
    </row>
    <row r="21" spans="1:9" ht="12.75" customHeight="1">
      <c r="A21" s="607" t="s">
        <v>28</v>
      </c>
      <c r="B21" s="608"/>
      <c r="C21" s="609"/>
      <c r="D21" s="117"/>
      <c r="E21" s="125"/>
      <c r="F21" s="622" t="s">
        <v>29</v>
      </c>
      <c r="G21" s="623"/>
      <c r="H21" s="119"/>
      <c r="I21" s="130"/>
    </row>
    <row r="22" spans="1:9" ht="12.75" customHeight="1">
      <c r="A22" s="607" t="s">
        <v>30</v>
      </c>
      <c r="B22" s="608"/>
      <c r="C22" s="609"/>
      <c r="D22" s="134"/>
      <c r="E22" s="135"/>
      <c r="F22" s="622"/>
      <c r="G22" s="623"/>
      <c r="H22" s="119"/>
      <c r="I22" s="130"/>
    </row>
    <row r="23" spans="1:9" ht="12.75" customHeight="1">
      <c r="A23" s="593" t="s">
        <v>31</v>
      </c>
      <c r="B23" s="594"/>
      <c r="C23" s="595"/>
      <c r="D23" s="126">
        <f>SUM(D18:D22)</f>
        <v>534255</v>
      </c>
      <c r="E23" s="127">
        <f>SUM(E18:E22)</f>
        <v>581963</v>
      </c>
      <c r="F23" s="593" t="s">
        <v>32</v>
      </c>
      <c r="G23" s="595"/>
      <c r="H23" s="128">
        <f>SUM(H18:H22)</f>
        <v>534255</v>
      </c>
      <c r="I23" s="129">
        <f>SUM(I18:I22)</f>
        <v>539074</v>
      </c>
    </row>
    <row r="24" spans="1:9" ht="12.75" customHeight="1">
      <c r="A24" s="619"/>
      <c r="B24" s="620"/>
      <c r="C24" s="621"/>
      <c r="D24" s="117"/>
      <c r="E24" s="125"/>
      <c r="F24" s="619"/>
      <c r="G24" s="621"/>
      <c r="H24" s="119"/>
      <c r="I24" s="130"/>
    </row>
    <row r="25" spans="1:9" ht="12.75" customHeight="1">
      <c r="A25" s="593" t="s">
        <v>33</v>
      </c>
      <c r="B25" s="594"/>
      <c r="C25" s="595"/>
      <c r="D25" s="126">
        <f>D16+D23</f>
        <v>1309900</v>
      </c>
      <c r="E25" s="127">
        <f>E16+E23</f>
        <v>1394681</v>
      </c>
      <c r="F25" s="593" t="s">
        <v>34</v>
      </c>
      <c r="G25" s="595"/>
      <c r="H25" s="128">
        <f>H16+H23</f>
        <v>1309900</v>
      </c>
      <c r="I25" s="129">
        <f>I16+I23</f>
        <v>1389387</v>
      </c>
    </row>
    <row r="26" spans="1:9" ht="12.75" customHeight="1">
      <c r="A26" s="613"/>
      <c r="B26" s="614"/>
      <c r="C26" s="615"/>
      <c r="D26" s="117"/>
      <c r="E26" s="125"/>
      <c r="F26" s="613"/>
      <c r="G26" s="615"/>
      <c r="H26" s="119"/>
      <c r="I26" s="130"/>
    </row>
    <row r="27" spans="1:9" ht="12.75" customHeight="1">
      <c r="A27" s="607" t="s">
        <v>35</v>
      </c>
      <c r="B27" s="608"/>
      <c r="C27" s="609"/>
      <c r="D27" s="117">
        <v>37446</v>
      </c>
      <c r="E27" s="118">
        <v>37446</v>
      </c>
      <c r="F27" s="607" t="s">
        <v>36</v>
      </c>
      <c r="G27" s="609"/>
      <c r="H27" s="119">
        <v>12991</v>
      </c>
      <c r="I27" s="120">
        <v>23937</v>
      </c>
    </row>
    <row r="28" spans="1:9" ht="12.75" customHeight="1">
      <c r="A28" s="607" t="s">
        <v>37</v>
      </c>
      <c r="B28" s="608"/>
      <c r="C28" s="609"/>
      <c r="D28" s="117"/>
      <c r="E28" s="125"/>
      <c r="F28" s="607" t="s">
        <v>38</v>
      </c>
      <c r="G28" s="609"/>
      <c r="H28" s="119"/>
      <c r="I28" s="130">
        <v>30202</v>
      </c>
    </row>
    <row r="29" spans="1:9" ht="12.75" customHeight="1">
      <c r="A29" s="607" t="s">
        <v>39</v>
      </c>
      <c r="B29" s="608"/>
      <c r="C29" s="609"/>
      <c r="D29" s="117"/>
      <c r="E29" s="125">
        <v>3088</v>
      </c>
      <c r="F29" s="607" t="s">
        <v>40</v>
      </c>
      <c r="G29" s="609"/>
      <c r="H29" s="119">
        <v>27000</v>
      </c>
      <c r="I29" s="120">
        <v>27000</v>
      </c>
    </row>
    <row r="30" spans="1:9" ht="12.75" customHeight="1">
      <c r="A30" s="607" t="s">
        <v>41</v>
      </c>
      <c r="B30" s="608"/>
      <c r="C30" s="609"/>
      <c r="D30" s="117">
        <v>51545</v>
      </c>
      <c r="E30" s="118">
        <v>51545</v>
      </c>
      <c r="F30" s="607" t="s">
        <v>42</v>
      </c>
      <c r="G30" s="609"/>
      <c r="H30" s="119"/>
      <c r="I30" s="130"/>
    </row>
    <row r="31" spans="1:9" ht="12.75" customHeight="1">
      <c r="A31" s="613"/>
      <c r="B31" s="614"/>
      <c r="C31" s="615"/>
      <c r="D31" s="117"/>
      <c r="E31" s="125"/>
      <c r="F31" s="607" t="s">
        <v>43</v>
      </c>
      <c r="G31" s="609"/>
      <c r="H31" s="119"/>
      <c r="I31" s="130"/>
    </row>
    <row r="32" spans="1:9" ht="12.75" customHeight="1">
      <c r="A32" s="593" t="s">
        <v>44</v>
      </c>
      <c r="B32" s="594"/>
      <c r="C32" s="595"/>
      <c r="D32" s="126">
        <f>SUM(D27:D31)</f>
        <v>88991</v>
      </c>
      <c r="E32" s="126">
        <f>SUM(E27:E31)</f>
        <v>92079</v>
      </c>
      <c r="F32" s="593" t="s">
        <v>45</v>
      </c>
      <c r="G32" s="595"/>
      <c r="H32" s="128">
        <f>SUM(H27:H31)</f>
        <v>39991</v>
      </c>
      <c r="I32" s="136">
        <f>SUM(I27:I31)</f>
        <v>81139</v>
      </c>
    </row>
    <row r="33" spans="1:9" ht="12.75" customHeight="1">
      <c r="A33" s="616"/>
      <c r="B33" s="617"/>
      <c r="C33" s="618"/>
      <c r="D33" s="126"/>
      <c r="E33" s="137"/>
      <c r="F33" s="616"/>
      <c r="G33" s="618"/>
      <c r="H33" s="128"/>
      <c r="I33" s="136"/>
    </row>
    <row r="34" spans="1:9" ht="12.75" customHeight="1">
      <c r="A34" s="607" t="s">
        <v>22</v>
      </c>
      <c r="B34" s="608"/>
      <c r="C34" s="609"/>
      <c r="D34" s="117"/>
      <c r="E34" s="125"/>
      <c r="F34" s="607" t="s">
        <v>23</v>
      </c>
      <c r="G34" s="609"/>
      <c r="H34" s="119"/>
      <c r="I34" s="130"/>
    </row>
    <row r="35" spans="1:9" ht="12.75" customHeight="1">
      <c r="A35" s="610" t="s">
        <v>24</v>
      </c>
      <c r="B35" s="611"/>
      <c r="C35" s="612"/>
      <c r="D35" s="121"/>
      <c r="E35" s="132">
        <v>32766</v>
      </c>
      <c r="F35" s="610" t="s">
        <v>46</v>
      </c>
      <c r="G35" s="612"/>
      <c r="H35" s="123"/>
      <c r="I35" s="133"/>
    </row>
    <row r="36" spans="1:9" ht="12.75" customHeight="1">
      <c r="A36" s="607" t="s">
        <v>26</v>
      </c>
      <c r="B36" s="608"/>
      <c r="C36" s="609"/>
      <c r="D36" s="117"/>
      <c r="E36" s="125">
        <v>155</v>
      </c>
      <c r="F36" s="607" t="s">
        <v>27</v>
      </c>
      <c r="G36" s="609"/>
      <c r="H36" s="119"/>
      <c r="I36" s="130">
        <v>155</v>
      </c>
    </row>
    <row r="37" spans="1:9" ht="12.75" customHeight="1">
      <c r="A37" s="607" t="s">
        <v>28</v>
      </c>
      <c r="B37" s="608"/>
      <c r="C37" s="609"/>
      <c r="D37" s="138"/>
      <c r="E37" s="139"/>
      <c r="F37" s="607" t="s">
        <v>47</v>
      </c>
      <c r="G37" s="609"/>
      <c r="H37" s="119"/>
      <c r="I37" s="130"/>
    </row>
    <row r="38" spans="1:9" ht="12.75" customHeight="1">
      <c r="A38" s="607" t="s">
        <v>48</v>
      </c>
      <c r="B38" s="608"/>
      <c r="C38" s="609"/>
      <c r="D38" s="117"/>
      <c r="E38" s="125"/>
      <c r="F38" s="607" t="s">
        <v>49</v>
      </c>
      <c r="G38" s="609"/>
      <c r="H38" s="119">
        <v>49000</v>
      </c>
      <c r="I38" s="120">
        <v>49000</v>
      </c>
    </row>
    <row r="39" spans="1:9" ht="12.75" customHeight="1">
      <c r="A39" s="593" t="s">
        <v>50</v>
      </c>
      <c r="B39" s="594"/>
      <c r="C39" s="595"/>
      <c r="D39" s="126">
        <f>SUM(D34:D38)</f>
        <v>0</v>
      </c>
      <c r="E39" s="127">
        <f>SUM(E34:E38)</f>
        <v>32921</v>
      </c>
      <c r="F39" s="593" t="s">
        <v>51</v>
      </c>
      <c r="G39" s="595"/>
      <c r="H39" s="128">
        <f>SUM(H34:H38)</f>
        <v>49000</v>
      </c>
      <c r="I39" s="129">
        <f>SUM(I34:I38)</f>
        <v>49155</v>
      </c>
    </row>
    <row r="40" spans="1:9" ht="12.75" customHeight="1">
      <c r="A40" s="590"/>
      <c r="B40" s="591"/>
      <c r="C40" s="592"/>
      <c r="D40" s="117"/>
      <c r="E40" s="125"/>
      <c r="F40" s="140"/>
      <c r="G40" s="141"/>
      <c r="H40" s="119"/>
      <c r="I40" s="130"/>
    </row>
    <row r="41" spans="1:9" ht="12.75" customHeight="1">
      <c r="A41" s="593" t="s">
        <v>52</v>
      </c>
      <c r="B41" s="594"/>
      <c r="C41" s="595"/>
      <c r="D41" s="126">
        <f>D32+D39</f>
        <v>88991</v>
      </c>
      <c r="E41" s="127">
        <f>E32+E39</f>
        <v>125000</v>
      </c>
      <c r="F41" s="593" t="s">
        <v>53</v>
      </c>
      <c r="G41" s="595"/>
      <c r="H41" s="128">
        <f>H32+H39</f>
        <v>88991</v>
      </c>
      <c r="I41" s="129">
        <f>I32+I39</f>
        <v>130294</v>
      </c>
    </row>
    <row r="42" spans="1:9" ht="12.75" customHeight="1" thickBot="1">
      <c r="A42" s="596"/>
      <c r="B42" s="597"/>
      <c r="C42" s="598"/>
      <c r="D42" s="142"/>
      <c r="E42" s="143"/>
      <c r="F42" s="599"/>
      <c r="G42" s="600"/>
      <c r="H42" s="144"/>
      <c r="I42" s="145"/>
    </row>
    <row r="43" spans="1:9" ht="12.75" customHeight="1" thickBot="1">
      <c r="A43" s="601" t="s">
        <v>54</v>
      </c>
      <c r="B43" s="603"/>
      <c r="C43" s="602"/>
      <c r="D43" s="146">
        <f>D25+D41</f>
        <v>1398891</v>
      </c>
      <c r="E43" s="147">
        <f>E25+E41</f>
        <v>1519681</v>
      </c>
      <c r="F43" s="601" t="s">
        <v>55</v>
      </c>
      <c r="G43" s="602"/>
      <c r="H43" s="146">
        <f>H25+H41</f>
        <v>1398891</v>
      </c>
      <c r="I43" s="148">
        <f>I25+I41</f>
        <v>1519681</v>
      </c>
    </row>
    <row r="45" spans="1:9" ht="16.5" customHeight="1">
      <c r="A45" s="1347" t="s">
        <v>578</v>
      </c>
      <c r="B45" s="1348"/>
      <c r="C45" s="1348"/>
    </row>
    <row r="46" spans="1:9" ht="15.75">
      <c r="A46" s="1347" t="s">
        <v>579</v>
      </c>
      <c r="B46" s="1348"/>
      <c r="C46" s="1348"/>
    </row>
    <row r="47" spans="1:9" ht="15.75">
      <c r="A47" s="1347" t="s">
        <v>580</v>
      </c>
      <c r="B47" s="1348"/>
      <c r="C47" s="1348"/>
    </row>
  </sheetData>
  <sheetProtection selectLockedCells="1" selectUnlockedCells="1"/>
  <mergeCells count="83">
    <mergeCell ref="A45:C45"/>
    <mergeCell ref="A46:C46"/>
    <mergeCell ref="A47:C47"/>
    <mergeCell ref="F1:G1"/>
    <mergeCell ref="A5:C5"/>
    <mergeCell ref="A7:C7"/>
    <mergeCell ref="A8:C8"/>
    <mergeCell ref="A9:C9"/>
    <mergeCell ref="F7:G7"/>
    <mergeCell ref="F8:G8"/>
    <mergeCell ref="F9:G9"/>
    <mergeCell ref="A3:H3"/>
    <mergeCell ref="A4:H4"/>
    <mergeCell ref="F5:G5"/>
    <mergeCell ref="A6:E6"/>
    <mergeCell ref="F6:I6"/>
    <mergeCell ref="A10:C10"/>
    <mergeCell ref="A11:C11"/>
    <mergeCell ref="A12:C12"/>
    <mergeCell ref="F10:G10"/>
    <mergeCell ref="F11:G11"/>
    <mergeCell ref="F12:G12"/>
    <mergeCell ref="A13:C13"/>
    <mergeCell ref="A14:C14"/>
    <mergeCell ref="A15:C15"/>
    <mergeCell ref="F13:G13"/>
    <mergeCell ref="F14:G14"/>
    <mergeCell ref="F15:G15"/>
    <mergeCell ref="A16:C16"/>
    <mergeCell ref="A17:C17"/>
    <mergeCell ref="A18:C18"/>
    <mergeCell ref="F16:G16"/>
    <mergeCell ref="F17:G17"/>
    <mergeCell ref="F18:G18"/>
    <mergeCell ref="A19:C19"/>
    <mergeCell ref="A20:C20"/>
    <mergeCell ref="A21:C21"/>
    <mergeCell ref="F19:G19"/>
    <mergeCell ref="F20:G20"/>
    <mergeCell ref="F21:G21"/>
    <mergeCell ref="A22:C22"/>
    <mergeCell ref="A23:C23"/>
    <mergeCell ref="A24:C24"/>
    <mergeCell ref="F22:G22"/>
    <mergeCell ref="F23:G23"/>
    <mergeCell ref="F24:G24"/>
    <mergeCell ref="A25:C25"/>
    <mergeCell ref="A26:C26"/>
    <mergeCell ref="A27:C27"/>
    <mergeCell ref="F25:G25"/>
    <mergeCell ref="F26:G26"/>
    <mergeCell ref="F27:G27"/>
    <mergeCell ref="A28:C28"/>
    <mergeCell ref="A29:C29"/>
    <mergeCell ref="A30:C30"/>
    <mergeCell ref="F28:G28"/>
    <mergeCell ref="F29:G29"/>
    <mergeCell ref="F30:G30"/>
    <mergeCell ref="A31:C31"/>
    <mergeCell ref="A32:C32"/>
    <mergeCell ref="A33:C33"/>
    <mergeCell ref="F31:G31"/>
    <mergeCell ref="F32:G32"/>
    <mergeCell ref="F33:G33"/>
    <mergeCell ref="A34:C34"/>
    <mergeCell ref="A35:C35"/>
    <mergeCell ref="A36:C36"/>
    <mergeCell ref="F34:G34"/>
    <mergeCell ref="F35:G35"/>
    <mergeCell ref="F36:G36"/>
    <mergeCell ref="A37:C37"/>
    <mergeCell ref="A38:C38"/>
    <mergeCell ref="A39:C39"/>
    <mergeCell ref="F37:G37"/>
    <mergeCell ref="F38:G38"/>
    <mergeCell ref="F39:G39"/>
    <mergeCell ref="A40:C40"/>
    <mergeCell ref="A41:C41"/>
    <mergeCell ref="A42:C42"/>
    <mergeCell ref="F41:G41"/>
    <mergeCell ref="F42:G42"/>
    <mergeCell ref="F43:G43"/>
    <mergeCell ref="A43:C43"/>
  </mergeCells>
  <pageMargins left="0.59027777777777779" right="0.43333333333333335" top="0.25972222222222224" bottom="0.27569444444444446" header="0.51180555555555551" footer="0.51180555555555551"/>
  <pageSetup paperSize="9" scale="97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7"/>
  <sheetViews>
    <sheetView topLeftCell="A37" workbookViewId="0">
      <selection activeCell="J4" sqref="J4"/>
    </sheetView>
  </sheetViews>
  <sheetFormatPr defaultColWidth="9" defaultRowHeight="12.75"/>
  <cols>
    <col min="1" max="1" width="39.5703125" style="1" customWidth="1"/>
    <col min="2" max="2" width="8.7109375" style="1" customWidth="1"/>
    <col min="3" max="3" width="8.42578125" style="1" customWidth="1"/>
    <col min="4" max="4" width="8.85546875" style="1" customWidth="1"/>
    <col min="5" max="5" width="8.140625" style="1" customWidth="1"/>
    <col min="6" max="6" width="8.5703125" style="1" customWidth="1"/>
    <col min="7" max="7" width="7.42578125" style="1" customWidth="1"/>
    <col min="8" max="8" width="9.42578125" style="1" customWidth="1"/>
    <col min="9" max="9" width="10.140625" style="1" customWidth="1"/>
    <col min="10" max="10" width="11.42578125" style="1" customWidth="1"/>
    <col min="11" max="11" width="12.7109375" style="1" customWidth="1"/>
    <col min="12" max="16384" width="9" style="1"/>
  </cols>
  <sheetData>
    <row r="1" spans="1:15" ht="12.75" customHeight="1">
      <c r="A1" s="628" t="s">
        <v>590</v>
      </c>
      <c r="B1" s="629" t="s">
        <v>220</v>
      </c>
      <c r="C1" s="629"/>
      <c r="D1" s="629"/>
      <c r="E1" s="629"/>
      <c r="F1" s="629"/>
      <c r="G1" s="629"/>
      <c r="H1" s="629"/>
    </row>
    <row r="2" spans="1:15">
      <c r="A2" s="6"/>
      <c r="B2" s="6"/>
      <c r="D2" s="3"/>
      <c r="E2" s="4"/>
      <c r="F2" s="4"/>
      <c r="G2" s="4"/>
      <c r="H2" s="4"/>
    </row>
    <row r="3" spans="1:15" ht="12.75" customHeight="1">
      <c r="A3" s="668" t="s">
        <v>221</v>
      </c>
      <c r="B3" s="668"/>
      <c r="C3" s="668"/>
      <c r="D3" s="668"/>
      <c r="E3" s="668"/>
      <c r="F3" s="668"/>
      <c r="G3" s="668"/>
      <c r="H3" s="668"/>
    </row>
    <row r="4" spans="1:15">
      <c r="A4" s="20"/>
      <c r="B4" s="18"/>
    </row>
    <row r="5" spans="1:15" ht="24.6" customHeight="1" thickBot="1">
      <c r="A5" s="37" t="s">
        <v>222</v>
      </c>
      <c r="B5" s="18"/>
      <c r="C5" s="6"/>
      <c r="G5" s="629" t="s">
        <v>56</v>
      </c>
      <c r="H5" s="629"/>
    </row>
    <row r="6" spans="1:15" ht="12.75" customHeight="1">
      <c r="A6" s="1196" t="s">
        <v>223</v>
      </c>
      <c r="B6" s="1213" t="s">
        <v>503</v>
      </c>
      <c r="C6" s="1214"/>
      <c r="D6" s="1214"/>
      <c r="E6" s="1214"/>
      <c r="F6" s="1214"/>
      <c r="G6" s="1214"/>
      <c r="H6" s="1215"/>
      <c r="I6" s="1199" t="s">
        <v>492</v>
      </c>
      <c r="J6" s="1199"/>
      <c r="K6" s="1199"/>
      <c r="L6" s="1199"/>
      <c r="M6" s="1199"/>
      <c r="N6" s="1199"/>
      <c r="O6" s="1201"/>
    </row>
    <row r="7" spans="1:15">
      <c r="A7" s="1197"/>
      <c r="B7" s="1209" t="s">
        <v>58</v>
      </c>
      <c r="C7" s="1210" t="s">
        <v>59</v>
      </c>
      <c r="D7" s="1210"/>
      <c r="E7" s="1210"/>
      <c r="F7" s="1210"/>
      <c r="G7" s="1210"/>
      <c r="H7" s="1211" t="s">
        <v>60</v>
      </c>
      <c r="I7" s="1216" t="s">
        <v>58</v>
      </c>
      <c r="J7" s="1210" t="s">
        <v>59</v>
      </c>
      <c r="K7" s="1210"/>
      <c r="L7" s="1210"/>
      <c r="M7" s="1210"/>
      <c r="N7" s="1210"/>
      <c r="O7" s="1211" t="s">
        <v>60</v>
      </c>
    </row>
    <row r="8" spans="1:15" ht="26.25" thickBot="1">
      <c r="A8" s="1198"/>
      <c r="B8" s="772"/>
      <c r="C8" s="171" t="s">
        <v>61</v>
      </c>
      <c r="D8" s="171" t="s">
        <v>62</v>
      </c>
      <c r="E8" s="171" t="s">
        <v>63</v>
      </c>
      <c r="F8" s="171" t="s">
        <v>64</v>
      </c>
      <c r="G8" s="171" t="s">
        <v>65</v>
      </c>
      <c r="H8" s="775"/>
      <c r="I8" s="777"/>
      <c r="J8" s="171" t="s">
        <v>61</v>
      </c>
      <c r="K8" s="171" t="s">
        <v>62</v>
      </c>
      <c r="L8" s="171" t="s">
        <v>63</v>
      </c>
      <c r="M8" s="171" t="s">
        <v>64</v>
      </c>
      <c r="N8" s="171" t="s">
        <v>65</v>
      </c>
      <c r="O8" s="775"/>
    </row>
    <row r="9" spans="1:15">
      <c r="A9" s="406" t="s">
        <v>532</v>
      </c>
      <c r="B9" s="407"/>
      <c r="C9" s="169"/>
      <c r="D9" s="169"/>
      <c r="E9" s="169"/>
      <c r="F9" s="169"/>
      <c r="G9" s="169"/>
      <c r="H9" s="408"/>
      <c r="I9" s="168"/>
      <c r="J9" s="169"/>
      <c r="K9" s="169"/>
      <c r="L9" s="169"/>
      <c r="M9" s="169"/>
      <c r="N9" s="167"/>
      <c r="O9" s="409"/>
    </row>
    <row r="10" spans="1:15">
      <c r="A10" s="410" t="s">
        <v>6</v>
      </c>
      <c r="B10" s="411">
        <v>20874</v>
      </c>
      <c r="C10" s="412">
        <v>100673</v>
      </c>
      <c r="D10" s="412">
        <v>28215</v>
      </c>
      <c r="E10" s="412">
        <v>71512</v>
      </c>
      <c r="F10" s="412">
        <v>8605</v>
      </c>
      <c r="G10" s="412">
        <v>9753</v>
      </c>
      <c r="H10" s="413">
        <f>SUM(B10:G10)</f>
        <v>239632</v>
      </c>
      <c r="I10" s="414">
        <v>21288</v>
      </c>
      <c r="J10" s="412">
        <v>102428</v>
      </c>
      <c r="K10" s="412">
        <v>39752</v>
      </c>
      <c r="L10" s="412">
        <v>73482</v>
      </c>
      <c r="M10" s="412">
        <v>6263</v>
      </c>
      <c r="N10" s="415">
        <v>10020</v>
      </c>
      <c r="O10" s="413">
        <f>SUM(I10:N10)</f>
        <v>253233</v>
      </c>
    </row>
    <row r="11" spans="1:15" ht="25.5">
      <c r="A11" s="410" t="s">
        <v>198</v>
      </c>
      <c r="B11" s="411">
        <v>5652</v>
      </c>
      <c r="C11" s="412">
        <v>26240</v>
      </c>
      <c r="D11" s="412">
        <v>7617</v>
      </c>
      <c r="E11" s="412">
        <v>19228</v>
      </c>
      <c r="F11" s="416">
        <v>2373</v>
      </c>
      <c r="G11" s="416">
        <v>2565</v>
      </c>
      <c r="H11" s="413">
        <f t="shared" ref="H11:H53" si="0">SUM(B11:G11)</f>
        <v>63675</v>
      </c>
      <c r="I11" s="414">
        <v>5732</v>
      </c>
      <c r="J11" s="412">
        <v>26538</v>
      </c>
      <c r="K11" s="412">
        <v>10765</v>
      </c>
      <c r="L11" s="412">
        <v>19849</v>
      </c>
      <c r="M11" s="416">
        <v>1749</v>
      </c>
      <c r="N11" s="417">
        <v>2653</v>
      </c>
      <c r="O11" s="413">
        <f t="shared" ref="O11:O53" si="1">SUM(I11:N11)</f>
        <v>67286</v>
      </c>
    </row>
    <row r="12" spans="1:15">
      <c r="A12" s="410" t="s">
        <v>199</v>
      </c>
      <c r="B12" s="411">
        <v>80750</v>
      </c>
      <c r="C12" s="412">
        <v>62579</v>
      </c>
      <c r="D12" s="412">
        <v>42925</v>
      </c>
      <c r="E12" s="412">
        <v>27197</v>
      </c>
      <c r="F12" s="416">
        <v>4964</v>
      </c>
      <c r="G12" s="416">
        <v>7438</v>
      </c>
      <c r="H12" s="413">
        <f t="shared" si="0"/>
        <v>225853</v>
      </c>
      <c r="I12" s="414">
        <v>84883</v>
      </c>
      <c r="J12" s="412">
        <v>63379</v>
      </c>
      <c r="K12" s="412">
        <v>43335</v>
      </c>
      <c r="L12" s="412">
        <v>27515</v>
      </c>
      <c r="M12" s="416">
        <v>4741</v>
      </c>
      <c r="N12" s="417">
        <v>10904</v>
      </c>
      <c r="O12" s="413">
        <f t="shared" si="1"/>
        <v>234757</v>
      </c>
    </row>
    <row r="13" spans="1:15">
      <c r="A13" s="418" t="s">
        <v>200</v>
      </c>
      <c r="B13" s="411"/>
      <c r="C13" s="412"/>
      <c r="D13" s="412"/>
      <c r="E13" s="412"/>
      <c r="F13" s="412"/>
      <c r="G13" s="412"/>
      <c r="H13" s="413">
        <f t="shared" si="0"/>
        <v>0</v>
      </c>
      <c r="I13" s="414"/>
      <c r="J13" s="412"/>
      <c r="K13" s="412"/>
      <c r="L13" s="412"/>
      <c r="M13" s="412"/>
      <c r="N13" s="415"/>
      <c r="O13" s="413">
        <f t="shared" si="1"/>
        <v>0</v>
      </c>
    </row>
    <row r="14" spans="1:15">
      <c r="A14" s="410" t="s">
        <v>201</v>
      </c>
      <c r="B14" s="419">
        <f>SUM(B15:B19)</f>
        <v>16000</v>
      </c>
      <c r="C14" s="416">
        <f t="shared" ref="C14:I14" si="2">SUM(C15:C19)</f>
        <v>0</v>
      </c>
      <c r="D14" s="416">
        <f t="shared" si="2"/>
        <v>0</v>
      </c>
      <c r="E14" s="416">
        <f t="shared" si="2"/>
        <v>0</v>
      </c>
      <c r="F14" s="416">
        <f t="shared" si="2"/>
        <v>0</v>
      </c>
      <c r="G14" s="416">
        <f t="shared" si="2"/>
        <v>0</v>
      </c>
      <c r="H14" s="413">
        <f t="shared" si="0"/>
        <v>16000</v>
      </c>
      <c r="I14" s="420">
        <f t="shared" si="2"/>
        <v>16000</v>
      </c>
      <c r="J14" s="416">
        <f>SUM(J15:J19)</f>
        <v>0</v>
      </c>
      <c r="K14" s="416">
        <f>SUM(K15:K19)</f>
        <v>121115</v>
      </c>
      <c r="L14" s="416">
        <f>SUM(L15:L19)</f>
        <v>0</v>
      </c>
      <c r="M14" s="416">
        <f>SUM(M15:M19)</f>
        <v>0</v>
      </c>
      <c r="N14" s="416">
        <f>SUM(N15:N19)</f>
        <v>0</v>
      </c>
      <c r="O14" s="413">
        <f t="shared" si="1"/>
        <v>137115</v>
      </c>
    </row>
    <row r="15" spans="1:15" ht="25.5">
      <c r="A15" s="421" t="s">
        <v>202</v>
      </c>
      <c r="B15" s="411"/>
      <c r="C15" s="412"/>
      <c r="D15" s="412"/>
      <c r="E15" s="412"/>
      <c r="F15" s="412"/>
      <c r="G15" s="412"/>
      <c r="H15" s="413">
        <f t="shared" si="0"/>
        <v>0</v>
      </c>
      <c r="I15" s="414"/>
      <c r="J15" s="412"/>
      <c r="K15" s="412"/>
      <c r="L15" s="412"/>
      <c r="M15" s="412"/>
      <c r="N15" s="415"/>
      <c r="O15" s="413">
        <f t="shared" si="1"/>
        <v>0</v>
      </c>
    </row>
    <row r="16" spans="1:15" ht="25.5">
      <c r="A16" s="421" t="s">
        <v>203</v>
      </c>
      <c r="B16" s="411"/>
      <c r="C16" s="412"/>
      <c r="D16" s="412"/>
      <c r="E16" s="412"/>
      <c r="F16" s="412"/>
      <c r="G16" s="412"/>
      <c r="H16" s="413">
        <f t="shared" si="0"/>
        <v>0</v>
      </c>
      <c r="I16" s="414"/>
      <c r="J16" s="412"/>
      <c r="K16" s="412"/>
      <c r="L16" s="412"/>
      <c r="M16" s="412"/>
      <c r="N16" s="415"/>
      <c r="O16" s="413">
        <f t="shared" si="1"/>
        <v>0</v>
      </c>
    </row>
    <row r="17" spans="1:15" ht="25.5">
      <c r="A17" s="422" t="s">
        <v>512</v>
      </c>
      <c r="B17" s="411"/>
      <c r="C17" s="412"/>
      <c r="D17" s="412"/>
      <c r="E17" s="412"/>
      <c r="F17" s="412"/>
      <c r="G17" s="412"/>
      <c r="H17" s="413">
        <f t="shared" si="0"/>
        <v>0</v>
      </c>
      <c r="I17" s="414"/>
      <c r="J17" s="412"/>
      <c r="K17" s="412">
        <v>121115</v>
      </c>
      <c r="L17" s="412"/>
      <c r="M17" s="412"/>
      <c r="N17" s="415"/>
      <c r="O17" s="413">
        <f t="shared" si="1"/>
        <v>121115</v>
      </c>
    </row>
    <row r="18" spans="1:15">
      <c r="A18" s="422" t="s">
        <v>205</v>
      </c>
      <c r="B18" s="411">
        <v>1000</v>
      </c>
      <c r="C18" s="412">
        <v>0</v>
      </c>
      <c r="D18" s="412"/>
      <c r="E18" s="412"/>
      <c r="F18" s="412"/>
      <c r="G18" s="412"/>
      <c r="H18" s="413">
        <f t="shared" si="0"/>
        <v>1000</v>
      </c>
      <c r="I18" s="414">
        <v>1000</v>
      </c>
      <c r="J18" s="412">
        <v>0</v>
      </c>
      <c r="K18" s="412"/>
      <c r="L18" s="412"/>
      <c r="M18" s="412"/>
      <c r="N18" s="415"/>
      <c r="O18" s="413">
        <f t="shared" si="1"/>
        <v>1000</v>
      </c>
    </row>
    <row r="19" spans="1:15">
      <c r="A19" s="422" t="s">
        <v>206</v>
      </c>
      <c r="B19" s="411">
        <v>15000</v>
      </c>
      <c r="C19" s="412"/>
      <c r="D19" s="412"/>
      <c r="E19" s="412"/>
      <c r="F19" s="412"/>
      <c r="G19" s="412"/>
      <c r="H19" s="413">
        <f t="shared" si="0"/>
        <v>15000</v>
      </c>
      <c r="I19" s="414">
        <v>15000</v>
      </c>
      <c r="J19" s="412"/>
      <c r="K19" s="412"/>
      <c r="L19" s="412"/>
      <c r="M19" s="412"/>
      <c r="N19" s="415"/>
      <c r="O19" s="413">
        <f t="shared" si="1"/>
        <v>15000</v>
      </c>
    </row>
    <row r="20" spans="1:15" ht="25.5">
      <c r="A20" s="410" t="s">
        <v>16</v>
      </c>
      <c r="B20" s="411"/>
      <c r="C20" s="412"/>
      <c r="D20" s="412"/>
      <c r="E20" s="412"/>
      <c r="F20" s="412"/>
      <c r="G20" s="412"/>
      <c r="H20" s="413">
        <f t="shared" si="0"/>
        <v>0</v>
      </c>
      <c r="I20" s="414"/>
      <c r="J20" s="412"/>
      <c r="K20" s="412"/>
      <c r="L20" s="412"/>
      <c r="M20" s="412"/>
      <c r="N20" s="415"/>
      <c r="O20" s="413">
        <f t="shared" si="1"/>
        <v>0</v>
      </c>
    </row>
    <row r="21" spans="1:15">
      <c r="A21" s="410" t="s">
        <v>18</v>
      </c>
      <c r="B21" s="411"/>
      <c r="C21" s="412"/>
      <c r="D21" s="412"/>
      <c r="E21" s="412"/>
      <c r="F21" s="412"/>
      <c r="G21" s="412"/>
      <c r="H21" s="413">
        <f t="shared" si="0"/>
        <v>0</v>
      </c>
      <c r="I21" s="414"/>
      <c r="J21" s="412"/>
      <c r="K21" s="412"/>
      <c r="L21" s="412"/>
      <c r="M21" s="412"/>
      <c r="N21" s="415"/>
      <c r="O21" s="413">
        <f t="shared" si="1"/>
        <v>0</v>
      </c>
    </row>
    <row r="22" spans="1:15">
      <c r="A22" s="410" t="s">
        <v>19</v>
      </c>
      <c r="B22" s="411"/>
      <c r="C22" s="416"/>
      <c r="D22" s="412"/>
      <c r="E22" s="412"/>
      <c r="F22" s="412"/>
      <c r="G22" s="412"/>
      <c r="H22" s="413">
        <f t="shared" si="0"/>
        <v>0</v>
      </c>
      <c r="I22" s="414"/>
      <c r="J22" s="416"/>
      <c r="K22" s="412"/>
      <c r="L22" s="412"/>
      <c r="M22" s="412"/>
      <c r="N22" s="415"/>
      <c r="O22" s="413">
        <f t="shared" si="1"/>
        <v>0</v>
      </c>
    </row>
    <row r="23" spans="1:15" ht="25.5">
      <c r="A23" s="423" t="s">
        <v>207</v>
      </c>
      <c r="B23" s="424">
        <f t="shared" ref="B23:G23" si="3">B10+B11+B12+B13+B14+B20+B21+B22</f>
        <v>123276</v>
      </c>
      <c r="C23" s="425">
        <f t="shared" si="3"/>
        <v>189492</v>
      </c>
      <c r="D23" s="425">
        <f t="shared" si="3"/>
        <v>78757</v>
      </c>
      <c r="E23" s="425">
        <f t="shared" si="3"/>
        <v>117937</v>
      </c>
      <c r="F23" s="425">
        <f t="shared" si="3"/>
        <v>15942</v>
      </c>
      <c r="G23" s="425">
        <f t="shared" si="3"/>
        <v>19756</v>
      </c>
      <c r="H23" s="426">
        <f t="shared" si="0"/>
        <v>545160</v>
      </c>
      <c r="I23" s="427">
        <f t="shared" ref="I23:N23" si="4">I10+I11+I12+I13+I14+I20+I21+I22</f>
        <v>127903</v>
      </c>
      <c r="J23" s="425">
        <f t="shared" si="4"/>
        <v>192345</v>
      </c>
      <c r="K23" s="425">
        <f t="shared" si="4"/>
        <v>214967</v>
      </c>
      <c r="L23" s="425">
        <f t="shared" si="4"/>
        <v>120846</v>
      </c>
      <c r="M23" s="425">
        <f t="shared" si="4"/>
        <v>12753</v>
      </c>
      <c r="N23" s="428">
        <f t="shared" si="4"/>
        <v>23577</v>
      </c>
      <c r="O23" s="426">
        <f t="shared" si="1"/>
        <v>692391</v>
      </c>
    </row>
    <row r="24" spans="1:15">
      <c r="A24" s="390"/>
      <c r="B24" s="377"/>
      <c r="C24" s="375"/>
      <c r="D24" s="375"/>
      <c r="E24" s="375"/>
      <c r="F24" s="375"/>
      <c r="G24" s="375"/>
      <c r="H24" s="413">
        <f t="shared" si="0"/>
        <v>0</v>
      </c>
      <c r="I24" s="374"/>
      <c r="J24" s="375"/>
      <c r="K24" s="375"/>
      <c r="L24" s="375"/>
      <c r="M24" s="375"/>
      <c r="N24" s="375"/>
      <c r="O24" s="413"/>
    </row>
    <row r="25" spans="1:15" ht="25.5">
      <c r="A25" s="410" t="s">
        <v>23</v>
      </c>
      <c r="B25" s="377"/>
      <c r="C25" s="375"/>
      <c r="D25" s="375"/>
      <c r="E25" s="375"/>
      <c r="F25" s="375"/>
      <c r="G25" s="375"/>
      <c r="H25" s="413">
        <f t="shared" si="0"/>
        <v>0</v>
      </c>
      <c r="I25" s="374"/>
      <c r="J25" s="375"/>
      <c r="K25" s="375"/>
      <c r="L25" s="375"/>
      <c r="M25" s="375"/>
      <c r="N25" s="376"/>
      <c r="O25" s="413">
        <f t="shared" si="1"/>
        <v>0</v>
      </c>
    </row>
    <row r="26" spans="1:15">
      <c r="A26" s="410" t="s">
        <v>25</v>
      </c>
      <c r="B26" s="377"/>
      <c r="C26" s="375"/>
      <c r="D26" s="375"/>
      <c r="E26" s="375"/>
      <c r="F26" s="375"/>
      <c r="G26" s="375"/>
      <c r="H26" s="413">
        <f t="shared" si="0"/>
        <v>0</v>
      </c>
      <c r="I26" s="374"/>
      <c r="J26" s="375"/>
      <c r="K26" s="375"/>
      <c r="L26" s="375"/>
      <c r="M26" s="375"/>
      <c r="N26" s="375"/>
      <c r="O26" s="413">
        <f t="shared" si="1"/>
        <v>0</v>
      </c>
    </row>
    <row r="27" spans="1:15">
      <c r="A27" s="410" t="s">
        <v>27</v>
      </c>
      <c r="B27" s="377">
        <v>490895</v>
      </c>
      <c r="C27" s="375"/>
      <c r="D27" s="375"/>
      <c r="E27" s="375"/>
      <c r="F27" s="375"/>
      <c r="G27" s="375"/>
      <c r="H27" s="413">
        <f t="shared" si="0"/>
        <v>490895</v>
      </c>
      <c r="I27" s="374">
        <v>495714</v>
      </c>
      <c r="J27" s="375"/>
      <c r="K27" s="375"/>
      <c r="L27" s="375"/>
      <c r="M27" s="375"/>
      <c r="N27" s="375"/>
      <c r="O27" s="413">
        <f t="shared" si="1"/>
        <v>495714</v>
      </c>
    </row>
    <row r="28" spans="1:15">
      <c r="A28" s="410" t="s">
        <v>29</v>
      </c>
      <c r="B28" s="377"/>
      <c r="C28" s="375"/>
      <c r="D28" s="375"/>
      <c r="E28" s="375"/>
      <c r="F28" s="375"/>
      <c r="G28" s="375"/>
      <c r="H28" s="413">
        <f t="shared" si="0"/>
        <v>0</v>
      </c>
      <c r="I28" s="374"/>
      <c r="J28" s="375"/>
      <c r="K28" s="375"/>
      <c r="L28" s="375"/>
      <c r="M28" s="375"/>
      <c r="N28" s="375"/>
      <c r="O28" s="413">
        <f t="shared" si="1"/>
        <v>0</v>
      </c>
    </row>
    <row r="29" spans="1:15">
      <c r="A29" s="423" t="s">
        <v>32</v>
      </c>
      <c r="B29" s="388">
        <f t="shared" ref="B29:G29" si="5">B25+B26+B27+B28</f>
        <v>490895</v>
      </c>
      <c r="C29" s="386">
        <f t="shared" si="5"/>
        <v>0</v>
      </c>
      <c r="D29" s="386">
        <f t="shared" si="5"/>
        <v>0</v>
      </c>
      <c r="E29" s="386">
        <f t="shared" si="5"/>
        <v>0</v>
      </c>
      <c r="F29" s="386">
        <f t="shared" si="5"/>
        <v>0</v>
      </c>
      <c r="G29" s="386">
        <f t="shared" si="5"/>
        <v>0</v>
      </c>
      <c r="H29" s="426">
        <f t="shared" si="0"/>
        <v>490895</v>
      </c>
      <c r="I29" s="385">
        <f t="shared" ref="I29:N29" si="6">I25+I26+I27+I28</f>
        <v>495714</v>
      </c>
      <c r="J29" s="386">
        <f t="shared" si="6"/>
        <v>0</v>
      </c>
      <c r="K29" s="386">
        <f t="shared" si="6"/>
        <v>0</v>
      </c>
      <c r="L29" s="386">
        <f t="shared" si="6"/>
        <v>0</v>
      </c>
      <c r="M29" s="386">
        <f t="shared" si="6"/>
        <v>0</v>
      </c>
      <c r="N29" s="386">
        <f t="shared" si="6"/>
        <v>0</v>
      </c>
      <c r="O29" s="426">
        <f t="shared" si="1"/>
        <v>495714</v>
      </c>
    </row>
    <row r="30" spans="1:15">
      <c r="A30" s="429"/>
      <c r="B30" s="377"/>
      <c r="C30" s="375"/>
      <c r="D30" s="375"/>
      <c r="E30" s="375"/>
      <c r="F30" s="375"/>
      <c r="G30" s="375"/>
      <c r="H30" s="413">
        <f t="shared" si="0"/>
        <v>0</v>
      </c>
      <c r="I30" s="374"/>
      <c r="J30" s="375"/>
      <c r="K30" s="375"/>
      <c r="L30" s="375"/>
      <c r="M30" s="375"/>
      <c r="N30" s="375"/>
      <c r="O30" s="413"/>
    </row>
    <row r="31" spans="1:15" ht="25.5">
      <c r="A31" s="423" t="s">
        <v>34</v>
      </c>
      <c r="B31" s="388">
        <f t="shared" ref="B31:G31" si="7">B23+B29</f>
        <v>614171</v>
      </c>
      <c r="C31" s="386">
        <f t="shared" si="7"/>
        <v>189492</v>
      </c>
      <c r="D31" s="386">
        <f t="shared" si="7"/>
        <v>78757</v>
      </c>
      <c r="E31" s="386">
        <f t="shared" si="7"/>
        <v>117937</v>
      </c>
      <c r="F31" s="386">
        <f t="shared" si="7"/>
        <v>15942</v>
      </c>
      <c r="G31" s="386">
        <f t="shared" si="7"/>
        <v>19756</v>
      </c>
      <c r="H31" s="426">
        <f t="shared" si="0"/>
        <v>1036055</v>
      </c>
      <c r="I31" s="385">
        <f t="shared" ref="I31:N31" si="8">I23+I29</f>
        <v>623617</v>
      </c>
      <c r="J31" s="386">
        <f t="shared" si="8"/>
        <v>192345</v>
      </c>
      <c r="K31" s="386">
        <f t="shared" si="8"/>
        <v>214967</v>
      </c>
      <c r="L31" s="386">
        <f t="shared" si="8"/>
        <v>120846</v>
      </c>
      <c r="M31" s="386">
        <f t="shared" si="8"/>
        <v>12753</v>
      </c>
      <c r="N31" s="386">
        <f t="shared" si="8"/>
        <v>23577</v>
      </c>
      <c r="O31" s="426">
        <f t="shared" si="1"/>
        <v>1188105</v>
      </c>
    </row>
    <row r="32" spans="1:15">
      <c r="A32" s="429"/>
      <c r="B32" s="377"/>
      <c r="C32" s="375"/>
      <c r="D32" s="375"/>
      <c r="E32" s="375"/>
      <c r="F32" s="375"/>
      <c r="G32" s="375"/>
      <c r="H32" s="413">
        <f t="shared" si="0"/>
        <v>0</v>
      </c>
      <c r="I32" s="374"/>
      <c r="J32" s="375"/>
      <c r="K32" s="375"/>
      <c r="L32" s="375"/>
      <c r="M32" s="375"/>
      <c r="N32" s="375"/>
      <c r="O32" s="413"/>
    </row>
    <row r="33" spans="1:15">
      <c r="A33" s="384" t="s">
        <v>208</v>
      </c>
      <c r="B33" s="388"/>
      <c r="C33" s="386"/>
      <c r="D33" s="386"/>
      <c r="E33" s="386"/>
      <c r="F33" s="386"/>
      <c r="G33" s="386"/>
      <c r="H33" s="426">
        <f t="shared" si="0"/>
        <v>0</v>
      </c>
      <c r="I33" s="385"/>
      <c r="J33" s="386"/>
      <c r="K33" s="386"/>
      <c r="L33" s="386"/>
      <c r="M33" s="386"/>
      <c r="N33" s="386"/>
      <c r="O33" s="426"/>
    </row>
    <row r="34" spans="1:15">
      <c r="A34" s="410" t="s">
        <v>36</v>
      </c>
      <c r="B34" s="377"/>
      <c r="C34" s="375"/>
      <c r="D34" s="375"/>
      <c r="E34" s="375"/>
      <c r="F34" s="375"/>
      <c r="G34" s="375"/>
      <c r="H34" s="413">
        <f t="shared" si="0"/>
        <v>0</v>
      </c>
      <c r="I34" s="374"/>
      <c r="J34" s="375"/>
      <c r="K34" s="375"/>
      <c r="L34" s="375"/>
      <c r="M34" s="375"/>
      <c r="N34" s="375"/>
      <c r="O34" s="413">
        <f t="shared" si="1"/>
        <v>0</v>
      </c>
    </row>
    <row r="35" spans="1:15">
      <c r="A35" s="410" t="s">
        <v>38</v>
      </c>
      <c r="B35" s="377"/>
      <c r="C35" s="375"/>
      <c r="D35" s="375"/>
      <c r="E35" s="375"/>
      <c r="F35" s="375"/>
      <c r="G35" s="375"/>
      <c r="H35" s="413">
        <f t="shared" si="0"/>
        <v>0</v>
      </c>
      <c r="I35" s="374"/>
      <c r="J35" s="375"/>
      <c r="K35" s="375"/>
      <c r="L35" s="375"/>
      <c r="M35" s="375"/>
      <c r="N35" s="375"/>
      <c r="O35" s="413">
        <f t="shared" si="1"/>
        <v>0</v>
      </c>
    </row>
    <row r="36" spans="1:15" ht="25.5">
      <c r="A36" s="410" t="s">
        <v>209</v>
      </c>
      <c r="B36" s="377">
        <f>SUM(B37:B39)</f>
        <v>0</v>
      </c>
      <c r="C36" s="375">
        <f t="shared" ref="C36:I36" si="9">SUM(C37:C39)</f>
        <v>0</v>
      </c>
      <c r="D36" s="375">
        <f t="shared" si="9"/>
        <v>0</v>
      </c>
      <c r="E36" s="375">
        <f t="shared" si="9"/>
        <v>0</v>
      </c>
      <c r="F36" s="375">
        <f t="shared" si="9"/>
        <v>0</v>
      </c>
      <c r="G36" s="375">
        <f t="shared" si="9"/>
        <v>0</v>
      </c>
      <c r="H36" s="413">
        <f t="shared" si="0"/>
        <v>0</v>
      </c>
      <c r="I36" s="374">
        <f t="shared" si="9"/>
        <v>0</v>
      </c>
      <c r="J36" s="375">
        <f>SUM(J37:J39)</f>
        <v>0</v>
      </c>
      <c r="K36" s="375">
        <f>SUM(K37:K39)</f>
        <v>0</v>
      </c>
      <c r="L36" s="375">
        <f>SUM(L37:L39)</f>
        <v>0</v>
      </c>
      <c r="M36" s="375">
        <f>SUM(M37:M39)</f>
        <v>0</v>
      </c>
      <c r="N36" s="375">
        <f>SUM(N37:N39)</f>
        <v>0</v>
      </c>
      <c r="O36" s="413">
        <f t="shared" si="1"/>
        <v>0</v>
      </c>
    </row>
    <row r="37" spans="1:15" ht="25.5">
      <c r="A37" s="421" t="s">
        <v>202</v>
      </c>
      <c r="B37" s="377"/>
      <c r="C37" s="375"/>
      <c r="D37" s="375"/>
      <c r="E37" s="375"/>
      <c r="F37" s="375"/>
      <c r="G37" s="375"/>
      <c r="H37" s="413">
        <f t="shared" si="0"/>
        <v>0</v>
      </c>
      <c r="I37" s="374"/>
      <c r="J37" s="375"/>
      <c r="K37" s="375"/>
      <c r="L37" s="375"/>
      <c r="M37" s="375"/>
      <c r="N37" s="375"/>
      <c r="O37" s="413">
        <f t="shared" si="1"/>
        <v>0</v>
      </c>
    </row>
    <row r="38" spans="1:15" ht="25.5">
      <c r="A38" s="421" t="s">
        <v>210</v>
      </c>
      <c r="B38" s="377"/>
      <c r="C38" s="375"/>
      <c r="D38" s="375"/>
      <c r="E38" s="375"/>
      <c r="F38" s="375"/>
      <c r="G38" s="375"/>
      <c r="H38" s="413">
        <f t="shared" si="0"/>
        <v>0</v>
      </c>
      <c r="I38" s="374"/>
      <c r="J38" s="375"/>
      <c r="K38" s="375"/>
      <c r="L38" s="375"/>
      <c r="M38" s="375"/>
      <c r="N38" s="375"/>
      <c r="O38" s="413">
        <f t="shared" si="1"/>
        <v>0</v>
      </c>
    </row>
    <row r="39" spans="1:15" ht="25.5">
      <c r="A39" s="421" t="s">
        <v>211</v>
      </c>
      <c r="B39" s="377"/>
      <c r="C39" s="375"/>
      <c r="D39" s="375"/>
      <c r="E39" s="375"/>
      <c r="F39" s="375"/>
      <c r="G39" s="375"/>
      <c r="H39" s="413">
        <f t="shared" si="0"/>
        <v>0</v>
      </c>
      <c r="I39" s="374"/>
      <c r="J39" s="375"/>
      <c r="K39" s="375"/>
      <c r="L39" s="375"/>
      <c r="M39" s="375"/>
      <c r="N39" s="375"/>
      <c r="O39" s="413">
        <f t="shared" si="1"/>
        <v>0</v>
      </c>
    </row>
    <row r="40" spans="1:15">
      <c r="A40" s="410" t="s">
        <v>212</v>
      </c>
      <c r="B40" s="377"/>
      <c r="C40" s="375"/>
      <c r="D40" s="375"/>
      <c r="E40" s="375"/>
      <c r="F40" s="375"/>
      <c r="G40" s="375"/>
      <c r="H40" s="413">
        <f t="shared" si="0"/>
        <v>0</v>
      </c>
      <c r="I40" s="374"/>
      <c r="J40" s="375"/>
      <c r="K40" s="375"/>
      <c r="L40" s="375"/>
      <c r="M40" s="375"/>
      <c r="N40" s="375"/>
      <c r="O40" s="413">
        <f t="shared" si="1"/>
        <v>0</v>
      </c>
    </row>
    <row r="41" spans="1:15">
      <c r="A41" s="410" t="s">
        <v>213</v>
      </c>
      <c r="B41" s="377"/>
      <c r="C41" s="375"/>
      <c r="D41" s="375"/>
      <c r="E41" s="375"/>
      <c r="F41" s="375"/>
      <c r="G41" s="375"/>
      <c r="H41" s="413">
        <f t="shared" si="0"/>
        <v>0</v>
      </c>
      <c r="I41" s="374"/>
      <c r="J41" s="375"/>
      <c r="K41" s="375"/>
      <c r="L41" s="375"/>
      <c r="M41" s="375"/>
      <c r="N41" s="375"/>
      <c r="O41" s="413">
        <f t="shared" si="1"/>
        <v>0</v>
      </c>
    </row>
    <row r="42" spans="1:15" ht="25.5">
      <c r="A42" s="423" t="s">
        <v>214</v>
      </c>
      <c r="B42" s="388">
        <f>B34+B35+B36+B40+B41</f>
        <v>0</v>
      </c>
      <c r="C42" s="386">
        <f t="shared" ref="C42:I42" si="10">C34+C35+C36+C40+C41</f>
        <v>0</v>
      </c>
      <c r="D42" s="386">
        <f t="shared" si="10"/>
        <v>0</v>
      </c>
      <c r="E42" s="386">
        <f t="shared" si="10"/>
        <v>0</v>
      </c>
      <c r="F42" s="386">
        <f t="shared" si="10"/>
        <v>0</v>
      </c>
      <c r="G42" s="386">
        <f t="shared" si="10"/>
        <v>0</v>
      </c>
      <c r="H42" s="426">
        <f t="shared" si="0"/>
        <v>0</v>
      </c>
      <c r="I42" s="385">
        <f t="shared" si="10"/>
        <v>0</v>
      </c>
      <c r="J42" s="386">
        <f>J34+J35+J36+J40+J41</f>
        <v>0</v>
      </c>
      <c r="K42" s="386">
        <f>K34+K35+K36+K40+K41</f>
        <v>0</v>
      </c>
      <c r="L42" s="386">
        <f>L34+L35+L36+L40+L41</f>
        <v>0</v>
      </c>
      <c r="M42" s="386">
        <f>M34+M35+M36+M40+M41</f>
        <v>0</v>
      </c>
      <c r="N42" s="386">
        <f>N34+N35+N36+N40+N41</f>
        <v>0</v>
      </c>
      <c r="O42" s="426">
        <f t="shared" si="1"/>
        <v>0</v>
      </c>
    </row>
    <row r="43" spans="1:15">
      <c r="A43" s="393"/>
      <c r="B43" s="377"/>
      <c r="C43" s="375"/>
      <c r="D43" s="375"/>
      <c r="E43" s="375"/>
      <c r="F43" s="375"/>
      <c r="G43" s="375"/>
      <c r="H43" s="413">
        <f t="shared" si="0"/>
        <v>0</v>
      </c>
      <c r="I43" s="374"/>
      <c r="J43" s="375"/>
      <c r="K43" s="375"/>
      <c r="L43" s="375"/>
      <c r="M43" s="375"/>
      <c r="N43" s="375"/>
      <c r="O43" s="413"/>
    </row>
    <row r="44" spans="1:15" ht="25.5">
      <c r="A44" s="410" t="s">
        <v>23</v>
      </c>
      <c r="B44" s="377"/>
      <c r="C44" s="375"/>
      <c r="D44" s="375"/>
      <c r="E44" s="375"/>
      <c r="F44" s="375"/>
      <c r="G44" s="375"/>
      <c r="H44" s="413">
        <f t="shared" si="0"/>
        <v>0</v>
      </c>
      <c r="I44" s="374"/>
      <c r="J44" s="375"/>
      <c r="K44" s="375"/>
      <c r="L44" s="375"/>
      <c r="M44" s="375"/>
      <c r="N44" s="375"/>
      <c r="O44" s="413">
        <f t="shared" si="1"/>
        <v>0</v>
      </c>
    </row>
    <row r="45" spans="1:15">
      <c r="A45" s="410" t="s">
        <v>46</v>
      </c>
      <c r="B45" s="377"/>
      <c r="C45" s="375"/>
      <c r="D45" s="375"/>
      <c r="E45" s="375"/>
      <c r="F45" s="375"/>
      <c r="G45" s="375"/>
      <c r="H45" s="413">
        <f t="shared" si="0"/>
        <v>0</v>
      </c>
      <c r="I45" s="374"/>
      <c r="J45" s="375"/>
      <c r="K45" s="375"/>
      <c r="L45" s="375"/>
      <c r="M45" s="375"/>
      <c r="N45" s="375"/>
      <c r="O45" s="413">
        <f t="shared" si="1"/>
        <v>0</v>
      </c>
    </row>
    <row r="46" spans="1:15">
      <c r="A46" s="410" t="s">
        <v>27</v>
      </c>
      <c r="B46" s="377"/>
      <c r="C46" s="375"/>
      <c r="D46" s="375"/>
      <c r="E46" s="375"/>
      <c r="F46" s="375"/>
      <c r="G46" s="375"/>
      <c r="H46" s="413">
        <f t="shared" si="0"/>
        <v>0</v>
      </c>
      <c r="I46" s="374"/>
      <c r="J46" s="375"/>
      <c r="K46" s="375"/>
      <c r="L46" s="375"/>
      <c r="M46" s="375"/>
      <c r="N46" s="375"/>
      <c r="O46" s="413">
        <f t="shared" si="1"/>
        <v>0</v>
      </c>
    </row>
    <row r="47" spans="1:15">
      <c r="A47" s="410" t="s">
        <v>47</v>
      </c>
      <c r="B47" s="377"/>
      <c r="C47" s="375"/>
      <c r="D47" s="375"/>
      <c r="E47" s="375"/>
      <c r="F47" s="375"/>
      <c r="G47" s="375"/>
      <c r="H47" s="413">
        <f t="shared" si="0"/>
        <v>0</v>
      </c>
      <c r="I47" s="374"/>
      <c r="J47" s="375"/>
      <c r="K47" s="375"/>
      <c r="L47" s="375"/>
      <c r="M47" s="375"/>
      <c r="N47" s="375"/>
      <c r="O47" s="413">
        <f t="shared" si="1"/>
        <v>0</v>
      </c>
    </row>
    <row r="48" spans="1:15">
      <c r="A48" s="410" t="s">
        <v>49</v>
      </c>
      <c r="B48" s="377"/>
      <c r="C48" s="375"/>
      <c r="D48" s="375"/>
      <c r="E48" s="375"/>
      <c r="F48" s="375"/>
      <c r="G48" s="375"/>
      <c r="H48" s="413">
        <f t="shared" si="0"/>
        <v>0</v>
      </c>
      <c r="I48" s="374"/>
      <c r="J48" s="375"/>
      <c r="K48" s="375"/>
      <c r="L48" s="375"/>
      <c r="M48" s="375"/>
      <c r="N48" s="375"/>
      <c r="O48" s="413">
        <f t="shared" si="1"/>
        <v>0</v>
      </c>
    </row>
    <row r="49" spans="1:15">
      <c r="A49" s="423" t="s">
        <v>51</v>
      </c>
      <c r="B49" s="388">
        <f>SUM(B44:B48)</f>
        <v>0</v>
      </c>
      <c r="C49" s="386">
        <f t="shared" ref="C49:I49" si="11">SUM(C44:C48)</f>
        <v>0</v>
      </c>
      <c r="D49" s="386">
        <f t="shared" si="11"/>
        <v>0</v>
      </c>
      <c r="E49" s="386">
        <f t="shared" si="11"/>
        <v>0</v>
      </c>
      <c r="F49" s="386">
        <f t="shared" si="11"/>
        <v>0</v>
      </c>
      <c r="G49" s="386">
        <f t="shared" si="11"/>
        <v>0</v>
      </c>
      <c r="H49" s="426">
        <f t="shared" si="0"/>
        <v>0</v>
      </c>
      <c r="I49" s="385">
        <f t="shared" si="11"/>
        <v>0</v>
      </c>
      <c r="J49" s="386">
        <f>SUM(J44:J48)</f>
        <v>0</v>
      </c>
      <c r="K49" s="386">
        <f>SUM(K44:K48)</f>
        <v>0</v>
      </c>
      <c r="L49" s="386">
        <f>SUM(L44:L48)</f>
        <v>0</v>
      </c>
      <c r="M49" s="386">
        <f>SUM(M44:M48)</f>
        <v>0</v>
      </c>
      <c r="N49" s="386">
        <f>SUM(N44:N48)</f>
        <v>0</v>
      </c>
      <c r="O49" s="426">
        <f t="shared" si="1"/>
        <v>0</v>
      </c>
    </row>
    <row r="50" spans="1:15">
      <c r="A50" s="393"/>
      <c r="B50" s="377"/>
      <c r="C50" s="375"/>
      <c r="D50" s="375"/>
      <c r="E50" s="375"/>
      <c r="F50" s="375"/>
      <c r="G50" s="375"/>
      <c r="H50" s="413">
        <f t="shared" si="0"/>
        <v>0</v>
      </c>
      <c r="I50" s="374"/>
      <c r="J50" s="375"/>
      <c r="K50" s="375"/>
      <c r="L50" s="375"/>
      <c r="M50" s="375"/>
      <c r="N50" s="375"/>
      <c r="O50" s="413"/>
    </row>
    <row r="51" spans="1:15" ht="25.5">
      <c r="A51" s="423" t="s">
        <v>53</v>
      </c>
      <c r="B51" s="388">
        <f>B42+B49</f>
        <v>0</v>
      </c>
      <c r="C51" s="386">
        <f t="shared" ref="C51:N51" si="12">C42+C49</f>
        <v>0</v>
      </c>
      <c r="D51" s="386">
        <f t="shared" si="12"/>
        <v>0</v>
      </c>
      <c r="E51" s="386">
        <f t="shared" si="12"/>
        <v>0</v>
      </c>
      <c r="F51" s="386">
        <f t="shared" si="12"/>
        <v>0</v>
      </c>
      <c r="G51" s="386">
        <f t="shared" si="12"/>
        <v>0</v>
      </c>
      <c r="H51" s="426">
        <f t="shared" si="0"/>
        <v>0</v>
      </c>
      <c r="I51" s="385">
        <f t="shared" si="12"/>
        <v>0</v>
      </c>
      <c r="J51" s="386">
        <f t="shared" si="12"/>
        <v>0</v>
      </c>
      <c r="K51" s="386">
        <f t="shared" si="12"/>
        <v>0</v>
      </c>
      <c r="L51" s="386">
        <f t="shared" si="12"/>
        <v>0</v>
      </c>
      <c r="M51" s="386">
        <f t="shared" si="12"/>
        <v>0</v>
      </c>
      <c r="N51" s="386">
        <f t="shared" si="12"/>
        <v>0</v>
      </c>
      <c r="O51" s="426">
        <f t="shared" si="1"/>
        <v>0</v>
      </c>
    </row>
    <row r="52" spans="1:15" ht="13.5" thickBot="1">
      <c r="A52" s="394"/>
      <c r="B52" s="398"/>
      <c r="C52" s="396"/>
      <c r="D52" s="396"/>
      <c r="E52" s="396"/>
      <c r="F52" s="396"/>
      <c r="G52" s="396"/>
      <c r="H52" s="430">
        <f t="shared" si="0"/>
        <v>0</v>
      </c>
      <c r="I52" s="395"/>
      <c r="J52" s="396"/>
      <c r="K52" s="396"/>
      <c r="L52" s="396"/>
      <c r="M52" s="396"/>
      <c r="N52" s="396"/>
      <c r="O52" s="430"/>
    </row>
    <row r="53" spans="1:15" ht="13.5" thickBot="1">
      <c r="A53" s="431" t="s">
        <v>215</v>
      </c>
      <c r="B53" s="432">
        <f>B31+B51</f>
        <v>614171</v>
      </c>
      <c r="C53" s="433">
        <f t="shared" ref="C53:M53" si="13">C31+C51</f>
        <v>189492</v>
      </c>
      <c r="D53" s="433">
        <f t="shared" si="13"/>
        <v>78757</v>
      </c>
      <c r="E53" s="433">
        <f t="shared" si="13"/>
        <v>117937</v>
      </c>
      <c r="F53" s="433">
        <f t="shared" si="13"/>
        <v>15942</v>
      </c>
      <c r="G53" s="433">
        <f t="shared" si="13"/>
        <v>19756</v>
      </c>
      <c r="H53" s="434">
        <f t="shared" si="0"/>
        <v>1036055</v>
      </c>
      <c r="I53" s="435">
        <f t="shared" si="13"/>
        <v>623617</v>
      </c>
      <c r="J53" s="433">
        <f t="shared" si="13"/>
        <v>192345</v>
      </c>
      <c r="K53" s="433">
        <f t="shared" si="13"/>
        <v>214967</v>
      </c>
      <c r="L53" s="433">
        <f t="shared" si="13"/>
        <v>120846</v>
      </c>
      <c r="M53" s="433">
        <f t="shared" si="13"/>
        <v>12753</v>
      </c>
      <c r="N53" s="433">
        <f>N31+N51</f>
        <v>23577</v>
      </c>
      <c r="O53" s="434">
        <f t="shared" si="1"/>
        <v>1188105</v>
      </c>
    </row>
    <row r="56" spans="1:15" ht="15.75">
      <c r="A56" s="1347" t="s">
        <v>578</v>
      </c>
      <c r="B56" s="1348"/>
      <c r="C56" s="1348"/>
    </row>
    <row r="57" spans="1:15" ht="15.75">
      <c r="A57" s="1347" t="s">
        <v>579</v>
      </c>
      <c r="B57" s="1348"/>
      <c r="C57" s="1348"/>
    </row>
  </sheetData>
  <sheetProtection selectLockedCells="1" selectUnlockedCells="1"/>
  <mergeCells count="14">
    <mergeCell ref="A56:C56"/>
    <mergeCell ref="A57:C57"/>
    <mergeCell ref="I6:O6"/>
    <mergeCell ref="B7:B8"/>
    <mergeCell ref="C7:G7"/>
    <mergeCell ref="H7:H8"/>
    <mergeCell ref="I7:I8"/>
    <mergeCell ref="J7:N7"/>
    <mergeCell ref="O7:O8"/>
    <mergeCell ref="A1:H1"/>
    <mergeCell ref="A3:H3"/>
    <mergeCell ref="G5:H5"/>
    <mergeCell ref="A6:A8"/>
    <mergeCell ref="B6:H6"/>
  </mergeCells>
  <pageMargins left="0.51180555555555551" right="0.39374999999999999" top="0.39374999999999999" bottom="0.70833333333333337" header="0.51180555555555551" footer="0.51180555555555551"/>
  <pageSetup paperSize="9" scale="87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topLeftCell="A43" workbookViewId="0">
      <selection activeCell="A58" sqref="A58:C59"/>
    </sheetView>
  </sheetViews>
  <sheetFormatPr defaultColWidth="9" defaultRowHeight="12.75"/>
  <cols>
    <col min="1" max="1" width="39.28515625" style="1" customWidth="1"/>
    <col min="2" max="2" width="9.140625" style="1" customWidth="1"/>
    <col min="3" max="3" width="8.5703125" style="1" customWidth="1"/>
    <col min="4" max="4" width="8.7109375" style="1" customWidth="1"/>
    <col min="5" max="5" width="7.28515625" style="1" customWidth="1"/>
    <col min="6" max="6" width="8.42578125" style="1" customWidth="1"/>
    <col min="7" max="7" width="7.85546875" style="1" customWidth="1"/>
    <col min="8" max="8" width="11.42578125" style="1" customWidth="1"/>
    <col min="9" max="9" width="10.140625" style="1" customWidth="1"/>
    <col min="10" max="11" width="10" style="1" customWidth="1"/>
    <col min="12" max="12" width="9.42578125" style="1" customWidth="1"/>
    <col min="13" max="13" width="10.140625" style="1" customWidth="1"/>
    <col min="14" max="14" width="11.42578125" style="1" customWidth="1"/>
    <col min="15" max="15" width="12.7109375" style="1" customWidth="1"/>
    <col min="16" max="16384" width="9" style="1"/>
  </cols>
  <sheetData>
    <row r="1" spans="1:15" ht="12.75" customHeight="1">
      <c r="A1" s="628" t="s">
        <v>591</v>
      </c>
      <c r="B1" s="629"/>
      <c r="C1" s="629"/>
      <c r="D1" s="629" t="s">
        <v>224</v>
      </c>
      <c r="E1" s="629"/>
      <c r="F1" s="629"/>
      <c r="G1" s="629"/>
      <c r="H1" s="629"/>
    </row>
    <row r="2" spans="1:15">
      <c r="A2" s="2"/>
      <c r="D2" s="6"/>
      <c r="E2" s="3"/>
      <c r="F2" s="4"/>
      <c r="G2" s="4"/>
      <c r="H2" s="4"/>
    </row>
    <row r="3" spans="1:15" ht="27" customHeight="1">
      <c r="A3" s="668" t="s">
        <v>225</v>
      </c>
      <c r="B3" s="668"/>
      <c r="C3" s="668"/>
      <c r="D3" s="668"/>
      <c r="E3" s="668"/>
      <c r="F3" s="668"/>
      <c r="G3" s="668"/>
      <c r="H3" s="668"/>
    </row>
    <row r="4" spans="1:15">
      <c r="A4" s="20"/>
      <c r="B4" s="20"/>
      <c r="C4" s="20"/>
      <c r="D4" s="20"/>
      <c r="E4" s="20"/>
      <c r="F4" s="18"/>
    </row>
    <row r="5" spans="1:15" ht="13.5" thickBot="1">
      <c r="A5" s="18" t="s">
        <v>226</v>
      </c>
      <c r="B5" s="39"/>
      <c r="C5" s="39"/>
      <c r="D5" s="39"/>
      <c r="F5" s="18"/>
      <c r="G5" s="6"/>
      <c r="H5" s="21" t="s">
        <v>56</v>
      </c>
    </row>
    <row r="6" spans="1:15" ht="12.75" customHeight="1">
      <c r="A6" s="1217" t="s">
        <v>227</v>
      </c>
      <c r="B6" s="1199" t="s">
        <v>503</v>
      </c>
      <c r="C6" s="1199"/>
      <c r="D6" s="1199"/>
      <c r="E6" s="1199"/>
      <c r="F6" s="1199"/>
      <c r="G6" s="1199"/>
      <c r="H6" s="1199"/>
      <c r="I6" s="1200" t="s">
        <v>504</v>
      </c>
      <c r="J6" s="1199"/>
      <c r="K6" s="1199"/>
      <c r="L6" s="1199"/>
      <c r="M6" s="1199"/>
      <c r="N6" s="1199"/>
      <c r="O6" s="1201"/>
    </row>
    <row r="7" spans="1:15">
      <c r="A7" s="1218"/>
      <c r="B7" s="1220" t="s">
        <v>58</v>
      </c>
      <c r="C7" s="1222" t="s">
        <v>59</v>
      </c>
      <c r="D7" s="1222"/>
      <c r="E7" s="1222"/>
      <c r="F7" s="1222"/>
      <c r="G7" s="1222"/>
      <c r="H7" s="1223" t="s">
        <v>60</v>
      </c>
      <c r="I7" s="1225" t="s">
        <v>58</v>
      </c>
      <c r="J7" s="1222" t="s">
        <v>59</v>
      </c>
      <c r="K7" s="1222"/>
      <c r="L7" s="1222"/>
      <c r="M7" s="1222"/>
      <c r="N7" s="1222"/>
      <c r="O7" s="1227" t="s">
        <v>60</v>
      </c>
    </row>
    <row r="8" spans="1:15" ht="26.25" thickBot="1">
      <c r="A8" s="1219"/>
      <c r="B8" s="1221"/>
      <c r="C8" s="436" t="s">
        <v>61</v>
      </c>
      <c r="D8" s="436" t="s">
        <v>62</v>
      </c>
      <c r="E8" s="436" t="s">
        <v>63</v>
      </c>
      <c r="F8" s="436" t="s">
        <v>64</v>
      </c>
      <c r="G8" s="436" t="s">
        <v>65</v>
      </c>
      <c r="H8" s="1224"/>
      <c r="I8" s="1226"/>
      <c r="J8" s="436" t="s">
        <v>61</v>
      </c>
      <c r="K8" s="436" t="s">
        <v>62</v>
      </c>
      <c r="L8" s="436" t="s">
        <v>63</v>
      </c>
      <c r="M8" s="436" t="s">
        <v>64</v>
      </c>
      <c r="N8" s="436" t="s">
        <v>65</v>
      </c>
      <c r="O8" s="1228"/>
    </row>
    <row r="9" spans="1:15">
      <c r="A9" s="437" t="s">
        <v>226</v>
      </c>
      <c r="B9" s="168"/>
      <c r="C9" s="169"/>
      <c r="D9" s="169"/>
      <c r="E9" s="169"/>
      <c r="F9" s="169"/>
      <c r="G9" s="169"/>
      <c r="H9" s="167"/>
      <c r="I9" s="407"/>
      <c r="J9" s="169"/>
      <c r="K9" s="169"/>
      <c r="L9" s="169"/>
      <c r="M9" s="169"/>
      <c r="N9" s="169"/>
      <c r="O9" s="408"/>
    </row>
    <row r="10" spans="1:15">
      <c r="A10" s="410" t="s">
        <v>6</v>
      </c>
      <c r="B10" s="438">
        <v>5218</v>
      </c>
      <c r="C10" s="38"/>
      <c r="D10" s="38">
        <v>28123</v>
      </c>
      <c r="E10" s="38"/>
      <c r="F10" s="38">
        <v>1919</v>
      </c>
      <c r="G10" s="38"/>
      <c r="H10" s="439">
        <f>SUM(B10:G10)</f>
        <v>35260</v>
      </c>
      <c r="I10" s="440">
        <v>7102</v>
      </c>
      <c r="J10" s="38"/>
      <c r="K10" s="441">
        <v>34051</v>
      </c>
      <c r="L10" s="38"/>
      <c r="M10" s="441">
        <v>1919</v>
      </c>
      <c r="N10" s="38"/>
      <c r="O10" s="442">
        <f>SUM(I10:N10)</f>
        <v>43072</v>
      </c>
    </row>
    <row r="11" spans="1:15" ht="25.5">
      <c r="A11" s="410" t="s">
        <v>198</v>
      </c>
      <c r="B11" s="438">
        <v>1413</v>
      </c>
      <c r="C11" s="38"/>
      <c r="D11" s="38">
        <v>7593</v>
      </c>
      <c r="E11" s="38"/>
      <c r="F11" s="443">
        <v>547</v>
      </c>
      <c r="G11" s="443"/>
      <c r="H11" s="439">
        <f t="shared" ref="H11:H53" si="0">SUM(B11:G11)</f>
        <v>9553</v>
      </c>
      <c r="I11" s="440">
        <v>1663</v>
      </c>
      <c r="J11" s="38"/>
      <c r="K11" s="441">
        <v>8430</v>
      </c>
      <c r="L11" s="38"/>
      <c r="M11" s="444">
        <v>547</v>
      </c>
      <c r="N11" s="443"/>
      <c r="O11" s="442">
        <f t="shared" ref="O11:O53" si="1">SUM(I11:N11)</f>
        <v>10640</v>
      </c>
    </row>
    <row r="12" spans="1:15">
      <c r="A12" s="410" t="s">
        <v>199</v>
      </c>
      <c r="B12" s="438">
        <v>8971</v>
      </c>
      <c r="C12" s="38"/>
      <c r="D12" s="38">
        <v>36495</v>
      </c>
      <c r="E12" s="38"/>
      <c r="F12" s="443"/>
      <c r="G12" s="443"/>
      <c r="H12" s="439">
        <f t="shared" si="0"/>
        <v>45466</v>
      </c>
      <c r="I12" s="440">
        <v>9392</v>
      </c>
      <c r="J12" s="38"/>
      <c r="K12" s="441">
        <v>39495</v>
      </c>
      <c r="L12" s="38"/>
      <c r="M12" s="443"/>
      <c r="N12" s="443"/>
      <c r="O12" s="442">
        <f t="shared" si="1"/>
        <v>48887</v>
      </c>
    </row>
    <row r="13" spans="1:15">
      <c r="A13" s="418" t="s">
        <v>200</v>
      </c>
      <c r="B13" s="438"/>
      <c r="C13" s="38"/>
      <c r="D13" s="38"/>
      <c r="E13" s="38"/>
      <c r="F13" s="38"/>
      <c r="G13" s="38"/>
      <c r="H13" s="439">
        <f t="shared" si="0"/>
        <v>0</v>
      </c>
      <c r="I13" s="445"/>
      <c r="J13" s="38"/>
      <c r="K13" s="38"/>
      <c r="L13" s="38"/>
      <c r="M13" s="38"/>
      <c r="N13" s="38"/>
      <c r="O13" s="442">
        <f t="shared" si="1"/>
        <v>0</v>
      </c>
    </row>
    <row r="14" spans="1:15">
      <c r="A14" s="410" t="s">
        <v>201</v>
      </c>
      <c r="B14" s="446">
        <f>SUM(B15:B19)</f>
        <v>0</v>
      </c>
      <c r="C14" s="443">
        <f t="shared" ref="C14:I14" si="2">SUM(C15:C19)</f>
        <v>0</v>
      </c>
      <c r="D14" s="443">
        <f t="shared" si="2"/>
        <v>0</v>
      </c>
      <c r="E14" s="443">
        <f t="shared" si="2"/>
        <v>0</v>
      </c>
      <c r="F14" s="443">
        <f t="shared" si="2"/>
        <v>0</v>
      </c>
      <c r="G14" s="443">
        <f t="shared" si="2"/>
        <v>0</v>
      </c>
      <c r="H14" s="439">
        <f t="shared" si="0"/>
        <v>0</v>
      </c>
      <c r="I14" s="447">
        <f t="shared" si="2"/>
        <v>0</v>
      </c>
      <c r="J14" s="443">
        <f>SUM(J15:J19)</f>
        <v>0</v>
      </c>
      <c r="K14" s="443">
        <f>SUM(K15:K19)</f>
        <v>0</v>
      </c>
      <c r="L14" s="443">
        <f>SUM(L15:L19)</f>
        <v>0</v>
      </c>
      <c r="M14" s="443">
        <f>SUM(M15:M19)</f>
        <v>0</v>
      </c>
      <c r="N14" s="443">
        <f>SUM(N15:N19)</f>
        <v>0</v>
      </c>
      <c r="O14" s="442">
        <f t="shared" si="1"/>
        <v>0</v>
      </c>
    </row>
    <row r="15" spans="1:15" ht="25.5">
      <c r="A15" s="421" t="s">
        <v>202</v>
      </c>
      <c r="B15" s="438"/>
      <c r="C15" s="38"/>
      <c r="D15" s="38"/>
      <c r="E15" s="38"/>
      <c r="F15" s="38"/>
      <c r="G15" s="38"/>
      <c r="H15" s="439">
        <f t="shared" si="0"/>
        <v>0</v>
      </c>
      <c r="I15" s="445"/>
      <c r="J15" s="38"/>
      <c r="K15" s="38"/>
      <c r="L15" s="38"/>
      <c r="M15" s="38"/>
      <c r="N15" s="38"/>
      <c r="O15" s="442">
        <f t="shared" si="1"/>
        <v>0</v>
      </c>
    </row>
    <row r="16" spans="1:15" ht="25.5">
      <c r="A16" s="421" t="s">
        <v>203</v>
      </c>
      <c r="B16" s="438"/>
      <c r="C16" s="38"/>
      <c r="D16" s="38"/>
      <c r="E16" s="38"/>
      <c r="F16" s="38"/>
      <c r="G16" s="38"/>
      <c r="H16" s="439">
        <f t="shared" si="0"/>
        <v>0</v>
      </c>
      <c r="I16" s="445"/>
      <c r="J16" s="38"/>
      <c r="K16" s="38"/>
      <c r="L16" s="38"/>
      <c r="M16" s="38"/>
      <c r="N16" s="38"/>
      <c r="O16" s="442">
        <f t="shared" si="1"/>
        <v>0</v>
      </c>
    </row>
    <row r="17" spans="1:15" ht="25.5">
      <c r="A17" s="422" t="s">
        <v>512</v>
      </c>
      <c r="B17" s="438"/>
      <c r="C17" s="38"/>
      <c r="D17" s="38"/>
      <c r="E17" s="38"/>
      <c r="F17" s="38"/>
      <c r="G17" s="38"/>
      <c r="H17" s="439">
        <f t="shared" si="0"/>
        <v>0</v>
      </c>
      <c r="I17" s="445"/>
      <c r="J17" s="38"/>
      <c r="K17" s="38"/>
      <c r="L17" s="38"/>
      <c r="M17" s="38"/>
      <c r="N17" s="38"/>
      <c r="O17" s="442">
        <f t="shared" si="1"/>
        <v>0</v>
      </c>
    </row>
    <row r="18" spans="1:15">
      <c r="A18" s="422" t="s">
        <v>205</v>
      </c>
      <c r="B18" s="438">
        <v>0</v>
      </c>
      <c r="C18" s="38"/>
      <c r="D18" s="38"/>
      <c r="E18" s="38"/>
      <c r="F18" s="38"/>
      <c r="G18" s="38"/>
      <c r="H18" s="439">
        <f t="shared" si="0"/>
        <v>0</v>
      </c>
      <c r="I18" s="445">
        <v>0</v>
      </c>
      <c r="J18" s="38"/>
      <c r="K18" s="38"/>
      <c r="L18" s="38"/>
      <c r="M18" s="38"/>
      <c r="N18" s="38"/>
      <c r="O18" s="442">
        <f t="shared" si="1"/>
        <v>0</v>
      </c>
    </row>
    <row r="19" spans="1:15">
      <c r="A19" s="422" t="s">
        <v>206</v>
      </c>
      <c r="B19" s="438"/>
      <c r="C19" s="38"/>
      <c r="D19" s="38"/>
      <c r="E19" s="38"/>
      <c r="F19" s="38"/>
      <c r="G19" s="38"/>
      <c r="H19" s="439">
        <f t="shared" si="0"/>
        <v>0</v>
      </c>
      <c r="I19" s="445"/>
      <c r="J19" s="38"/>
      <c r="K19" s="38"/>
      <c r="L19" s="38"/>
      <c r="M19" s="38"/>
      <c r="N19" s="38"/>
      <c r="O19" s="442">
        <f t="shared" si="1"/>
        <v>0</v>
      </c>
    </row>
    <row r="20" spans="1:15" ht="25.5">
      <c r="A20" s="410" t="s">
        <v>16</v>
      </c>
      <c r="B20" s="438">
        <v>10000</v>
      </c>
      <c r="C20" s="38"/>
      <c r="D20" s="38"/>
      <c r="E20" s="38"/>
      <c r="F20" s="38"/>
      <c r="G20" s="38"/>
      <c r="H20" s="439">
        <f t="shared" si="0"/>
        <v>10000</v>
      </c>
      <c r="I20" s="440">
        <v>12955</v>
      </c>
      <c r="J20" s="38"/>
      <c r="K20" s="38"/>
      <c r="L20" s="38"/>
      <c r="M20" s="38"/>
      <c r="N20" s="38"/>
      <c r="O20" s="442">
        <f t="shared" si="1"/>
        <v>12955</v>
      </c>
    </row>
    <row r="21" spans="1:15">
      <c r="A21" s="410" t="s">
        <v>18</v>
      </c>
      <c r="B21" s="438">
        <v>8000</v>
      </c>
      <c r="C21" s="38"/>
      <c r="D21" s="38"/>
      <c r="E21" s="38"/>
      <c r="F21" s="38"/>
      <c r="G21" s="38"/>
      <c r="H21" s="439">
        <f t="shared" si="0"/>
        <v>8000</v>
      </c>
      <c r="I21" s="440">
        <v>32290</v>
      </c>
      <c r="J21" s="38"/>
      <c r="K21" s="38"/>
      <c r="L21" s="38"/>
      <c r="M21" s="38"/>
      <c r="N21" s="38"/>
      <c r="O21" s="442">
        <f t="shared" si="1"/>
        <v>32290</v>
      </c>
    </row>
    <row r="22" spans="1:15">
      <c r="A22" s="410" t="s">
        <v>19</v>
      </c>
      <c r="B22" s="438">
        <v>4500</v>
      </c>
      <c r="C22" s="443"/>
      <c r="D22" s="38"/>
      <c r="E22" s="38"/>
      <c r="F22" s="38"/>
      <c r="G22" s="38"/>
      <c r="H22" s="439">
        <f t="shared" si="0"/>
        <v>4500</v>
      </c>
      <c r="I22" s="440">
        <v>10078</v>
      </c>
      <c r="J22" s="443"/>
      <c r="K22" s="38"/>
      <c r="L22" s="38"/>
      <c r="M22" s="38"/>
      <c r="N22" s="38"/>
      <c r="O22" s="442">
        <f t="shared" si="1"/>
        <v>10078</v>
      </c>
    </row>
    <row r="23" spans="1:15" ht="25.5">
      <c r="A23" s="423" t="s">
        <v>207</v>
      </c>
      <c r="B23" s="427">
        <f>B10+B11+B12+B13+B14+B20+B21+B22</f>
        <v>38102</v>
      </c>
      <c r="C23" s="425">
        <f t="shared" ref="C23:I23" si="3">C10+C11+C12+C13+C14+C20+C21+C22</f>
        <v>0</v>
      </c>
      <c r="D23" s="425">
        <f t="shared" si="3"/>
        <v>72211</v>
      </c>
      <c r="E23" s="425">
        <f t="shared" si="3"/>
        <v>0</v>
      </c>
      <c r="F23" s="425">
        <f t="shared" si="3"/>
        <v>2466</v>
      </c>
      <c r="G23" s="425">
        <f t="shared" si="3"/>
        <v>0</v>
      </c>
      <c r="H23" s="428">
        <f t="shared" si="0"/>
        <v>112779</v>
      </c>
      <c r="I23" s="424">
        <f t="shared" si="3"/>
        <v>73480</v>
      </c>
      <c r="J23" s="425">
        <f>J10+J11+J12+J13+J14+J20+J21+J22</f>
        <v>0</v>
      </c>
      <c r="K23" s="425">
        <f>K10+K11+K12+K13+K14+K20+K21+K22</f>
        <v>81976</v>
      </c>
      <c r="L23" s="425">
        <f>L10+L11+L12+L13+L14+L20+L21+L22</f>
        <v>0</v>
      </c>
      <c r="M23" s="425">
        <f>M10+M11+M12+M13+M14+M20+M21+M22</f>
        <v>2466</v>
      </c>
      <c r="N23" s="425">
        <f>N10+N11+N12+N13+N14+N20+N21+N22</f>
        <v>0</v>
      </c>
      <c r="O23" s="426">
        <f t="shared" si="1"/>
        <v>157922</v>
      </c>
    </row>
    <row r="24" spans="1:15">
      <c r="A24" s="390"/>
      <c r="B24" s="448"/>
      <c r="C24" s="449"/>
      <c r="D24" s="449"/>
      <c r="E24" s="449"/>
      <c r="F24" s="449"/>
      <c r="G24" s="449"/>
      <c r="H24" s="439"/>
      <c r="I24" s="450"/>
      <c r="J24" s="449"/>
      <c r="K24" s="449"/>
      <c r="L24" s="449"/>
      <c r="M24" s="449"/>
      <c r="N24" s="449"/>
      <c r="O24" s="442"/>
    </row>
    <row r="25" spans="1:15" ht="25.5">
      <c r="A25" s="410" t="s">
        <v>23</v>
      </c>
      <c r="B25" s="448"/>
      <c r="C25" s="449"/>
      <c r="D25" s="449"/>
      <c r="E25" s="449"/>
      <c r="F25" s="449"/>
      <c r="G25" s="449"/>
      <c r="H25" s="439">
        <f t="shared" si="0"/>
        <v>0</v>
      </c>
      <c r="I25" s="450"/>
      <c r="J25" s="449"/>
      <c r="K25" s="449"/>
      <c r="L25" s="449"/>
      <c r="M25" s="449"/>
      <c r="N25" s="449"/>
      <c r="O25" s="442">
        <f t="shared" si="1"/>
        <v>0</v>
      </c>
    </row>
    <row r="26" spans="1:15">
      <c r="A26" s="410" t="s">
        <v>25</v>
      </c>
      <c r="B26" s="448"/>
      <c r="C26" s="449"/>
      <c r="D26" s="449"/>
      <c r="E26" s="449"/>
      <c r="F26" s="449"/>
      <c r="G26" s="449"/>
      <c r="H26" s="439">
        <f t="shared" si="0"/>
        <v>0</v>
      </c>
      <c r="I26" s="450"/>
      <c r="J26" s="449"/>
      <c r="K26" s="449"/>
      <c r="L26" s="449"/>
      <c r="M26" s="449"/>
      <c r="N26" s="449"/>
      <c r="O26" s="442">
        <f t="shared" si="1"/>
        <v>0</v>
      </c>
    </row>
    <row r="27" spans="1:15">
      <c r="A27" s="410" t="s">
        <v>27</v>
      </c>
      <c r="B27" s="448">
        <v>43360</v>
      </c>
      <c r="C27" s="449"/>
      <c r="D27" s="449"/>
      <c r="E27" s="449"/>
      <c r="F27" s="449"/>
      <c r="G27" s="449"/>
      <c r="H27" s="439">
        <f t="shared" si="0"/>
        <v>43360</v>
      </c>
      <c r="I27" s="451">
        <v>43360</v>
      </c>
      <c r="J27" s="449"/>
      <c r="K27" s="449"/>
      <c r="L27" s="449"/>
      <c r="M27" s="449"/>
      <c r="N27" s="449"/>
      <c r="O27" s="442">
        <f t="shared" si="1"/>
        <v>43360</v>
      </c>
    </row>
    <row r="28" spans="1:15">
      <c r="A28" s="410" t="s">
        <v>29</v>
      </c>
      <c r="B28" s="448"/>
      <c r="C28" s="449"/>
      <c r="D28" s="449"/>
      <c r="E28" s="449"/>
      <c r="F28" s="449"/>
      <c r="G28" s="449"/>
      <c r="H28" s="439">
        <f t="shared" si="0"/>
        <v>0</v>
      </c>
      <c r="I28" s="450"/>
      <c r="J28" s="449"/>
      <c r="K28" s="449"/>
      <c r="L28" s="449"/>
      <c r="M28" s="449"/>
      <c r="N28" s="449"/>
      <c r="O28" s="442">
        <f t="shared" si="1"/>
        <v>0</v>
      </c>
    </row>
    <row r="29" spans="1:15">
      <c r="A29" s="423" t="s">
        <v>32</v>
      </c>
      <c r="B29" s="385">
        <f>B25+B26+B27+B28</f>
        <v>43360</v>
      </c>
      <c r="C29" s="386">
        <f t="shared" ref="C29:I29" si="4">C25+C26+C27+C28</f>
        <v>0</v>
      </c>
      <c r="D29" s="386">
        <f t="shared" si="4"/>
        <v>0</v>
      </c>
      <c r="E29" s="386">
        <f t="shared" si="4"/>
        <v>0</v>
      </c>
      <c r="F29" s="386">
        <f t="shared" si="4"/>
        <v>0</v>
      </c>
      <c r="G29" s="386">
        <f t="shared" si="4"/>
        <v>0</v>
      </c>
      <c r="H29" s="428">
        <f t="shared" si="0"/>
        <v>43360</v>
      </c>
      <c r="I29" s="388">
        <f t="shared" si="4"/>
        <v>43360</v>
      </c>
      <c r="J29" s="386">
        <f>J25+J26+J27+J28</f>
        <v>0</v>
      </c>
      <c r="K29" s="386">
        <f>K25+K26+K27+K28</f>
        <v>0</v>
      </c>
      <c r="L29" s="386">
        <f>L25+L26+L27+L28</f>
        <v>0</v>
      </c>
      <c r="M29" s="386">
        <f>M25+M26+M27+M28</f>
        <v>0</v>
      </c>
      <c r="N29" s="386">
        <f>N25+N26+N27+N28</f>
        <v>0</v>
      </c>
      <c r="O29" s="426">
        <f t="shared" si="1"/>
        <v>43360</v>
      </c>
    </row>
    <row r="30" spans="1:15">
      <c r="A30" s="429"/>
      <c r="B30" s="448"/>
      <c r="C30" s="449"/>
      <c r="D30" s="449"/>
      <c r="E30" s="449"/>
      <c r="F30" s="449"/>
      <c r="G30" s="449"/>
      <c r="H30" s="439"/>
      <c r="I30" s="450"/>
      <c r="J30" s="449"/>
      <c r="K30" s="449"/>
      <c r="L30" s="449"/>
      <c r="M30" s="449"/>
      <c r="N30" s="449"/>
      <c r="O30" s="442"/>
    </row>
    <row r="31" spans="1:15" ht="25.5">
      <c r="A31" s="423" t="s">
        <v>34</v>
      </c>
      <c r="B31" s="385">
        <f>B23+B29</f>
        <v>81462</v>
      </c>
      <c r="C31" s="386">
        <f t="shared" ref="C31:N31" si="5">C23+C29</f>
        <v>0</v>
      </c>
      <c r="D31" s="386">
        <f t="shared" si="5"/>
        <v>72211</v>
      </c>
      <c r="E31" s="386">
        <f t="shared" si="5"/>
        <v>0</v>
      </c>
      <c r="F31" s="386">
        <f t="shared" si="5"/>
        <v>2466</v>
      </c>
      <c r="G31" s="386">
        <f t="shared" si="5"/>
        <v>0</v>
      </c>
      <c r="H31" s="428">
        <f t="shared" si="0"/>
        <v>156139</v>
      </c>
      <c r="I31" s="388">
        <f t="shared" si="5"/>
        <v>116840</v>
      </c>
      <c r="J31" s="386">
        <f t="shared" si="5"/>
        <v>0</v>
      </c>
      <c r="K31" s="386">
        <f t="shared" si="5"/>
        <v>81976</v>
      </c>
      <c r="L31" s="386">
        <f t="shared" si="5"/>
        <v>0</v>
      </c>
      <c r="M31" s="386">
        <f t="shared" si="5"/>
        <v>2466</v>
      </c>
      <c r="N31" s="386">
        <f t="shared" si="5"/>
        <v>0</v>
      </c>
      <c r="O31" s="426">
        <f t="shared" si="1"/>
        <v>201282</v>
      </c>
    </row>
    <row r="32" spans="1:15">
      <c r="A32" s="429"/>
      <c r="B32" s="448"/>
      <c r="C32" s="449"/>
      <c r="D32" s="449"/>
      <c r="E32" s="449"/>
      <c r="F32" s="449"/>
      <c r="G32" s="449"/>
      <c r="H32" s="439"/>
      <c r="I32" s="450"/>
      <c r="J32" s="449"/>
      <c r="K32" s="449"/>
      <c r="L32" s="449"/>
      <c r="M32" s="449"/>
      <c r="N32" s="449"/>
      <c r="O32" s="442"/>
    </row>
    <row r="33" spans="1:15">
      <c r="A33" s="384" t="s">
        <v>208</v>
      </c>
      <c r="B33" s="385"/>
      <c r="C33" s="386"/>
      <c r="D33" s="386"/>
      <c r="E33" s="386"/>
      <c r="F33" s="386"/>
      <c r="G33" s="386"/>
      <c r="H33" s="428">
        <f t="shared" si="0"/>
        <v>0</v>
      </c>
      <c r="I33" s="388"/>
      <c r="J33" s="386"/>
      <c r="K33" s="386"/>
      <c r="L33" s="386"/>
      <c r="M33" s="386"/>
      <c r="N33" s="386"/>
      <c r="O33" s="426">
        <f t="shared" si="1"/>
        <v>0</v>
      </c>
    </row>
    <row r="34" spans="1:15">
      <c r="A34" s="410" t="s">
        <v>36</v>
      </c>
      <c r="B34" s="448">
        <v>12991</v>
      </c>
      <c r="C34" s="449"/>
      <c r="D34" s="449"/>
      <c r="E34" s="449"/>
      <c r="F34" s="449"/>
      <c r="G34" s="449"/>
      <c r="H34" s="439">
        <f t="shared" si="0"/>
        <v>12991</v>
      </c>
      <c r="I34" s="451">
        <v>23782</v>
      </c>
      <c r="J34" s="449">
        <v>155</v>
      </c>
      <c r="K34" s="449"/>
      <c r="L34" s="449"/>
      <c r="M34" s="449"/>
      <c r="N34" s="449"/>
      <c r="O34" s="442">
        <f t="shared" si="1"/>
        <v>23937</v>
      </c>
    </row>
    <row r="35" spans="1:15">
      <c r="A35" s="410" t="s">
        <v>38</v>
      </c>
      <c r="B35" s="448"/>
      <c r="C35" s="449"/>
      <c r="D35" s="449"/>
      <c r="E35" s="449"/>
      <c r="F35" s="449"/>
      <c r="G35" s="449"/>
      <c r="H35" s="439">
        <f t="shared" si="0"/>
        <v>0</v>
      </c>
      <c r="I35" s="450">
        <v>30202</v>
      </c>
      <c r="J35" s="449"/>
      <c r="K35" s="449"/>
      <c r="L35" s="449"/>
      <c r="M35" s="449"/>
      <c r="N35" s="449"/>
      <c r="O35" s="442">
        <f t="shared" si="1"/>
        <v>30202</v>
      </c>
    </row>
    <row r="36" spans="1:15" ht="25.5">
      <c r="A36" s="410" t="s">
        <v>209</v>
      </c>
      <c r="B36" s="448">
        <f>SUM(B37:B39)</f>
        <v>27000</v>
      </c>
      <c r="C36" s="449">
        <f t="shared" ref="C36:I36" si="6">SUM(C37:C39)</f>
        <v>0</v>
      </c>
      <c r="D36" s="449">
        <f t="shared" si="6"/>
        <v>0</v>
      </c>
      <c r="E36" s="449">
        <f t="shared" si="6"/>
        <v>0</v>
      </c>
      <c r="F36" s="449">
        <f t="shared" si="6"/>
        <v>0</v>
      </c>
      <c r="G36" s="449">
        <f t="shared" si="6"/>
        <v>0</v>
      </c>
      <c r="H36" s="439">
        <f t="shared" si="0"/>
        <v>27000</v>
      </c>
      <c r="I36" s="450">
        <f t="shared" si="6"/>
        <v>27000</v>
      </c>
      <c r="J36" s="449">
        <f>SUM(J37:J39)</f>
        <v>0</v>
      </c>
      <c r="K36" s="449">
        <f>SUM(K37:K39)</f>
        <v>0</v>
      </c>
      <c r="L36" s="449">
        <f>SUM(L37:L39)</f>
        <v>0</v>
      </c>
      <c r="M36" s="449">
        <f>SUM(M37:M39)</f>
        <v>0</v>
      </c>
      <c r="N36" s="449">
        <f>SUM(N37:N39)</f>
        <v>0</v>
      </c>
      <c r="O36" s="442">
        <f t="shared" si="1"/>
        <v>27000</v>
      </c>
    </row>
    <row r="37" spans="1:15" ht="25.5">
      <c r="A37" s="421" t="s">
        <v>202</v>
      </c>
      <c r="B37" s="448"/>
      <c r="C37" s="449"/>
      <c r="D37" s="449"/>
      <c r="E37" s="449"/>
      <c r="F37" s="449"/>
      <c r="G37" s="449"/>
      <c r="H37" s="439">
        <f t="shared" si="0"/>
        <v>0</v>
      </c>
      <c r="I37" s="450"/>
      <c r="J37" s="449"/>
      <c r="K37" s="449"/>
      <c r="L37" s="449"/>
      <c r="M37" s="449"/>
      <c r="N37" s="449"/>
      <c r="O37" s="442">
        <f t="shared" si="1"/>
        <v>0</v>
      </c>
    </row>
    <row r="38" spans="1:15" ht="25.5">
      <c r="A38" s="421" t="s">
        <v>210</v>
      </c>
      <c r="B38" s="448">
        <v>27000</v>
      </c>
      <c r="C38" s="449"/>
      <c r="D38" s="449"/>
      <c r="E38" s="449"/>
      <c r="F38" s="449"/>
      <c r="G38" s="449"/>
      <c r="H38" s="439">
        <f t="shared" si="0"/>
        <v>27000</v>
      </c>
      <c r="I38" s="451">
        <v>27000</v>
      </c>
      <c r="J38" s="449"/>
      <c r="K38" s="449"/>
      <c r="L38" s="449"/>
      <c r="M38" s="449"/>
      <c r="N38" s="449"/>
      <c r="O38" s="442">
        <f t="shared" si="1"/>
        <v>27000</v>
      </c>
    </row>
    <row r="39" spans="1:15" ht="25.5">
      <c r="A39" s="421" t="s">
        <v>211</v>
      </c>
      <c r="B39" s="448"/>
      <c r="C39" s="449"/>
      <c r="D39" s="449"/>
      <c r="E39" s="449"/>
      <c r="F39" s="449"/>
      <c r="G39" s="449"/>
      <c r="H39" s="439">
        <f t="shared" si="0"/>
        <v>0</v>
      </c>
      <c r="I39" s="450"/>
      <c r="J39" s="449"/>
      <c r="K39" s="449"/>
      <c r="L39" s="449"/>
      <c r="M39" s="449"/>
      <c r="N39" s="449"/>
      <c r="O39" s="442">
        <f t="shared" si="1"/>
        <v>0</v>
      </c>
    </row>
    <row r="40" spans="1:15">
      <c r="A40" s="410" t="s">
        <v>212</v>
      </c>
      <c r="B40" s="448"/>
      <c r="C40" s="449"/>
      <c r="D40" s="449"/>
      <c r="E40" s="449"/>
      <c r="F40" s="449"/>
      <c r="G40" s="449"/>
      <c r="H40" s="439">
        <f t="shared" si="0"/>
        <v>0</v>
      </c>
      <c r="I40" s="450"/>
      <c r="J40" s="449"/>
      <c r="K40" s="449"/>
      <c r="L40" s="449"/>
      <c r="M40" s="449"/>
      <c r="N40" s="449"/>
      <c r="O40" s="442">
        <f t="shared" si="1"/>
        <v>0</v>
      </c>
    </row>
    <row r="41" spans="1:15">
      <c r="A41" s="410" t="s">
        <v>213</v>
      </c>
      <c r="B41" s="448"/>
      <c r="C41" s="449"/>
      <c r="D41" s="449"/>
      <c r="E41" s="449"/>
      <c r="F41" s="449"/>
      <c r="G41" s="449"/>
      <c r="H41" s="439">
        <f t="shared" si="0"/>
        <v>0</v>
      </c>
      <c r="I41" s="450"/>
      <c r="J41" s="449"/>
      <c r="K41" s="449"/>
      <c r="L41" s="449"/>
      <c r="M41" s="449"/>
      <c r="N41" s="449"/>
      <c r="O41" s="442">
        <f t="shared" si="1"/>
        <v>0</v>
      </c>
    </row>
    <row r="42" spans="1:15" ht="25.5">
      <c r="A42" s="423" t="s">
        <v>214</v>
      </c>
      <c r="B42" s="385">
        <f>B34+B35+B36+B40+B41</f>
        <v>39991</v>
      </c>
      <c r="C42" s="386">
        <f t="shared" ref="C42:I42" si="7">C34+C35+C36+C40+C41</f>
        <v>0</v>
      </c>
      <c r="D42" s="386">
        <f t="shared" si="7"/>
        <v>0</v>
      </c>
      <c r="E42" s="386">
        <f t="shared" si="7"/>
        <v>0</v>
      </c>
      <c r="F42" s="386">
        <f t="shared" si="7"/>
        <v>0</v>
      </c>
      <c r="G42" s="386">
        <f t="shared" si="7"/>
        <v>0</v>
      </c>
      <c r="H42" s="428">
        <f t="shared" si="0"/>
        <v>39991</v>
      </c>
      <c r="I42" s="388">
        <f t="shared" si="7"/>
        <v>80984</v>
      </c>
      <c r="J42" s="386">
        <f>J34+J35+J36+J40+J41</f>
        <v>155</v>
      </c>
      <c r="K42" s="386">
        <f>K34+K35+K36+K40+K41</f>
        <v>0</v>
      </c>
      <c r="L42" s="386">
        <f>L34+L35+L36+L40+L41</f>
        <v>0</v>
      </c>
      <c r="M42" s="386">
        <f>M34+M35+M36+M40+M41</f>
        <v>0</v>
      </c>
      <c r="N42" s="386">
        <f>N34+N35+N36+N40+N41</f>
        <v>0</v>
      </c>
      <c r="O42" s="426">
        <f t="shared" si="1"/>
        <v>81139</v>
      </c>
    </row>
    <row r="43" spans="1:15">
      <c r="A43" s="393"/>
      <c r="B43" s="448"/>
      <c r="C43" s="449"/>
      <c r="D43" s="449"/>
      <c r="E43" s="449"/>
      <c r="F43" s="449"/>
      <c r="G43" s="449"/>
      <c r="H43" s="439"/>
      <c r="I43" s="450"/>
      <c r="J43" s="449"/>
      <c r="K43" s="449"/>
      <c r="L43" s="449"/>
      <c r="M43" s="449"/>
      <c r="N43" s="449"/>
      <c r="O43" s="442"/>
    </row>
    <row r="44" spans="1:15" ht="25.5">
      <c r="A44" s="410" t="s">
        <v>23</v>
      </c>
      <c r="B44" s="448"/>
      <c r="C44" s="449"/>
      <c r="D44" s="449"/>
      <c r="E44" s="449"/>
      <c r="F44" s="449"/>
      <c r="G44" s="449"/>
      <c r="H44" s="439">
        <f t="shared" si="0"/>
        <v>0</v>
      </c>
      <c r="I44" s="450"/>
      <c r="J44" s="449"/>
      <c r="K44" s="449"/>
      <c r="L44" s="449"/>
      <c r="M44" s="449"/>
      <c r="N44" s="449"/>
      <c r="O44" s="442">
        <f t="shared" si="1"/>
        <v>0</v>
      </c>
    </row>
    <row r="45" spans="1:15">
      <c r="A45" s="410" t="s">
        <v>46</v>
      </c>
      <c r="B45" s="448"/>
      <c r="C45" s="449"/>
      <c r="D45" s="449"/>
      <c r="E45" s="449"/>
      <c r="F45" s="449"/>
      <c r="G45" s="449"/>
      <c r="H45" s="439">
        <f t="shared" si="0"/>
        <v>0</v>
      </c>
      <c r="I45" s="450"/>
      <c r="J45" s="449"/>
      <c r="K45" s="449"/>
      <c r="L45" s="449"/>
      <c r="M45" s="449"/>
      <c r="N45" s="449"/>
      <c r="O45" s="442">
        <f t="shared" si="1"/>
        <v>0</v>
      </c>
    </row>
    <row r="46" spans="1:15">
      <c r="A46" s="410" t="s">
        <v>27</v>
      </c>
      <c r="B46" s="448"/>
      <c r="C46" s="449"/>
      <c r="D46" s="449"/>
      <c r="E46" s="449"/>
      <c r="F46" s="449"/>
      <c r="G46" s="449"/>
      <c r="H46" s="439">
        <f t="shared" si="0"/>
        <v>0</v>
      </c>
      <c r="I46" s="450">
        <v>155</v>
      </c>
      <c r="J46" s="449"/>
      <c r="K46" s="449"/>
      <c r="L46" s="449"/>
      <c r="M46" s="449"/>
      <c r="N46" s="449"/>
      <c r="O46" s="442">
        <f t="shared" si="1"/>
        <v>155</v>
      </c>
    </row>
    <row r="47" spans="1:15">
      <c r="A47" s="410" t="s">
        <v>47</v>
      </c>
      <c r="B47" s="448"/>
      <c r="C47" s="449"/>
      <c r="D47" s="449"/>
      <c r="E47" s="449"/>
      <c r="F47" s="449"/>
      <c r="G47" s="449"/>
      <c r="H47" s="439">
        <f t="shared" si="0"/>
        <v>0</v>
      </c>
      <c r="I47" s="450"/>
      <c r="J47" s="449"/>
      <c r="K47" s="449"/>
      <c r="L47" s="449"/>
      <c r="M47" s="449"/>
      <c r="N47" s="449"/>
      <c r="O47" s="442">
        <f t="shared" si="1"/>
        <v>0</v>
      </c>
    </row>
    <row r="48" spans="1:15">
      <c r="A48" s="410" t="s">
        <v>49</v>
      </c>
      <c r="B48" s="448">
        <v>49000</v>
      </c>
      <c r="C48" s="449"/>
      <c r="D48" s="449"/>
      <c r="E48" s="449"/>
      <c r="F48" s="449"/>
      <c r="G48" s="449"/>
      <c r="H48" s="439">
        <f t="shared" si="0"/>
        <v>49000</v>
      </c>
      <c r="I48" s="451">
        <v>49000</v>
      </c>
      <c r="J48" s="449"/>
      <c r="K48" s="449"/>
      <c r="L48" s="449"/>
      <c r="M48" s="449"/>
      <c r="N48" s="449"/>
      <c r="O48" s="442">
        <f t="shared" si="1"/>
        <v>49000</v>
      </c>
    </row>
    <row r="49" spans="1:15">
      <c r="A49" s="423" t="s">
        <v>51</v>
      </c>
      <c r="B49" s="385">
        <f>B44+B45+B46+B47+B48</f>
        <v>49000</v>
      </c>
      <c r="C49" s="386">
        <f t="shared" ref="C49:I49" si="8">C44+C45+C46+C47+C48</f>
        <v>0</v>
      </c>
      <c r="D49" s="386">
        <f t="shared" si="8"/>
        <v>0</v>
      </c>
      <c r="E49" s="386">
        <f t="shared" si="8"/>
        <v>0</v>
      </c>
      <c r="F49" s="386">
        <f t="shared" si="8"/>
        <v>0</v>
      </c>
      <c r="G49" s="386">
        <f t="shared" si="8"/>
        <v>0</v>
      </c>
      <c r="H49" s="428">
        <f t="shared" si="0"/>
        <v>49000</v>
      </c>
      <c r="I49" s="388">
        <f t="shared" si="8"/>
        <v>49155</v>
      </c>
      <c r="J49" s="386">
        <f>J44+J45+J46+J47+J48</f>
        <v>0</v>
      </c>
      <c r="K49" s="386">
        <f>K44+K45+K46+K47+K48</f>
        <v>0</v>
      </c>
      <c r="L49" s="386">
        <f>L44+L45+L46+L47+L48</f>
        <v>0</v>
      </c>
      <c r="M49" s="386">
        <f>M44+M45+M46+M47+M48</f>
        <v>0</v>
      </c>
      <c r="N49" s="386">
        <f>N44+N45+N46+N47+N48</f>
        <v>0</v>
      </c>
      <c r="O49" s="426">
        <f t="shared" si="1"/>
        <v>49155</v>
      </c>
    </row>
    <row r="50" spans="1:15">
      <c r="A50" s="452"/>
      <c r="B50" s="448"/>
      <c r="C50" s="449"/>
      <c r="D50" s="449"/>
      <c r="E50" s="449"/>
      <c r="F50" s="449"/>
      <c r="G50" s="449"/>
      <c r="H50" s="439"/>
      <c r="I50" s="450"/>
      <c r="J50" s="449"/>
      <c r="K50" s="449"/>
      <c r="L50" s="449"/>
      <c r="M50" s="449"/>
      <c r="N50" s="449"/>
      <c r="O50" s="442"/>
    </row>
    <row r="51" spans="1:15" ht="25.5">
      <c r="A51" s="423" t="s">
        <v>53</v>
      </c>
      <c r="B51" s="385">
        <f>B42+B49</f>
        <v>88991</v>
      </c>
      <c r="C51" s="386">
        <f t="shared" ref="C51:N51" si="9">C42+C49</f>
        <v>0</v>
      </c>
      <c r="D51" s="386">
        <f t="shared" si="9"/>
        <v>0</v>
      </c>
      <c r="E51" s="386">
        <f t="shared" si="9"/>
        <v>0</v>
      </c>
      <c r="F51" s="386">
        <f t="shared" si="9"/>
        <v>0</v>
      </c>
      <c r="G51" s="386">
        <f t="shared" si="9"/>
        <v>0</v>
      </c>
      <c r="H51" s="428">
        <f t="shared" si="0"/>
        <v>88991</v>
      </c>
      <c r="I51" s="388">
        <f t="shared" si="9"/>
        <v>130139</v>
      </c>
      <c r="J51" s="386">
        <f t="shared" si="9"/>
        <v>155</v>
      </c>
      <c r="K51" s="386">
        <f t="shared" si="9"/>
        <v>0</v>
      </c>
      <c r="L51" s="386">
        <f t="shared" si="9"/>
        <v>0</v>
      </c>
      <c r="M51" s="386">
        <f t="shared" si="9"/>
        <v>0</v>
      </c>
      <c r="N51" s="386">
        <f t="shared" si="9"/>
        <v>0</v>
      </c>
      <c r="O51" s="426">
        <f t="shared" si="1"/>
        <v>130294</v>
      </c>
    </row>
    <row r="52" spans="1:15" ht="13.5" thickBot="1">
      <c r="A52" s="453"/>
      <c r="B52" s="454"/>
      <c r="C52" s="455"/>
      <c r="D52" s="455"/>
      <c r="E52" s="455"/>
      <c r="F52" s="455"/>
      <c r="G52" s="455"/>
      <c r="H52" s="456"/>
      <c r="I52" s="457"/>
      <c r="J52" s="455"/>
      <c r="K52" s="455"/>
      <c r="L52" s="455"/>
      <c r="M52" s="455"/>
      <c r="N52" s="455"/>
      <c r="O52" s="458"/>
    </row>
    <row r="53" spans="1:15" ht="13.5" thickBot="1">
      <c r="A53" s="431" t="s">
        <v>215</v>
      </c>
      <c r="B53" s="435">
        <f>B31+B51</f>
        <v>170453</v>
      </c>
      <c r="C53" s="433">
        <f t="shared" ref="C53:N53" si="10">C31+C51</f>
        <v>0</v>
      </c>
      <c r="D53" s="433">
        <f t="shared" si="10"/>
        <v>72211</v>
      </c>
      <c r="E53" s="433">
        <f t="shared" si="10"/>
        <v>0</v>
      </c>
      <c r="F53" s="433">
        <f t="shared" si="10"/>
        <v>2466</v>
      </c>
      <c r="G53" s="433">
        <f t="shared" si="10"/>
        <v>0</v>
      </c>
      <c r="H53" s="459">
        <f t="shared" si="0"/>
        <v>245130</v>
      </c>
      <c r="I53" s="432">
        <f t="shared" si="10"/>
        <v>246979</v>
      </c>
      <c r="J53" s="433">
        <f t="shared" si="10"/>
        <v>155</v>
      </c>
      <c r="K53" s="433">
        <f t="shared" si="10"/>
        <v>81976</v>
      </c>
      <c r="L53" s="433">
        <f t="shared" si="10"/>
        <v>0</v>
      </c>
      <c r="M53" s="433">
        <f t="shared" si="10"/>
        <v>2466</v>
      </c>
      <c r="N53" s="433">
        <f t="shared" si="10"/>
        <v>0</v>
      </c>
      <c r="O53" s="434">
        <f t="shared" si="1"/>
        <v>331576</v>
      </c>
    </row>
    <row r="58" spans="1:15" ht="15.75">
      <c r="A58" s="1347" t="s">
        <v>578</v>
      </c>
      <c r="B58" s="1348"/>
      <c r="C58" s="1348"/>
    </row>
    <row r="59" spans="1:15" ht="15.75">
      <c r="A59" s="1347" t="s">
        <v>579</v>
      </c>
      <c r="B59" s="1348"/>
      <c r="C59" s="1348"/>
    </row>
    <row r="60" spans="1:15" ht="15.75">
      <c r="A60" s="1347" t="s">
        <v>580</v>
      </c>
      <c r="B60" s="1348"/>
      <c r="C60" s="1348"/>
    </row>
  </sheetData>
  <sheetProtection selectLockedCells="1" selectUnlockedCells="1"/>
  <mergeCells count="14">
    <mergeCell ref="A58:C58"/>
    <mergeCell ref="A59:C59"/>
    <mergeCell ref="A60:C60"/>
    <mergeCell ref="A1:H1"/>
    <mergeCell ref="A3:H3"/>
    <mergeCell ref="A6:A8"/>
    <mergeCell ref="B6:H6"/>
    <mergeCell ref="I6:O6"/>
    <mergeCell ref="B7:B8"/>
    <mergeCell ref="C7:G7"/>
    <mergeCell ref="H7:H8"/>
    <mergeCell ref="I7:I8"/>
    <mergeCell ref="J7:N7"/>
    <mergeCell ref="O7:O8"/>
  </mergeCells>
  <pageMargins left="0.51180555555555551" right="0.39374999999999999" top="0.39374999999999999" bottom="0.70833333333333337" header="0.51180555555555551" footer="0.51180555555555551"/>
  <pageSetup paperSize="9" scale="87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5"/>
  <sheetViews>
    <sheetView workbookViewId="0">
      <selection sqref="A1:H1"/>
    </sheetView>
  </sheetViews>
  <sheetFormatPr defaultColWidth="9" defaultRowHeight="12.75"/>
  <cols>
    <col min="1" max="1" width="39.85546875" style="1" customWidth="1"/>
    <col min="2" max="2" width="8.85546875" style="1" customWidth="1"/>
    <col min="3" max="4" width="8.5703125" style="1" customWidth="1"/>
    <col min="5" max="5" width="8" style="1" customWidth="1"/>
    <col min="6" max="6" width="8.42578125" style="1" customWidth="1"/>
    <col min="7" max="7" width="7.140625" style="1" customWidth="1"/>
    <col min="8" max="8" width="11.42578125" style="1" customWidth="1"/>
    <col min="9" max="9" width="10.140625" style="1" customWidth="1"/>
    <col min="10" max="11" width="10" style="1" customWidth="1"/>
    <col min="12" max="12" width="9.42578125" style="1" customWidth="1"/>
    <col min="13" max="13" width="10.140625" style="1" customWidth="1"/>
    <col min="14" max="14" width="11.42578125" style="1" customWidth="1"/>
    <col min="15" max="15" width="12.7109375" style="1" customWidth="1"/>
    <col min="16" max="16384" width="9" style="1"/>
  </cols>
  <sheetData>
    <row r="1" spans="1:15" ht="12.75" customHeight="1">
      <c r="A1" s="628" t="s">
        <v>477</v>
      </c>
      <c r="B1" s="629"/>
      <c r="C1" s="629"/>
      <c r="D1" s="629"/>
      <c r="E1" s="629"/>
      <c r="F1" s="629"/>
      <c r="G1" s="629"/>
      <c r="H1" s="629"/>
    </row>
    <row r="2" spans="1:15">
      <c r="A2" s="2"/>
      <c r="B2" s="6"/>
      <c r="C2" s="6"/>
      <c r="D2" s="6"/>
      <c r="E2" s="6"/>
      <c r="F2" s="6"/>
      <c r="G2" s="6"/>
      <c r="H2" s="6"/>
    </row>
    <row r="3" spans="1:15" ht="12.75" customHeight="1">
      <c r="A3" s="668" t="s">
        <v>228</v>
      </c>
      <c r="B3" s="668"/>
      <c r="C3" s="668"/>
      <c r="D3" s="668"/>
      <c r="E3" s="668"/>
      <c r="F3" s="668"/>
      <c r="G3" s="668"/>
      <c r="H3" s="668"/>
    </row>
    <row r="4" spans="1:15">
      <c r="A4" s="20"/>
      <c r="B4" s="20"/>
      <c r="C4" s="20"/>
      <c r="D4" s="20"/>
      <c r="E4" s="20"/>
      <c r="F4" s="18"/>
    </row>
    <row r="5" spans="1:15" ht="12.75" customHeight="1">
      <c r="A5" s="18" t="s">
        <v>226</v>
      </c>
      <c r="B5" s="39"/>
      <c r="C5" s="39"/>
      <c r="D5" s="39"/>
      <c r="E5" s="1159" t="s">
        <v>56</v>
      </c>
      <c r="F5" s="1159"/>
      <c r="G5" s="1159"/>
      <c r="H5" s="1159"/>
    </row>
    <row r="6" spans="1:15" ht="12.75" customHeight="1">
      <c r="A6" s="1161" t="s">
        <v>227</v>
      </c>
      <c r="B6" s="1161" t="s">
        <v>58</v>
      </c>
      <c r="C6" s="773" t="s">
        <v>59</v>
      </c>
      <c r="D6" s="773"/>
      <c r="E6" s="773"/>
      <c r="F6" s="773"/>
      <c r="G6" s="773"/>
      <c r="H6" s="1161" t="s">
        <v>60</v>
      </c>
    </row>
    <row r="7" spans="1:15" ht="25.5">
      <c r="A7" s="1161"/>
      <c r="B7" s="1161"/>
      <c r="C7" s="8" t="s">
        <v>61</v>
      </c>
      <c r="D7" s="8" t="s">
        <v>62</v>
      </c>
      <c r="E7" s="8" t="s">
        <v>63</v>
      </c>
      <c r="F7" s="8" t="s">
        <v>64</v>
      </c>
      <c r="G7" s="8" t="s">
        <v>65</v>
      </c>
      <c r="H7" s="1161"/>
      <c r="I7" s="19"/>
      <c r="J7" s="19"/>
      <c r="K7" s="19"/>
      <c r="L7" s="19"/>
      <c r="M7" s="19"/>
      <c r="O7" s="19"/>
    </row>
    <row r="8" spans="1:15">
      <c r="A8" s="10" t="s">
        <v>6</v>
      </c>
      <c r="B8" s="11"/>
      <c r="C8" s="8"/>
      <c r="D8" s="8"/>
      <c r="E8" s="8"/>
      <c r="F8" s="8"/>
      <c r="G8" s="8"/>
      <c r="H8" s="8"/>
      <c r="I8" s="19"/>
      <c r="J8" s="19"/>
      <c r="K8"/>
      <c r="L8" s="19"/>
      <c r="M8" s="19"/>
      <c r="O8" s="19"/>
    </row>
    <row r="9" spans="1:15" ht="25.5">
      <c r="A9" s="10" t="s">
        <v>198</v>
      </c>
      <c r="B9" s="11"/>
      <c r="C9" s="11"/>
      <c r="D9" s="11"/>
      <c r="E9" s="11"/>
      <c r="F9" s="28"/>
      <c r="G9" s="28"/>
      <c r="H9" s="8"/>
      <c r="I9" s="19"/>
      <c r="J9" s="19"/>
      <c r="K9" s="19"/>
      <c r="L9" s="19"/>
      <c r="M9" s="19"/>
      <c r="O9" s="19"/>
    </row>
    <row r="10" spans="1:15">
      <c r="A10" s="9" t="s">
        <v>199</v>
      </c>
      <c r="B10" s="11"/>
      <c r="C10" s="11"/>
      <c r="D10" s="11"/>
      <c r="E10" s="11"/>
      <c r="F10" s="28"/>
      <c r="G10" s="28"/>
      <c r="H10" s="8"/>
      <c r="I10" s="19"/>
      <c r="J10" s="19"/>
      <c r="K10" s="19"/>
      <c r="L10" s="19"/>
      <c r="M10" s="19"/>
      <c r="O10" s="19"/>
    </row>
    <row r="11" spans="1:15">
      <c r="A11" s="15" t="s">
        <v>200</v>
      </c>
      <c r="B11" s="11"/>
      <c r="C11" s="11"/>
      <c r="D11" s="11"/>
      <c r="E11" s="11"/>
      <c r="F11" s="11"/>
      <c r="G11" s="11"/>
      <c r="H11" s="8"/>
      <c r="I11" s="19"/>
      <c r="J11" s="19"/>
      <c r="K11" s="19"/>
      <c r="L11" s="19"/>
      <c r="M11" s="19"/>
      <c r="O11" s="19"/>
    </row>
    <row r="12" spans="1:15">
      <c r="A12" s="9" t="s">
        <v>201</v>
      </c>
      <c r="B12" s="28"/>
      <c r="C12" s="28"/>
      <c r="D12" s="11"/>
      <c r="E12" s="11"/>
      <c r="F12" s="11"/>
      <c r="G12" s="11"/>
      <c r="H12" s="8"/>
      <c r="I12" s="19"/>
      <c r="J12" s="19"/>
      <c r="K12" s="19"/>
      <c r="L12" s="19"/>
      <c r="M12" s="19"/>
      <c r="O12" s="19"/>
    </row>
    <row r="13" spans="1:15">
      <c r="A13" s="9" t="s">
        <v>202</v>
      </c>
      <c r="B13" s="11"/>
      <c r="C13" s="11"/>
      <c r="D13" s="11"/>
      <c r="E13" s="11"/>
      <c r="F13" s="11"/>
      <c r="G13" s="11"/>
      <c r="H13" s="8"/>
      <c r="I13" s="19"/>
      <c r="J13" s="19"/>
      <c r="K13" s="19"/>
      <c r="L13" s="19"/>
      <c r="M13" s="19"/>
      <c r="O13" s="19"/>
    </row>
    <row r="14" spans="1:15" ht="25.5">
      <c r="A14" s="9" t="s">
        <v>203</v>
      </c>
      <c r="B14" s="11"/>
      <c r="C14" s="11"/>
      <c r="D14" s="11"/>
      <c r="E14" s="11"/>
      <c r="F14" s="11"/>
      <c r="G14" s="11"/>
      <c r="H14" s="8"/>
      <c r="I14" s="19"/>
      <c r="J14" s="19"/>
      <c r="K14" s="19"/>
      <c r="L14" s="19"/>
      <c r="M14" s="19"/>
      <c r="O14" s="19"/>
    </row>
    <row r="15" spans="1:15" ht="25.5">
      <c r="A15" s="16" t="s">
        <v>204</v>
      </c>
      <c r="B15" s="11"/>
      <c r="C15" s="11"/>
      <c r="D15" s="11"/>
      <c r="E15" s="11"/>
      <c r="F15" s="11"/>
      <c r="G15" s="11"/>
      <c r="H15" s="8"/>
      <c r="I15" s="19"/>
      <c r="J15" s="19"/>
      <c r="K15" s="19"/>
      <c r="L15" s="19"/>
      <c r="M15" s="19"/>
      <c r="O15" s="19"/>
    </row>
    <row r="16" spans="1:15">
      <c r="A16" s="15" t="s">
        <v>205</v>
      </c>
      <c r="B16" s="11"/>
      <c r="C16" s="11"/>
      <c r="D16" s="11"/>
      <c r="E16" s="11"/>
      <c r="F16" s="11"/>
      <c r="G16" s="11"/>
      <c r="H16" s="8"/>
      <c r="I16" s="19"/>
      <c r="J16" s="19"/>
      <c r="K16" s="19"/>
      <c r="L16" s="19"/>
      <c r="M16" s="19"/>
      <c r="O16" s="19"/>
    </row>
    <row r="17" spans="1:15">
      <c r="A17" s="15" t="s">
        <v>206</v>
      </c>
      <c r="B17" s="11"/>
      <c r="C17" s="11"/>
      <c r="D17" s="11"/>
      <c r="E17" s="11"/>
      <c r="F17" s="11"/>
      <c r="G17" s="11"/>
      <c r="H17" s="8"/>
      <c r="I17" s="19"/>
      <c r="J17" s="19"/>
      <c r="K17" s="19"/>
      <c r="L17" s="19"/>
      <c r="M17" s="19"/>
      <c r="O17" s="19"/>
    </row>
    <row r="18" spans="1:15" ht="25.5">
      <c r="A18" s="15" t="s">
        <v>16</v>
      </c>
      <c r="B18" s="11"/>
      <c r="C18" s="11"/>
      <c r="D18" s="11"/>
      <c r="E18" s="11"/>
      <c r="F18" s="11"/>
      <c r="G18" s="11"/>
      <c r="H18" s="8"/>
      <c r="I18" s="19"/>
      <c r="J18" s="19"/>
      <c r="K18" s="19"/>
      <c r="L18" s="19"/>
      <c r="M18" s="19"/>
      <c r="O18" s="19"/>
    </row>
    <row r="19" spans="1:15">
      <c r="A19" s="11" t="s">
        <v>18</v>
      </c>
      <c r="B19" s="11"/>
      <c r="C19" s="11"/>
      <c r="D19" s="11"/>
      <c r="E19" s="11"/>
      <c r="F19" s="11"/>
      <c r="G19" s="11"/>
      <c r="H19" s="8"/>
      <c r="I19" s="19"/>
      <c r="J19" s="19"/>
      <c r="K19" s="19"/>
      <c r="L19" s="19"/>
      <c r="M19" s="19"/>
      <c r="O19" s="19"/>
    </row>
    <row r="20" spans="1:15">
      <c r="A20" s="11" t="s">
        <v>19</v>
      </c>
      <c r="B20" s="11"/>
      <c r="C20" s="28"/>
      <c r="D20" s="11"/>
      <c r="E20" s="11"/>
      <c r="F20" s="11"/>
      <c r="G20" s="11"/>
      <c r="H20" s="8"/>
      <c r="I20" s="19"/>
      <c r="J20" s="19"/>
      <c r="K20" s="19"/>
      <c r="L20" s="19"/>
      <c r="M20" s="19"/>
      <c r="O20" s="19"/>
    </row>
    <row r="21" spans="1:15" ht="25.5">
      <c r="A21" s="14" t="s">
        <v>207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8">
        <v>0</v>
      </c>
      <c r="I21" s="19"/>
      <c r="J21" s="19"/>
      <c r="K21" s="19"/>
      <c r="L21" s="19"/>
      <c r="M21" s="19"/>
      <c r="O21" s="19"/>
    </row>
    <row r="22" spans="1:15">
      <c r="A22" s="14"/>
      <c r="B22" s="11"/>
      <c r="C22" s="11"/>
      <c r="D22" s="11"/>
      <c r="E22" s="11"/>
      <c r="F22" s="11"/>
      <c r="G22" s="11"/>
      <c r="H22" s="11"/>
      <c r="I22" s="19"/>
      <c r="J22" s="19"/>
      <c r="K22" s="19"/>
      <c r="L22" s="19"/>
      <c r="M22" s="19"/>
      <c r="O22" s="19"/>
    </row>
    <row r="23" spans="1:15" ht="25.5">
      <c r="A23" s="11" t="s">
        <v>23</v>
      </c>
      <c r="B23" s="11"/>
      <c r="C23" s="11"/>
      <c r="D23" s="11"/>
      <c r="E23" s="11"/>
      <c r="F23" s="11"/>
      <c r="G23" s="11"/>
      <c r="H23" s="11"/>
      <c r="I23" s="19"/>
      <c r="J23" s="19"/>
      <c r="K23" s="19"/>
      <c r="L23" s="19"/>
      <c r="M23" s="19"/>
      <c r="O23" s="19"/>
    </row>
    <row r="24" spans="1:15">
      <c r="A24" s="11" t="s">
        <v>25</v>
      </c>
      <c r="B24" s="11"/>
      <c r="C24" s="11"/>
      <c r="D24" s="11"/>
      <c r="E24" s="11"/>
      <c r="F24" s="11"/>
      <c r="G24" s="11"/>
      <c r="H24" s="11"/>
      <c r="I24" s="19"/>
      <c r="J24" s="19"/>
      <c r="K24" s="19"/>
      <c r="L24" s="19"/>
      <c r="M24" s="19"/>
      <c r="O24" s="19"/>
    </row>
    <row r="25" spans="1:15">
      <c r="A25" s="32" t="s">
        <v>27</v>
      </c>
      <c r="B25" s="11"/>
      <c r="C25" s="11"/>
      <c r="D25" s="11"/>
      <c r="E25" s="11"/>
      <c r="F25" s="11"/>
      <c r="G25" s="11"/>
      <c r="H25" s="11"/>
      <c r="I25" s="19"/>
      <c r="J25" s="19"/>
      <c r="K25" s="19"/>
      <c r="L25" s="19"/>
      <c r="M25" s="19"/>
      <c r="O25" s="19"/>
    </row>
    <row r="26" spans="1:15">
      <c r="A26" s="11" t="s">
        <v>29</v>
      </c>
      <c r="B26" s="11"/>
      <c r="C26" s="11"/>
      <c r="D26" s="11"/>
      <c r="E26" s="11"/>
      <c r="F26" s="11"/>
      <c r="G26" s="11"/>
      <c r="H26" s="11"/>
      <c r="I26" s="19"/>
      <c r="J26" s="19"/>
      <c r="K26" s="19"/>
      <c r="L26" s="19"/>
      <c r="M26" s="19"/>
      <c r="O26" s="19"/>
    </row>
    <row r="27" spans="1:15">
      <c r="A27" s="11"/>
      <c r="B27" s="11"/>
      <c r="C27" s="11"/>
      <c r="D27" s="11"/>
      <c r="E27" s="11"/>
      <c r="F27" s="11"/>
      <c r="G27" s="11"/>
      <c r="H27" s="11"/>
      <c r="I27" s="19"/>
      <c r="J27" s="19"/>
      <c r="K27" s="19"/>
      <c r="L27" s="19"/>
      <c r="M27" s="19"/>
      <c r="O27" s="19"/>
    </row>
    <row r="28" spans="1:15">
      <c r="A28" s="27" t="s">
        <v>32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9"/>
      <c r="J28" s="19"/>
      <c r="K28" s="19"/>
      <c r="L28" s="19"/>
      <c r="M28" s="19"/>
      <c r="O28" s="19"/>
    </row>
    <row r="29" spans="1:15">
      <c r="A29" s="27"/>
      <c r="B29" s="11"/>
      <c r="C29" s="11"/>
      <c r="D29" s="11"/>
      <c r="E29" s="11"/>
      <c r="F29" s="11"/>
      <c r="G29" s="11"/>
      <c r="H29" s="11"/>
      <c r="I29" s="19"/>
      <c r="J29" s="19"/>
      <c r="K29" s="19"/>
      <c r="L29" s="19"/>
      <c r="M29" s="19"/>
      <c r="O29" s="19"/>
    </row>
    <row r="30" spans="1:15" ht="25.5">
      <c r="A30" s="27" t="s">
        <v>34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9"/>
      <c r="J30" s="19"/>
      <c r="K30" s="19"/>
      <c r="L30" s="19"/>
      <c r="M30" s="19"/>
      <c r="O30" s="19"/>
    </row>
    <row r="31" spans="1:15">
      <c r="A31" s="27"/>
      <c r="B31" s="11"/>
      <c r="C31" s="11"/>
      <c r="D31" s="11"/>
      <c r="E31" s="11"/>
      <c r="F31" s="11"/>
      <c r="G31" s="11"/>
      <c r="H31" s="11"/>
      <c r="I31" s="19"/>
      <c r="J31" s="19"/>
      <c r="K31" s="19"/>
      <c r="L31" s="19"/>
      <c r="M31" s="19"/>
      <c r="O31" s="19"/>
    </row>
    <row r="32" spans="1:15">
      <c r="A32" s="12" t="s">
        <v>208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/>
      <c r="I32" s="19"/>
      <c r="J32" s="19"/>
      <c r="K32" s="19"/>
      <c r="L32" s="19"/>
      <c r="M32" s="19"/>
      <c r="O32" s="19"/>
    </row>
    <row r="33" spans="1:15">
      <c r="A33" s="11" t="s">
        <v>36</v>
      </c>
      <c r="B33" s="11"/>
      <c r="C33" s="11"/>
      <c r="D33" s="11"/>
      <c r="E33" s="11"/>
      <c r="F33" s="11"/>
      <c r="G33" s="11"/>
      <c r="H33" s="11"/>
      <c r="I33" s="19"/>
      <c r="J33" s="19"/>
      <c r="K33" s="19"/>
      <c r="L33" s="19"/>
      <c r="M33" s="19"/>
      <c r="O33" s="19"/>
    </row>
    <row r="34" spans="1:15">
      <c r="A34" s="11" t="s">
        <v>38</v>
      </c>
      <c r="B34" s="11"/>
      <c r="C34" s="11"/>
      <c r="D34" s="11"/>
      <c r="E34" s="11"/>
      <c r="F34" s="11"/>
      <c r="G34" s="11"/>
      <c r="H34" s="11"/>
      <c r="I34" s="19"/>
      <c r="J34" s="19"/>
      <c r="K34" s="19"/>
      <c r="L34" s="19"/>
      <c r="M34" s="19"/>
      <c r="O34" s="19"/>
    </row>
    <row r="35" spans="1:15">
      <c r="A35" s="9" t="s">
        <v>209</v>
      </c>
      <c r="B35" s="11"/>
      <c r="C35" s="11"/>
      <c r="D35" s="11"/>
      <c r="E35" s="11"/>
      <c r="F35" s="11"/>
      <c r="G35" s="11"/>
      <c r="H35" s="11"/>
      <c r="I35" s="19"/>
      <c r="J35" s="19"/>
      <c r="K35" s="19"/>
      <c r="L35" s="19"/>
      <c r="M35" s="19"/>
      <c r="O35" s="19"/>
    </row>
    <row r="36" spans="1:15">
      <c r="A36" s="9" t="s">
        <v>202</v>
      </c>
      <c r="B36" s="11"/>
      <c r="C36" s="11"/>
      <c r="D36" s="11"/>
      <c r="E36" s="11"/>
      <c r="F36" s="11"/>
      <c r="G36" s="11"/>
      <c r="H36" s="11"/>
      <c r="I36" s="19"/>
    </row>
    <row r="37" spans="1:15">
      <c r="A37" s="9" t="s">
        <v>210</v>
      </c>
      <c r="B37" s="11"/>
      <c r="C37" s="11"/>
      <c r="D37" s="11"/>
      <c r="E37" s="11"/>
      <c r="F37" s="11"/>
      <c r="G37" s="11"/>
      <c r="H37" s="11"/>
      <c r="I37" s="19"/>
    </row>
    <row r="38" spans="1:15" ht="25.5">
      <c r="A38" s="9" t="s">
        <v>211</v>
      </c>
      <c r="B38" s="11"/>
      <c r="C38" s="11"/>
      <c r="D38" s="11"/>
      <c r="E38" s="11"/>
      <c r="F38" s="11"/>
      <c r="G38" s="11"/>
      <c r="H38" s="11"/>
      <c r="I38" s="19"/>
    </row>
    <row r="39" spans="1:15">
      <c r="A39" s="33"/>
      <c r="B39" s="11"/>
      <c r="C39" s="11"/>
      <c r="D39" s="11"/>
      <c r="E39" s="11"/>
      <c r="F39" s="11"/>
      <c r="G39" s="11"/>
      <c r="H39" s="11"/>
      <c r="I39" s="19"/>
    </row>
    <row r="40" spans="1:15">
      <c r="A40" s="11" t="s">
        <v>212</v>
      </c>
      <c r="B40" s="11"/>
      <c r="C40" s="11"/>
      <c r="D40" s="11"/>
      <c r="E40" s="11"/>
      <c r="F40" s="11"/>
      <c r="G40" s="11"/>
      <c r="H40" s="11"/>
      <c r="I40" s="19"/>
    </row>
    <row r="41" spans="1:15">
      <c r="A41" s="11" t="s">
        <v>213</v>
      </c>
      <c r="B41" s="11"/>
      <c r="C41" s="11"/>
      <c r="D41" s="11"/>
      <c r="E41" s="11"/>
      <c r="F41" s="11"/>
      <c r="G41" s="11"/>
      <c r="H41" s="11"/>
      <c r="I41" s="19"/>
    </row>
    <row r="42" spans="1:15">
      <c r="A42" s="11"/>
      <c r="B42" s="11"/>
      <c r="C42" s="11"/>
      <c r="D42" s="11"/>
      <c r="E42" s="11"/>
      <c r="F42" s="11"/>
      <c r="G42" s="11"/>
      <c r="H42" s="11"/>
      <c r="I42" s="19"/>
    </row>
    <row r="43" spans="1:15" ht="25.5">
      <c r="A43" s="27" t="s">
        <v>214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9"/>
    </row>
    <row r="44" spans="1:15">
      <c r="A44" s="34"/>
      <c r="B44" s="11"/>
      <c r="C44" s="11"/>
      <c r="D44" s="11"/>
      <c r="E44" s="11"/>
      <c r="F44" s="11"/>
      <c r="G44" s="11"/>
      <c r="H44" s="11"/>
      <c r="I44" s="19"/>
    </row>
    <row r="45" spans="1:15" ht="25.5">
      <c r="A45" s="11" t="s">
        <v>23</v>
      </c>
      <c r="B45" s="11"/>
      <c r="C45" s="11"/>
      <c r="D45" s="11"/>
      <c r="E45" s="11"/>
      <c r="F45" s="11"/>
      <c r="G45" s="11"/>
      <c r="H45" s="11"/>
      <c r="I45" s="19"/>
    </row>
    <row r="46" spans="1:15">
      <c r="A46" s="32" t="s">
        <v>46</v>
      </c>
      <c r="B46" s="11"/>
      <c r="C46" s="11"/>
      <c r="D46" s="11"/>
      <c r="E46" s="11"/>
      <c r="F46" s="11"/>
      <c r="G46" s="11"/>
      <c r="H46" s="11"/>
    </row>
    <row r="47" spans="1:15">
      <c r="A47" s="32" t="s">
        <v>27</v>
      </c>
      <c r="B47" s="11"/>
      <c r="C47" s="11"/>
      <c r="D47" s="11"/>
      <c r="E47" s="11"/>
      <c r="F47" s="11"/>
      <c r="G47" s="11"/>
      <c r="H47" s="11"/>
    </row>
    <row r="48" spans="1:15">
      <c r="A48" s="11" t="s">
        <v>47</v>
      </c>
      <c r="B48" s="11"/>
      <c r="C48" s="11"/>
      <c r="D48" s="11"/>
      <c r="E48" s="11"/>
      <c r="F48" s="11"/>
      <c r="G48" s="11"/>
      <c r="H48" s="11"/>
    </row>
    <row r="49" spans="1:8">
      <c r="A49" s="11" t="s">
        <v>49</v>
      </c>
      <c r="B49" s="11"/>
      <c r="C49" s="11"/>
      <c r="D49" s="11"/>
      <c r="E49" s="11"/>
      <c r="F49" s="11"/>
      <c r="G49" s="11"/>
      <c r="H49" s="11"/>
    </row>
    <row r="50" spans="1:8">
      <c r="A50" s="27" t="s">
        <v>51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</row>
    <row r="51" spans="1:8">
      <c r="A51" s="35"/>
      <c r="B51" s="11"/>
      <c r="C51" s="11"/>
      <c r="D51" s="11"/>
      <c r="E51" s="11"/>
      <c r="F51" s="11"/>
      <c r="G51" s="11"/>
      <c r="H51" s="11"/>
    </row>
    <row r="52" spans="1:8" ht="25.5">
      <c r="A52" s="27" t="s">
        <v>53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</row>
    <row r="53" spans="1:8">
      <c r="A53" s="11"/>
      <c r="B53" s="11"/>
      <c r="C53" s="11"/>
      <c r="D53" s="11"/>
      <c r="E53" s="11"/>
      <c r="F53" s="11"/>
      <c r="G53" s="11"/>
      <c r="H53" s="11"/>
    </row>
    <row r="54" spans="1:8">
      <c r="A54" s="11"/>
      <c r="B54" s="11"/>
      <c r="C54" s="11"/>
      <c r="D54" s="11"/>
      <c r="E54" s="11"/>
      <c r="F54" s="11"/>
      <c r="G54" s="11"/>
      <c r="H54" s="11"/>
    </row>
    <row r="55" spans="1:8">
      <c r="A55" s="36" t="s">
        <v>215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</row>
  </sheetData>
  <sheetProtection selectLockedCells="1" selectUnlockedCells="1"/>
  <mergeCells count="7">
    <mergeCell ref="A1:H1"/>
    <mergeCell ref="A3:H3"/>
    <mergeCell ref="E5:H5"/>
    <mergeCell ref="A6:A7"/>
    <mergeCell ref="B6:B7"/>
    <mergeCell ref="C6:G6"/>
    <mergeCell ref="H6:H7"/>
  </mergeCells>
  <pageMargins left="0.51180555555555551" right="0.39374999999999999" top="0.39374999999999999" bottom="0.70833333333333337" header="0.51180555555555551" footer="0.51180555555555551"/>
  <pageSetup paperSize="9" scale="91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6"/>
  <sheetViews>
    <sheetView topLeftCell="A37" workbookViewId="0">
      <selection activeCell="B45" sqref="B45:D46"/>
    </sheetView>
  </sheetViews>
  <sheetFormatPr defaultColWidth="9" defaultRowHeight="12.75"/>
  <cols>
    <col min="1" max="1" width="5.42578125" style="23" customWidth="1"/>
    <col min="2" max="2" width="24.7109375" style="23" customWidth="1"/>
    <col min="3" max="3" width="10.7109375" style="23" customWidth="1"/>
    <col min="4" max="4" width="12.140625" style="23" customWidth="1"/>
    <col min="5" max="5" width="11.28515625" style="23" customWidth="1"/>
    <col min="6" max="6" width="9.5703125" style="23" customWidth="1"/>
    <col min="7" max="7" width="11.140625" style="23" customWidth="1"/>
    <col min="8" max="8" width="11" style="23" customWidth="1"/>
    <col min="9" max="16384" width="9" style="23"/>
  </cols>
  <sheetData>
    <row r="1" spans="1:16" ht="12.75" customHeight="1">
      <c r="D1" s="1089" t="s">
        <v>592</v>
      </c>
      <c r="E1" s="1089"/>
      <c r="F1" s="1089"/>
      <c r="G1" s="1089"/>
      <c r="H1" s="1089"/>
      <c r="I1" s="1089"/>
    </row>
    <row r="3" spans="1:16" ht="12.75" customHeight="1">
      <c r="A3" s="1256" t="s">
        <v>229</v>
      </c>
      <c r="B3" s="1256"/>
      <c r="C3" s="1256"/>
      <c r="D3" s="1256"/>
      <c r="E3" s="1256"/>
      <c r="F3" s="1256"/>
      <c r="G3" s="1256"/>
      <c r="H3" s="1256"/>
      <c r="I3" s="1256"/>
      <c r="J3" s="1256"/>
      <c r="K3" s="1256"/>
      <c r="L3" s="1256"/>
      <c r="M3" s="1256"/>
      <c r="N3" s="1256"/>
      <c r="O3" s="1256"/>
      <c r="P3" s="1256"/>
    </row>
    <row r="5" spans="1:16" ht="26.25" thickBot="1">
      <c r="P5" s="23" t="s">
        <v>56</v>
      </c>
    </row>
    <row r="6" spans="1:16" ht="12.75" customHeight="1">
      <c r="A6" s="1229" t="s">
        <v>230</v>
      </c>
      <c r="B6" s="1230"/>
      <c r="C6" s="1239" t="s">
        <v>231</v>
      </c>
      <c r="D6" s="1240"/>
      <c r="E6" s="1240"/>
      <c r="F6" s="1240"/>
      <c r="G6" s="1240"/>
      <c r="H6" s="1240"/>
      <c r="I6" s="1241"/>
      <c r="J6" s="1239" t="s">
        <v>533</v>
      </c>
      <c r="K6" s="1240"/>
      <c r="L6" s="1240"/>
      <c r="M6" s="1240"/>
      <c r="N6" s="1240"/>
      <c r="O6" s="1240"/>
      <c r="P6" s="1241"/>
    </row>
    <row r="7" spans="1:16" ht="12.75" customHeight="1">
      <c r="A7" s="1231"/>
      <c r="B7" s="1232"/>
      <c r="C7" s="1242" t="s">
        <v>232</v>
      </c>
      <c r="D7" s="1244" t="s">
        <v>233</v>
      </c>
      <c r="E7" s="1244" t="s">
        <v>234</v>
      </c>
      <c r="F7" s="1244" t="s">
        <v>235</v>
      </c>
      <c r="G7" s="1244" t="s">
        <v>130</v>
      </c>
      <c r="H7" s="1235" t="s">
        <v>236</v>
      </c>
      <c r="I7" s="1237" t="s">
        <v>237</v>
      </c>
      <c r="J7" s="1242" t="s">
        <v>232</v>
      </c>
      <c r="K7" s="1244" t="s">
        <v>233</v>
      </c>
      <c r="L7" s="1244" t="s">
        <v>234</v>
      </c>
      <c r="M7" s="1244" t="s">
        <v>235</v>
      </c>
      <c r="N7" s="1244" t="s">
        <v>130</v>
      </c>
      <c r="O7" s="1235" t="s">
        <v>236</v>
      </c>
      <c r="P7" s="1237" t="s">
        <v>237</v>
      </c>
    </row>
    <row r="8" spans="1:16" ht="26.1" customHeight="1" thickBot="1">
      <c r="A8" s="1233"/>
      <c r="B8" s="1234"/>
      <c r="C8" s="1243"/>
      <c r="D8" s="1245"/>
      <c r="E8" s="1245"/>
      <c r="F8" s="1245"/>
      <c r="G8" s="1245"/>
      <c r="H8" s="1236"/>
      <c r="I8" s="1238"/>
      <c r="J8" s="1243"/>
      <c r="K8" s="1245"/>
      <c r="L8" s="1245"/>
      <c r="M8" s="1245"/>
      <c r="N8" s="1245"/>
      <c r="O8" s="1236"/>
      <c r="P8" s="1238"/>
    </row>
    <row r="9" spans="1:16" ht="12.75" customHeight="1">
      <c r="A9" s="1246" t="s">
        <v>534</v>
      </c>
      <c r="B9" s="1247"/>
      <c r="C9" s="460">
        <v>4154</v>
      </c>
      <c r="D9" s="461">
        <v>1121</v>
      </c>
      <c r="E9" s="461"/>
      <c r="F9" s="461">
        <v>2018</v>
      </c>
      <c r="G9" s="461">
        <f>SUM(C9:F9)</f>
        <v>7293</v>
      </c>
      <c r="H9" s="462">
        <v>7293</v>
      </c>
      <c r="I9" s="463"/>
      <c r="J9" s="460">
        <v>4200</v>
      </c>
      <c r="K9" s="461">
        <v>1152</v>
      </c>
      <c r="L9" s="461"/>
      <c r="M9" s="461">
        <v>2818</v>
      </c>
      <c r="N9" s="461">
        <f>SUM(J9:M9)</f>
        <v>8170</v>
      </c>
      <c r="O9" s="462">
        <v>8170</v>
      </c>
      <c r="P9" s="463"/>
    </row>
    <row r="10" spans="1:16" ht="12.75" customHeight="1">
      <c r="A10" s="1248" t="s">
        <v>535</v>
      </c>
      <c r="B10" s="1249"/>
      <c r="C10" s="464"/>
      <c r="D10" s="465"/>
      <c r="E10" s="465"/>
      <c r="F10" s="465">
        <v>5306</v>
      </c>
      <c r="G10" s="466">
        <f t="shared" ref="G10:G42" si="0">SUM(C10:F10)</f>
        <v>5306</v>
      </c>
      <c r="H10" s="467"/>
      <c r="I10" s="468">
        <v>5306</v>
      </c>
      <c r="J10" s="464"/>
      <c r="K10" s="465"/>
      <c r="L10" s="465"/>
      <c r="M10" s="465">
        <v>5306</v>
      </c>
      <c r="N10" s="466">
        <f t="shared" ref="N10:N41" si="1">SUM(J10:M10)</f>
        <v>5306</v>
      </c>
      <c r="O10" s="467"/>
      <c r="P10" s="468">
        <v>5306</v>
      </c>
    </row>
    <row r="11" spans="1:16" ht="12.75" customHeight="1">
      <c r="A11" s="1250" t="s">
        <v>536</v>
      </c>
      <c r="B11" s="1251"/>
      <c r="C11" s="469"/>
      <c r="D11" s="466"/>
      <c r="E11" s="466"/>
      <c r="F11" s="466">
        <v>3466</v>
      </c>
      <c r="G11" s="466">
        <f t="shared" si="0"/>
        <v>3466</v>
      </c>
      <c r="H11" s="470">
        <v>3466</v>
      </c>
      <c r="I11" s="471"/>
      <c r="J11" s="469"/>
      <c r="K11" s="466"/>
      <c r="L11" s="466"/>
      <c r="M11" s="466">
        <v>0</v>
      </c>
      <c r="N11" s="466">
        <f t="shared" si="1"/>
        <v>0</v>
      </c>
      <c r="O11" s="470">
        <v>0</v>
      </c>
      <c r="P11" s="471"/>
    </row>
    <row r="12" spans="1:16" ht="12.75" customHeight="1">
      <c r="A12" s="1250" t="s">
        <v>537</v>
      </c>
      <c r="B12" s="1251"/>
      <c r="C12" s="469"/>
      <c r="D12" s="466"/>
      <c r="E12" s="466"/>
      <c r="F12" s="466">
        <v>367</v>
      </c>
      <c r="G12" s="466">
        <f t="shared" si="0"/>
        <v>367</v>
      </c>
      <c r="H12" s="470">
        <v>367</v>
      </c>
      <c r="I12" s="471"/>
      <c r="J12" s="469"/>
      <c r="K12" s="466"/>
      <c r="L12" s="466"/>
      <c r="M12" s="466">
        <v>367</v>
      </c>
      <c r="N12" s="466">
        <f t="shared" si="1"/>
        <v>367</v>
      </c>
      <c r="O12" s="470">
        <v>367</v>
      </c>
      <c r="P12" s="471"/>
    </row>
    <row r="13" spans="1:16" ht="12.75" customHeight="1">
      <c r="A13" s="1250" t="s">
        <v>538</v>
      </c>
      <c r="B13" s="1251"/>
      <c r="C13" s="469"/>
      <c r="D13" s="466"/>
      <c r="E13" s="466"/>
      <c r="F13" s="466">
        <v>350</v>
      </c>
      <c r="G13" s="466">
        <f t="shared" si="0"/>
        <v>350</v>
      </c>
      <c r="H13" s="470"/>
      <c r="I13" s="471">
        <v>350</v>
      </c>
      <c r="J13" s="469"/>
      <c r="K13" s="466"/>
      <c r="L13" s="466"/>
      <c r="M13" s="466">
        <v>350</v>
      </c>
      <c r="N13" s="466">
        <f t="shared" si="1"/>
        <v>350</v>
      </c>
      <c r="O13" s="470"/>
      <c r="P13" s="471">
        <v>350</v>
      </c>
    </row>
    <row r="14" spans="1:16" ht="12.75" customHeight="1">
      <c r="A14" s="1250" t="s">
        <v>539</v>
      </c>
      <c r="B14" s="1251"/>
      <c r="C14" s="469"/>
      <c r="D14" s="466"/>
      <c r="E14" s="466"/>
      <c r="F14" s="466">
        <v>808</v>
      </c>
      <c r="G14" s="466">
        <f t="shared" si="0"/>
        <v>808</v>
      </c>
      <c r="H14" s="470">
        <v>808</v>
      </c>
      <c r="I14" s="471"/>
      <c r="J14" s="469"/>
      <c r="K14" s="466"/>
      <c r="L14" s="466"/>
      <c r="M14" s="466">
        <v>808</v>
      </c>
      <c r="N14" s="466">
        <f t="shared" si="1"/>
        <v>808</v>
      </c>
      <c r="O14" s="470">
        <v>808</v>
      </c>
      <c r="P14" s="471"/>
    </row>
    <row r="15" spans="1:16" ht="12.75" customHeight="1">
      <c r="A15" s="1250" t="s">
        <v>540</v>
      </c>
      <c r="B15" s="1251"/>
      <c r="C15" s="469"/>
      <c r="D15" s="466"/>
      <c r="E15" s="466"/>
      <c r="F15" s="466">
        <v>197</v>
      </c>
      <c r="G15" s="466">
        <f t="shared" si="0"/>
        <v>197</v>
      </c>
      <c r="H15" s="470">
        <v>197</v>
      </c>
      <c r="I15" s="471"/>
      <c r="J15" s="469"/>
      <c r="K15" s="466"/>
      <c r="L15" s="466"/>
      <c r="M15" s="466">
        <v>197</v>
      </c>
      <c r="N15" s="466">
        <f t="shared" si="1"/>
        <v>197</v>
      </c>
      <c r="O15" s="470">
        <v>197</v>
      </c>
      <c r="P15" s="471"/>
    </row>
    <row r="16" spans="1:16" ht="12.75" customHeight="1">
      <c r="A16" s="1250" t="s">
        <v>541</v>
      </c>
      <c r="B16" s="1251"/>
      <c r="C16" s="469"/>
      <c r="D16" s="466"/>
      <c r="E16" s="466"/>
      <c r="F16" s="466">
        <v>296</v>
      </c>
      <c r="G16" s="466">
        <f t="shared" si="0"/>
        <v>296</v>
      </c>
      <c r="H16" s="470">
        <v>296</v>
      </c>
      <c r="I16" s="471"/>
      <c r="J16" s="469"/>
      <c r="K16" s="466"/>
      <c r="L16" s="466"/>
      <c r="M16" s="466">
        <v>296</v>
      </c>
      <c r="N16" s="466">
        <f t="shared" si="1"/>
        <v>296</v>
      </c>
      <c r="O16" s="470">
        <v>296</v>
      </c>
      <c r="P16" s="471"/>
    </row>
    <row r="17" spans="1:16" ht="12.75" customHeight="1">
      <c r="A17" s="1250" t="s">
        <v>542</v>
      </c>
      <c r="B17" s="1251"/>
      <c r="C17" s="469">
        <v>1216</v>
      </c>
      <c r="D17" s="466">
        <v>328</v>
      </c>
      <c r="E17" s="466"/>
      <c r="F17" s="466"/>
      <c r="G17" s="466">
        <f t="shared" si="0"/>
        <v>1544</v>
      </c>
      <c r="H17" s="470"/>
      <c r="I17" s="471">
        <v>1544</v>
      </c>
      <c r="J17" s="469">
        <v>1216</v>
      </c>
      <c r="K17" s="466">
        <v>328</v>
      </c>
      <c r="L17" s="466"/>
      <c r="M17" s="466"/>
      <c r="N17" s="466">
        <f t="shared" si="1"/>
        <v>1544</v>
      </c>
      <c r="O17" s="470"/>
      <c r="P17" s="471">
        <v>1544</v>
      </c>
    </row>
    <row r="18" spans="1:16" ht="12.75" customHeight="1">
      <c r="A18" s="1250" t="s">
        <v>543</v>
      </c>
      <c r="B18" s="1251"/>
      <c r="C18" s="469">
        <v>3000</v>
      </c>
      <c r="D18" s="466">
        <v>810</v>
      </c>
      <c r="E18" s="466"/>
      <c r="F18" s="466"/>
      <c r="G18" s="466">
        <f t="shared" si="0"/>
        <v>3810</v>
      </c>
      <c r="H18" s="470">
        <v>3810</v>
      </c>
      <c r="I18" s="471"/>
      <c r="J18" s="469">
        <v>13871</v>
      </c>
      <c r="K18" s="466">
        <v>3746</v>
      </c>
      <c r="L18" s="466"/>
      <c r="M18" s="466"/>
      <c r="N18" s="466">
        <f t="shared" si="1"/>
        <v>17617</v>
      </c>
      <c r="O18" s="470">
        <v>17617</v>
      </c>
      <c r="P18" s="471"/>
    </row>
    <row r="19" spans="1:16" ht="12.75" customHeight="1">
      <c r="A19" s="1250" t="s">
        <v>544</v>
      </c>
      <c r="B19" s="1251"/>
      <c r="C19" s="469"/>
      <c r="D19" s="466"/>
      <c r="E19" s="466"/>
      <c r="F19" s="466">
        <v>10564</v>
      </c>
      <c r="G19" s="466">
        <f t="shared" si="0"/>
        <v>10564</v>
      </c>
      <c r="H19" s="470">
        <v>10564</v>
      </c>
      <c r="I19" s="471"/>
      <c r="J19" s="469"/>
      <c r="K19" s="466"/>
      <c r="L19" s="466"/>
      <c r="M19" s="466">
        <v>10564</v>
      </c>
      <c r="N19" s="466">
        <f t="shared" si="1"/>
        <v>10564</v>
      </c>
      <c r="O19" s="470">
        <v>10564</v>
      </c>
      <c r="P19" s="471"/>
    </row>
    <row r="20" spans="1:16" ht="12.75" customHeight="1">
      <c r="A20" s="1250" t="s">
        <v>545</v>
      </c>
      <c r="B20" s="1251"/>
      <c r="C20" s="469"/>
      <c r="D20" s="466"/>
      <c r="E20" s="466"/>
      <c r="F20" s="466">
        <v>1508</v>
      </c>
      <c r="G20" s="466">
        <f t="shared" si="0"/>
        <v>1508</v>
      </c>
      <c r="H20" s="470">
        <v>1508</v>
      </c>
      <c r="I20" s="471"/>
      <c r="J20" s="469"/>
      <c r="K20" s="466"/>
      <c r="L20" s="466"/>
      <c r="M20" s="466">
        <v>1508</v>
      </c>
      <c r="N20" s="466">
        <f t="shared" si="1"/>
        <v>1508</v>
      </c>
      <c r="O20" s="470">
        <v>1508</v>
      </c>
      <c r="P20" s="471"/>
    </row>
    <row r="21" spans="1:16" ht="12.75" customHeight="1">
      <c r="A21" s="1248" t="s">
        <v>546</v>
      </c>
      <c r="B21" s="1249"/>
      <c r="C21" s="464">
        <v>6928</v>
      </c>
      <c r="D21" s="465">
        <v>1870</v>
      </c>
      <c r="E21" s="465"/>
      <c r="F21" s="465">
        <v>2522</v>
      </c>
      <c r="G21" s="466">
        <f t="shared" si="0"/>
        <v>11320</v>
      </c>
      <c r="H21" s="467">
        <v>11320</v>
      </c>
      <c r="I21" s="468"/>
      <c r="J21" s="464">
        <v>7070</v>
      </c>
      <c r="K21" s="465">
        <v>1936</v>
      </c>
      <c r="L21" s="465"/>
      <c r="M21" s="465">
        <v>2522</v>
      </c>
      <c r="N21" s="466">
        <f t="shared" si="1"/>
        <v>11528</v>
      </c>
      <c r="O21" s="467">
        <v>11528</v>
      </c>
      <c r="P21" s="468"/>
    </row>
    <row r="22" spans="1:16" ht="12.75" customHeight="1">
      <c r="A22" s="1250" t="s">
        <v>547</v>
      </c>
      <c r="B22" s="1251"/>
      <c r="C22" s="469"/>
      <c r="D22" s="466"/>
      <c r="E22" s="466"/>
      <c r="F22" s="466">
        <v>1140</v>
      </c>
      <c r="G22" s="466">
        <f t="shared" si="0"/>
        <v>1140</v>
      </c>
      <c r="H22" s="470">
        <v>1140</v>
      </c>
      <c r="I22" s="471"/>
      <c r="J22" s="469"/>
      <c r="K22" s="466"/>
      <c r="L22" s="466"/>
      <c r="M22" s="466">
        <v>1140</v>
      </c>
      <c r="N22" s="466">
        <f t="shared" si="1"/>
        <v>1140</v>
      </c>
      <c r="O22" s="470">
        <v>1140</v>
      </c>
      <c r="P22" s="471"/>
    </row>
    <row r="23" spans="1:16" ht="12.75" customHeight="1">
      <c r="A23" s="1250" t="s">
        <v>548</v>
      </c>
      <c r="B23" s="1251"/>
      <c r="C23" s="469"/>
      <c r="D23" s="466"/>
      <c r="E23" s="466"/>
      <c r="F23" s="466">
        <v>837</v>
      </c>
      <c r="G23" s="466">
        <f t="shared" si="0"/>
        <v>837</v>
      </c>
      <c r="H23" s="470">
        <v>837</v>
      </c>
      <c r="I23" s="471"/>
      <c r="J23" s="469"/>
      <c r="K23" s="466"/>
      <c r="L23" s="466"/>
      <c r="M23" s="466">
        <v>837</v>
      </c>
      <c r="N23" s="466">
        <f t="shared" si="1"/>
        <v>837</v>
      </c>
      <c r="O23" s="470">
        <v>837</v>
      </c>
      <c r="P23" s="471"/>
    </row>
    <row r="24" spans="1:16" ht="12.75" customHeight="1">
      <c r="A24" s="1250" t="s">
        <v>549</v>
      </c>
      <c r="B24" s="1251"/>
      <c r="C24" s="469">
        <v>14970</v>
      </c>
      <c r="D24" s="466">
        <v>4042</v>
      </c>
      <c r="E24" s="466"/>
      <c r="F24" s="466">
        <v>4699</v>
      </c>
      <c r="G24" s="466">
        <f t="shared" si="0"/>
        <v>23711</v>
      </c>
      <c r="H24" s="470"/>
      <c r="I24" s="471">
        <v>23711</v>
      </c>
      <c r="J24" s="469">
        <v>16190</v>
      </c>
      <c r="K24" s="466">
        <v>4170</v>
      </c>
      <c r="L24" s="466"/>
      <c r="M24" s="466">
        <v>5199</v>
      </c>
      <c r="N24" s="466">
        <f t="shared" si="1"/>
        <v>25559</v>
      </c>
      <c r="O24" s="470"/>
      <c r="P24" s="471">
        <v>25559</v>
      </c>
    </row>
    <row r="25" spans="1:16" ht="12.75" customHeight="1">
      <c r="A25" s="1250" t="s">
        <v>550</v>
      </c>
      <c r="B25" s="1251"/>
      <c r="C25" s="469">
        <v>1560</v>
      </c>
      <c r="D25" s="466">
        <v>421</v>
      </c>
      <c r="E25" s="466"/>
      <c r="F25" s="466">
        <v>2008</v>
      </c>
      <c r="G25" s="466">
        <f t="shared" si="0"/>
        <v>3989</v>
      </c>
      <c r="H25" s="470"/>
      <c r="I25" s="471">
        <v>3989</v>
      </c>
      <c r="J25" s="469">
        <v>1590</v>
      </c>
      <c r="K25" s="466">
        <v>432</v>
      </c>
      <c r="L25" s="466"/>
      <c r="M25" s="466">
        <v>2508</v>
      </c>
      <c r="N25" s="466">
        <f t="shared" si="1"/>
        <v>4530</v>
      </c>
      <c r="O25" s="470"/>
      <c r="P25" s="471">
        <v>4530</v>
      </c>
    </row>
    <row r="26" spans="1:16" ht="12.75" customHeight="1">
      <c r="A26" s="1250" t="s">
        <v>551</v>
      </c>
      <c r="B26" s="1251"/>
      <c r="C26" s="469">
        <v>11544</v>
      </c>
      <c r="D26" s="466">
        <v>3117</v>
      </c>
      <c r="E26" s="466"/>
      <c r="F26" s="466">
        <v>4202</v>
      </c>
      <c r="G26" s="466">
        <f t="shared" si="0"/>
        <v>18863</v>
      </c>
      <c r="H26" s="470">
        <v>18863</v>
      </c>
      <c r="I26" s="471"/>
      <c r="J26" s="469">
        <v>11758</v>
      </c>
      <c r="K26" s="466">
        <v>3213</v>
      </c>
      <c r="L26" s="466"/>
      <c r="M26" s="466">
        <v>7278</v>
      </c>
      <c r="N26" s="466">
        <f t="shared" si="1"/>
        <v>22249</v>
      </c>
      <c r="O26" s="470">
        <v>22249</v>
      </c>
      <c r="P26" s="471"/>
    </row>
    <row r="27" spans="1:16" ht="12.75" customHeight="1">
      <c r="A27" s="1250" t="s">
        <v>552</v>
      </c>
      <c r="B27" s="1251"/>
      <c r="C27" s="469">
        <v>10377</v>
      </c>
      <c r="D27" s="466">
        <v>2802</v>
      </c>
      <c r="E27" s="466"/>
      <c r="F27" s="466">
        <v>9138</v>
      </c>
      <c r="G27" s="466">
        <f t="shared" si="0"/>
        <v>22317</v>
      </c>
      <c r="H27" s="470"/>
      <c r="I27" s="471">
        <v>22317</v>
      </c>
      <c r="J27" s="469">
        <v>15055</v>
      </c>
      <c r="K27" s="466">
        <v>3500</v>
      </c>
      <c r="L27" s="466"/>
      <c r="M27" s="466">
        <v>11138</v>
      </c>
      <c r="N27" s="466">
        <f t="shared" si="1"/>
        <v>29693</v>
      </c>
      <c r="O27" s="470"/>
      <c r="P27" s="471">
        <v>29693</v>
      </c>
    </row>
    <row r="28" spans="1:16" ht="12.75" customHeight="1">
      <c r="A28" s="1250" t="s">
        <v>553</v>
      </c>
      <c r="B28" s="1251"/>
      <c r="C28" s="469"/>
      <c r="D28" s="466"/>
      <c r="E28" s="466"/>
      <c r="F28" s="466">
        <v>10811</v>
      </c>
      <c r="G28" s="466">
        <f t="shared" si="0"/>
        <v>10811</v>
      </c>
      <c r="H28" s="470"/>
      <c r="I28" s="471">
        <v>10811</v>
      </c>
      <c r="J28" s="469"/>
      <c r="K28" s="466"/>
      <c r="L28" s="466"/>
      <c r="M28" s="466">
        <v>10811</v>
      </c>
      <c r="N28" s="466">
        <f t="shared" si="1"/>
        <v>10811</v>
      </c>
      <c r="O28" s="470"/>
      <c r="P28" s="471">
        <v>10811</v>
      </c>
    </row>
    <row r="29" spans="1:16" ht="12.75" customHeight="1">
      <c r="A29" s="1250" t="s">
        <v>554</v>
      </c>
      <c r="B29" s="1251"/>
      <c r="C29" s="469"/>
      <c r="D29" s="466"/>
      <c r="E29" s="466"/>
      <c r="F29" s="466">
        <v>4183</v>
      </c>
      <c r="G29" s="466">
        <f t="shared" si="0"/>
        <v>4183</v>
      </c>
      <c r="H29" s="470"/>
      <c r="I29" s="471">
        <v>4183</v>
      </c>
      <c r="J29" s="469"/>
      <c r="K29" s="466"/>
      <c r="L29" s="466"/>
      <c r="M29" s="466">
        <v>4183</v>
      </c>
      <c r="N29" s="466">
        <f t="shared" si="1"/>
        <v>4183</v>
      </c>
      <c r="O29" s="470"/>
      <c r="P29" s="471">
        <v>4183</v>
      </c>
    </row>
    <row r="30" spans="1:16" ht="12.75" customHeight="1">
      <c r="A30" s="1250" t="s">
        <v>555</v>
      </c>
      <c r="B30" s="1251"/>
      <c r="C30" s="469">
        <v>2589</v>
      </c>
      <c r="D30" s="466">
        <v>699</v>
      </c>
      <c r="E30" s="466"/>
      <c r="F30" s="466">
        <v>15000</v>
      </c>
      <c r="G30" s="466">
        <f t="shared" si="0"/>
        <v>18288</v>
      </c>
      <c r="H30" s="470">
        <v>18288</v>
      </c>
      <c r="I30" s="471"/>
      <c r="J30" s="469">
        <v>2853</v>
      </c>
      <c r="K30" s="466">
        <v>718</v>
      </c>
      <c r="L30" s="466"/>
      <c r="M30" s="466">
        <v>15000</v>
      </c>
      <c r="N30" s="466">
        <f t="shared" si="1"/>
        <v>18571</v>
      </c>
      <c r="O30" s="470">
        <v>18571</v>
      </c>
      <c r="P30" s="471"/>
    </row>
    <row r="31" spans="1:16" ht="12.75" customHeight="1">
      <c r="A31" s="1259" t="s">
        <v>556</v>
      </c>
      <c r="B31" s="1260"/>
      <c r="C31" s="472"/>
      <c r="D31" s="473"/>
      <c r="E31" s="473">
        <v>117706</v>
      </c>
      <c r="F31" s="473"/>
      <c r="G31" s="466">
        <f t="shared" si="0"/>
        <v>117706</v>
      </c>
      <c r="H31" s="474">
        <v>117706</v>
      </c>
      <c r="I31" s="475"/>
      <c r="J31" s="472"/>
      <c r="K31" s="473"/>
      <c r="L31" s="473">
        <v>121115</v>
      </c>
      <c r="M31" s="473"/>
      <c r="N31" s="466">
        <f t="shared" si="1"/>
        <v>121115</v>
      </c>
      <c r="O31" s="474">
        <v>121115</v>
      </c>
      <c r="P31" s="475"/>
    </row>
    <row r="32" spans="1:16" ht="12.75" customHeight="1">
      <c r="A32" s="1257" t="s">
        <v>244</v>
      </c>
      <c r="B32" s="1258"/>
      <c r="C32" s="476">
        <f>SUM(C9:C31)</f>
        <v>56338</v>
      </c>
      <c r="D32" s="477">
        <f>SUM(D9:D31)</f>
        <v>15210</v>
      </c>
      <c r="E32" s="477">
        <f>SUM(E9:E31)</f>
        <v>117706</v>
      </c>
      <c r="F32" s="477">
        <f>SUM(F9:F31)</f>
        <v>79420</v>
      </c>
      <c r="G32" s="477">
        <f t="shared" si="0"/>
        <v>268674</v>
      </c>
      <c r="H32" s="477">
        <f t="shared" ref="H32:M32" si="2">SUM(H9:H31)</f>
        <v>196463</v>
      </c>
      <c r="I32" s="478">
        <f t="shared" si="2"/>
        <v>72211</v>
      </c>
      <c r="J32" s="476">
        <f t="shared" si="2"/>
        <v>73803</v>
      </c>
      <c r="K32" s="477">
        <f t="shared" si="2"/>
        <v>19195</v>
      </c>
      <c r="L32" s="477">
        <f t="shared" si="2"/>
        <v>121115</v>
      </c>
      <c r="M32" s="477">
        <f t="shared" si="2"/>
        <v>82830</v>
      </c>
      <c r="N32" s="477">
        <f t="shared" si="1"/>
        <v>296943</v>
      </c>
      <c r="O32" s="477">
        <f>SUM(O9:O31)</f>
        <v>214967</v>
      </c>
      <c r="P32" s="478">
        <f>SUM(P9:P31)</f>
        <v>81976</v>
      </c>
    </row>
    <row r="33" spans="1:16" ht="12.75" customHeight="1">
      <c r="A33" s="1250" t="s">
        <v>557</v>
      </c>
      <c r="B33" s="1251"/>
      <c r="C33" s="469">
        <v>5975</v>
      </c>
      <c r="D33" s="466">
        <v>1545</v>
      </c>
      <c r="E33" s="466"/>
      <c r="F33" s="466">
        <v>2034</v>
      </c>
      <c r="G33" s="466">
        <f t="shared" si="0"/>
        <v>9554</v>
      </c>
      <c r="H33" s="470">
        <v>9554</v>
      </c>
      <c r="I33" s="471"/>
      <c r="J33" s="469">
        <v>6162</v>
      </c>
      <c r="K33" s="466">
        <v>1605</v>
      </c>
      <c r="L33" s="466"/>
      <c r="M33" s="466">
        <v>2034</v>
      </c>
      <c r="N33" s="466">
        <f t="shared" si="1"/>
        <v>9801</v>
      </c>
      <c r="O33" s="470">
        <v>9801</v>
      </c>
      <c r="P33" s="471"/>
    </row>
    <row r="34" spans="1:16" ht="12.75" customHeight="1">
      <c r="A34" s="1250" t="s">
        <v>558</v>
      </c>
      <c r="B34" s="1251"/>
      <c r="C34" s="469">
        <v>3778</v>
      </c>
      <c r="D34" s="466">
        <v>1020</v>
      </c>
      <c r="E34" s="466"/>
      <c r="F34" s="466">
        <v>5404</v>
      </c>
      <c r="G34" s="466">
        <f t="shared" si="0"/>
        <v>10202</v>
      </c>
      <c r="H34" s="470">
        <v>10202</v>
      </c>
      <c r="I34" s="471"/>
      <c r="J34" s="469">
        <v>3858</v>
      </c>
      <c r="K34" s="466">
        <v>1048</v>
      </c>
      <c r="L34" s="466"/>
      <c r="M34" s="466">
        <v>5404</v>
      </c>
      <c r="N34" s="466">
        <f t="shared" si="1"/>
        <v>10310</v>
      </c>
      <c r="O34" s="470">
        <v>10310</v>
      </c>
      <c r="P34" s="471"/>
    </row>
    <row r="35" spans="1:16" ht="12.75" customHeight="1">
      <c r="A35" s="1250" t="s">
        <v>536</v>
      </c>
      <c r="B35" s="1251"/>
      <c r="C35" s="469"/>
      <c r="D35" s="466"/>
      <c r="E35" s="466"/>
      <c r="F35" s="466"/>
      <c r="G35" s="466"/>
      <c r="H35" s="470"/>
      <c r="I35" s="471"/>
      <c r="J35" s="469"/>
      <c r="K35" s="466"/>
      <c r="L35" s="466"/>
      <c r="M35" s="466">
        <v>3466</v>
      </c>
      <c r="N35" s="466">
        <f t="shared" si="1"/>
        <v>3466</v>
      </c>
      <c r="O35" s="470">
        <v>3466</v>
      </c>
      <c r="P35" s="471"/>
    </row>
    <row r="36" spans="1:16" ht="12.75" customHeight="1">
      <c r="A36" s="1257" t="s">
        <v>246</v>
      </c>
      <c r="B36" s="1258"/>
      <c r="C36" s="476">
        <f>SUM(C33:C35)</f>
        <v>9753</v>
      </c>
      <c r="D36" s="477">
        <f>SUM(D33:D35)</f>
        <v>2565</v>
      </c>
      <c r="E36" s="477">
        <f>SUM(E33:E35)</f>
        <v>0</v>
      </c>
      <c r="F36" s="477">
        <f>SUM(F33:F35)</f>
        <v>7438</v>
      </c>
      <c r="G36" s="477">
        <f t="shared" si="0"/>
        <v>19756</v>
      </c>
      <c r="H36" s="477">
        <f>SUM(H33:H35)</f>
        <v>19756</v>
      </c>
      <c r="I36" s="478">
        <f>SUM(I33:I35)</f>
        <v>0</v>
      </c>
      <c r="J36" s="476">
        <f t="shared" ref="J36:P36" si="3">SUM(J33:J35)</f>
        <v>10020</v>
      </c>
      <c r="K36" s="477">
        <f t="shared" si="3"/>
        <v>2653</v>
      </c>
      <c r="L36" s="477">
        <f t="shared" si="3"/>
        <v>0</v>
      </c>
      <c r="M36" s="477">
        <f t="shared" si="3"/>
        <v>10904</v>
      </c>
      <c r="N36" s="477">
        <f t="shared" si="1"/>
        <v>23577</v>
      </c>
      <c r="O36" s="477">
        <f t="shared" si="3"/>
        <v>23577</v>
      </c>
      <c r="P36" s="478">
        <f t="shared" si="3"/>
        <v>0</v>
      </c>
    </row>
    <row r="37" spans="1:16" ht="12.75" customHeight="1">
      <c r="A37" s="1257" t="s">
        <v>247</v>
      </c>
      <c r="B37" s="1258"/>
      <c r="C37" s="476">
        <v>71512</v>
      </c>
      <c r="D37" s="477">
        <v>19228</v>
      </c>
      <c r="E37" s="477"/>
      <c r="F37" s="477">
        <v>27197</v>
      </c>
      <c r="G37" s="477">
        <f t="shared" si="0"/>
        <v>117937</v>
      </c>
      <c r="H37" s="479">
        <v>117937</v>
      </c>
      <c r="I37" s="480"/>
      <c r="J37" s="476">
        <v>73482</v>
      </c>
      <c r="K37" s="477">
        <v>19849</v>
      </c>
      <c r="L37" s="477"/>
      <c r="M37" s="477">
        <v>27515</v>
      </c>
      <c r="N37" s="477">
        <f t="shared" si="1"/>
        <v>120846</v>
      </c>
      <c r="O37" s="479">
        <v>120846</v>
      </c>
      <c r="P37" s="480"/>
    </row>
    <row r="38" spans="1:16" ht="12.75" customHeight="1">
      <c r="A38" s="1250" t="s">
        <v>559</v>
      </c>
      <c r="B38" s="1251"/>
      <c r="C38" s="469">
        <v>4548</v>
      </c>
      <c r="D38" s="466">
        <v>1278</v>
      </c>
      <c r="E38" s="466"/>
      <c r="F38" s="466"/>
      <c r="G38" s="466">
        <f t="shared" si="0"/>
        <v>5826</v>
      </c>
      <c r="H38" s="470">
        <v>5826</v>
      </c>
      <c r="I38" s="471"/>
      <c r="J38" s="469">
        <v>2046</v>
      </c>
      <c r="K38" s="466">
        <v>603</v>
      </c>
      <c r="L38" s="466"/>
      <c r="M38" s="466"/>
      <c r="N38" s="466">
        <f t="shared" si="1"/>
        <v>2649</v>
      </c>
      <c r="O38" s="470">
        <v>2649</v>
      </c>
      <c r="P38" s="471"/>
    </row>
    <row r="39" spans="1:16" ht="12.75" customHeight="1">
      <c r="A39" s="1250" t="s">
        <v>560</v>
      </c>
      <c r="B39" s="1251"/>
      <c r="C39" s="469">
        <v>1920</v>
      </c>
      <c r="D39" s="466">
        <v>546</v>
      </c>
      <c r="E39" s="466"/>
      <c r="F39" s="466"/>
      <c r="G39" s="466">
        <f t="shared" si="0"/>
        <v>2466</v>
      </c>
      <c r="H39" s="470"/>
      <c r="I39" s="471">
        <v>2466</v>
      </c>
      <c r="J39" s="469">
        <v>1919</v>
      </c>
      <c r="K39" s="466">
        <v>547</v>
      </c>
      <c r="L39" s="466"/>
      <c r="M39" s="466"/>
      <c r="N39" s="466">
        <f t="shared" si="1"/>
        <v>2466</v>
      </c>
      <c r="O39" s="470"/>
      <c r="P39" s="471">
        <v>2466</v>
      </c>
    </row>
    <row r="40" spans="1:16" ht="12.75" customHeight="1">
      <c r="A40" s="1250" t="s">
        <v>561</v>
      </c>
      <c r="B40" s="1251"/>
      <c r="C40" s="469">
        <v>4056</v>
      </c>
      <c r="D40" s="466">
        <v>1096</v>
      </c>
      <c r="E40" s="466"/>
      <c r="F40" s="466">
        <v>4964</v>
      </c>
      <c r="G40" s="466">
        <f t="shared" si="0"/>
        <v>10116</v>
      </c>
      <c r="H40" s="470">
        <v>10116</v>
      </c>
      <c r="I40" s="471"/>
      <c r="J40" s="469">
        <v>4217</v>
      </c>
      <c r="K40" s="466">
        <v>1146</v>
      </c>
      <c r="L40" s="466"/>
      <c r="M40" s="466">
        <v>4741</v>
      </c>
      <c r="N40" s="466">
        <f t="shared" si="1"/>
        <v>10104</v>
      </c>
      <c r="O40" s="470">
        <v>10104</v>
      </c>
      <c r="P40" s="471"/>
    </row>
    <row r="41" spans="1:16" ht="13.5" customHeight="1" thickBot="1">
      <c r="A41" s="1252" t="s">
        <v>248</v>
      </c>
      <c r="B41" s="1253"/>
      <c r="C41" s="481">
        <f>SUM(C38:C40)</f>
        <v>10524</v>
      </c>
      <c r="D41" s="482">
        <f>SUM(D38:D40)</f>
        <v>2920</v>
      </c>
      <c r="E41" s="482">
        <f>SUM(E38:E40)</f>
        <v>0</v>
      </c>
      <c r="F41" s="482">
        <f>SUM(F38:F40)</f>
        <v>4964</v>
      </c>
      <c r="G41" s="482">
        <f t="shared" si="0"/>
        <v>18408</v>
      </c>
      <c r="H41" s="482">
        <f t="shared" ref="H41:M41" si="4">SUM(H38:H40)</f>
        <v>15942</v>
      </c>
      <c r="I41" s="483">
        <f t="shared" si="4"/>
        <v>2466</v>
      </c>
      <c r="J41" s="481">
        <f t="shared" si="4"/>
        <v>8182</v>
      </c>
      <c r="K41" s="482">
        <f t="shared" si="4"/>
        <v>2296</v>
      </c>
      <c r="L41" s="482">
        <f t="shared" si="4"/>
        <v>0</v>
      </c>
      <c r="M41" s="482">
        <f t="shared" si="4"/>
        <v>4741</v>
      </c>
      <c r="N41" s="482">
        <f t="shared" si="1"/>
        <v>15219</v>
      </c>
      <c r="O41" s="482">
        <f>SUM(O38:O40)</f>
        <v>12753</v>
      </c>
      <c r="P41" s="483">
        <f>SUM(P38:P40)</f>
        <v>2466</v>
      </c>
    </row>
    <row r="42" spans="1:16" ht="13.5" thickBot="1">
      <c r="A42" s="1254" t="s">
        <v>249</v>
      </c>
      <c r="B42" s="1255"/>
      <c r="C42" s="484">
        <f>C32+C36+C37+C41</f>
        <v>148127</v>
      </c>
      <c r="D42" s="485">
        <f>D32+D36+D37+D41</f>
        <v>39923</v>
      </c>
      <c r="E42" s="486">
        <f>E32+E36+E37+E41</f>
        <v>117706</v>
      </c>
      <c r="F42" s="486">
        <f>F32+F36+F37+F41</f>
        <v>119019</v>
      </c>
      <c r="G42" s="486">
        <f t="shared" si="0"/>
        <v>424775</v>
      </c>
      <c r="H42" s="486">
        <f t="shared" ref="H42:M42" si="5">H32+H36+H37+H41</f>
        <v>350098</v>
      </c>
      <c r="I42" s="487">
        <f t="shared" si="5"/>
        <v>74677</v>
      </c>
      <c r="J42" s="488">
        <f t="shared" si="5"/>
        <v>165487</v>
      </c>
      <c r="K42" s="485">
        <f t="shared" si="5"/>
        <v>43993</v>
      </c>
      <c r="L42" s="485">
        <f t="shared" si="5"/>
        <v>121115</v>
      </c>
      <c r="M42" s="485">
        <f t="shared" si="5"/>
        <v>125990</v>
      </c>
      <c r="N42" s="485">
        <f>SUM(J42:M42)</f>
        <v>456585</v>
      </c>
      <c r="O42" s="485">
        <f>O32+O36+O37+O41</f>
        <v>372143</v>
      </c>
      <c r="P42" s="489">
        <f>P32+P36+P37+P41</f>
        <v>84442</v>
      </c>
    </row>
    <row r="45" spans="1:16" ht="15.75">
      <c r="B45" s="1347" t="s">
        <v>578</v>
      </c>
      <c r="C45" s="1348"/>
      <c r="D45" s="1348"/>
    </row>
    <row r="46" spans="1:16" ht="15.75">
      <c r="B46" s="1347" t="s">
        <v>579</v>
      </c>
      <c r="C46" s="1348"/>
      <c r="D46" s="1348"/>
    </row>
  </sheetData>
  <sheetProtection selectLockedCells="1" selectUnlockedCells="1"/>
  <mergeCells count="55">
    <mergeCell ref="B45:D45"/>
    <mergeCell ref="B46:D46"/>
    <mergeCell ref="A39:B39"/>
    <mergeCell ref="A40:B40"/>
    <mergeCell ref="A41:B41"/>
    <mergeCell ref="A42:B42"/>
    <mergeCell ref="A3:P3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J6:P6"/>
    <mergeCell ref="J7:J8"/>
    <mergeCell ref="K7:K8"/>
    <mergeCell ref="L7:L8"/>
    <mergeCell ref="M7:M8"/>
    <mergeCell ref="N7:N8"/>
    <mergeCell ref="O7:O8"/>
    <mergeCell ref="P7:P8"/>
    <mergeCell ref="A6:B8"/>
    <mergeCell ref="H7:H8"/>
    <mergeCell ref="I7:I8"/>
    <mergeCell ref="D1:I1"/>
    <mergeCell ref="C6:I6"/>
    <mergeCell ref="C7:C8"/>
    <mergeCell ref="D7:D8"/>
    <mergeCell ref="E7:E8"/>
    <mergeCell ref="F7:F8"/>
    <mergeCell ref="G7:G8"/>
  </mergeCells>
  <pageMargins left="0.51180555555555551" right="0.51180555555555551" top="0.55138888888888893" bottom="0.59027777777777779" header="0.51180555555555551" footer="0.51180555555555551"/>
  <pageSetup paperSize="9" scale="86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33"/>
  <sheetViews>
    <sheetView topLeftCell="A10" workbookViewId="0">
      <selection activeCell="F37" sqref="F37"/>
    </sheetView>
  </sheetViews>
  <sheetFormatPr defaultColWidth="9" defaultRowHeight="12.75"/>
  <cols>
    <col min="1" max="1" width="37.42578125" style="40" customWidth="1"/>
    <col min="2" max="2" width="13.7109375" style="40" customWidth="1"/>
    <col min="3" max="3" width="10.5703125" style="40" customWidth="1"/>
    <col min="4" max="4" width="11.7109375" style="40" customWidth="1"/>
    <col min="5" max="5" width="10.7109375" style="40" customWidth="1"/>
    <col min="6" max="16384" width="9" style="40"/>
  </cols>
  <sheetData>
    <row r="1" spans="1:9" ht="12.75" customHeight="1">
      <c r="A1" s="628" t="s">
        <v>593</v>
      </c>
      <c r="B1" s="629"/>
      <c r="C1" s="629"/>
      <c r="D1" s="629"/>
      <c r="E1" s="629"/>
    </row>
    <row r="3" spans="1:9" ht="12.75" customHeight="1">
      <c r="A3" s="1267" t="s">
        <v>250</v>
      </c>
      <c r="B3" s="1267"/>
      <c r="C3" s="1267"/>
      <c r="D3" s="1267"/>
      <c r="E3" s="1267"/>
      <c r="F3" s="1267"/>
      <c r="G3" s="1267"/>
      <c r="H3" s="1267"/>
      <c r="I3" s="1267"/>
    </row>
    <row r="4" spans="1:9">
      <c r="A4" s="41"/>
      <c r="B4" s="42"/>
    </row>
    <row r="5" spans="1:9" ht="12.75" customHeight="1" thickBot="1">
      <c r="A5" s="1264"/>
      <c r="B5" s="1264"/>
      <c r="C5" s="1264"/>
      <c r="D5" s="1264"/>
      <c r="E5" s="1264"/>
      <c r="I5" s="25" t="s">
        <v>56</v>
      </c>
    </row>
    <row r="6" spans="1:9" ht="15" customHeight="1">
      <c r="A6" s="1265" t="s">
        <v>251</v>
      </c>
      <c r="B6" s="1261" t="s">
        <v>562</v>
      </c>
      <c r="C6" s="1262"/>
      <c r="D6" s="1262"/>
      <c r="E6" s="1263"/>
      <c r="F6" s="1261" t="s">
        <v>492</v>
      </c>
      <c r="G6" s="1262"/>
      <c r="H6" s="1262"/>
      <c r="I6" s="1263"/>
    </row>
    <row r="7" spans="1:9" ht="15" customHeight="1" thickBot="1">
      <c r="A7" s="1266"/>
      <c r="B7" s="490" t="s">
        <v>108</v>
      </c>
      <c r="C7" s="491" t="s">
        <v>252</v>
      </c>
      <c r="D7" s="492" t="s">
        <v>253</v>
      </c>
      <c r="E7" s="493" t="s">
        <v>130</v>
      </c>
      <c r="F7" s="494" t="s">
        <v>108</v>
      </c>
      <c r="G7" s="491" t="s">
        <v>252</v>
      </c>
      <c r="H7" s="492" t="s">
        <v>253</v>
      </c>
      <c r="I7" s="493" t="s">
        <v>130</v>
      </c>
    </row>
    <row r="8" spans="1:9" ht="15" customHeight="1">
      <c r="A8" s="495" t="s">
        <v>254</v>
      </c>
      <c r="B8" s="496">
        <f>SUM(B9:B10)</f>
        <v>8741</v>
      </c>
      <c r="C8" s="497">
        <f>SUM(C9:C10)</f>
        <v>0</v>
      </c>
      <c r="D8" s="497">
        <f>SUM(D9:D10)</f>
        <v>0</v>
      </c>
      <c r="E8" s="498">
        <f>SUM(B8:D8)</f>
        <v>8741</v>
      </c>
      <c r="F8" s="499">
        <v>11829</v>
      </c>
      <c r="G8" s="497">
        <f>SUM(G9:G10)</f>
        <v>0</v>
      </c>
      <c r="H8" s="497">
        <f>SUM(H9:H10)</f>
        <v>0</v>
      </c>
      <c r="I8" s="498">
        <f>SUM(F8:H8)</f>
        <v>11829</v>
      </c>
    </row>
    <row r="9" spans="1:9" ht="15" customHeight="1">
      <c r="A9" s="500" t="s">
        <v>563</v>
      </c>
      <c r="B9" s="501">
        <v>5312</v>
      </c>
      <c r="C9" s="502"/>
      <c r="D9" s="502"/>
      <c r="E9" s="503">
        <f t="shared" ref="E9:E16" si="0">SUM(B9:D9)</f>
        <v>5312</v>
      </c>
      <c r="F9" s="504" t="s">
        <v>269</v>
      </c>
      <c r="G9" s="502"/>
      <c r="H9" s="502"/>
      <c r="I9" s="503">
        <f t="shared" ref="I9:I16" si="1">SUM(F9:H9)</f>
        <v>0</v>
      </c>
    </row>
    <row r="10" spans="1:9" ht="15" customHeight="1">
      <c r="A10" s="500" t="s">
        <v>564</v>
      </c>
      <c r="B10" s="501">
        <v>3429</v>
      </c>
      <c r="C10" s="502"/>
      <c r="D10" s="502"/>
      <c r="E10" s="503">
        <f t="shared" si="0"/>
        <v>3429</v>
      </c>
      <c r="F10" s="504" t="s">
        <v>269</v>
      </c>
      <c r="G10" s="502"/>
      <c r="H10" s="502"/>
      <c r="I10" s="503">
        <f t="shared" si="1"/>
        <v>0</v>
      </c>
    </row>
    <row r="11" spans="1:9" ht="15" customHeight="1">
      <c r="A11" s="505" t="s">
        <v>255</v>
      </c>
      <c r="B11" s="506">
        <v>3600</v>
      </c>
      <c r="C11" s="507"/>
      <c r="D11" s="507"/>
      <c r="E11" s="503">
        <f t="shared" si="0"/>
        <v>3600</v>
      </c>
      <c r="F11" s="508">
        <v>3600</v>
      </c>
      <c r="G11" s="507"/>
      <c r="H11" s="507"/>
      <c r="I11" s="503">
        <f t="shared" si="1"/>
        <v>3600</v>
      </c>
    </row>
    <row r="12" spans="1:9" ht="15" customHeight="1">
      <c r="A12" s="505" t="s">
        <v>256</v>
      </c>
      <c r="B12" s="506">
        <v>500</v>
      </c>
      <c r="C12" s="507"/>
      <c r="D12" s="507"/>
      <c r="E12" s="503">
        <f t="shared" si="0"/>
        <v>500</v>
      </c>
      <c r="F12" s="508">
        <v>500</v>
      </c>
      <c r="G12" s="507"/>
      <c r="H12" s="507"/>
      <c r="I12" s="503">
        <f t="shared" si="1"/>
        <v>500</v>
      </c>
    </row>
    <row r="13" spans="1:9" ht="15" customHeight="1">
      <c r="A13" s="505" t="s">
        <v>257</v>
      </c>
      <c r="B13" s="506">
        <v>150</v>
      </c>
      <c r="C13" s="507"/>
      <c r="D13" s="507"/>
      <c r="E13" s="503">
        <f t="shared" si="0"/>
        <v>150</v>
      </c>
      <c r="F13" s="508">
        <v>150</v>
      </c>
      <c r="G13" s="507"/>
      <c r="H13" s="507"/>
      <c r="I13" s="503">
        <f t="shared" si="1"/>
        <v>150</v>
      </c>
    </row>
    <row r="14" spans="1:9" ht="15" customHeight="1">
      <c r="A14" s="509" t="s">
        <v>565</v>
      </c>
      <c r="B14" s="506"/>
      <c r="C14" s="507"/>
      <c r="D14" s="507"/>
      <c r="E14" s="503">
        <f t="shared" si="0"/>
        <v>0</v>
      </c>
      <c r="F14" s="508">
        <v>6103</v>
      </c>
      <c r="G14" s="507"/>
      <c r="H14" s="507"/>
      <c r="I14" s="503">
        <f t="shared" si="1"/>
        <v>6103</v>
      </c>
    </row>
    <row r="15" spans="1:9" ht="15" customHeight="1">
      <c r="A15" s="509" t="s">
        <v>566</v>
      </c>
      <c r="B15" s="506"/>
      <c r="C15" s="507"/>
      <c r="D15" s="507"/>
      <c r="E15" s="503">
        <f t="shared" si="0"/>
        <v>0</v>
      </c>
      <c r="F15" s="510">
        <v>1600</v>
      </c>
      <c r="G15" s="507"/>
      <c r="H15" s="507"/>
      <c r="I15" s="503">
        <f t="shared" si="1"/>
        <v>1600</v>
      </c>
    </row>
    <row r="16" spans="1:9" ht="15" customHeight="1" thickBot="1">
      <c r="A16" s="511" t="s">
        <v>567</v>
      </c>
      <c r="B16" s="512"/>
      <c r="C16" s="513"/>
      <c r="D16" s="513"/>
      <c r="E16" s="514">
        <f t="shared" si="0"/>
        <v>0</v>
      </c>
      <c r="F16" s="515"/>
      <c r="G16" s="513">
        <v>155</v>
      </c>
      <c r="H16" s="513"/>
      <c r="I16" s="514">
        <f t="shared" si="1"/>
        <v>155</v>
      </c>
    </row>
    <row r="17" spans="1:9" ht="15" customHeight="1" thickBot="1">
      <c r="A17" s="516" t="s">
        <v>258</v>
      </c>
      <c r="B17" s="517">
        <f>B8+B11+B12+B13+B14+B15+B16</f>
        <v>12991</v>
      </c>
      <c r="C17" s="518">
        <f>C8+C11+C12+C13+C14+C15+C16</f>
        <v>0</v>
      </c>
      <c r="D17" s="518">
        <f>D8+D11+D12+D13+D14+D15+D16</f>
        <v>0</v>
      </c>
      <c r="E17" s="519">
        <f>SUM(B17:D17)</f>
        <v>12991</v>
      </c>
      <c r="F17" s="520">
        <f>F8+F11+F12+F13+F14+F15+F16</f>
        <v>23782</v>
      </c>
      <c r="G17" s="518">
        <f>G8+G11+G12+G13+G14+G15+G16</f>
        <v>155</v>
      </c>
      <c r="H17" s="518">
        <f>H8+H11+H12+H13+H14+H15+H16</f>
        <v>0</v>
      </c>
      <c r="I17" s="519">
        <f>SUM(F17:H17)</f>
        <v>23937</v>
      </c>
    </row>
    <row r="18" spans="1:9" ht="15" customHeight="1"/>
    <row r="19" spans="1:9" ht="15" customHeight="1">
      <c r="A19" s="629"/>
      <c r="B19" s="629"/>
      <c r="C19" s="629"/>
      <c r="D19" s="629"/>
      <c r="E19" s="629"/>
      <c r="F19" s="629"/>
      <c r="G19" s="629"/>
      <c r="H19" s="629"/>
      <c r="I19" s="629"/>
    </row>
    <row r="20" spans="1:9" ht="15" customHeight="1">
      <c r="A20" s="628" t="s">
        <v>584</v>
      </c>
      <c r="B20" s="629"/>
      <c r="C20" s="629"/>
      <c r="D20" s="629"/>
      <c r="E20" s="629"/>
    </row>
    <row r="21" spans="1:9" ht="20.25" customHeight="1">
      <c r="A21" s="1267" t="s">
        <v>259</v>
      </c>
      <c r="B21" s="1267"/>
      <c r="C21" s="1267"/>
      <c r="D21" s="1267"/>
      <c r="E21" s="1267"/>
      <c r="F21" s="1267"/>
      <c r="G21" s="1267"/>
      <c r="H21" s="1267"/>
      <c r="I21" s="1267"/>
    </row>
    <row r="22" spans="1:9">
      <c r="A22" s="41"/>
      <c r="B22" s="42"/>
    </row>
    <row r="23" spans="1:9" ht="12.75" customHeight="1" thickBot="1">
      <c r="A23" s="1264"/>
      <c r="B23" s="1264"/>
      <c r="C23" s="1264"/>
      <c r="D23" s="1264"/>
      <c r="E23" s="1264"/>
      <c r="I23" s="319" t="s">
        <v>56</v>
      </c>
    </row>
    <row r="24" spans="1:9">
      <c r="A24" s="1265" t="s">
        <v>260</v>
      </c>
      <c r="B24" s="1261" t="s">
        <v>562</v>
      </c>
      <c r="C24" s="1262"/>
      <c r="D24" s="1262"/>
      <c r="E24" s="1263"/>
      <c r="F24" s="1261" t="s">
        <v>568</v>
      </c>
      <c r="G24" s="1262"/>
      <c r="H24" s="1262"/>
      <c r="I24" s="1263"/>
    </row>
    <row r="25" spans="1:9" ht="12.75" customHeight="1" thickBot="1">
      <c r="A25" s="1266"/>
      <c r="B25" s="490" t="s">
        <v>108</v>
      </c>
      <c r="C25" s="492" t="s">
        <v>252</v>
      </c>
      <c r="D25" s="492" t="s">
        <v>253</v>
      </c>
      <c r="E25" s="493" t="s">
        <v>130</v>
      </c>
      <c r="F25" s="494" t="s">
        <v>108</v>
      </c>
      <c r="G25" s="492" t="s">
        <v>252</v>
      </c>
      <c r="H25" s="492" t="s">
        <v>253</v>
      </c>
      <c r="I25" s="493" t="s">
        <v>130</v>
      </c>
    </row>
    <row r="26" spans="1:9">
      <c r="A26" s="521" t="s">
        <v>569</v>
      </c>
      <c r="B26" s="522"/>
      <c r="C26" s="523"/>
      <c r="D26" s="523"/>
      <c r="E26" s="524">
        <f>SUM(B26:D26)</f>
        <v>0</v>
      </c>
      <c r="F26" s="525">
        <v>30202</v>
      </c>
      <c r="G26" s="523"/>
      <c r="H26" s="523"/>
      <c r="I26" s="524">
        <f>SUM(F26:H26)</f>
        <v>30202</v>
      </c>
    </row>
    <row r="27" spans="1:9" ht="12.75" customHeight="1">
      <c r="A27" s="526"/>
      <c r="B27" s="527"/>
      <c r="C27" s="528"/>
      <c r="D27" s="528"/>
      <c r="E27" s="529">
        <f>SUM(B27:D27)</f>
        <v>0</v>
      </c>
      <c r="F27" s="530"/>
      <c r="G27" s="528"/>
      <c r="H27" s="528"/>
      <c r="I27" s="529">
        <f>SUM(F27:H27)</f>
        <v>0</v>
      </c>
    </row>
    <row r="28" spans="1:9" ht="12.75" customHeight="1" thickBot="1">
      <c r="A28" s="531"/>
      <c r="B28" s="532"/>
      <c r="C28" s="533"/>
      <c r="D28" s="533"/>
      <c r="E28" s="534">
        <f>SUM(B28:D28)</f>
        <v>0</v>
      </c>
      <c r="F28" s="535"/>
      <c r="G28" s="533"/>
      <c r="H28" s="533"/>
      <c r="I28" s="534">
        <f>SUM(F28:H28)</f>
        <v>0</v>
      </c>
    </row>
    <row r="29" spans="1:9" ht="13.5" thickBot="1">
      <c r="A29" s="536" t="s">
        <v>261</v>
      </c>
      <c r="B29" s="537">
        <f>SUM(B26:B28)</f>
        <v>0</v>
      </c>
      <c r="C29" s="538">
        <f>SUM(C26:C28)</f>
        <v>0</v>
      </c>
      <c r="D29" s="538">
        <f>SUM(D26:D28)</f>
        <v>0</v>
      </c>
      <c r="E29" s="539">
        <f>SUM(B29:D29)</f>
        <v>0</v>
      </c>
      <c r="F29" s="540">
        <f>SUM(F26:F28)</f>
        <v>30202</v>
      </c>
      <c r="G29" s="538">
        <f>SUM(G26:G28)</f>
        <v>0</v>
      </c>
      <c r="H29" s="538">
        <f>SUM(H26:H28)</f>
        <v>0</v>
      </c>
      <c r="I29" s="539">
        <f>SUM(F29:H29)</f>
        <v>30202</v>
      </c>
    </row>
    <row r="32" spans="1:9" ht="15.75">
      <c r="A32" s="1347" t="s">
        <v>578</v>
      </c>
      <c r="B32" s="1348"/>
      <c r="C32" s="1348"/>
    </row>
    <row r="33" spans="1:3" ht="15.75">
      <c r="A33" s="1347" t="s">
        <v>579</v>
      </c>
      <c r="B33" s="1348"/>
      <c r="C33" s="1348"/>
    </row>
  </sheetData>
  <sheetProtection selectLockedCells="1" selectUnlockedCells="1"/>
  <mergeCells count="15">
    <mergeCell ref="A32:C32"/>
    <mergeCell ref="A33:C33"/>
    <mergeCell ref="F24:I24"/>
    <mergeCell ref="A1:E1"/>
    <mergeCell ref="A5:E5"/>
    <mergeCell ref="A6:A7"/>
    <mergeCell ref="B6:E6"/>
    <mergeCell ref="A23:E23"/>
    <mergeCell ref="A3:I3"/>
    <mergeCell ref="F6:I6"/>
    <mergeCell ref="A19:I19"/>
    <mergeCell ref="A21:I21"/>
    <mergeCell ref="A24:A25"/>
    <mergeCell ref="B24:E24"/>
    <mergeCell ref="A20:E20"/>
  </mergeCells>
  <pageMargins left="0.78749999999999998" right="0.4201388888888889" top="0.69027777777777777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19"/>
  <sheetViews>
    <sheetView topLeftCell="C1" workbookViewId="0">
      <selection activeCell="T28" sqref="S28:T32"/>
    </sheetView>
  </sheetViews>
  <sheetFormatPr defaultColWidth="9" defaultRowHeight="12.75"/>
  <cols>
    <col min="1" max="4" width="9" style="40"/>
    <col min="5" max="5" width="13.85546875" style="40" customWidth="1"/>
    <col min="6" max="6" width="11.140625" style="40" customWidth="1"/>
    <col min="7" max="7" width="11.5703125" style="40" customWidth="1"/>
    <col min="8" max="8" width="13.7109375" style="40" customWidth="1"/>
    <col min="9" max="16384" width="9" style="40"/>
  </cols>
  <sheetData>
    <row r="1" spans="1:8" ht="12.75" customHeight="1">
      <c r="A1" s="628" t="s">
        <v>478</v>
      </c>
      <c r="B1" s="629"/>
      <c r="C1" s="629"/>
      <c r="D1" s="629"/>
      <c r="E1" s="629"/>
      <c r="F1" s="629"/>
      <c r="G1" s="629"/>
      <c r="H1" s="629"/>
    </row>
    <row r="4" spans="1:8" ht="12.75" customHeight="1">
      <c r="A4" s="1271"/>
      <c r="B4" s="1271"/>
      <c r="C4" s="1271"/>
      <c r="D4" s="1271"/>
      <c r="E4" s="1271"/>
      <c r="F4" s="1271"/>
      <c r="G4" s="1271"/>
      <c r="H4" s="1271"/>
    </row>
    <row r="5" spans="1:8">
      <c r="E5" s="46"/>
    </row>
    <row r="6" spans="1:8" ht="12.75" customHeight="1">
      <c r="A6" s="1267" t="s">
        <v>262</v>
      </c>
      <c r="B6" s="1267"/>
      <c r="C6" s="1267"/>
      <c r="D6" s="1267"/>
      <c r="E6" s="1267"/>
      <c r="F6" s="1267"/>
      <c r="G6" s="1267"/>
      <c r="H6" s="1267"/>
    </row>
    <row r="7" spans="1:8">
      <c r="A7" s="42"/>
      <c r="B7" s="42"/>
      <c r="C7" s="42"/>
      <c r="D7" s="42"/>
      <c r="E7" s="42"/>
    </row>
    <row r="8" spans="1:8" ht="12.75" customHeight="1">
      <c r="A8" s="1272" t="s">
        <v>263</v>
      </c>
      <c r="B8" s="1272"/>
      <c r="C8" s="1272"/>
      <c r="D8" s="1272"/>
      <c r="E8" s="1272"/>
      <c r="F8" s="1272"/>
      <c r="G8" s="1272"/>
      <c r="H8" s="1272"/>
    </row>
    <row r="9" spans="1:8" ht="17.25" customHeight="1">
      <c r="A9" s="1273" t="s">
        <v>168</v>
      </c>
      <c r="B9" s="1273"/>
      <c r="C9" s="1273"/>
      <c r="D9" s="1273"/>
      <c r="E9" s="1273" t="s">
        <v>264</v>
      </c>
      <c r="F9" s="1273"/>
      <c r="G9" s="1273"/>
      <c r="H9" s="1273"/>
    </row>
    <row r="10" spans="1:8" ht="18" customHeight="1">
      <c r="A10" s="1273"/>
      <c r="B10" s="1273"/>
      <c r="C10" s="1273"/>
      <c r="D10" s="1273"/>
      <c r="E10" s="47" t="s">
        <v>265</v>
      </c>
      <c r="F10" s="47" t="s">
        <v>266</v>
      </c>
      <c r="G10" s="47" t="s">
        <v>267</v>
      </c>
      <c r="H10" s="47" t="s">
        <v>130</v>
      </c>
    </row>
    <row r="11" spans="1:8" ht="18" customHeight="1">
      <c r="A11" s="1270" t="s">
        <v>268</v>
      </c>
      <c r="B11" s="1270"/>
      <c r="C11" s="1270"/>
      <c r="D11" s="1270"/>
      <c r="E11" s="45">
        <v>4500</v>
      </c>
      <c r="F11" s="45"/>
      <c r="G11" s="45"/>
      <c r="H11" s="45">
        <v>4500</v>
      </c>
    </row>
    <row r="12" spans="1:8" ht="18" customHeight="1">
      <c r="A12" s="1268"/>
      <c r="B12" s="1268"/>
      <c r="C12" s="1268"/>
      <c r="D12" s="1268"/>
      <c r="E12" s="45"/>
      <c r="F12" s="45"/>
      <c r="G12" s="45"/>
      <c r="H12" s="45"/>
    </row>
    <row r="13" spans="1:8" ht="18" customHeight="1">
      <c r="A13" s="1268" t="s">
        <v>269</v>
      </c>
      <c r="B13" s="1268"/>
      <c r="C13" s="1268"/>
      <c r="D13" s="1268"/>
      <c r="E13" s="45"/>
      <c r="F13" s="45"/>
      <c r="G13" s="45"/>
      <c r="H13" s="45"/>
    </row>
    <row r="14" spans="1:8" ht="16.5" customHeight="1">
      <c r="A14" s="1268"/>
      <c r="B14" s="1268"/>
      <c r="C14" s="1268"/>
      <c r="D14" s="1268"/>
      <c r="E14" s="45"/>
      <c r="F14" s="45"/>
      <c r="G14" s="45"/>
      <c r="H14" s="45"/>
    </row>
    <row r="15" spans="1:8" ht="18" customHeight="1">
      <c r="A15" s="1268"/>
      <c r="B15" s="1268"/>
      <c r="C15" s="1268"/>
      <c r="D15" s="1268"/>
      <c r="E15" s="45"/>
      <c r="F15" s="45"/>
      <c r="G15" s="45"/>
      <c r="H15" s="45"/>
    </row>
    <row r="16" spans="1:8" ht="16.5" customHeight="1">
      <c r="A16" s="1268"/>
      <c r="B16" s="1268"/>
      <c r="C16" s="1268"/>
      <c r="D16" s="1268"/>
      <c r="E16" s="45"/>
      <c r="F16" s="48"/>
      <c r="G16" s="45"/>
      <c r="H16" s="45"/>
    </row>
    <row r="17" spans="1:8" ht="18" customHeight="1">
      <c r="A17" s="1268"/>
      <c r="B17" s="1268"/>
      <c r="C17" s="1268"/>
      <c r="D17" s="1268"/>
      <c r="E17" s="45"/>
      <c r="F17" s="45"/>
      <c r="G17" s="45"/>
      <c r="H17" s="45"/>
    </row>
    <row r="18" spans="1:8" ht="17.25" customHeight="1">
      <c r="A18" s="1268"/>
      <c r="B18" s="1268"/>
      <c r="C18" s="1268"/>
      <c r="D18" s="1268"/>
      <c r="E18" s="49"/>
      <c r="F18" s="49"/>
      <c r="G18" s="49"/>
      <c r="H18" s="49"/>
    </row>
    <row r="19" spans="1:8" ht="18" customHeight="1">
      <c r="A19" s="1269" t="s">
        <v>270</v>
      </c>
      <c r="B19" s="1269"/>
      <c r="C19" s="1269"/>
      <c r="D19" s="1269"/>
      <c r="E19" s="50">
        <v>4500</v>
      </c>
      <c r="F19" s="49"/>
      <c r="G19" s="49"/>
      <c r="H19" s="49">
        <v>4500</v>
      </c>
    </row>
  </sheetData>
  <sheetProtection selectLockedCells="1" selectUnlockedCells="1"/>
  <mergeCells count="15">
    <mergeCell ref="A1:H1"/>
    <mergeCell ref="A4:H4"/>
    <mergeCell ref="A6:H6"/>
    <mergeCell ref="A8:H8"/>
    <mergeCell ref="A9:D10"/>
    <mergeCell ref="E9:H9"/>
    <mergeCell ref="A17:D17"/>
    <mergeCell ref="A18:D18"/>
    <mergeCell ref="A19:D19"/>
    <mergeCell ref="A11:D11"/>
    <mergeCell ref="A12:D12"/>
    <mergeCell ref="A13:D13"/>
    <mergeCell ref="A14:D14"/>
    <mergeCell ref="A15:D15"/>
    <mergeCell ref="A16:D16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47"/>
  <sheetViews>
    <sheetView topLeftCell="A19" workbookViewId="0">
      <selection activeCell="H32" sqref="H32"/>
    </sheetView>
  </sheetViews>
  <sheetFormatPr defaultColWidth="9" defaultRowHeight="12.75"/>
  <cols>
    <col min="1" max="1" width="9" style="40"/>
    <col min="2" max="2" width="37" style="40" customWidth="1"/>
    <col min="3" max="3" width="13.5703125" style="40" customWidth="1"/>
    <col min="4" max="4" width="11.5703125" style="40" customWidth="1"/>
    <col min="5" max="5" width="12" style="40" customWidth="1"/>
    <col min="6" max="16384" width="9" style="40"/>
  </cols>
  <sheetData>
    <row r="1" spans="1:5" ht="12.75" customHeight="1">
      <c r="A1" s="628" t="s">
        <v>596</v>
      </c>
      <c r="B1" s="629"/>
      <c r="C1" s="629"/>
      <c r="D1" s="629"/>
      <c r="E1" s="629"/>
    </row>
    <row r="3" spans="1:5" ht="12.75" customHeight="1">
      <c r="A3" s="41"/>
      <c r="B3" s="1267" t="s">
        <v>271</v>
      </c>
      <c r="C3" s="1267"/>
    </row>
    <row r="5" spans="1:5">
      <c r="B5" s="1275" t="s">
        <v>272</v>
      </c>
      <c r="C5" s="541" t="s">
        <v>503</v>
      </c>
      <c r="D5" s="542" t="s">
        <v>488</v>
      </c>
    </row>
    <row r="6" spans="1:5" ht="38.25">
      <c r="B6" s="1276"/>
      <c r="C6" s="543" t="s">
        <v>570</v>
      </c>
      <c r="D6" s="543" t="s">
        <v>570</v>
      </c>
    </row>
    <row r="7" spans="1:5" ht="15" customHeight="1">
      <c r="B7" s="544" t="s">
        <v>62</v>
      </c>
      <c r="C7" s="544"/>
      <c r="D7" s="544"/>
    </row>
    <row r="8" spans="1:5" ht="15" customHeight="1">
      <c r="B8" s="544" t="s">
        <v>242</v>
      </c>
      <c r="C8" s="544">
        <v>9</v>
      </c>
      <c r="D8" s="544">
        <v>9</v>
      </c>
    </row>
    <row r="9" spans="1:5" ht="15" customHeight="1">
      <c r="B9" s="544" t="s">
        <v>274</v>
      </c>
      <c r="C9" s="544">
        <v>1</v>
      </c>
      <c r="D9" s="544">
        <v>1</v>
      </c>
    </row>
    <row r="10" spans="1:5" ht="15" customHeight="1">
      <c r="B10" s="544" t="s">
        <v>275</v>
      </c>
      <c r="C10" s="544">
        <v>5</v>
      </c>
      <c r="D10" s="544">
        <v>5</v>
      </c>
    </row>
    <row r="11" spans="1:5" ht="15" customHeight="1">
      <c r="B11" s="544" t="s">
        <v>276</v>
      </c>
      <c r="C11" s="544">
        <v>8</v>
      </c>
      <c r="D11" s="544">
        <v>8</v>
      </c>
    </row>
    <row r="12" spans="1:5" ht="15" customHeight="1">
      <c r="B12" s="544" t="s">
        <v>277</v>
      </c>
      <c r="C12" s="544">
        <v>2</v>
      </c>
      <c r="D12" s="544">
        <v>2</v>
      </c>
    </row>
    <row r="13" spans="1:5" ht="15" customHeight="1">
      <c r="B13" s="544" t="s">
        <v>243</v>
      </c>
      <c r="C13" s="544">
        <v>1</v>
      </c>
      <c r="D13" s="544">
        <v>1</v>
      </c>
    </row>
    <row r="14" spans="1:5" ht="15" customHeight="1">
      <c r="B14" s="544" t="s">
        <v>241</v>
      </c>
      <c r="C14" s="544">
        <v>5</v>
      </c>
      <c r="D14" s="544">
        <v>6</v>
      </c>
    </row>
    <row r="15" spans="1:5" ht="15" customHeight="1">
      <c r="B15" s="544" t="s">
        <v>278</v>
      </c>
      <c r="C15" s="544">
        <v>31</v>
      </c>
      <c r="D15" s="544">
        <v>31</v>
      </c>
    </row>
    <row r="16" spans="1:5" ht="15" customHeight="1">
      <c r="B16" s="544" t="s">
        <v>63</v>
      </c>
      <c r="C16" s="544"/>
      <c r="D16" s="544"/>
    </row>
    <row r="17" spans="1:5" ht="15" customHeight="1">
      <c r="B17" s="544" t="s">
        <v>279</v>
      </c>
      <c r="C17" s="544">
        <v>35</v>
      </c>
      <c r="D17" s="544">
        <v>39</v>
      </c>
    </row>
    <row r="18" spans="1:5" ht="15" customHeight="1">
      <c r="B18" s="544" t="s">
        <v>280</v>
      </c>
      <c r="C18" s="544"/>
      <c r="D18" s="544"/>
    </row>
    <row r="19" spans="1:5" ht="15" customHeight="1">
      <c r="B19" s="544" t="s">
        <v>281</v>
      </c>
      <c r="C19" s="544">
        <v>2</v>
      </c>
      <c r="D19" s="544">
        <v>2</v>
      </c>
    </row>
    <row r="20" spans="1:5" ht="15" customHeight="1">
      <c r="B20" s="544" t="s">
        <v>245</v>
      </c>
      <c r="C20" s="544">
        <v>4</v>
      </c>
      <c r="D20" s="544">
        <v>4</v>
      </c>
    </row>
    <row r="21" spans="1:5" ht="15" customHeight="1">
      <c r="B21" s="544" t="s">
        <v>282</v>
      </c>
      <c r="C21" s="544">
        <v>6</v>
      </c>
      <c r="D21" s="544">
        <v>6</v>
      </c>
    </row>
    <row r="22" spans="1:5" ht="15" customHeight="1">
      <c r="B22" s="544" t="s">
        <v>283</v>
      </c>
      <c r="C22" s="544"/>
      <c r="D22" s="544"/>
    </row>
    <row r="23" spans="1:5" ht="15" customHeight="1">
      <c r="B23" s="544" t="s">
        <v>283</v>
      </c>
      <c r="C23" s="544">
        <v>3</v>
      </c>
      <c r="D23" s="544">
        <v>3</v>
      </c>
    </row>
    <row r="24" spans="1:5" ht="14.25" customHeight="1">
      <c r="B24" s="544" t="s">
        <v>172</v>
      </c>
      <c r="C24" s="544">
        <v>1</v>
      </c>
      <c r="D24" s="544">
        <v>1</v>
      </c>
    </row>
    <row r="25" spans="1:5" ht="14.25" customHeight="1">
      <c r="B25" s="544" t="s">
        <v>284</v>
      </c>
      <c r="C25" s="544">
        <v>2</v>
      </c>
      <c r="D25" s="544">
        <v>2</v>
      </c>
    </row>
    <row r="26" spans="1:5" ht="14.25" customHeight="1">
      <c r="B26" s="544" t="s">
        <v>285</v>
      </c>
      <c r="C26" s="544">
        <v>6</v>
      </c>
      <c r="D26" s="544">
        <v>6</v>
      </c>
    </row>
    <row r="27" spans="1:5" ht="14.25" customHeight="1">
      <c r="B27" s="544" t="s">
        <v>286</v>
      </c>
      <c r="C27" s="544"/>
      <c r="D27" s="544"/>
    </row>
    <row r="28" spans="1:5" ht="14.25" customHeight="1">
      <c r="B28" s="544" t="s">
        <v>287</v>
      </c>
      <c r="C28" s="544">
        <v>25</v>
      </c>
      <c r="D28" s="544">
        <v>25</v>
      </c>
    </row>
    <row r="29" spans="1:5" ht="15.75" customHeight="1">
      <c r="B29" s="544" t="s">
        <v>288</v>
      </c>
      <c r="C29" s="544">
        <v>3</v>
      </c>
      <c r="D29" s="544">
        <v>3</v>
      </c>
    </row>
    <row r="30" spans="1:5">
      <c r="B30" s="545" t="s">
        <v>60</v>
      </c>
      <c r="C30" s="545">
        <v>106</v>
      </c>
      <c r="D30" s="545">
        <v>110</v>
      </c>
    </row>
    <row r="31" spans="1:5" ht="12.75" customHeight="1">
      <c r="A31" s="628" t="s">
        <v>479</v>
      </c>
      <c r="B31" s="629" t="s">
        <v>289</v>
      </c>
      <c r="C31" s="629"/>
      <c r="D31" s="629"/>
      <c r="E31" s="629"/>
    </row>
    <row r="32" spans="1:5">
      <c r="C32" s="52"/>
    </row>
    <row r="33" spans="2:5" ht="12.75" customHeight="1">
      <c r="B33" s="1267" t="s">
        <v>290</v>
      </c>
      <c r="C33" s="1267"/>
      <c r="D33" s="1267"/>
      <c r="E33" s="1267"/>
    </row>
    <row r="35" spans="2:5" ht="12.75" customHeight="1">
      <c r="B35" s="1273" t="s">
        <v>272</v>
      </c>
      <c r="C35" s="1274" t="s">
        <v>273</v>
      </c>
      <c r="D35" s="1274"/>
      <c r="E35" s="1274"/>
    </row>
    <row r="36" spans="2:5">
      <c r="B36" s="1273"/>
      <c r="C36" s="53" t="s">
        <v>291</v>
      </c>
      <c r="D36" s="53" t="s">
        <v>292</v>
      </c>
      <c r="E36" s="53" t="s">
        <v>293</v>
      </c>
    </row>
    <row r="37" spans="2:5" ht="15" customHeight="1">
      <c r="B37" s="44" t="s">
        <v>294</v>
      </c>
      <c r="C37" s="44"/>
      <c r="D37" s="44">
        <v>100</v>
      </c>
      <c r="E37" s="44"/>
    </row>
    <row r="38" spans="2:5" ht="15" customHeight="1">
      <c r="B38" s="44"/>
      <c r="C38" s="44"/>
      <c r="D38" s="44"/>
      <c r="E38" s="44"/>
    </row>
    <row r="39" spans="2:5" ht="15" customHeight="1">
      <c r="B39" s="44"/>
      <c r="C39" s="44"/>
      <c r="D39" s="44"/>
      <c r="E39" s="44"/>
    </row>
    <row r="40" spans="2:5" ht="15" customHeight="1">
      <c r="B40" s="44"/>
      <c r="C40" s="44"/>
      <c r="D40" s="44"/>
      <c r="E40" s="44"/>
    </row>
    <row r="41" spans="2:5" ht="15" customHeight="1">
      <c r="B41" s="44"/>
      <c r="C41" s="44"/>
      <c r="D41" s="44"/>
      <c r="E41" s="44"/>
    </row>
    <row r="42" spans="2:5" ht="15" customHeight="1">
      <c r="B42" s="44"/>
      <c r="C42" s="44"/>
      <c r="D42" s="44"/>
      <c r="E42" s="44"/>
    </row>
    <row r="43" spans="2:5" ht="15" customHeight="1">
      <c r="B43" s="44"/>
      <c r="C43" s="44"/>
      <c r="D43" s="44"/>
      <c r="E43" s="44"/>
    </row>
    <row r="44" spans="2:5" ht="15.75" customHeight="1">
      <c r="B44" s="51" t="s">
        <v>60</v>
      </c>
      <c r="C44" s="51"/>
      <c r="D44" s="44">
        <v>100</v>
      </c>
      <c r="E44" s="44"/>
    </row>
    <row r="47" spans="2:5" ht="15.75">
      <c r="B47" s="1349" t="s">
        <v>597</v>
      </c>
      <c r="C47" s="99"/>
      <c r="D47" s="99"/>
      <c r="E47" s="17"/>
    </row>
  </sheetData>
  <sheetProtection selectLockedCells="1" selectUnlockedCells="1"/>
  <mergeCells count="7">
    <mergeCell ref="A1:E1"/>
    <mergeCell ref="B3:C3"/>
    <mergeCell ref="A31:E31"/>
    <mergeCell ref="B33:E33"/>
    <mergeCell ref="B35:B36"/>
    <mergeCell ref="C35:E35"/>
    <mergeCell ref="B5:B6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4"/>
  <sheetViews>
    <sheetView workbookViewId="0">
      <selection activeCell="H1" sqref="H1:P1"/>
    </sheetView>
  </sheetViews>
  <sheetFormatPr defaultColWidth="9" defaultRowHeight="12.75"/>
  <cols>
    <col min="1" max="1" width="24.7109375" style="40" customWidth="1"/>
    <col min="2" max="14" width="7.85546875" style="40" customWidth="1"/>
    <col min="15" max="15" width="10.28515625" style="40" customWidth="1"/>
    <col min="16" max="16" width="10" style="40" customWidth="1"/>
    <col min="17" max="16384" width="9" style="40"/>
  </cols>
  <sheetData>
    <row r="1" spans="1:17" ht="12.75" customHeight="1">
      <c r="H1" s="628" t="s">
        <v>480</v>
      </c>
      <c r="I1" s="629"/>
      <c r="J1" s="629"/>
      <c r="K1" s="629"/>
      <c r="L1" s="629"/>
      <c r="M1" s="629"/>
      <c r="N1" s="629"/>
      <c r="O1" s="629"/>
      <c r="P1" s="629"/>
    </row>
    <row r="3" spans="1:17" ht="12.75" customHeight="1">
      <c r="A3" s="1267" t="s">
        <v>295</v>
      </c>
      <c r="B3" s="1267"/>
      <c r="C3" s="1267"/>
      <c r="D3" s="1267"/>
      <c r="E3" s="1267"/>
      <c r="F3" s="1267"/>
      <c r="G3" s="1267"/>
      <c r="H3" s="1267"/>
      <c r="I3" s="1267"/>
      <c r="J3" s="1267"/>
      <c r="K3" s="1267"/>
      <c r="L3" s="1267"/>
      <c r="M3" s="1267"/>
      <c r="N3" s="1267"/>
      <c r="O3" s="1267"/>
      <c r="P3" s="1267"/>
    </row>
    <row r="4" spans="1:17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7">
      <c r="N5" s="40" t="s">
        <v>296</v>
      </c>
    </row>
    <row r="6" spans="1:17">
      <c r="A6" s="10" t="s">
        <v>168</v>
      </c>
      <c r="B6" s="43" t="s">
        <v>297</v>
      </c>
      <c r="C6" s="43" t="s">
        <v>298</v>
      </c>
      <c r="D6" s="43" t="s">
        <v>299</v>
      </c>
      <c r="E6" s="43" t="s">
        <v>300</v>
      </c>
      <c r="F6" s="43" t="s">
        <v>301</v>
      </c>
      <c r="G6" s="43" t="s">
        <v>302</v>
      </c>
      <c r="H6" s="43" t="s">
        <v>303</v>
      </c>
      <c r="I6" s="43" t="s">
        <v>304</v>
      </c>
      <c r="J6" s="43" t="s">
        <v>305</v>
      </c>
      <c r="K6" s="43" t="s">
        <v>306</v>
      </c>
      <c r="L6" s="43" t="s">
        <v>307</v>
      </c>
      <c r="M6" s="44" t="s">
        <v>308</v>
      </c>
      <c r="N6" s="43" t="s">
        <v>309</v>
      </c>
      <c r="O6" s="43" t="s">
        <v>310</v>
      </c>
      <c r="P6" s="43" t="s">
        <v>130</v>
      </c>
    </row>
    <row r="7" spans="1:17" ht="19.5" customHeight="1">
      <c r="A7" s="44" t="s">
        <v>311</v>
      </c>
      <c r="B7" s="45">
        <v>253469</v>
      </c>
      <c r="C7" s="45">
        <v>253469</v>
      </c>
      <c r="D7" s="45">
        <v>253469</v>
      </c>
      <c r="E7" s="45">
        <v>253469</v>
      </c>
      <c r="F7" s="45">
        <v>253469</v>
      </c>
      <c r="G7" s="45">
        <v>253469</v>
      </c>
      <c r="H7" s="45">
        <v>253469</v>
      </c>
      <c r="I7" s="45">
        <v>253469</v>
      </c>
      <c r="J7" s="45">
        <v>253469</v>
      </c>
      <c r="K7" s="45">
        <v>253469</v>
      </c>
      <c r="L7" s="45">
        <v>253469</v>
      </c>
      <c r="M7" s="45">
        <v>253469</v>
      </c>
      <c r="N7" s="45">
        <v>253469</v>
      </c>
      <c r="O7" s="45">
        <v>253469</v>
      </c>
      <c r="P7" s="45">
        <f>SUM(B7:O7)</f>
        <v>3548566</v>
      </c>
      <c r="Q7" s="54"/>
    </row>
    <row r="8" spans="1:17" ht="25.5">
      <c r="A8" s="32" t="s">
        <v>312</v>
      </c>
      <c r="B8" s="45">
        <v>18446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4"/>
      <c r="N8" s="44"/>
      <c r="O8" s="44"/>
      <c r="P8" s="45">
        <v>18446</v>
      </c>
    </row>
    <row r="9" spans="1:17" ht="25.5">
      <c r="A9" s="32" t="s">
        <v>313</v>
      </c>
      <c r="B9" s="45">
        <v>19000</v>
      </c>
      <c r="C9" s="45">
        <v>19000</v>
      </c>
      <c r="D9" s="45">
        <v>19000</v>
      </c>
      <c r="E9" s="45"/>
      <c r="F9" s="45"/>
      <c r="G9" s="45"/>
      <c r="H9" s="45"/>
      <c r="I9" s="45"/>
      <c r="J9" s="45"/>
      <c r="K9" s="45"/>
      <c r="L9" s="45"/>
      <c r="M9" s="44"/>
      <c r="N9" s="44"/>
      <c r="O9" s="44"/>
      <c r="P9" s="45">
        <f t="shared" ref="P9:P16" si="0">SUM(B9:O9)</f>
        <v>57000</v>
      </c>
    </row>
    <row r="10" spans="1:17" ht="51">
      <c r="A10" s="32" t="s">
        <v>314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4"/>
      <c r="N10" s="44"/>
      <c r="O10" s="44"/>
      <c r="P10" s="45">
        <f t="shared" si="0"/>
        <v>0</v>
      </c>
    </row>
    <row r="11" spans="1:17">
      <c r="A11" s="32" t="s">
        <v>315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4"/>
      <c r="N11" s="44"/>
      <c r="O11" s="44"/>
      <c r="P11" s="45">
        <f t="shared" si="0"/>
        <v>0</v>
      </c>
    </row>
    <row r="12" spans="1:17" ht="25.5">
      <c r="A12" s="32" t="s">
        <v>316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4"/>
      <c r="N12" s="44"/>
      <c r="O12" s="44"/>
      <c r="P12" s="45">
        <f t="shared" si="0"/>
        <v>0</v>
      </c>
    </row>
    <row r="13" spans="1:17" ht="20.25" customHeight="1">
      <c r="A13" s="55" t="s">
        <v>317</v>
      </c>
      <c r="B13" s="49">
        <f t="shared" ref="B13:O13" si="1">SUM(B7:B12)</f>
        <v>290915</v>
      </c>
      <c r="C13" s="49">
        <f t="shared" si="1"/>
        <v>272469</v>
      </c>
      <c r="D13" s="49">
        <f t="shared" si="1"/>
        <v>272469</v>
      </c>
      <c r="E13" s="49">
        <f t="shared" si="1"/>
        <v>253469</v>
      </c>
      <c r="F13" s="49">
        <f t="shared" si="1"/>
        <v>253469</v>
      </c>
      <c r="G13" s="49">
        <f t="shared" si="1"/>
        <v>253469</v>
      </c>
      <c r="H13" s="49">
        <f t="shared" si="1"/>
        <v>253469</v>
      </c>
      <c r="I13" s="49">
        <f t="shared" si="1"/>
        <v>253469</v>
      </c>
      <c r="J13" s="49">
        <f t="shared" si="1"/>
        <v>253469</v>
      </c>
      <c r="K13" s="49">
        <f t="shared" si="1"/>
        <v>253469</v>
      </c>
      <c r="L13" s="49">
        <f t="shared" si="1"/>
        <v>253469</v>
      </c>
      <c r="M13" s="49">
        <f t="shared" si="1"/>
        <v>253469</v>
      </c>
      <c r="N13" s="49">
        <f t="shared" si="1"/>
        <v>253469</v>
      </c>
      <c r="O13" s="49">
        <f t="shared" si="1"/>
        <v>253469</v>
      </c>
      <c r="P13" s="49">
        <f t="shared" si="0"/>
        <v>3624012</v>
      </c>
    </row>
    <row r="14" spans="1:17" ht="38.25">
      <c r="A14" s="32" t="s">
        <v>318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4"/>
      <c r="N14" s="44"/>
      <c r="O14" s="44"/>
      <c r="P14" s="45">
        <f t="shared" si="0"/>
        <v>0</v>
      </c>
    </row>
    <row r="15" spans="1:17" ht="25.5">
      <c r="A15" s="32" t="s">
        <v>319</v>
      </c>
      <c r="B15" s="45">
        <v>49000</v>
      </c>
      <c r="C15" s="45">
        <v>37200</v>
      </c>
      <c r="D15" s="45">
        <v>37200</v>
      </c>
      <c r="E15" s="45">
        <v>37200</v>
      </c>
      <c r="F15" s="45">
        <v>59664</v>
      </c>
      <c r="G15" s="45">
        <v>59664</v>
      </c>
      <c r="H15" s="45">
        <v>59664</v>
      </c>
      <c r="I15" s="45">
        <v>59664</v>
      </c>
      <c r="J15" s="45">
        <v>59664</v>
      </c>
      <c r="K15" s="45">
        <v>59664</v>
      </c>
      <c r="L15" s="45">
        <v>59664</v>
      </c>
      <c r="M15" s="45">
        <v>59664</v>
      </c>
      <c r="N15" s="45">
        <v>59664</v>
      </c>
      <c r="O15" s="45">
        <v>231590</v>
      </c>
      <c r="P15" s="45">
        <f t="shared" si="0"/>
        <v>929166</v>
      </c>
    </row>
    <row r="16" spans="1:17">
      <c r="A16" s="32" t="s">
        <v>320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4"/>
      <c r="N16" s="44"/>
      <c r="O16" s="44"/>
      <c r="P16" s="45">
        <f t="shared" si="0"/>
        <v>0</v>
      </c>
    </row>
    <row r="17" spans="1:16" ht="25.5">
      <c r="A17" s="32" t="s">
        <v>321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4"/>
      <c r="N17" s="44"/>
      <c r="O17" s="44"/>
      <c r="P17" s="44"/>
    </row>
    <row r="18" spans="1:16" ht="51">
      <c r="A18" s="32" t="s">
        <v>322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4"/>
      <c r="N18" s="44"/>
      <c r="O18" s="44"/>
      <c r="P18" s="44"/>
    </row>
    <row r="19" spans="1:16" ht="51">
      <c r="A19" s="32" t="s">
        <v>323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4"/>
      <c r="N19" s="44"/>
      <c r="O19" s="44"/>
      <c r="P19" s="44"/>
    </row>
    <row r="20" spans="1:16" ht="25.5">
      <c r="A20" s="32" t="s">
        <v>324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4"/>
      <c r="N20" s="44"/>
      <c r="O20" s="44"/>
      <c r="P20" s="44"/>
    </row>
    <row r="21" spans="1:16" ht="25.5">
      <c r="A21" s="55" t="s">
        <v>325</v>
      </c>
      <c r="B21" s="49">
        <f t="shared" ref="B21:P21" si="2">SUM(B14:B20)</f>
        <v>49000</v>
      </c>
      <c r="C21" s="49">
        <f t="shared" si="2"/>
        <v>37200</v>
      </c>
      <c r="D21" s="49">
        <f t="shared" si="2"/>
        <v>37200</v>
      </c>
      <c r="E21" s="49">
        <f t="shared" si="2"/>
        <v>37200</v>
      </c>
      <c r="F21" s="49">
        <f t="shared" si="2"/>
        <v>59664</v>
      </c>
      <c r="G21" s="49">
        <f t="shared" si="2"/>
        <v>59664</v>
      </c>
      <c r="H21" s="49">
        <f t="shared" si="2"/>
        <v>59664</v>
      </c>
      <c r="I21" s="49">
        <f t="shared" si="2"/>
        <v>59664</v>
      </c>
      <c r="J21" s="49">
        <f t="shared" si="2"/>
        <v>59664</v>
      </c>
      <c r="K21" s="49">
        <f t="shared" si="2"/>
        <v>59664</v>
      </c>
      <c r="L21" s="49">
        <f t="shared" si="2"/>
        <v>59664</v>
      </c>
      <c r="M21" s="49">
        <f t="shared" si="2"/>
        <v>59664</v>
      </c>
      <c r="N21" s="49">
        <f t="shared" si="2"/>
        <v>59664</v>
      </c>
      <c r="O21" s="49">
        <f t="shared" si="2"/>
        <v>231590</v>
      </c>
      <c r="P21" s="49">
        <f t="shared" si="2"/>
        <v>929166</v>
      </c>
    </row>
    <row r="22" spans="1:16">
      <c r="A22" s="56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</row>
    <row r="23" spans="1:16" ht="12.75" customHeight="1">
      <c r="A23" s="1277" t="s">
        <v>326</v>
      </c>
      <c r="B23" s="1277"/>
      <c r="C23" s="1277"/>
      <c r="D23" s="1277"/>
      <c r="E23" s="1277"/>
      <c r="F23" s="1277"/>
      <c r="G23" s="1277"/>
      <c r="H23" s="1277"/>
      <c r="I23" s="1277"/>
      <c r="J23" s="1277"/>
      <c r="K23" s="1277"/>
      <c r="L23" s="1277"/>
      <c r="M23" s="1277"/>
      <c r="N23" s="1277"/>
      <c r="O23" s="1277"/>
      <c r="P23" s="1277"/>
    </row>
    <row r="24" spans="1:16">
      <c r="A24" s="56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</row>
    <row r="25" spans="1:16">
      <c r="A25" s="56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</row>
    <row r="26" spans="1:16">
      <c r="A26" s="56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</row>
    <row r="27" spans="1:16">
      <c r="A27" s="56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</row>
    <row r="28" spans="1:16">
      <c r="A28" s="56"/>
      <c r="B28" s="54"/>
      <c r="C28" s="54"/>
      <c r="D28" s="54"/>
      <c r="E28" s="57"/>
      <c r="F28" s="54"/>
      <c r="G28" s="54"/>
      <c r="H28" s="54"/>
      <c r="I28" s="54"/>
      <c r="J28" s="54"/>
      <c r="K28" s="54"/>
      <c r="L28" s="54"/>
    </row>
    <row r="29" spans="1:16">
      <c r="A29" s="56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</row>
    <row r="30" spans="1:16"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</row>
    <row r="31" spans="1:16"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</row>
    <row r="32" spans="1:16"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</row>
    <row r="33" spans="2:12"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</row>
    <row r="34" spans="2:12"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</row>
  </sheetData>
  <sheetProtection selectLockedCells="1" selectUnlockedCells="1"/>
  <mergeCells count="3">
    <mergeCell ref="H1:P1"/>
    <mergeCell ref="A3:P3"/>
    <mergeCell ref="A23:P23"/>
  </mergeCells>
  <pageMargins left="0.39374999999999999" right="0.39374999999999999" top="0.62986111111111109" bottom="0.35416666666666669" header="0.51180555555555551" footer="0.51180555555555551"/>
  <pageSetup paperSize="9" scale="96" firstPageNumber="0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2:C26"/>
  <sheetViews>
    <sheetView topLeftCell="A13" workbookViewId="0">
      <selection activeCell="A2" sqref="A2:C2"/>
    </sheetView>
  </sheetViews>
  <sheetFormatPr defaultColWidth="9" defaultRowHeight="12.75"/>
  <cols>
    <col min="1" max="1" width="56.42578125" style="40" customWidth="1"/>
    <col min="2" max="2" width="21.7109375" style="40" customWidth="1"/>
    <col min="3" max="16384" width="9" style="40"/>
  </cols>
  <sheetData>
    <row r="2" spans="1:3" ht="12.75" customHeight="1">
      <c r="A2" s="628" t="s">
        <v>481</v>
      </c>
      <c r="B2" s="629"/>
      <c r="C2" s="629"/>
    </row>
    <row r="4" spans="1:3" ht="12.75" customHeight="1">
      <c r="A4" s="1267" t="s">
        <v>327</v>
      </c>
      <c r="B4" s="1267"/>
    </row>
    <row r="5" spans="1:3" ht="51.75" customHeight="1">
      <c r="A5" s="1278" t="s">
        <v>328</v>
      </c>
      <c r="B5" s="1278"/>
    </row>
    <row r="6" spans="1:3">
      <c r="A6" s="58"/>
      <c r="B6" s="58"/>
    </row>
    <row r="7" spans="1:3">
      <c r="B7" s="52" t="s">
        <v>296</v>
      </c>
    </row>
    <row r="8" spans="1:3">
      <c r="A8" s="59" t="s">
        <v>329</v>
      </c>
      <c r="B8" s="59" t="s">
        <v>330</v>
      </c>
    </row>
    <row r="9" spans="1:3" ht="36.75" customHeight="1">
      <c r="A9" s="60" t="s">
        <v>331</v>
      </c>
      <c r="B9" s="61"/>
    </row>
    <row r="10" spans="1:3">
      <c r="A10" s="61" t="s">
        <v>332</v>
      </c>
      <c r="B10" s="61"/>
    </row>
    <row r="11" spans="1:3">
      <c r="A11" s="61" t="s">
        <v>239</v>
      </c>
      <c r="B11" s="61"/>
    </row>
    <row r="12" spans="1:3">
      <c r="A12" s="61" t="s">
        <v>240</v>
      </c>
      <c r="B12" s="61"/>
    </row>
    <row r="13" spans="1:3">
      <c r="A13" s="61"/>
      <c r="B13" s="61"/>
    </row>
    <row r="14" spans="1:3">
      <c r="A14" s="61"/>
      <c r="B14" s="61"/>
    </row>
    <row r="15" spans="1:3">
      <c r="A15" s="61"/>
      <c r="B15" s="61"/>
    </row>
    <row r="16" spans="1:3">
      <c r="A16" s="61"/>
      <c r="B16" s="61"/>
    </row>
    <row r="17" spans="1:2">
      <c r="A17" s="61"/>
      <c r="B17" s="61"/>
    </row>
    <row r="18" spans="1:2">
      <c r="A18" s="61" t="s">
        <v>333</v>
      </c>
      <c r="B18" s="61"/>
    </row>
    <row r="19" spans="1:2">
      <c r="A19" s="61" t="s">
        <v>238</v>
      </c>
      <c r="B19" s="61"/>
    </row>
    <row r="20" spans="1:2">
      <c r="A20" s="61" t="s">
        <v>239</v>
      </c>
      <c r="B20" s="61"/>
    </row>
    <row r="21" spans="1:2">
      <c r="A21" s="61" t="s">
        <v>240</v>
      </c>
      <c r="B21" s="61"/>
    </row>
    <row r="22" spans="1:2">
      <c r="A22" s="61"/>
      <c r="B22" s="61"/>
    </row>
    <row r="23" spans="1:2">
      <c r="A23" s="61"/>
      <c r="B23" s="61"/>
    </row>
    <row r="24" spans="1:2">
      <c r="A24" s="61"/>
      <c r="B24" s="61"/>
    </row>
    <row r="25" spans="1:2">
      <c r="A25" s="61"/>
      <c r="B25" s="61"/>
    </row>
    <row r="26" spans="1:2">
      <c r="A26" s="62" t="s">
        <v>60</v>
      </c>
      <c r="B26" s="62"/>
    </row>
  </sheetData>
  <sheetProtection selectLockedCells="1" selectUnlockedCells="1"/>
  <mergeCells count="3">
    <mergeCell ref="A2:C2"/>
    <mergeCell ref="A4:B4"/>
    <mergeCell ref="A5:B5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54"/>
  <sheetViews>
    <sheetView topLeftCell="A25" workbookViewId="0">
      <selection activeCell="D35" sqref="D35:E35"/>
    </sheetView>
  </sheetViews>
  <sheetFormatPr defaultColWidth="9" defaultRowHeight="12.75"/>
  <cols>
    <col min="1" max="1" width="75.7109375" style="1" customWidth="1"/>
    <col min="2" max="2" width="15.42578125" style="1" customWidth="1"/>
    <col min="3" max="16384" width="9" style="1"/>
  </cols>
  <sheetData>
    <row r="2" spans="1:2" ht="12.75" customHeight="1">
      <c r="A2" s="628" t="s">
        <v>482</v>
      </c>
      <c r="B2" s="629"/>
    </row>
    <row r="3" spans="1:2" ht="12.75" customHeight="1">
      <c r="A3" s="1279" t="s">
        <v>334</v>
      </c>
      <c r="B3" s="1279"/>
    </row>
    <row r="4" spans="1:2" ht="12.75" customHeight="1">
      <c r="A4" s="1279" t="s">
        <v>335</v>
      </c>
      <c r="B4" s="1279"/>
    </row>
    <row r="5" spans="1:2">
      <c r="A5" s="63"/>
      <c r="B5" s="64" t="s">
        <v>296</v>
      </c>
    </row>
    <row r="6" spans="1:2">
      <c r="A6" s="65" t="s">
        <v>336</v>
      </c>
      <c r="B6" s="65" t="s">
        <v>337</v>
      </c>
    </row>
    <row r="7" spans="1:2">
      <c r="A7" s="66" t="s">
        <v>338</v>
      </c>
      <c r="B7" s="67">
        <v>253469</v>
      </c>
    </row>
    <row r="8" spans="1:2" ht="25.5">
      <c r="A8" s="68" t="s">
        <v>339</v>
      </c>
      <c r="B8" s="67">
        <v>18446</v>
      </c>
    </row>
    <row r="9" spans="1:2">
      <c r="A9" s="66" t="s">
        <v>340</v>
      </c>
      <c r="B9" s="67">
        <v>19000</v>
      </c>
    </row>
    <row r="10" spans="1:2">
      <c r="A10" s="66" t="s">
        <v>341</v>
      </c>
      <c r="B10" s="67"/>
    </row>
    <row r="11" spans="1:2">
      <c r="A11" s="66" t="s">
        <v>342</v>
      </c>
      <c r="B11" s="67"/>
    </row>
    <row r="12" spans="1:2">
      <c r="A12" s="66" t="s">
        <v>343</v>
      </c>
      <c r="B12" s="67"/>
    </row>
    <row r="13" spans="1:2">
      <c r="A13" s="66" t="s">
        <v>344</v>
      </c>
      <c r="B13" s="67"/>
    </row>
    <row r="14" spans="1:2">
      <c r="A14" s="66" t="s">
        <v>345</v>
      </c>
      <c r="B14" s="67"/>
    </row>
    <row r="15" spans="1:2">
      <c r="A15" s="66" t="s">
        <v>315</v>
      </c>
      <c r="B15" s="67"/>
    </row>
    <row r="16" spans="1:2">
      <c r="A16" s="66" t="s">
        <v>346</v>
      </c>
      <c r="B16" s="67"/>
    </row>
    <row r="17" spans="1:2">
      <c r="A17" s="69" t="s">
        <v>347</v>
      </c>
      <c r="B17" s="70">
        <v>290915</v>
      </c>
    </row>
    <row r="18" spans="1:2">
      <c r="A18" s="63"/>
      <c r="B18" s="63"/>
    </row>
    <row r="19" spans="1:2" ht="12.75" customHeight="1">
      <c r="A19" s="1280" t="s">
        <v>348</v>
      </c>
      <c r="B19" s="1280"/>
    </row>
    <row r="20" spans="1:2">
      <c r="A20" s="63"/>
      <c r="B20" s="63"/>
    </row>
    <row r="21" spans="1:2">
      <c r="A21" s="63"/>
      <c r="B21" s="63"/>
    </row>
    <row r="22" spans="1:2" ht="12.75" customHeight="1">
      <c r="A22" s="628" t="s">
        <v>483</v>
      </c>
      <c r="B22" s="629"/>
    </row>
    <row r="23" spans="1:2" ht="12.75" customHeight="1">
      <c r="A23" s="1281"/>
      <c r="B23" s="1281"/>
    </row>
    <row r="24" spans="1:2" ht="12.75" customHeight="1">
      <c r="A24" s="1279" t="s">
        <v>334</v>
      </c>
      <c r="B24" s="1279"/>
    </row>
    <row r="25" spans="1:2" ht="12.75" customHeight="1">
      <c r="A25" s="1282" t="s">
        <v>349</v>
      </c>
      <c r="B25" s="1282"/>
    </row>
    <row r="26" spans="1:2">
      <c r="A26" s="63"/>
      <c r="B26" s="64" t="s">
        <v>296</v>
      </c>
    </row>
    <row r="27" spans="1:2">
      <c r="A27" s="65" t="s">
        <v>350</v>
      </c>
      <c r="B27" s="65" t="s">
        <v>351</v>
      </c>
    </row>
    <row r="28" spans="1:2">
      <c r="A28" s="66" t="s">
        <v>352</v>
      </c>
      <c r="B28" s="71"/>
    </row>
    <row r="29" spans="1:2">
      <c r="A29" s="66" t="s">
        <v>353</v>
      </c>
      <c r="B29" s="71"/>
    </row>
    <row r="30" spans="1:2">
      <c r="A30" s="66" t="s">
        <v>354</v>
      </c>
      <c r="B30" s="71"/>
    </row>
    <row r="31" spans="1:2">
      <c r="A31" s="66" t="s">
        <v>355</v>
      </c>
      <c r="B31" s="71"/>
    </row>
    <row r="32" spans="1:2" ht="25.5">
      <c r="A32" s="68" t="s">
        <v>356</v>
      </c>
      <c r="B32" s="71">
        <v>929166</v>
      </c>
    </row>
    <row r="33" spans="1:2">
      <c r="A33" s="66" t="s">
        <v>357</v>
      </c>
      <c r="B33" s="71"/>
    </row>
    <row r="34" spans="1:2" ht="25.5">
      <c r="A34" s="68" t="s">
        <v>358</v>
      </c>
      <c r="B34" s="71"/>
    </row>
    <row r="35" spans="1:2" ht="25.5">
      <c r="A35" s="68" t="s">
        <v>359</v>
      </c>
      <c r="B35" s="71"/>
    </row>
    <row r="36" spans="1:2" ht="38.25">
      <c r="A36" s="68" t="s">
        <v>360</v>
      </c>
      <c r="B36" s="71"/>
    </row>
    <row r="37" spans="1:2" ht="25.5">
      <c r="A37" s="68" t="s">
        <v>361</v>
      </c>
      <c r="B37" s="71"/>
    </row>
    <row r="38" spans="1:2" ht="25.5">
      <c r="A38" s="68" t="s">
        <v>362</v>
      </c>
      <c r="B38" s="71"/>
    </row>
    <row r="39" spans="1:2">
      <c r="A39" s="72" t="s">
        <v>363</v>
      </c>
      <c r="B39" s="73">
        <v>929166</v>
      </c>
    </row>
    <row r="40" spans="1:2">
      <c r="A40" s="74"/>
      <c r="B40" s="63"/>
    </row>
    <row r="41" spans="1:2" ht="12.75" customHeight="1">
      <c r="A41" s="1280" t="s">
        <v>364</v>
      </c>
      <c r="B41" s="1280"/>
    </row>
    <row r="44" spans="1:2" ht="12.75" customHeight="1">
      <c r="A44" s="628" t="s">
        <v>486</v>
      </c>
      <c r="B44" s="629"/>
    </row>
    <row r="45" spans="1:2">
      <c r="A45" s="75"/>
      <c r="B45" s="64"/>
    </row>
    <row r="46" spans="1:2" ht="12.75" customHeight="1">
      <c r="A46" s="668" t="s">
        <v>327</v>
      </c>
      <c r="B46" s="668"/>
    </row>
    <row r="47" spans="1:2" ht="12.75" customHeight="1">
      <c r="A47" s="1278" t="s">
        <v>365</v>
      </c>
      <c r="B47" s="1278"/>
    </row>
    <row r="49" spans="1:2">
      <c r="B49" s="6" t="s">
        <v>366</v>
      </c>
    </row>
    <row r="50" spans="1:2">
      <c r="A50" s="7" t="s">
        <v>367</v>
      </c>
      <c r="B50" s="7" t="s">
        <v>351</v>
      </c>
    </row>
    <row r="51" spans="1:2">
      <c r="A51" s="11"/>
      <c r="B51" s="11"/>
    </row>
    <row r="52" spans="1:2">
      <c r="A52" s="11"/>
      <c r="B52" s="11"/>
    </row>
    <row r="53" spans="1:2">
      <c r="A53" s="11"/>
      <c r="B53" s="11"/>
    </row>
    <row r="54" spans="1:2">
      <c r="A54" s="11" t="s">
        <v>60</v>
      </c>
      <c r="B54" s="11"/>
    </row>
  </sheetData>
  <sheetProtection selectLockedCells="1" selectUnlockedCells="1"/>
  <mergeCells count="12">
    <mergeCell ref="A47:B47"/>
    <mergeCell ref="A2:B2"/>
    <mergeCell ref="A3:B3"/>
    <mergeCell ref="A4:B4"/>
    <mergeCell ref="A19:B19"/>
    <mergeCell ref="A22:B22"/>
    <mergeCell ref="A23:B23"/>
    <mergeCell ref="A24:B24"/>
    <mergeCell ref="A25:B25"/>
    <mergeCell ref="A41:B41"/>
    <mergeCell ref="A44:B44"/>
    <mergeCell ref="A46:B46"/>
  </mergeCells>
  <pageMargins left="0.7" right="0.7" top="0.75" bottom="0.75" header="0.51180555555555551" footer="0.51180555555555551"/>
  <pageSetup paperSize="9" scale="9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7"/>
  <sheetViews>
    <sheetView topLeftCell="A97" workbookViewId="0">
      <selection activeCell="A5" sqref="A5:K5"/>
    </sheetView>
  </sheetViews>
  <sheetFormatPr defaultColWidth="11.5703125" defaultRowHeight="12.75"/>
  <cols>
    <col min="1" max="2" width="11.5703125" style="1"/>
    <col min="3" max="3" width="24.7109375" style="1" customWidth="1"/>
    <col min="4" max="4" width="17.7109375" style="1" customWidth="1"/>
    <col min="5" max="5" width="8.140625" style="1" customWidth="1"/>
    <col min="6" max="6" width="9" style="1" customWidth="1"/>
    <col min="7" max="8" width="8.140625" style="1" customWidth="1"/>
    <col min="9" max="9" width="8.42578125" style="1" customWidth="1"/>
    <col min="10" max="10" width="7.140625" style="1" customWidth="1"/>
    <col min="11" max="11" width="11.140625" style="1" customWidth="1"/>
    <col min="12" max="16384" width="11.5703125" style="1"/>
  </cols>
  <sheetData>
    <row r="1" spans="1:18" ht="12.75" customHeight="1">
      <c r="A1" s="628" t="s">
        <v>583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</row>
    <row r="2" spans="1:18" ht="12.75" customHeight="1">
      <c r="A2" s="630"/>
      <c r="B2" s="630"/>
      <c r="C2" s="630"/>
      <c r="D2" s="630"/>
      <c r="E2" s="630"/>
      <c r="F2" s="630"/>
      <c r="G2" s="630"/>
      <c r="H2" s="630"/>
      <c r="I2" s="630"/>
      <c r="J2" s="630"/>
      <c r="K2" s="630"/>
    </row>
    <row r="3" spans="1:18" ht="12.75" customHeight="1">
      <c r="A3" s="746" t="s">
        <v>576</v>
      </c>
      <c r="B3" s="746"/>
      <c r="C3" s="746"/>
      <c r="D3" s="746"/>
      <c r="E3" s="746"/>
      <c r="F3" s="746"/>
      <c r="G3" s="746"/>
      <c r="H3" s="746"/>
      <c r="I3" s="746"/>
      <c r="J3" s="746"/>
      <c r="K3" s="746"/>
      <c r="L3" s="747"/>
      <c r="M3" s="747"/>
      <c r="N3" s="747"/>
      <c r="O3" s="747"/>
      <c r="P3" s="747"/>
      <c r="Q3" s="747"/>
      <c r="R3" s="747"/>
    </row>
    <row r="4" spans="1:18" ht="12.75" customHeight="1">
      <c r="A4" s="746" t="s">
        <v>489</v>
      </c>
      <c r="B4" s="746"/>
      <c r="C4" s="746"/>
      <c r="D4" s="746"/>
      <c r="E4" s="746"/>
      <c r="F4" s="746"/>
      <c r="G4" s="746"/>
      <c r="H4" s="746"/>
      <c r="I4" s="746"/>
      <c r="J4" s="746"/>
      <c r="K4" s="746"/>
      <c r="L4" s="746"/>
      <c r="M4" s="746"/>
      <c r="N4" s="746"/>
      <c r="O4" s="746"/>
      <c r="P4" s="746"/>
      <c r="Q4" s="746"/>
      <c r="R4" s="746"/>
    </row>
    <row r="5" spans="1:18" ht="12.75" customHeight="1">
      <c r="A5" s="629"/>
      <c r="B5" s="629"/>
      <c r="C5" s="629"/>
      <c r="D5" s="629"/>
      <c r="E5" s="629"/>
      <c r="F5" s="629"/>
      <c r="G5" s="629"/>
      <c r="H5" s="629"/>
      <c r="I5" s="629"/>
      <c r="J5" s="629"/>
      <c r="K5" s="629"/>
      <c r="M5" s="149" t="s">
        <v>490</v>
      </c>
      <c r="R5" s="149"/>
    </row>
    <row r="6" spans="1:18" ht="12.75" customHeight="1" thickBot="1">
      <c r="A6" s="669"/>
      <c r="B6" s="669"/>
      <c r="C6" s="669"/>
      <c r="D6" s="669"/>
      <c r="E6" s="669"/>
      <c r="F6" s="669"/>
      <c r="G6" s="669"/>
      <c r="H6" s="669"/>
      <c r="I6" s="669"/>
      <c r="J6" s="669"/>
      <c r="K6" s="669"/>
      <c r="R6" s="109" t="s">
        <v>56</v>
      </c>
    </row>
    <row r="7" spans="1:18" ht="12.75" customHeight="1">
      <c r="A7" s="748" t="s">
        <v>57</v>
      </c>
      <c r="B7" s="749"/>
      <c r="C7" s="749"/>
      <c r="D7" s="750"/>
      <c r="E7" s="757" t="s">
        <v>491</v>
      </c>
      <c r="F7" s="749"/>
      <c r="G7" s="749"/>
      <c r="H7" s="749"/>
      <c r="I7" s="749"/>
      <c r="J7" s="749"/>
      <c r="K7" s="750"/>
      <c r="L7" s="757" t="s">
        <v>492</v>
      </c>
      <c r="M7" s="749"/>
      <c r="N7" s="749"/>
      <c r="O7" s="749"/>
      <c r="P7" s="749"/>
      <c r="Q7" s="749"/>
      <c r="R7" s="750"/>
    </row>
    <row r="8" spans="1:18" ht="12.75" customHeight="1">
      <c r="A8" s="751"/>
      <c r="B8" s="752"/>
      <c r="C8" s="752"/>
      <c r="D8" s="753"/>
      <c r="E8" s="758" t="s">
        <v>58</v>
      </c>
      <c r="F8" s="760" t="s">
        <v>59</v>
      </c>
      <c r="G8" s="760"/>
      <c r="H8" s="760"/>
      <c r="I8" s="760"/>
      <c r="J8" s="760"/>
      <c r="K8" s="761" t="s">
        <v>60</v>
      </c>
      <c r="L8" s="758" t="s">
        <v>58</v>
      </c>
      <c r="M8" s="760" t="s">
        <v>59</v>
      </c>
      <c r="N8" s="760"/>
      <c r="O8" s="760"/>
      <c r="P8" s="760"/>
      <c r="Q8" s="760"/>
      <c r="R8" s="761" t="s">
        <v>60</v>
      </c>
    </row>
    <row r="9" spans="1:18" ht="12.75" customHeight="1" thickBot="1">
      <c r="A9" s="754"/>
      <c r="B9" s="755"/>
      <c r="C9" s="755"/>
      <c r="D9" s="756"/>
      <c r="E9" s="759"/>
      <c r="F9" s="150" t="s">
        <v>61</v>
      </c>
      <c r="G9" s="150" t="s">
        <v>62</v>
      </c>
      <c r="H9" s="150" t="s">
        <v>63</v>
      </c>
      <c r="I9" s="150" t="s">
        <v>64</v>
      </c>
      <c r="J9" s="150" t="s">
        <v>65</v>
      </c>
      <c r="K9" s="762"/>
      <c r="L9" s="759"/>
      <c r="M9" s="150" t="s">
        <v>61</v>
      </c>
      <c r="N9" s="150" t="s">
        <v>62</v>
      </c>
      <c r="O9" s="150" t="s">
        <v>63</v>
      </c>
      <c r="P9" s="150" t="s">
        <v>64</v>
      </c>
      <c r="Q9" s="150" t="s">
        <v>65</v>
      </c>
      <c r="R9" s="762"/>
    </row>
    <row r="10" spans="1:18" ht="12.75" customHeight="1">
      <c r="A10" s="743" t="s">
        <v>66</v>
      </c>
      <c r="B10" s="744"/>
      <c r="C10" s="744"/>
      <c r="D10" s="745"/>
      <c r="E10" s="151">
        <f t="shared" ref="E10:J10" si="0">E11+E12+E16+E17</f>
        <v>5100</v>
      </c>
      <c r="F10" s="152">
        <f t="shared" si="0"/>
        <v>0</v>
      </c>
      <c r="G10" s="152">
        <f t="shared" si="0"/>
        <v>70301</v>
      </c>
      <c r="H10" s="152">
        <f t="shared" si="0"/>
        <v>6623</v>
      </c>
      <c r="I10" s="152">
        <f t="shared" si="0"/>
        <v>163</v>
      </c>
      <c r="J10" s="152">
        <f t="shared" si="0"/>
        <v>2925</v>
      </c>
      <c r="K10" s="153">
        <f>SUM(E10:J10)</f>
        <v>85112</v>
      </c>
      <c r="L10" s="151">
        <f t="shared" ref="L10:Q10" si="1">L11+L12+L16+L17</f>
        <v>260738</v>
      </c>
      <c r="M10" s="152">
        <f t="shared" si="1"/>
        <v>0</v>
      </c>
      <c r="N10" s="152">
        <f t="shared" si="1"/>
        <v>64094</v>
      </c>
      <c r="O10" s="152">
        <f t="shared" si="1"/>
        <v>6623</v>
      </c>
      <c r="P10" s="152">
        <f t="shared" si="1"/>
        <v>163</v>
      </c>
      <c r="Q10" s="152">
        <f t="shared" si="1"/>
        <v>9132</v>
      </c>
      <c r="R10" s="153">
        <f t="shared" ref="R10:R17" si="2">SUM(L10:Q10)</f>
        <v>340750</v>
      </c>
    </row>
    <row r="11" spans="1:18" ht="12.75" customHeight="1">
      <c r="A11" s="722" t="s">
        <v>67</v>
      </c>
      <c r="B11" s="723"/>
      <c r="C11" s="723"/>
      <c r="D11" s="724"/>
      <c r="E11" s="154"/>
      <c r="F11" s="155"/>
      <c r="G11" s="155"/>
      <c r="H11" s="155"/>
      <c r="I11" s="155"/>
      <c r="J11" s="155"/>
      <c r="K11" s="156"/>
      <c r="L11" s="154">
        <v>253469</v>
      </c>
      <c r="M11" s="155"/>
      <c r="N11" s="155"/>
      <c r="O11" s="155"/>
      <c r="P11" s="155"/>
      <c r="Q11" s="155"/>
      <c r="R11" s="157">
        <f t="shared" si="2"/>
        <v>253469</v>
      </c>
    </row>
    <row r="12" spans="1:18" ht="12.75" customHeight="1">
      <c r="A12" s="722" t="s">
        <v>68</v>
      </c>
      <c r="B12" s="723"/>
      <c r="C12" s="723"/>
      <c r="D12" s="724"/>
      <c r="E12" s="154">
        <f t="shared" ref="E12:J12" si="3">SUM(E13:E15)</f>
        <v>5100</v>
      </c>
      <c r="F12" s="155">
        <f t="shared" si="3"/>
        <v>0</v>
      </c>
      <c r="G12" s="155">
        <f t="shared" si="3"/>
        <v>41481</v>
      </c>
      <c r="H12" s="155">
        <f t="shared" si="3"/>
        <v>6623</v>
      </c>
      <c r="I12" s="155">
        <f t="shared" si="3"/>
        <v>130</v>
      </c>
      <c r="J12" s="155">
        <f t="shared" si="3"/>
        <v>2925</v>
      </c>
      <c r="K12" s="157">
        <f t="shared" ref="K12:K17" si="4">SUM(E12:J12)</f>
        <v>56259</v>
      </c>
      <c r="L12" s="154">
        <f>SUM(L13:L15)</f>
        <v>7269</v>
      </c>
      <c r="M12" s="155"/>
      <c r="N12" s="155">
        <f>SUM(N13:N15)</f>
        <v>35274</v>
      </c>
      <c r="O12" s="155">
        <f>SUM(O13:O15)</f>
        <v>6623</v>
      </c>
      <c r="P12" s="155">
        <f>SUM(P13:P15)</f>
        <v>130</v>
      </c>
      <c r="Q12" s="155">
        <f>SUM(Q13:Q15)</f>
        <v>9132</v>
      </c>
      <c r="R12" s="157">
        <f t="shared" si="2"/>
        <v>58428</v>
      </c>
    </row>
    <row r="13" spans="1:18" ht="12.75" customHeight="1">
      <c r="A13" s="731" t="s">
        <v>69</v>
      </c>
      <c r="B13" s="732"/>
      <c r="C13" s="732"/>
      <c r="D13" s="733"/>
      <c r="E13" s="154"/>
      <c r="F13" s="155"/>
      <c r="G13" s="155"/>
      <c r="H13" s="155"/>
      <c r="I13" s="155"/>
      <c r="J13" s="155"/>
      <c r="K13" s="157">
        <f t="shared" si="4"/>
        <v>0</v>
      </c>
      <c r="L13" s="154"/>
      <c r="M13" s="155"/>
      <c r="N13" s="155"/>
      <c r="O13" s="155"/>
      <c r="P13" s="155"/>
      <c r="Q13" s="155"/>
      <c r="R13" s="157">
        <f t="shared" si="2"/>
        <v>0</v>
      </c>
    </row>
    <row r="14" spans="1:18" ht="12.75" customHeight="1">
      <c r="A14" s="731" t="s">
        <v>70</v>
      </c>
      <c r="B14" s="732"/>
      <c r="C14" s="732"/>
      <c r="D14" s="733"/>
      <c r="E14" s="154">
        <v>5100</v>
      </c>
      <c r="F14" s="155"/>
      <c r="G14" s="155">
        <v>41421</v>
      </c>
      <c r="H14" s="155">
        <v>6623</v>
      </c>
      <c r="I14" s="155">
        <v>130</v>
      </c>
      <c r="J14" s="155">
        <v>2925</v>
      </c>
      <c r="K14" s="157">
        <f t="shared" si="4"/>
        <v>56199</v>
      </c>
      <c r="L14" s="154">
        <v>7269</v>
      </c>
      <c r="M14" s="155"/>
      <c r="N14" s="155">
        <v>35214</v>
      </c>
      <c r="O14" s="155">
        <v>6623</v>
      </c>
      <c r="P14" s="155">
        <v>130</v>
      </c>
      <c r="Q14" s="155">
        <v>9132</v>
      </c>
      <c r="R14" s="157">
        <f t="shared" si="2"/>
        <v>58368</v>
      </c>
    </row>
    <row r="15" spans="1:18" ht="12.75" customHeight="1">
      <c r="A15" s="731" t="s">
        <v>71</v>
      </c>
      <c r="B15" s="732"/>
      <c r="C15" s="732"/>
      <c r="D15" s="733"/>
      <c r="E15" s="154"/>
      <c r="F15" s="155"/>
      <c r="G15" s="155">
        <v>60</v>
      </c>
      <c r="H15" s="155"/>
      <c r="I15" s="155"/>
      <c r="J15" s="155"/>
      <c r="K15" s="157">
        <f t="shared" si="4"/>
        <v>60</v>
      </c>
      <c r="L15" s="154" t="s">
        <v>269</v>
      </c>
      <c r="M15" s="155"/>
      <c r="N15" s="155">
        <v>60</v>
      </c>
      <c r="O15" s="155"/>
      <c r="P15" s="155"/>
      <c r="Q15" s="155"/>
      <c r="R15" s="157">
        <f t="shared" si="2"/>
        <v>60</v>
      </c>
    </row>
    <row r="16" spans="1:18" ht="12.75" customHeight="1">
      <c r="A16" s="722" t="s">
        <v>72</v>
      </c>
      <c r="B16" s="723"/>
      <c r="C16" s="723"/>
      <c r="D16" s="724"/>
      <c r="E16" s="154"/>
      <c r="F16" s="155"/>
      <c r="G16" s="155">
        <v>28820</v>
      </c>
      <c r="H16" s="155"/>
      <c r="I16" s="155">
        <v>33</v>
      </c>
      <c r="J16" s="155"/>
      <c r="K16" s="157">
        <f t="shared" si="4"/>
        <v>28853</v>
      </c>
      <c r="L16" s="154"/>
      <c r="M16" s="155"/>
      <c r="N16" s="155">
        <v>28820</v>
      </c>
      <c r="O16" s="155"/>
      <c r="P16" s="155">
        <v>33</v>
      </c>
      <c r="Q16" s="155"/>
      <c r="R16" s="157">
        <f t="shared" si="2"/>
        <v>28853</v>
      </c>
    </row>
    <row r="17" spans="1:18" ht="12.75" customHeight="1">
      <c r="A17" s="722" t="s">
        <v>73</v>
      </c>
      <c r="B17" s="723"/>
      <c r="C17" s="723"/>
      <c r="D17" s="724"/>
      <c r="E17" s="154"/>
      <c r="F17" s="155"/>
      <c r="G17" s="155"/>
      <c r="H17" s="155"/>
      <c r="I17" s="155"/>
      <c r="J17" s="155"/>
      <c r="K17" s="157">
        <f t="shared" si="4"/>
        <v>0</v>
      </c>
      <c r="L17" s="154"/>
      <c r="M17" s="155"/>
      <c r="N17" s="155"/>
      <c r="O17" s="155"/>
      <c r="P17" s="155"/>
      <c r="Q17" s="155"/>
      <c r="R17" s="157">
        <f t="shared" si="2"/>
        <v>0</v>
      </c>
    </row>
    <row r="18" spans="1:18" ht="12.75" customHeight="1">
      <c r="A18" s="590"/>
      <c r="B18" s="591"/>
      <c r="C18" s="591"/>
      <c r="D18" s="592"/>
      <c r="E18" s="154"/>
      <c r="F18" s="155"/>
      <c r="G18" s="155"/>
      <c r="H18" s="155"/>
      <c r="I18" s="155"/>
      <c r="J18" s="155"/>
      <c r="K18" s="156"/>
      <c r="L18" s="154"/>
      <c r="M18" s="155"/>
      <c r="N18" s="155"/>
      <c r="O18" s="155"/>
      <c r="P18" s="155"/>
      <c r="Q18" s="155"/>
      <c r="R18" s="157"/>
    </row>
    <row r="19" spans="1:18" ht="12.75" customHeight="1">
      <c r="A19" s="740" t="s">
        <v>74</v>
      </c>
      <c r="B19" s="741"/>
      <c r="C19" s="741"/>
      <c r="D19" s="742"/>
      <c r="E19" s="158">
        <f t="shared" ref="E19:J19" si="5">E20+E24+E26+E27</f>
        <v>293295</v>
      </c>
      <c r="F19" s="159">
        <f t="shared" si="5"/>
        <v>0</v>
      </c>
      <c r="G19" s="159">
        <f t="shared" si="5"/>
        <v>0</v>
      </c>
      <c r="H19" s="159">
        <f t="shared" si="5"/>
        <v>0</v>
      </c>
      <c r="I19" s="159">
        <f t="shared" si="5"/>
        <v>0</v>
      </c>
      <c r="J19" s="159">
        <f t="shared" si="5"/>
        <v>0</v>
      </c>
      <c r="K19" s="160">
        <f t="shared" ref="K19:K27" si="6">SUM(E19:J19)</f>
        <v>293295</v>
      </c>
      <c r="L19" s="158">
        <f t="shared" ref="L19:Q19" si="7">L20+L24+L26+L27</f>
        <v>39826</v>
      </c>
      <c r="M19" s="159">
        <f t="shared" si="7"/>
        <v>0</v>
      </c>
      <c r="N19" s="159">
        <f t="shared" si="7"/>
        <v>0</v>
      </c>
      <c r="O19" s="159">
        <f t="shared" si="7"/>
        <v>0</v>
      </c>
      <c r="P19" s="159">
        <f t="shared" si="7"/>
        <v>0</v>
      </c>
      <c r="Q19" s="159">
        <f t="shared" si="7"/>
        <v>0</v>
      </c>
      <c r="R19" s="160">
        <f t="shared" ref="R19:R27" si="8">SUM(L19:Q19)</f>
        <v>39826</v>
      </c>
    </row>
    <row r="20" spans="1:18" ht="12.75" customHeight="1">
      <c r="A20" s="722" t="s">
        <v>75</v>
      </c>
      <c r="B20" s="723"/>
      <c r="C20" s="723"/>
      <c r="D20" s="724"/>
      <c r="E20" s="154">
        <f t="shared" ref="E20:J20" si="9">SUM(E21:E23)</f>
        <v>253469</v>
      </c>
      <c r="F20" s="155">
        <f t="shared" si="9"/>
        <v>0</v>
      </c>
      <c r="G20" s="155">
        <f t="shared" si="9"/>
        <v>0</v>
      </c>
      <c r="H20" s="155">
        <f t="shared" si="9"/>
        <v>0</v>
      </c>
      <c r="I20" s="155">
        <f t="shared" si="9"/>
        <v>0</v>
      </c>
      <c r="J20" s="155">
        <f t="shared" si="9"/>
        <v>0</v>
      </c>
      <c r="K20" s="157">
        <f t="shared" si="6"/>
        <v>253469</v>
      </c>
      <c r="L20" s="154">
        <f t="shared" ref="L20:Q20" si="10">SUM(L21:L23)</f>
        <v>0</v>
      </c>
      <c r="M20" s="155">
        <f t="shared" si="10"/>
        <v>0</v>
      </c>
      <c r="N20" s="155">
        <f t="shared" si="10"/>
        <v>0</v>
      </c>
      <c r="O20" s="155">
        <f t="shared" si="10"/>
        <v>0</v>
      </c>
      <c r="P20" s="155">
        <f t="shared" si="10"/>
        <v>0</v>
      </c>
      <c r="Q20" s="155">
        <f t="shared" si="10"/>
        <v>0</v>
      </c>
      <c r="R20" s="157">
        <f t="shared" si="8"/>
        <v>0</v>
      </c>
    </row>
    <row r="21" spans="1:18" ht="12.75" customHeight="1">
      <c r="A21" s="731" t="s">
        <v>76</v>
      </c>
      <c r="B21" s="732"/>
      <c r="C21" s="732"/>
      <c r="D21" s="733"/>
      <c r="E21" s="154">
        <v>54582</v>
      </c>
      <c r="F21" s="155"/>
      <c r="G21" s="155"/>
      <c r="H21" s="155"/>
      <c r="I21" s="155"/>
      <c r="J21" s="155"/>
      <c r="K21" s="157">
        <f t="shared" si="6"/>
        <v>54582</v>
      </c>
      <c r="L21" s="154"/>
      <c r="M21" s="155"/>
      <c r="N21" s="155"/>
      <c r="O21" s="155"/>
      <c r="P21" s="155"/>
      <c r="Q21" s="155"/>
      <c r="R21" s="157">
        <f t="shared" si="8"/>
        <v>0</v>
      </c>
    </row>
    <row r="22" spans="1:18" ht="12.75" customHeight="1">
      <c r="A22" s="731" t="s">
        <v>77</v>
      </c>
      <c r="B22" s="732"/>
      <c r="C22" s="732"/>
      <c r="D22" s="733"/>
      <c r="E22" s="154">
        <v>9887</v>
      </c>
      <c r="F22" s="155"/>
      <c r="G22" s="155"/>
      <c r="H22" s="155"/>
      <c r="I22" s="155"/>
      <c r="J22" s="155"/>
      <c r="K22" s="157">
        <f t="shared" si="6"/>
        <v>9887</v>
      </c>
      <c r="L22" s="154"/>
      <c r="M22" s="155"/>
      <c r="N22" s="155"/>
      <c r="O22" s="155"/>
      <c r="P22" s="155"/>
      <c r="Q22" s="155"/>
      <c r="R22" s="157">
        <f t="shared" si="8"/>
        <v>0</v>
      </c>
    </row>
    <row r="23" spans="1:18" ht="12.75" customHeight="1">
      <c r="A23" s="734" t="s">
        <v>493</v>
      </c>
      <c r="B23" s="735"/>
      <c r="C23" s="735"/>
      <c r="D23" s="736"/>
      <c r="E23" s="154">
        <v>189000</v>
      </c>
      <c r="F23" s="155"/>
      <c r="G23" s="155"/>
      <c r="H23" s="155"/>
      <c r="I23" s="155"/>
      <c r="J23" s="155"/>
      <c r="K23" s="157">
        <f t="shared" si="6"/>
        <v>189000</v>
      </c>
      <c r="L23" s="154"/>
      <c r="M23" s="155"/>
      <c r="N23" s="155"/>
      <c r="O23" s="155"/>
      <c r="P23" s="155"/>
      <c r="Q23" s="155"/>
      <c r="R23" s="157">
        <f t="shared" si="8"/>
        <v>0</v>
      </c>
    </row>
    <row r="24" spans="1:18" ht="12.75" customHeight="1">
      <c r="A24" s="722" t="s">
        <v>78</v>
      </c>
      <c r="B24" s="723"/>
      <c r="C24" s="723"/>
      <c r="D24" s="724"/>
      <c r="E24" s="154">
        <f t="shared" ref="E24:J24" si="11">SUM(E25)</f>
        <v>28800</v>
      </c>
      <c r="F24" s="155">
        <f t="shared" si="11"/>
        <v>0</v>
      </c>
      <c r="G24" s="155">
        <f t="shared" si="11"/>
        <v>0</v>
      </c>
      <c r="H24" s="155">
        <f t="shared" si="11"/>
        <v>0</v>
      </c>
      <c r="I24" s="155">
        <f t="shared" si="11"/>
        <v>0</v>
      </c>
      <c r="J24" s="155">
        <f t="shared" si="11"/>
        <v>0</v>
      </c>
      <c r="K24" s="157">
        <f t="shared" si="6"/>
        <v>28800</v>
      </c>
      <c r="L24" s="154">
        <f t="shared" ref="L24:Q24" si="12">SUM(L25)</f>
        <v>28800</v>
      </c>
      <c r="M24" s="155">
        <f t="shared" si="12"/>
        <v>0</v>
      </c>
      <c r="N24" s="155">
        <f t="shared" si="12"/>
        <v>0</v>
      </c>
      <c r="O24" s="155">
        <f t="shared" si="12"/>
        <v>0</v>
      </c>
      <c r="P24" s="155">
        <f t="shared" si="12"/>
        <v>0</v>
      </c>
      <c r="Q24" s="155">
        <f t="shared" si="12"/>
        <v>0</v>
      </c>
      <c r="R24" s="157">
        <f t="shared" si="8"/>
        <v>28800</v>
      </c>
    </row>
    <row r="25" spans="1:18" ht="12.75" customHeight="1">
      <c r="A25" s="737" t="s">
        <v>79</v>
      </c>
      <c r="B25" s="738"/>
      <c r="C25" s="738"/>
      <c r="D25" s="739"/>
      <c r="E25" s="154">
        <v>28800</v>
      </c>
      <c r="F25" s="155"/>
      <c r="G25" s="155"/>
      <c r="H25" s="155"/>
      <c r="I25" s="155"/>
      <c r="J25" s="155"/>
      <c r="K25" s="157">
        <f t="shared" si="6"/>
        <v>28800</v>
      </c>
      <c r="L25" s="154">
        <v>28800</v>
      </c>
      <c r="M25" s="155"/>
      <c r="N25" s="155"/>
      <c r="O25" s="155"/>
      <c r="P25" s="155"/>
      <c r="Q25" s="155"/>
      <c r="R25" s="157">
        <f t="shared" si="8"/>
        <v>28800</v>
      </c>
    </row>
    <row r="26" spans="1:18" ht="12.75" customHeight="1">
      <c r="A26" s="722" t="s">
        <v>80</v>
      </c>
      <c r="B26" s="723"/>
      <c r="C26" s="723"/>
      <c r="D26" s="724"/>
      <c r="E26" s="154"/>
      <c r="F26" s="155"/>
      <c r="G26" s="155"/>
      <c r="H26" s="155"/>
      <c r="I26" s="155"/>
      <c r="J26" s="155"/>
      <c r="K26" s="157">
        <f t="shared" si="6"/>
        <v>0</v>
      </c>
      <c r="L26" s="154"/>
      <c r="M26" s="155"/>
      <c r="N26" s="155"/>
      <c r="O26" s="155"/>
      <c r="P26" s="155"/>
      <c r="Q26" s="155"/>
      <c r="R26" s="157">
        <f t="shared" si="8"/>
        <v>0</v>
      </c>
    </row>
    <row r="27" spans="1:18" ht="12.75" customHeight="1">
      <c r="A27" s="722" t="s">
        <v>81</v>
      </c>
      <c r="B27" s="723"/>
      <c r="C27" s="723"/>
      <c r="D27" s="724"/>
      <c r="E27" s="154">
        <v>11026</v>
      </c>
      <c r="F27" s="155"/>
      <c r="G27" s="155"/>
      <c r="H27" s="155"/>
      <c r="I27" s="155"/>
      <c r="J27" s="155"/>
      <c r="K27" s="157">
        <f t="shared" si="6"/>
        <v>11026</v>
      </c>
      <c r="L27" s="154">
        <v>11026</v>
      </c>
      <c r="M27" s="155"/>
      <c r="N27" s="155"/>
      <c r="O27" s="155"/>
      <c r="P27" s="155"/>
      <c r="Q27" s="155"/>
      <c r="R27" s="157">
        <f t="shared" si="8"/>
        <v>11026</v>
      </c>
    </row>
    <row r="28" spans="1:18" ht="12.75" customHeight="1">
      <c r="A28" s="590"/>
      <c r="B28" s="591"/>
      <c r="C28" s="591"/>
      <c r="D28" s="592"/>
      <c r="E28" s="154"/>
      <c r="F28" s="155"/>
      <c r="G28" s="155"/>
      <c r="H28" s="155"/>
      <c r="I28" s="155"/>
      <c r="J28" s="155"/>
      <c r="K28" s="156"/>
      <c r="L28" s="154"/>
      <c r="M28" s="155"/>
      <c r="N28" s="155"/>
      <c r="O28" s="155"/>
      <c r="P28" s="155"/>
      <c r="Q28" s="155"/>
      <c r="R28" s="157"/>
    </row>
    <row r="29" spans="1:18" ht="12.75" customHeight="1">
      <c r="A29" s="728" t="s">
        <v>82</v>
      </c>
      <c r="B29" s="729"/>
      <c r="C29" s="729"/>
      <c r="D29" s="730"/>
      <c r="E29" s="158">
        <f t="shared" ref="E29:J29" si="13">SUM(E30:E41)</f>
        <v>349588</v>
      </c>
      <c r="F29" s="159">
        <f t="shared" si="13"/>
        <v>0</v>
      </c>
      <c r="G29" s="159">
        <f t="shared" si="13"/>
        <v>0</v>
      </c>
      <c r="H29" s="159">
        <f t="shared" si="13"/>
        <v>0</v>
      </c>
      <c r="I29" s="159">
        <f t="shared" si="13"/>
        <v>0</v>
      </c>
      <c r="J29" s="159">
        <f t="shared" si="13"/>
        <v>0</v>
      </c>
      <c r="K29" s="160">
        <f t="shared" ref="K29:K41" si="14">SUM(E29:J29)</f>
        <v>349588</v>
      </c>
      <c r="L29" s="158">
        <f t="shared" ref="L29:Q29" si="15">SUM(L30:L41)</f>
        <v>358543</v>
      </c>
      <c r="M29" s="159">
        <f t="shared" si="15"/>
        <v>0</v>
      </c>
      <c r="N29" s="159">
        <f t="shared" si="15"/>
        <v>0</v>
      </c>
      <c r="O29" s="159">
        <f t="shared" si="15"/>
        <v>0</v>
      </c>
      <c r="P29" s="159">
        <f t="shared" si="15"/>
        <v>0</v>
      </c>
      <c r="Q29" s="159">
        <f t="shared" si="15"/>
        <v>0</v>
      </c>
      <c r="R29" s="160">
        <f t="shared" ref="R29:R41" si="16">SUM(L29:Q29)</f>
        <v>358543</v>
      </c>
    </row>
    <row r="30" spans="1:18" ht="12.75" customHeight="1">
      <c r="A30" s="722" t="s">
        <v>83</v>
      </c>
      <c r="B30" s="723"/>
      <c r="C30" s="723"/>
      <c r="D30" s="724"/>
      <c r="E30" s="154">
        <v>86192</v>
      </c>
      <c r="F30" s="155"/>
      <c r="G30" s="155"/>
      <c r="H30" s="155"/>
      <c r="I30" s="155"/>
      <c r="J30" s="155"/>
      <c r="K30" s="157">
        <f t="shared" si="14"/>
        <v>86192</v>
      </c>
      <c r="L30" s="154">
        <v>90978</v>
      </c>
      <c r="M30" s="155"/>
      <c r="N30" s="155"/>
      <c r="O30" s="155"/>
      <c r="P30" s="155"/>
      <c r="Q30" s="155"/>
      <c r="R30" s="157">
        <f t="shared" si="16"/>
        <v>90978</v>
      </c>
    </row>
    <row r="31" spans="1:18" ht="12.75" customHeight="1">
      <c r="A31" s="719" t="s">
        <v>84</v>
      </c>
      <c r="B31" s="720"/>
      <c r="C31" s="720"/>
      <c r="D31" s="721"/>
      <c r="E31" s="154">
        <v>80544</v>
      </c>
      <c r="F31" s="155"/>
      <c r="G31" s="155"/>
      <c r="H31" s="155"/>
      <c r="I31" s="155"/>
      <c r="J31" s="155"/>
      <c r="K31" s="157">
        <f t="shared" si="14"/>
        <v>80544</v>
      </c>
      <c r="L31" s="154">
        <v>80544</v>
      </c>
      <c r="M31" s="155"/>
      <c r="N31" s="155"/>
      <c r="O31" s="155"/>
      <c r="P31" s="155"/>
      <c r="Q31" s="155"/>
      <c r="R31" s="157">
        <f t="shared" si="16"/>
        <v>80544</v>
      </c>
    </row>
    <row r="32" spans="1:18" ht="12.75" customHeight="1">
      <c r="A32" s="722" t="s">
        <v>85</v>
      </c>
      <c r="B32" s="723"/>
      <c r="C32" s="723"/>
      <c r="D32" s="724"/>
      <c r="E32" s="154">
        <v>13554</v>
      </c>
      <c r="F32" s="155"/>
      <c r="G32" s="155"/>
      <c r="H32" s="155"/>
      <c r="I32" s="155"/>
      <c r="J32" s="155"/>
      <c r="K32" s="157">
        <f t="shared" si="14"/>
        <v>13554</v>
      </c>
      <c r="L32" s="154">
        <v>13554</v>
      </c>
      <c r="M32" s="155"/>
      <c r="N32" s="155"/>
      <c r="O32" s="155"/>
      <c r="P32" s="155"/>
      <c r="Q32" s="155"/>
      <c r="R32" s="157">
        <f t="shared" si="16"/>
        <v>13554</v>
      </c>
    </row>
    <row r="33" spans="1:18" ht="12.75" customHeight="1">
      <c r="A33" s="722" t="s">
        <v>86</v>
      </c>
      <c r="B33" s="723"/>
      <c r="C33" s="723"/>
      <c r="D33" s="724"/>
      <c r="E33" s="154">
        <v>16218</v>
      </c>
      <c r="F33" s="155"/>
      <c r="G33" s="155"/>
      <c r="H33" s="155"/>
      <c r="I33" s="155"/>
      <c r="J33" s="155"/>
      <c r="K33" s="157">
        <f t="shared" si="14"/>
        <v>16218</v>
      </c>
      <c r="L33" s="154">
        <v>16218</v>
      </c>
      <c r="M33" s="155"/>
      <c r="N33" s="155"/>
      <c r="O33" s="155"/>
      <c r="P33" s="155"/>
      <c r="Q33" s="155"/>
      <c r="R33" s="157">
        <f t="shared" si="16"/>
        <v>16218</v>
      </c>
    </row>
    <row r="34" spans="1:18" ht="12.75" customHeight="1">
      <c r="A34" s="719" t="s">
        <v>87</v>
      </c>
      <c r="B34" s="720"/>
      <c r="C34" s="720"/>
      <c r="D34" s="721"/>
      <c r="E34" s="154"/>
      <c r="F34" s="155"/>
      <c r="G34" s="155"/>
      <c r="H34" s="155"/>
      <c r="I34" s="155"/>
      <c r="J34" s="155"/>
      <c r="K34" s="157">
        <f t="shared" si="14"/>
        <v>0</v>
      </c>
      <c r="L34" s="154"/>
      <c r="M34" s="155"/>
      <c r="N34" s="155"/>
      <c r="O34" s="155"/>
      <c r="P34" s="155"/>
      <c r="Q34" s="155"/>
      <c r="R34" s="157">
        <f t="shared" si="16"/>
        <v>0</v>
      </c>
    </row>
    <row r="35" spans="1:18" ht="12.75" customHeight="1">
      <c r="A35" s="722" t="s">
        <v>88</v>
      </c>
      <c r="B35" s="723"/>
      <c r="C35" s="723"/>
      <c r="D35" s="724"/>
      <c r="E35" s="154">
        <v>90374</v>
      </c>
      <c r="F35" s="155"/>
      <c r="G35" s="155"/>
      <c r="H35" s="155"/>
      <c r="I35" s="155"/>
      <c r="J35" s="155"/>
      <c r="K35" s="157">
        <f t="shared" si="14"/>
        <v>90374</v>
      </c>
      <c r="L35" s="154">
        <v>90994</v>
      </c>
      <c r="M35" s="155"/>
      <c r="N35" s="155"/>
      <c r="O35" s="155"/>
      <c r="P35" s="155"/>
      <c r="Q35" s="155"/>
      <c r="R35" s="157">
        <f t="shared" si="16"/>
        <v>90994</v>
      </c>
    </row>
    <row r="36" spans="1:18" ht="12.75" customHeight="1">
      <c r="A36" s="722" t="s">
        <v>89</v>
      </c>
      <c r="B36" s="723"/>
      <c r="C36" s="723"/>
      <c r="D36" s="724"/>
      <c r="E36" s="154">
        <v>40385</v>
      </c>
      <c r="F36" s="155"/>
      <c r="G36" s="155"/>
      <c r="H36" s="155"/>
      <c r="I36" s="155"/>
      <c r="J36" s="155"/>
      <c r="K36" s="157">
        <f t="shared" si="14"/>
        <v>40385</v>
      </c>
      <c r="L36" s="154">
        <v>40385</v>
      </c>
      <c r="M36" s="155"/>
      <c r="N36" s="155"/>
      <c r="O36" s="155"/>
      <c r="P36" s="155"/>
      <c r="Q36" s="155"/>
      <c r="R36" s="157">
        <f t="shared" si="16"/>
        <v>40385</v>
      </c>
    </row>
    <row r="37" spans="1:18" ht="12.75" customHeight="1">
      <c r="A37" s="722" t="s">
        <v>90</v>
      </c>
      <c r="B37" s="723"/>
      <c r="C37" s="723"/>
      <c r="D37" s="724"/>
      <c r="E37" s="154">
        <v>14298</v>
      </c>
      <c r="F37" s="155"/>
      <c r="G37" s="155"/>
      <c r="H37" s="155"/>
      <c r="I37" s="155"/>
      <c r="J37" s="155"/>
      <c r="K37" s="157">
        <f t="shared" si="14"/>
        <v>14298</v>
      </c>
      <c r="L37" s="154">
        <v>14298</v>
      </c>
      <c r="M37" s="155"/>
      <c r="N37" s="155"/>
      <c r="O37" s="155"/>
      <c r="P37" s="155"/>
      <c r="Q37" s="155"/>
      <c r="R37" s="157">
        <f t="shared" si="16"/>
        <v>14298</v>
      </c>
    </row>
    <row r="38" spans="1:18" ht="12.75" customHeight="1">
      <c r="A38" s="719" t="s">
        <v>91</v>
      </c>
      <c r="B38" s="720"/>
      <c r="C38" s="720"/>
      <c r="D38" s="721"/>
      <c r="E38" s="154"/>
      <c r="F38" s="155"/>
      <c r="G38" s="155"/>
      <c r="H38" s="155"/>
      <c r="I38" s="155"/>
      <c r="J38" s="155"/>
      <c r="K38" s="157">
        <f t="shared" si="14"/>
        <v>0</v>
      </c>
      <c r="L38" s="154"/>
      <c r="M38" s="155"/>
      <c r="N38" s="155"/>
      <c r="O38" s="155"/>
      <c r="P38" s="155"/>
      <c r="Q38" s="155"/>
      <c r="R38" s="157">
        <f t="shared" si="16"/>
        <v>0</v>
      </c>
    </row>
    <row r="39" spans="1:18" ht="12.75" customHeight="1">
      <c r="A39" s="719" t="s">
        <v>92</v>
      </c>
      <c r="B39" s="720"/>
      <c r="C39" s="720"/>
      <c r="D39" s="721"/>
      <c r="E39" s="154">
        <v>8023</v>
      </c>
      <c r="F39" s="155"/>
      <c r="G39" s="155"/>
      <c r="H39" s="155"/>
      <c r="I39" s="155"/>
      <c r="J39" s="155"/>
      <c r="K39" s="157">
        <f t="shared" si="14"/>
        <v>8023</v>
      </c>
      <c r="L39" s="154">
        <v>8023</v>
      </c>
      <c r="M39" s="155"/>
      <c r="N39" s="155"/>
      <c r="O39" s="155"/>
      <c r="P39" s="155"/>
      <c r="Q39" s="155"/>
      <c r="R39" s="157">
        <f t="shared" si="16"/>
        <v>8023</v>
      </c>
    </row>
    <row r="40" spans="1:18" ht="12.75" customHeight="1">
      <c r="A40" s="719" t="s">
        <v>93</v>
      </c>
      <c r="B40" s="720"/>
      <c r="C40" s="720"/>
      <c r="D40" s="721"/>
      <c r="E40" s="154"/>
      <c r="F40" s="155"/>
      <c r="G40" s="155"/>
      <c r="H40" s="155"/>
      <c r="I40" s="155"/>
      <c r="J40" s="155"/>
      <c r="K40" s="157">
        <f t="shared" si="14"/>
        <v>0</v>
      </c>
      <c r="L40" s="154"/>
      <c r="M40" s="155"/>
      <c r="N40" s="155"/>
      <c r="O40" s="155"/>
      <c r="P40" s="155"/>
      <c r="Q40" s="155"/>
      <c r="R40" s="157">
        <f t="shared" si="16"/>
        <v>0</v>
      </c>
    </row>
    <row r="41" spans="1:18" ht="12.75" customHeight="1">
      <c r="A41" s="722" t="s">
        <v>494</v>
      </c>
      <c r="B41" s="723"/>
      <c r="C41" s="723"/>
      <c r="D41" s="724"/>
      <c r="E41" s="154"/>
      <c r="F41" s="155"/>
      <c r="G41" s="155"/>
      <c r="H41" s="155"/>
      <c r="I41" s="155"/>
      <c r="J41" s="155"/>
      <c r="K41" s="157">
        <f t="shared" si="14"/>
        <v>0</v>
      </c>
      <c r="L41" s="154">
        <v>3549</v>
      </c>
      <c r="M41" s="155"/>
      <c r="N41" s="155"/>
      <c r="O41" s="155"/>
      <c r="P41" s="155"/>
      <c r="Q41" s="155"/>
      <c r="R41" s="157">
        <f t="shared" si="16"/>
        <v>3549</v>
      </c>
    </row>
    <row r="42" spans="1:18" ht="12.75" customHeight="1">
      <c r="A42" s="725"/>
      <c r="B42" s="726"/>
      <c r="C42" s="726"/>
      <c r="D42" s="727"/>
      <c r="E42" s="154"/>
      <c r="F42" s="155"/>
      <c r="G42" s="155"/>
      <c r="H42" s="155"/>
      <c r="I42" s="155"/>
      <c r="J42" s="155"/>
      <c r="K42" s="156"/>
      <c r="L42" s="154"/>
      <c r="M42" s="155"/>
      <c r="N42" s="155"/>
      <c r="O42" s="155"/>
      <c r="P42" s="155"/>
      <c r="Q42" s="155"/>
      <c r="R42" s="157"/>
    </row>
    <row r="43" spans="1:18" ht="12.75" customHeight="1">
      <c r="A43" s="709" t="s">
        <v>94</v>
      </c>
      <c r="B43" s="710"/>
      <c r="C43" s="710"/>
      <c r="D43" s="711"/>
      <c r="E43" s="158">
        <f t="shared" ref="E43:J43" si="17">SUM(E44)</f>
        <v>0</v>
      </c>
      <c r="F43" s="159">
        <f t="shared" si="17"/>
        <v>0</v>
      </c>
      <c r="G43" s="159">
        <f t="shared" si="17"/>
        <v>0</v>
      </c>
      <c r="H43" s="159">
        <f t="shared" si="17"/>
        <v>0</v>
      </c>
      <c r="I43" s="159">
        <f t="shared" si="17"/>
        <v>0</v>
      </c>
      <c r="J43" s="159">
        <f t="shared" si="17"/>
        <v>0</v>
      </c>
      <c r="K43" s="160">
        <f>SUM(E43:J43)</f>
        <v>0</v>
      </c>
      <c r="L43" s="158">
        <f t="shared" ref="L43:Q43" si="18">SUM(L44)</f>
        <v>272</v>
      </c>
      <c r="M43" s="159">
        <f t="shared" si="18"/>
        <v>0</v>
      </c>
      <c r="N43" s="159">
        <f t="shared" si="18"/>
        <v>0</v>
      </c>
      <c r="O43" s="159">
        <f t="shared" si="18"/>
        <v>0</v>
      </c>
      <c r="P43" s="159">
        <f t="shared" si="18"/>
        <v>0</v>
      </c>
      <c r="Q43" s="159">
        <f t="shared" si="18"/>
        <v>0</v>
      </c>
      <c r="R43" s="160">
        <f>SUM(L43:Q43)</f>
        <v>272</v>
      </c>
    </row>
    <row r="44" spans="1:18" ht="12.75" customHeight="1">
      <c r="A44" s="703" t="s">
        <v>495</v>
      </c>
      <c r="B44" s="704"/>
      <c r="C44" s="704"/>
      <c r="D44" s="705"/>
      <c r="E44" s="154"/>
      <c r="F44" s="155"/>
      <c r="G44" s="155"/>
      <c r="H44" s="155"/>
      <c r="I44" s="155"/>
      <c r="J44" s="155"/>
      <c r="K44" s="157">
        <f>SUM(E44:J44)</f>
        <v>0</v>
      </c>
      <c r="L44" s="154">
        <v>272</v>
      </c>
      <c r="M44" s="155"/>
      <c r="N44" s="155"/>
      <c r="O44" s="155"/>
      <c r="P44" s="155"/>
      <c r="Q44" s="155"/>
      <c r="R44" s="157">
        <f>SUM(L44:Q44)</f>
        <v>272</v>
      </c>
    </row>
    <row r="45" spans="1:18" ht="12.75" customHeight="1">
      <c r="A45" s="706"/>
      <c r="B45" s="707"/>
      <c r="C45" s="707"/>
      <c r="D45" s="708"/>
      <c r="E45" s="154"/>
      <c r="F45" s="155"/>
      <c r="G45" s="155"/>
      <c r="H45" s="155"/>
      <c r="I45" s="155"/>
      <c r="J45" s="155"/>
      <c r="K45" s="156"/>
      <c r="L45" s="154"/>
      <c r="M45" s="155"/>
      <c r="N45" s="155"/>
      <c r="O45" s="155"/>
      <c r="P45" s="155"/>
      <c r="Q45" s="155"/>
      <c r="R45" s="157"/>
    </row>
    <row r="46" spans="1:18" ht="12.75" customHeight="1">
      <c r="A46" s="709" t="s">
        <v>95</v>
      </c>
      <c r="B46" s="710"/>
      <c r="C46" s="710"/>
      <c r="D46" s="711"/>
      <c r="E46" s="158">
        <f t="shared" ref="E46:J46" si="19">SUM(E47)</f>
        <v>37000</v>
      </c>
      <c r="F46" s="159">
        <f t="shared" si="19"/>
        <v>0</v>
      </c>
      <c r="G46" s="159">
        <f t="shared" si="19"/>
        <v>0</v>
      </c>
      <c r="H46" s="159">
        <f t="shared" si="19"/>
        <v>0</v>
      </c>
      <c r="I46" s="159">
        <f t="shared" si="19"/>
        <v>0</v>
      </c>
      <c r="J46" s="159">
        <f t="shared" si="19"/>
        <v>0</v>
      </c>
      <c r="K46" s="160">
        <f>SUM(E46:J46)</f>
        <v>37000</v>
      </c>
      <c r="L46" s="158">
        <v>37517</v>
      </c>
      <c r="M46" s="159">
        <f>SUM(M47)</f>
        <v>0</v>
      </c>
      <c r="N46" s="159">
        <f>SUM(N47)</f>
        <v>0</v>
      </c>
      <c r="O46" s="159">
        <f>SUM(O47)</f>
        <v>0</v>
      </c>
      <c r="P46" s="159">
        <f>SUM(P47)</f>
        <v>0</v>
      </c>
      <c r="Q46" s="159">
        <f>SUM(Q47)</f>
        <v>0</v>
      </c>
      <c r="R46" s="160">
        <f>SUM(L46:Q46)</f>
        <v>37517</v>
      </c>
    </row>
    <row r="47" spans="1:18" ht="12.75" customHeight="1">
      <c r="A47" s="712" t="s">
        <v>496</v>
      </c>
      <c r="B47" s="699"/>
      <c r="C47" s="699"/>
      <c r="D47" s="700"/>
      <c r="E47" s="154">
        <v>37000</v>
      </c>
      <c r="F47" s="155"/>
      <c r="G47" s="155"/>
      <c r="H47" s="155"/>
      <c r="I47" s="155"/>
      <c r="J47" s="155"/>
      <c r="K47" s="157">
        <f>SUM(E47:J47)</f>
        <v>37000</v>
      </c>
      <c r="L47" s="154">
        <v>37000</v>
      </c>
      <c r="M47" s="155"/>
      <c r="N47" s="155"/>
      <c r="O47" s="155"/>
      <c r="P47" s="155"/>
      <c r="Q47" s="155"/>
      <c r="R47" s="157">
        <f>SUM(L47:Q47)</f>
        <v>37000</v>
      </c>
    </row>
    <row r="48" spans="1:18" ht="12.75" customHeight="1">
      <c r="A48" s="713" t="s">
        <v>497</v>
      </c>
      <c r="B48" s="714"/>
      <c r="C48" s="714"/>
      <c r="D48" s="715"/>
      <c r="E48" s="154"/>
      <c r="F48" s="155"/>
      <c r="G48" s="155"/>
      <c r="H48" s="155"/>
      <c r="I48" s="155"/>
      <c r="J48" s="155"/>
      <c r="K48" s="156"/>
      <c r="L48" s="154">
        <v>517</v>
      </c>
      <c r="M48" s="155"/>
      <c r="N48" s="155"/>
      <c r="O48" s="155"/>
      <c r="P48" s="155"/>
      <c r="Q48" s="155"/>
      <c r="R48" s="157">
        <v>517</v>
      </c>
    </row>
    <row r="49" spans="1:18" ht="12.75" customHeight="1">
      <c r="A49" s="716" t="s">
        <v>96</v>
      </c>
      <c r="B49" s="717"/>
      <c r="C49" s="717"/>
      <c r="D49" s="718"/>
      <c r="E49" s="158">
        <f t="shared" ref="E49:J49" si="20">SUM(E50:E56)</f>
        <v>9150</v>
      </c>
      <c r="F49" s="159">
        <f t="shared" si="20"/>
        <v>0</v>
      </c>
      <c r="G49" s="159">
        <f t="shared" si="20"/>
        <v>0</v>
      </c>
      <c r="H49" s="159">
        <f t="shared" si="20"/>
        <v>0</v>
      </c>
      <c r="I49" s="159">
        <f t="shared" si="20"/>
        <v>0</v>
      </c>
      <c r="J49" s="159">
        <f t="shared" si="20"/>
        <v>0</v>
      </c>
      <c r="K49" s="160">
        <f t="shared" ref="K49:K56" si="21">SUM(E49:J49)</f>
        <v>9150</v>
      </c>
      <c r="L49" s="158">
        <f t="shared" ref="L49:Q49" si="22">SUM(L50:L56)</f>
        <v>20503</v>
      </c>
      <c r="M49" s="159">
        <f t="shared" si="22"/>
        <v>0</v>
      </c>
      <c r="N49" s="159">
        <f t="shared" si="22"/>
        <v>13807</v>
      </c>
      <c r="O49" s="159">
        <f t="shared" si="22"/>
        <v>0</v>
      </c>
      <c r="P49" s="159">
        <f t="shared" si="22"/>
        <v>0</v>
      </c>
      <c r="Q49" s="159">
        <f t="shared" si="22"/>
        <v>0</v>
      </c>
      <c r="R49" s="160">
        <f t="shared" ref="R49:R56" si="23">SUM(L49:Q49)</f>
        <v>34310</v>
      </c>
    </row>
    <row r="50" spans="1:18" ht="12.75" customHeight="1">
      <c r="A50" s="698" t="s">
        <v>97</v>
      </c>
      <c r="B50" s="699"/>
      <c r="C50" s="699"/>
      <c r="D50" s="700"/>
      <c r="E50" s="154">
        <v>150</v>
      </c>
      <c r="F50" s="155"/>
      <c r="G50" s="155"/>
      <c r="H50" s="155"/>
      <c r="I50" s="155"/>
      <c r="J50" s="155"/>
      <c r="K50" s="156">
        <f t="shared" si="21"/>
        <v>150</v>
      </c>
      <c r="L50" s="154">
        <v>150</v>
      </c>
      <c r="M50" s="155"/>
      <c r="N50" s="155"/>
      <c r="O50" s="155"/>
      <c r="P50" s="155"/>
      <c r="Q50" s="155"/>
      <c r="R50" s="157">
        <f t="shared" si="23"/>
        <v>150</v>
      </c>
    </row>
    <row r="51" spans="1:18" ht="12.75" customHeight="1">
      <c r="A51" s="694" t="s">
        <v>98</v>
      </c>
      <c r="B51" s="695"/>
      <c r="C51" s="695"/>
      <c r="D51" s="696"/>
      <c r="E51" s="154">
        <v>9000</v>
      </c>
      <c r="F51" s="155"/>
      <c r="G51" s="155"/>
      <c r="H51" s="155"/>
      <c r="I51" s="155"/>
      <c r="J51" s="155"/>
      <c r="K51" s="156">
        <f t="shared" si="21"/>
        <v>9000</v>
      </c>
      <c r="L51" s="154">
        <v>9000</v>
      </c>
      <c r="M51" s="155"/>
      <c r="N51" s="155"/>
      <c r="O51" s="155"/>
      <c r="P51" s="155"/>
      <c r="Q51" s="155"/>
      <c r="R51" s="157">
        <f t="shared" si="23"/>
        <v>9000</v>
      </c>
    </row>
    <row r="52" spans="1:18" ht="12.75" customHeight="1">
      <c r="A52" s="685" t="s">
        <v>498</v>
      </c>
      <c r="B52" s="695"/>
      <c r="C52" s="695"/>
      <c r="D52" s="696"/>
      <c r="E52" s="154"/>
      <c r="F52" s="155"/>
      <c r="G52" s="155"/>
      <c r="H52" s="155"/>
      <c r="I52" s="155"/>
      <c r="J52" s="155"/>
      <c r="K52" s="157">
        <f t="shared" si="21"/>
        <v>0</v>
      </c>
      <c r="L52" s="154">
        <v>3409</v>
      </c>
      <c r="M52" s="155"/>
      <c r="N52" s="155"/>
      <c r="O52" s="155"/>
      <c r="P52" s="155"/>
      <c r="Q52" s="155"/>
      <c r="R52" s="157">
        <f t="shared" si="23"/>
        <v>3409</v>
      </c>
    </row>
    <row r="53" spans="1:18" ht="12.75" customHeight="1">
      <c r="A53" s="685" t="s">
        <v>499</v>
      </c>
      <c r="B53" s="695"/>
      <c r="C53" s="695"/>
      <c r="D53" s="696"/>
      <c r="E53" s="154"/>
      <c r="F53" s="155"/>
      <c r="G53" s="155"/>
      <c r="H53" s="155"/>
      <c r="I53" s="155"/>
      <c r="J53" s="155"/>
      <c r="K53" s="157">
        <f t="shared" si="21"/>
        <v>0</v>
      </c>
      <c r="L53" s="154">
        <v>3088</v>
      </c>
      <c r="M53" s="155"/>
      <c r="N53" s="155"/>
      <c r="O53" s="155"/>
      <c r="P53" s="155"/>
      <c r="Q53" s="155"/>
      <c r="R53" s="157">
        <f t="shared" si="23"/>
        <v>3088</v>
      </c>
    </row>
    <row r="54" spans="1:18" ht="12.75" customHeight="1">
      <c r="A54" s="685" t="s">
        <v>500</v>
      </c>
      <c r="B54" s="701"/>
      <c r="C54" s="701"/>
      <c r="D54" s="702"/>
      <c r="E54" s="154"/>
      <c r="F54" s="155"/>
      <c r="G54" s="155"/>
      <c r="H54" s="155"/>
      <c r="I54" s="155"/>
      <c r="J54" s="155"/>
      <c r="K54" s="157">
        <f t="shared" si="21"/>
        <v>0</v>
      </c>
      <c r="L54" s="154">
        <v>1087</v>
      </c>
      <c r="M54" s="155"/>
      <c r="N54" s="155"/>
      <c r="O54" s="155"/>
      <c r="P54" s="155"/>
      <c r="Q54" s="155"/>
      <c r="R54" s="157">
        <f t="shared" si="23"/>
        <v>1087</v>
      </c>
    </row>
    <row r="55" spans="1:18" ht="12.75" customHeight="1">
      <c r="A55" s="685" t="s">
        <v>501</v>
      </c>
      <c r="B55" s="701"/>
      <c r="C55" s="701"/>
      <c r="D55" s="702"/>
      <c r="E55" s="154"/>
      <c r="F55" s="155"/>
      <c r="G55" s="155"/>
      <c r="H55" s="155"/>
      <c r="I55" s="155"/>
      <c r="J55" s="155"/>
      <c r="K55" s="157">
        <f t="shared" si="21"/>
        <v>0</v>
      </c>
      <c r="L55" s="154">
        <v>3628</v>
      </c>
      <c r="M55" s="155"/>
      <c r="N55" s="155"/>
      <c r="O55" s="155"/>
      <c r="P55" s="155"/>
      <c r="Q55" s="155"/>
      <c r="R55" s="157">
        <f t="shared" si="23"/>
        <v>3628</v>
      </c>
    </row>
    <row r="56" spans="1:18" ht="12.75" customHeight="1">
      <c r="A56" s="685" t="s">
        <v>502</v>
      </c>
      <c r="B56" s="686"/>
      <c r="C56" s="686"/>
      <c r="D56" s="687"/>
      <c r="E56" s="154"/>
      <c r="F56" s="155"/>
      <c r="G56" s="155"/>
      <c r="H56" s="155"/>
      <c r="I56" s="155"/>
      <c r="J56" s="155"/>
      <c r="K56" s="157">
        <f t="shared" si="21"/>
        <v>0</v>
      </c>
      <c r="L56" s="154">
        <v>141</v>
      </c>
      <c r="M56" s="155"/>
      <c r="N56" s="155">
        <v>13807</v>
      </c>
      <c r="O56" s="155"/>
      <c r="P56" s="155"/>
      <c r="Q56" s="155"/>
      <c r="R56" s="157">
        <f t="shared" si="23"/>
        <v>13948</v>
      </c>
    </row>
    <row r="57" spans="1:18" ht="12.75" customHeight="1">
      <c r="A57" s="688"/>
      <c r="B57" s="689"/>
      <c r="C57" s="689"/>
      <c r="D57" s="690"/>
      <c r="E57" s="154"/>
      <c r="F57" s="155"/>
      <c r="G57" s="155"/>
      <c r="H57" s="155"/>
      <c r="I57" s="155"/>
      <c r="J57" s="155"/>
      <c r="K57" s="156"/>
      <c r="L57" s="154"/>
      <c r="M57" s="155"/>
      <c r="N57" s="155"/>
      <c r="O57" s="155"/>
      <c r="P57" s="155"/>
      <c r="Q57" s="155"/>
      <c r="R57" s="157"/>
    </row>
    <row r="58" spans="1:18" ht="12.75" customHeight="1">
      <c r="A58" s="691" t="s">
        <v>99</v>
      </c>
      <c r="B58" s="692"/>
      <c r="C58" s="692"/>
      <c r="D58" s="693"/>
      <c r="E58" s="158">
        <f>SUM(E59)</f>
        <v>1500</v>
      </c>
      <c r="F58" s="159">
        <f t="shared" ref="F58:L58" si="24">SUM(F59)</f>
        <v>0</v>
      </c>
      <c r="G58" s="159">
        <f t="shared" si="24"/>
        <v>0</v>
      </c>
      <c r="H58" s="159">
        <f t="shared" si="24"/>
        <v>0</v>
      </c>
      <c r="I58" s="159">
        <f t="shared" si="24"/>
        <v>0</v>
      </c>
      <c r="J58" s="159">
        <f t="shared" si="24"/>
        <v>0</v>
      </c>
      <c r="K58" s="160">
        <f>SUM(E58:J58)</f>
        <v>1500</v>
      </c>
      <c r="L58" s="158">
        <f t="shared" si="24"/>
        <v>1500</v>
      </c>
      <c r="M58" s="159">
        <f>SUM(M59)</f>
        <v>0</v>
      </c>
      <c r="N58" s="159">
        <f>SUM(N59)</f>
        <v>0</v>
      </c>
      <c r="O58" s="159">
        <f>SUM(O59)</f>
        <v>0</v>
      </c>
      <c r="P58" s="159">
        <f>SUM(P59)</f>
        <v>0</v>
      </c>
      <c r="Q58" s="159">
        <f>SUM(Q59)</f>
        <v>0</v>
      </c>
      <c r="R58" s="160">
        <f>SUM(L58:Q58)</f>
        <v>1500</v>
      </c>
    </row>
    <row r="59" spans="1:18" ht="12.75" customHeight="1">
      <c r="A59" s="694" t="s">
        <v>100</v>
      </c>
      <c r="B59" s="695"/>
      <c r="C59" s="695"/>
      <c r="D59" s="696"/>
      <c r="E59" s="154">
        <v>1500</v>
      </c>
      <c r="F59" s="155"/>
      <c r="G59" s="155"/>
      <c r="H59" s="155"/>
      <c r="I59" s="155"/>
      <c r="J59" s="155"/>
      <c r="K59" s="157">
        <f>SUM(E59:J59)</f>
        <v>1500</v>
      </c>
      <c r="L59" s="154">
        <v>1500</v>
      </c>
      <c r="M59" s="155"/>
      <c r="N59" s="155"/>
      <c r="O59" s="155"/>
      <c r="P59" s="155"/>
      <c r="Q59" s="155"/>
      <c r="R59" s="157">
        <f>SUM(L59:Q59)</f>
        <v>1500</v>
      </c>
    </row>
    <row r="60" spans="1:18" ht="12.75" customHeight="1">
      <c r="A60" s="697"/>
      <c r="B60" s="617"/>
      <c r="C60" s="617"/>
      <c r="D60" s="618"/>
      <c r="E60" s="154"/>
      <c r="F60" s="155"/>
      <c r="G60" s="155"/>
      <c r="H60" s="155"/>
      <c r="I60" s="155"/>
      <c r="J60" s="155"/>
      <c r="K60" s="157"/>
      <c r="L60" s="154"/>
      <c r="M60" s="155"/>
      <c r="N60" s="155"/>
      <c r="O60" s="155"/>
      <c r="P60" s="155"/>
      <c r="Q60" s="155"/>
      <c r="R60" s="157"/>
    </row>
    <row r="61" spans="1:18" ht="12.75" customHeight="1">
      <c r="A61" s="650" t="s">
        <v>101</v>
      </c>
      <c r="B61" s="651"/>
      <c r="C61" s="651"/>
      <c r="D61" s="652"/>
      <c r="E61" s="158">
        <f>E10+E19+E29+E43+E46+E49+E58</f>
        <v>695633</v>
      </c>
      <c r="F61" s="159">
        <f t="shared" ref="F61:Q61" si="25">F10+F19+F29+F43+F46+F49+F58</f>
        <v>0</v>
      </c>
      <c r="G61" s="159">
        <f t="shared" si="25"/>
        <v>70301</v>
      </c>
      <c r="H61" s="159">
        <f t="shared" si="25"/>
        <v>6623</v>
      </c>
      <c r="I61" s="159">
        <f t="shared" si="25"/>
        <v>163</v>
      </c>
      <c r="J61" s="159">
        <f t="shared" si="25"/>
        <v>2925</v>
      </c>
      <c r="K61" s="160">
        <f>SUM(E61:J61)</f>
        <v>775645</v>
      </c>
      <c r="L61" s="158">
        <f t="shared" si="25"/>
        <v>718899</v>
      </c>
      <c r="M61" s="159">
        <f t="shared" si="25"/>
        <v>0</v>
      </c>
      <c r="N61" s="159">
        <f t="shared" si="25"/>
        <v>77901</v>
      </c>
      <c r="O61" s="159">
        <f t="shared" si="25"/>
        <v>6623</v>
      </c>
      <c r="P61" s="159">
        <f t="shared" si="25"/>
        <v>163</v>
      </c>
      <c r="Q61" s="159">
        <f t="shared" si="25"/>
        <v>9132</v>
      </c>
      <c r="R61" s="160">
        <f>SUM(L61:Q61)</f>
        <v>812718</v>
      </c>
    </row>
    <row r="62" spans="1:18" ht="12.75" customHeight="1">
      <c r="A62" s="682"/>
      <c r="B62" s="683"/>
      <c r="C62" s="683"/>
      <c r="D62" s="684"/>
      <c r="E62" s="154"/>
      <c r="F62" s="155"/>
      <c r="G62" s="155"/>
      <c r="H62" s="155"/>
      <c r="I62" s="155"/>
      <c r="J62" s="155"/>
      <c r="K62" s="156"/>
      <c r="L62" s="154"/>
      <c r="M62" s="155"/>
      <c r="N62" s="155"/>
      <c r="O62" s="155" t="s">
        <v>269</v>
      </c>
      <c r="P62" s="155"/>
      <c r="Q62" s="155"/>
      <c r="R62" s="156"/>
    </row>
    <row r="63" spans="1:18">
      <c r="A63" s="656" t="s">
        <v>22</v>
      </c>
      <c r="B63" s="657"/>
      <c r="C63" s="657"/>
      <c r="D63" s="658"/>
      <c r="E63" s="154"/>
      <c r="F63" s="155"/>
      <c r="G63" s="155"/>
      <c r="H63" s="155"/>
      <c r="I63" s="155"/>
      <c r="J63" s="155"/>
      <c r="K63" s="157">
        <f t="shared" ref="K63:K68" si="26">SUM(E63:J63)</f>
        <v>0</v>
      </c>
      <c r="L63" s="154"/>
      <c r="M63" s="155"/>
      <c r="N63" s="155"/>
      <c r="O63" s="155"/>
      <c r="P63" s="155"/>
      <c r="Q63" s="155"/>
      <c r="R63" s="157">
        <f t="shared" ref="R63:R68" si="27">SUM(L63:Q63)</f>
        <v>0</v>
      </c>
    </row>
    <row r="64" spans="1:18">
      <c r="A64" s="610" t="s">
        <v>102</v>
      </c>
      <c r="B64" s="611"/>
      <c r="C64" s="611"/>
      <c r="D64" s="612"/>
      <c r="E64" s="154"/>
      <c r="F64" s="155"/>
      <c r="G64" s="155"/>
      <c r="H64" s="155"/>
      <c r="I64" s="155"/>
      <c r="J64" s="155"/>
      <c r="K64" s="157">
        <f t="shared" si="26"/>
        <v>0</v>
      </c>
      <c r="L64" s="154">
        <v>26852</v>
      </c>
      <c r="M64" s="155">
        <v>2646</v>
      </c>
      <c r="N64" s="155">
        <v>12564</v>
      </c>
      <c r="O64" s="155">
        <v>550</v>
      </c>
      <c r="P64" s="155">
        <v>277</v>
      </c>
      <c r="Q64" s="155"/>
      <c r="R64" s="157">
        <f t="shared" si="27"/>
        <v>42889</v>
      </c>
    </row>
    <row r="65" spans="1:18" ht="74.25" customHeight="1">
      <c r="A65" s="607" t="s">
        <v>103</v>
      </c>
      <c r="B65" s="608"/>
      <c r="C65" s="608"/>
      <c r="D65" s="609"/>
      <c r="E65" s="154">
        <v>0</v>
      </c>
      <c r="F65" s="155">
        <v>189492</v>
      </c>
      <c r="G65" s="155">
        <v>198373</v>
      </c>
      <c r="H65" s="155">
        <v>111314</v>
      </c>
      <c r="I65" s="155">
        <v>18245</v>
      </c>
      <c r="J65" s="155">
        <v>16831</v>
      </c>
      <c r="K65" s="157">
        <f t="shared" si="26"/>
        <v>534255</v>
      </c>
      <c r="L65" s="154"/>
      <c r="M65" s="155">
        <v>189699</v>
      </c>
      <c r="N65" s="155">
        <v>206478</v>
      </c>
      <c r="O65" s="155">
        <v>113673</v>
      </c>
      <c r="P65" s="155">
        <v>14779</v>
      </c>
      <c r="Q65" s="155">
        <v>14445</v>
      </c>
      <c r="R65" s="157">
        <f t="shared" si="27"/>
        <v>539074</v>
      </c>
    </row>
    <row r="66" spans="1:18">
      <c r="A66" s="656" t="s">
        <v>104</v>
      </c>
      <c r="B66" s="657"/>
      <c r="C66" s="657"/>
      <c r="D66" s="658"/>
      <c r="E66" s="154"/>
      <c r="F66" s="155"/>
      <c r="G66" s="155"/>
      <c r="H66" s="155"/>
      <c r="I66" s="155"/>
      <c r="J66" s="155"/>
      <c r="K66" s="157">
        <f t="shared" si="26"/>
        <v>0</v>
      </c>
      <c r="L66" s="154"/>
      <c r="M66" s="155"/>
      <c r="N66" s="155" t="s">
        <v>269</v>
      </c>
      <c r="O66" s="155"/>
      <c r="P66" s="155"/>
      <c r="Q66" s="155"/>
      <c r="R66" s="157">
        <f t="shared" si="27"/>
        <v>0</v>
      </c>
    </row>
    <row r="67" spans="1:18">
      <c r="A67" s="607" t="s">
        <v>48</v>
      </c>
      <c r="B67" s="608"/>
      <c r="C67" s="608"/>
      <c r="D67" s="609"/>
      <c r="E67" s="154"/>
      <c r="F67" s="155"/>
      <c r="G67" s="155"/>
      <c r="H67" s="155"/>
      <c r="I67" s="155"/>
      <c r="J67" s="155"/>
      <c r="K67" s="157">
        <f t="shared" si="26"/>
        <v>0</v>
      </c>
      <c r="L67" s="154"/>
      <c r="M67" s="155"/>
      <c r="N67" s="155"/>
      <c r="O67" s="155"/>
      <c r="P67" s="155"/>
      <c r="Q67" s="155"/>
      <c r="R67" s="157">
        <f t="shared" si="27"/>
        <v>0</v>
      </c>
    </row>
    <row r="68" spans="1:18">
      <c r="A68" s="593" t="s">
        <v>105</v>
      </c>
      <c r="B68" s="594"/>
      <c r="C68" s="594"/>
      <c r="D68" s="595"/>
      <c r="E68" s="158">
        <f t="shared" ref="E68:J68" si="28">SUM(E63:E67)</f>
        <v>0</v>
      </c>
      <c r="F68" s="159">
        <f t="shared" si="28"/>
        <v>189492</v>
      </c>
      <c r="G68" s="159">
        <f t="shared" si="28"/>
        <v>198373</v>
      </c>
      <c r="H68" s="159">
        <f t="shared" si="28"/>
        <v>111314</v>
      </c>
      <c r="I68" s="159">
        <f t="shared" si="28"/>
        <v>18245</v>
      </c>
      <c r="J68" s="159">
        <f t="shared" si="28"/>
        <v>16831</v>
      </c>
      <c r="K68" s="160">
        <f t="shared" si="26"/>
        <v>534255</v>
      </c>
      <c r="L68" s="158">
        <f t="shared" ref="L68:Q68" si="29">SUM(L63:L67)</f>
        <v>26852</v>
      </c>
      <c r="M68" s="159">
        <f t="shared" si="29"/>
        <v>192345</v>
      </c>
      <c r="N68" s="159">
        <f t="shared" si="29"/>
        <v>219042</v>
      </c>
      <c r="O68" s="159">
        <f t="shared" si="29"/>
        <v>114223</v>
      </c>
      <c r="P68" s="159">
        <f t="shared" si="29"/>
        <v>15056</v>
      </c>
      <c r="Q68" s="159">
        <f t="shared" si="29"/>
        <v>14445</v>
      </c>
      <c r="R68" s="160">
        <f t="shared" si="27"/>
        <v>581963</v>
      </c>
    </row>
    <row r="69" spans="1:18" ht="13.5" thickBot="1">
      <c r="A69" s="659"/>
      <c r="B69" s="660"/>
      <c r="C69" s="660"/>
      <c r="D69" s="661"/>
      <c r="E69" s="161"/>
      <c r="F69" s="162"/>
      <c r="G69" s="162"/>
      <c r="H69" s="162"/>
      <c r="I69" s="162"/>
      <c r="J69" s="162"/>
      <c r="K69" s="163"/>
      <c r="L69" s="161"/>
      <c r="M69" s="162"/>
      <c r="N69" s="162"/>
      <c r="O69" s="162"/>
      <c r="P69" s="162" t="s">
        <v>269</v>
      </c>
      <c r="Q69" s="162" t="s">
        <v>269</v>
      </c>
      <c r="R69" s="163"/>
    </row>
    <row r="70" spans="1:18" ht="13.5" thickBot="1">
      <c r="A70" s="662" t="s">
        <v>106</v>
      </c>
      <c r="B70" s="663"/>
      <c r="C70" s="663"/>
      <c r="D70" s="664"/>
      <c r="E70" s="164">
        <f t="shared" ref="E70:J70" si="30">E61+E68</f>
        <v>695633</v>
      </c>
      <c r="F70" s="165">
        <f t="shared" si="30"/>
        <v>189492</v>
      </c>
      <c r="G70" s="165">
        <f t="shared" si="30"/>
        <v>268674</v>
      </c>
      <c r="H70" s="165">
        <f t="shared" si="30"/>
        <v>117937</v>
      </c>
      <c r="I70" s="165">
        <f t="shared" si="30"/>
        <v>18408</v>
      </c>
      <c r="J70" s="165">
        <f t="shared" si="30"/>
        <v>19756</v>
      </c>
      <c r="K70" s="166">
        <f>SUM(E70:J70)</f>
        <v>1309900</v>
      </c>
      <c r="L70" s="164">
        <f t="shared" ref="L70:Q70" si="31">L61+L68</f>
        <v>745751</v>
      </c>
      <c r="M70" s="165">
        <f t="shared" si="31"/>
        <v>192345</v>
      </c>
      <c r="N70" s="165">
        <f t="shared" si="31"/>
        <v>296943</v>
      </c>
      <c r="O70" s="165">
        <f t="shared" si="31"/>
        <v>120846</v>
      </c>
      <c r="P70" s="165">
        <f t="shared" si="31"/>
        <v>15219</v>
      </c>
      <c r="Q70" s="165">
        <f t="shared" si="31"/>
        <v>23577</v>
      </c>
      <c r="R70" s="166">
        <f>SUM(L70:Q70)</f>
        <v>1394681</v>
      </c>
    </row>
    <row r="71" spans="1:18" ht="12.75" customHeight="1"/>
    <row r="72" spans="1:18" ht="12.75" customHeight="1"/>
    <row r="73" spans="1:18" ht="12.75" customHeight="1"/>
    <row r="75" spans="1:18" ht="12.75" customHeight="1"/>
    <row r="76" spans="1:18" ht="12.75" customHeight="1"/>
    <row r="77" spans="1:18" ht="12.75" customHeight="1"/>
    <row r="78" spans="1:18" ht="12.75" customHeight="1"/>
    <row r="79" spans="1:18" ht="12.75" customHeight="1">
      <c r="A79" s="668"/>
      <c r="B79" s="668"/>
      <c r="C79" s="668"/>
      <c r="D79" s="668"/>
      <c r="E79" s="668"/>
      <c r="F79" s="668"/>
      <c r="G79" s="668"/>
      <c r="H79" s="668"/>
    </row>
    <row r="80" spans="1:18" ht="12.75" customHeight="1">
      <c r="A80" s="104"/>
      <c r="B80" s="104"/>
      <c r="C80" s="104"/>
      <c r="D80" s="104"/>
      <c r="E80" s="104"/>
      <c r="F80" s="104"/>
      <c r="G80" s="104"/>
      <c r="H80" s="104"/>
    </row>
    <row r="81" spans="1:18" ht="12.75" customHeight="1" thickBot="1">
      <c r="A81" s="669" t="s">
        <v>107</v>
      </c>
      <c r="B81" s="669"/>
      <c r="C81" s="669"/>
      <c r="D81" s="669"/>
      <c r="E81" s="669"/>
      <c r="F81" s="669"/>
      <c r="G81" s="669"/>
      <c r="H81" s="669"/>
      <c r="R81" s="170" t="s">
        <v>56</v>
      </c>
    </row>
    <row r="82" spans="1:18" ht="12.75" customHeight="1">
      <c r="A82" s="670" t="s">
        <v>57</v>
      </c>
      <c r="B82" s="671"/>
      <c r="C82" s="671"/>
      <c r="D82" s="672"/>
      <c r="E82" s="679" t="s">
        <v>503</v>
      </c>
      <c r="F82" s="680"/>
      <c r="G82" s="680"/>
      <c r="H82" s="680"/>
      <c r="I82" s="680"/>
      <c r="J82" s="680"/>
      <c r="K82" s="681"/>
      <c r="L82" s="769" t="s">
        <v>504</v>
      </c>
      <c r="M82" s="769"/>
      <c r="N82" s="769"/>
      <c r="O82" s="769"/>
      <c r="P82" s="769"/>
      <c r="Q82" s="769"/>
      <c r="R82" s="770"/>
    </row>
    <row r="83" spans="1:18" ht="12.75" customHeight="1">
      <c r="A83" s="673"/>
      <c r="B83" s="674"/>
      <c r="C83" s="674"/>
      <c r="D83" s="675"/>
      <c r="E83" s="771" t="s">
        <v>58</v>
      </c>
      <c r="F83" s="773" t="s">
        <v>59</v>
      </c>
      <c r="G83" s="773"/>
      <c r="H83" s="773"/>
      <c r="I83" s="773"/>
      <c r="J83" s="773"/>
      <c r="K83" s="774" t="s">
        <v>60</v>
      </c>
      <c r="L83" s="776" t="s">
        <v>58</v>
      </c>
      <c r="M83" s="773" t="s">
        <v>59</v>
      </c>
      <c r="N83" s="773"/>
      <c r="O83" s="773"/>
      <c r="P83" s="773"/>
      <c r="Q83" s="773"/>
      <c r="R83" s="774" t="s">
        <v>60</v>
      </c>
    </row>
    <row r="84" spans="1:18" ht="12.75" customHeight="1" thickBot="1">
      <c r="A84" s="676"/>
      <c r="B84" s="677"/>
      <c r="C84" s="677"/>
      <c r="D84" s="678"/>
      <c r="E84" s="772"/>
      <c r="F84" s="171" t="s">
        <v>61</v>
      </c>
      <c r="G84" s="171" t="s">
        <v>62</v>
      </c>
      <c r="H84" s="171" t="s">
        <v>63</v>
      </c>
      <c r="I84" s="171" t="s">
        <v>64</v>
      </c>
      <c r="J84" s="171" t="s">
        <v>65</v>
      </c>
      <c r="K84" s="775"/>
      <c r="L84" s="777"/>
      <c r="M84" s="171" t="s">
        <v>61</v>
      </c>
      <c r="N84" s="171" t="s">
        <v>62</v>
      </c>
      <c r="O84" s="171" t="s">
        <v>63</v>
      </c>
      <c r="P84" s="171" t="s">
        <v>64</v>
      </c>
      <c r="Q84" s="171" t="s">
        <v>65</v>
      </c>
      <c r="R84" s="775"/>
    </row>
    <row r="85" spans="1:18" ht="12.75" customHeight="1">
      <c r="A85" s="665" t="s">
        <v>35</v>
      </c>
      <c r="B85" s="666"/>
      <c r="C85" s="666"/>
      <c r="D85" s="667"/>
      <c r="E85" s="172">
        <f>E86+E88+E89+E90</f>
        <v>37446</v>
      </c>
      <c r="F85" s="173">
        <f t="shared" ref="F85:L85" si="32">F86+F88+F89+F90</f>
        <v>0</v>
      </c>
      <c r="G85" s="173">
        <f t="shared" si="32"/>
        <v>0</v>
      </c>
      <c r="H85" s="173">
        <f t="shared" si="32"/>
        <v>0</v>
      </c>
      <c r="I85" s="173">
        <f t="shared" si="32"/>
        <v>0</v>
      </c>
      <c r="J85" s="173">
        <f t="shared" si="32"/>
        <v>0</v>
      </c>
      <c r="K85" s="174">
        <f>SUM(E85:J85)</f>
        <v>37446</v>
      </c>
      <c r="L85" s="175">
        <f t="shared" si="32"/>
        <v>37446</v>
      </c>
      <c r="M85" s="173">
        <f>M86+M88+M89+M90</f>
        <v>0</v>
      </c>
      <c r="N85" s="173">
        <f>N86+N88+N89+N90</f>
        <v>0</v>
      </c>
      <c r="O85" s="173">
        <f>O86+O88+O89+O90</f>
        <v>0</v>
      </c>
      <c r="P85" s="173">
        <f>P86+P88+P89+P90</f>
        <v>0</v>
      </c>
      <c r="Q85" s="173">
        <f>Q86+Q88+Q89+Q90</f>
        <v>0</v>
      </c>
      <c r="R85" s="174">
        <f t="shared" ref="R85:R91" si="33">SUM(L85:Q85)</f>
        <v>37446</v>
      </c>
    </row>
    <row r="86" spans="1:18" ht="12.75" customHeight="1">
      <c r="A86" s="794" t="s">
        <v>109</v>
      </c>
      <c r="B86" s="795"/>
      <c r="C86" s="795"/>
      <c r="D86" s="796"/>
      <c r="E86" s="176">
        <f t="shared" ref="E86:J86" si="34">SUM(E87)</f>
        <v>18446</v>
      </c>
      <c r="F86" s="177">
        <f t="shared" si="34"/>
        <v>0</v>
      </c>
      <c r="G86" s="177">
        <f t="shared" si="34"/>
        <v>0</v>
      </c>
      <c r="H86" s="177">
        <f t="shared" si="34"/>
        <v>0</v>
      </c>
      <c r="I86" s="177">
        <f t="shared" si="34"/>
        <v>0</v>
      </c>
      <c r="J86" s="177">
        <f t="shared" si="34"/>
        <v>0</v>
      </c>
      <c r="K86" s="156">
        <f t="shared" ref="K86:K93" si="35">SUM(E86:J86)</f>
        <v>18446</v>
      </c>
      <c r="L86" s="178">
        <f t="shared" ref="L86:Q86" si="36">SUM(L87)</f>
        <v>18446</v>
      </c>
      <c r="M86" s="177">
        <f t="shared" si="36"/>
        <v>0</v>
      </c>
      <c r="N86" s="177">
        <f t="shared" si="36"/>
        <v>0</v>
      </c>
      <c r="O86" s="177">
        <f t="shared" si="36"/>
        <v>0</v>
      </c>
      <c r="P86" s="177">
        <f t="shared" si="36"/>
        <v>0</v>
      </c>
      <c r="Q86" s="177">
        <f t="shared" si="36"/>
        <v>0</v>
      </c>
      <c r="R86" s="156">
        <f t="shared" si="33"/>
        <v>18446</v>
      </c>
    </row>
    <row r="87" spans="1:18" ht="12.75" customHeight="1">
      <c r="A87" s="797" t="s">
        <v>110</v>
      </c>
      <c r="B87" s="798"/>
      <c r="C87" s="798"/>
      <c r="D87" s="799"/>
      <c r="E87" s="176">
        <v>18446</v>
      </c>
      <c r="F87" s="155"/>
      <c r="G87" s="155"/>
      <c r="H87" s="155"/>
      <c r="I87" s="155"/>
      <c r="J87" s="155"/>
      <c r="K87" s="156">
        <f t="shared" si="35"/>
        <v>18446</v>
      </c>
      <c r="L87" s="178">
        <v>18446</v>
      </c>
      <c r="M87" s="155"/>
      <c r="N87" s="155"/>
      <c r="O87" s="155"/>
      <c r="P87" s="155"/>
      <c r="Q87" s="155"/>
      <c r="R87" s="156">
        <f t="shared" si="33"/>
        <v>18446</v>
      </c>
    </row>
    <row r="88" spans="1:18" ht="12.75" customHeight="1">
      <c r="A88" s="794" t="s">
        <v>111</v>
      </c>
      <c r="B88" s="795"/>
      <c r="C88" s="795"/>
      <c r="D88" s="796"/>
      <c r="E88" s="176"/>
      <c r="F88" s="155"/>
      <c r="G88" s="155"/>
      <c r="H88" s="155"/>
      <c r="I88" s="155"/>
      <c r="J88" s="155"/>
      <c r="K88" s="156">
        <f t="shared" si="35"/>
        <v>0</v>
      </c>
      <c r="L88" s="178"/>
      <c r="M88" s="155"/>
      <c r="N88" s="155"/>
      <c r="O88" s="155"/>
      <c r="P88" s="155"/>
      <c r="Q88" s="155"/>
      <c r="R88" s="156">
        <f t="shared" si="33"/>
        <v>0</v>
      </c>
    </row>
    <row r="89" spans="1:18" ht="12.75" customHeight="1">
      <c r="A89" s="794" t="s">
        <v>112</v>
      </c>
      <c r="B89" s="795"/>
      <c r="C89" s="795"/>
      <c r="D89" s="796"/>
      <c r="E89" s="176"/>
      <c r="F89" s="155"/>
      <c r="G89" s="155"/>
      <c r="H89" s="155"/>
      <c r="I89" s="155"/>
      <c r="J89" s="155"/>
      <c r="K89" s="156">
        <f t="shared" si="35"/>
        <v>0</v>
      </c>
      <c r="L89" s="178"/>
      <c r="M89" s="155"/>
      <c r="N89" s="155"/>
      <c r="O89" s="155"/>
      <c r="P89" s="155"/>
      <c r="Q89" s="155"/>
      <c r="R89" s="156">
        <f t="shared" si="33"/>
        <v>0</v>
      </c>
    </row>
    <row r="90" spans="1:18" ht="12.75" customHeight="1">
      <c r="A90" s="794" t="s">
        <v>113</v>
      </c>
      <c r="B90" s="795"/>
      <c r="C90" s="795"/>
      <c r="D90" s="796"/>
      <c r="E90" s="176">
        <f>SUM(E91)</f>
        <v>19000</v>
      </c>
      <c r="F90" s="177">
        <f t="shared" ref="F90:L90" si="37">SUM(F91)</f>
        <v>0</v>
      </c>
      <c r="G90" s="177">
        <f t="shared" si="37"/>
        <v>0</v>
      </c>
      <c r="H90" s="177">
        <f t="shared" si="37"/>
        <v>0</v>
      </c>
      <c r="I90" s="177">
        <f t="shared" si="37"/>
        <v>0</v>
      </c>
      <c r="J90" s="177">
        <f t="shared" si="37"/>
        <v>0</v>
      </c>
      <c r="K90" s="156">
        <f t="shared" si="35"/>
        <v>19000</v>
      </c>
      <c r="L90" s="178">
        <f t="shared" si="37"/>
        <v>19000</v>
      </c>
      <c r="M90" s="177">
        <f>SUM(M91)</f>
        <v>0</v>
      </c>
      <c r="N90" s="177">
        <f>SUM(N91)</f>
        <v>0</v>
      </c>
      <c r="O90" s="177">
        <f>SUM(O91)</f>
        <v>0</v>
      </c>
      <c r="P90" s="177">
        <f>SUM(P91)</f>
        <v>0</v>
      </c>
      <c r="Q90" s="177">
        <f>SUM(Q91)</f>
        <v>0</v>
      </c>
      <c r="R90" s="156">
        <f t="shared" si="33"/>
        <v>19000</v>
      </c>
    </row>
    <row r="91" spans="1:18" ht="12.75" customHeight="1">
      <c r="A91" s="797" t="s">
        <v>114</v>
      </c>
      <c r="B91" s="798"/>
      <c r="C91" s="798"/>
      <c r="D91" s="799"/>
      <c r="E91" s="176">
        <v>19000</v>
      </c>
      <c r="F91" s="155"/>
      <c r="G91" s="155"/>
      <c r="H91" s="155"/>
      <c r="I91" s="155"/>
      <c r="J91" s="155"/>
      <c r="K91" s="156">
        <f t="shared" si="35"/>
        <v>19000</v>
      </c>
      <c r="L91" s="178">
        <v>19000</v>
      </c>
      <c r="M91" s="155"/>
      <c r="N91" s="155"/>
      <c r="O91" s="155"/>
      <c r="P91" s="155"/>
      <c r="Q91" s="155"/>
      <c r="R91" s="156">
        <f t="shared" si="33"/>
        <v>19000</v>
      </c>
    </row>
    <row r="92" spans="1:18" ht="12.75" customHeight="1">
      <c r="A92" s="779"/>
      <c r="B92" s="780"/>
      <c r="C92" s="780"/>
      <c r="D92" s="781"/>
      <c r="E92" s="176"/>
      <c r="F92" s="155"/>
      <c r="G92" s="155"/>
      <c r="H92" s="155"/>
      <c r="I92" s="155"/>
      <c r="J92" s="155"/>
      <c r="K92" s="156"/>
      <c r="L92" s="178"/>
      <c r="M92" s="155"/>
      <c r="N92" s="155"/>
      <c r="O92" s="155"/>
      <c r="P92" s="155"/>
      <c r="Q92" s="155"/>
      <c r="R92" s="156"/>
    </row>
    <row r="93" spans="1:18" ht="12.75" customHeight="1">
      <c r="A93" s="782" t="s">
        <v>115</v>
      </c>
      <c r="B93" s="783"/>
      <c r="C93" s="783"/>
      <c r="D93" s="784"/>
      <c r="E93" s="179">
        <v>0</v>
      </c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80">
        <f t="shared" si="35"/>
        <v>0</v>
      </c>
      <c r="L93" s="181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80">
        <f>SUM(L93:Q93)</f>
        <v>0</v>
      </c>
    </row>
    <row r="94" spans="1:18" ht="12.75" customHeight="1">
      <c r="A94" s="785"/>
      <c r="B94" s="786"/>
      <c r="C94" s="786"/>
      <c r="D94" s="787"/>
      <c r="E94" s="176"/>
      <c r="F94" s="155"/>
      <c r="G94" s="155"/>
      <c r="H94" s="155"/>
      <c r="I94" s="155"/>
      <c r="J94" s="155"/>
      <c r="K94" s="156"/>
      <c r="L94" s="178"/>
      <c r="M94" s="155"/>
      <c r="N94" s="155"/>
      <c r="O94" s="155"/>
      <c r="P94" s="155"/>
      <c r="Q94" s="155"/>
      <c r="R94" s="156"/>
    </row>
    <row r="95" spans="1:18" ht="12.75" customHeight="1">
      <c r="A95" s="782" t="s">
        <v>116</v>
      </c>
      <c r="B95" s="783"/>
      <c r="C95" s="783"/>
      <c r="D95" s="784"/>
      <c r="E95" s="179">
        <v>0</v>
      </c>
      <c r="F95" s="159">
        <v>0</v>
      </c>
      <c r="G95" s="159">
        <v>0</v>
      </c>
      <c r="H95" s="159">
        <v>0</v>
      </c>
      <c r="I95" s="159">
        <v>0</v>
      </c>
      <c r="J95" s="159">
        <v>0</v>
      </c>
      <c r="K95" s="180">
        <f>SUM(E95:J95)</f>
        <v>0</v>
      </c>
      <c r="L95" s="181">
        <v>3088</v>
      </c>
      <c r="M95" s="159">
        <v>0</v>
      </c>
      <c r="N95" s="159">
        <v>0</v>
      </c>
      <c r="O95" s="159">
        <v>0</v>
      </c>
      <c r="P95" s="159">
        <v>0</v>
      </c>
      <c r="Q95" s="159">
        <v>0</v>
      </c>
      <c r="R95" s="180">
        <f>SUM(L95:Q95)</f>
        <v>3088</v>
      </c>
    </row>
    <row r="96" spans="1:18" ht="12.75" customHeight="1">
      <c r="A96" s="788"/>
      <c r="B96" s="789"/>
      <c r="C96" s="789"/>
      <c r="D96" s="790"/>
      <c r="E96" s="154"/>
      <c r="F96" s="155"/>
      <c r="G96" s="155"/>
      <c r="H96" s="155"/>
      <c r="I96" s="155"/>
      <c r="J96" s="155"/>
      <c r="K96" s="156"/>
      <c r="L96" s="182"/>
      <c r="M96" s="155"/>
      <c r="N96" s="155"/>
      <c r="O96" s="155"/>
      <c r="P96" s="155"/>
      <c r="Q96" s="155"/>
      <c r="R96" s="156"/>
    </row>
    <row r="97" spans="1:18" ht="12.75" customHeight="1">
      <c r="A97" s="791" t="s">
        <v>117</v>
      </c>
      <c r="B97" s="792"/>
      <c r="C97" s="792"/>
      <c r="D97" s="793"/>
      <c r="E97" s="158">
        <f>SUM(E98:E99)</f>
        <v>51545</v>
      </c>
      <c r="F97" s="159">
        <f t="shared" ref="F97:Q97" si="38">SUM(F98:F99)</f>
        <v>0</v>
      </c>
      <c r="G97" s="159">
        <f t="shared" si="38"/>
        <v>0</v>
      </c>
      <c r="H97" s="159">
        <f t="shared" si="38"/>
        <v>0</v>
      </c>
      <c r="I97" s="159">
        <f t="shared" si="38"/>
        <v>0</v>
      </c>
      <c r="J97" s="159">
        <f t="shared" si="38"/>
        <v>0</v>
      </c>
      <c r="K97" s="180">
        <f>SUM(E97:J97)</f>
        <v>51545</v>
      </c>
      <c r="L97" s="183">
        <f t="shared" si="38"/>
        <v>51545</v>
      </c>
      <c r="M97" s="159">
        <f t="shared" si="38"/>
        <v>0</v>
      </c>
      <c r="N97" s="159">
        <f t="shared" si="38"/>
        <v>0</v>
      </c>
      <c r="O97" s="159">
        <f t="shared" si="38"/>
        <v>0</v>
      </c>
      <c r="P97" s="159">
        <f t="shared" si="38"/>
        <v>0</v>
      </c>
      <c r="Q97" s="159">
        <f t="shared" si="38"/>
        <v>0</v>
      </c>
      <c r="R97" s="180">
        <f>SUM(L97:Q97)</f>
        <v>51545</v>
      </c>
    </row>
    <row r="98" spans="1:18" ht="12.75" customHeight="1">
      <c r="A98" s="644" t="s">
        <v>118</v>
      </c>
      <c r="B98" s="645"/>
      <c r="C98" s="645"/>
      <c r="D98" s="646"/>
      <c r="E98" s="154">
        <v>41545</v>
      </c>
      <c r="F98" s="155"/>
      <c r="G98" s="155"/>
      <c r="H98" s="155"/>
      <c r="I98" s="155"/>
      <c r="J98" s="155"/>
      <c r="K98" s="156">
        <f>SUM(E98:J98)</f>
        <v>41545</v>
      </c>
      <c r="L98" s="182">
        <v>41545</v>
      </c>
      <c r="M98" s="155"/>
      <c r="N98" s="155"/>
      <c r="O98" s="155"/>
      <c r="P98" s="155"/>
      <c r="Q98" s="155"/>
      <c r="R98" s="156">
        <f>SUM(L98:Q98)</f>
        <v>41545</v>
      </c>
    </row>
    <row r="99" spans="1:18" ht="12.75" customHeight="1">
      <c r="A99" s="644" t="s">
        <v>119</v>
      </c>
      <c r="B99" s="645"/>
      <c r="C99" s="645"/>
      <c r="D99" s="646"/>
      <c r="E99" s="154">
        <v>10000</v>
      </c>
      <c r="F99" s="155"/>
      <c r="G99" s="155"/>
      <c r="H99" s="155"/>
      <c r="I99" s="155"/>
      <c r="J99" s="155"/>
      <c r="K99" s="156">
        <f>SUM(E99:J99)</f>
        <v>10000</v>
      </c>
      <c r="L99" s="182">
        <v>10000</v>
      </c>
      <c r="M99" s="155"/>
      <c r="N99" s="155"/>
      <c r="O99" s="155"/>
      <c r="P99" s="155"/>
      <c r="Q99" s="155"/>
      <c r="R99" s="156">
        <f>SUM(L99:Q99)</f>
        <v>10000</v>
      </c>
    </row>
    <row r="100" spans="1:18" ht="12.75" customHeight="1">
      <c r="A100" s="647"/>
      <c r="B100" s="648"/>
      <c r="C100" s="648"/>
      <c r="D100" s="649"/>
      <c r="E100" s="184"/>
      <c r="F100" s="155"/>
      <c r="G100" s="155"/>
      <c r="H100" s="155"/>
      <c r="I100" s="155"/>
      <c r="J100" s="155"/>
      <c r="K100" s="156"/>
      <c r="L100" s="185"/>
      <c r="M100" s="155"/>
      <c r="N100" s="155"/>
      <c r="O100" s="155"/>
      <c r="P100" s="155"/>
      <c r="Q100" s="155"/>
      <c r="R100" s="156"/>
    </row>
    <row r="101" spans="1:18" ht="12.75" customHeight="1">
      <c r="A101" s="650" t="s">
        <v>120</v>
      </c>
      <c r="B101" s="651"/>
      <c r="C101" s="651"/>
      <c r="D101" s="652"/>
      <c r="E101" s="186">
        <f t="shared" ref="E101:J101" si="39">E85+E93+E95+E97</f>
        <v>88991</v>
      </c>
      <c r="F101" s="187">
        <f t="shared" si="39"/>
        <v>0</v>
      </c>
      <c r="G101" s="187">
        <f t="shared" si="39"/>
        <v>0</v>
      </c>
      <c r="H101" s="187">
        <f t="shared" si="39"/>
        <v>0</v>
      </c>
      <c r="I101" s="187">
        <f t="shared" si="39"/>
        <v>0</v>
      </c>
      <c r="J101" s="187">
        <f t="shared" si="39"/>
        <v>0</v>
      </c>
      <c r="K101" s="180">
        <f>SUM(E101:J101)</f>
        <v>88991</v>
      </c>
      <c r="L101" s="188">
        <f t="shared" ref="L101:Q101" si="40">L85+L93+L95+L97</f>
        <v>92079</v>
      </c>
      <c r="M101" s="187">
        <f t="shared" si="40"/>
        <v>0</v>
      </c>
      <c r="N101" s="187">
        <f t="shared" si="40"/>
        <v>0</v>
      </c>
      <c r="O101" s="187">
        <f t="shared" si="40"/>
        <v>0</v>
      </c>
      <c r="P101" s="187">
        <f t="shared" si="40"/>
        <v>0</v>
      </c>
      <c r="Q101" s="187">
        <f t="shared" si="40"/>
        <v>0</v>
      </c>
      <c r="R101" s="180">
        <f>SUM(L101:Q101)</f>
        <v>92079</v>
      </c>
    </row>
    <row r="102" spans="1:18" ht="12.75" customHeight="1">
      <c r="A102" s="653"/>
      <c r="B102" s="654"/>
      <c r="C102" s="654"/>
      <c r="D102" s="655"/>
      <c r="E102" s="154"/>
      <c r="F102" s="155"/>
      <c r="G102" s="155"/>
      <c r="H102" s="155"/>
      <c r="I102" s="155"/>
      <c r="J102" s="155"/>
      <c r="K102" s="156"/>
      <c r="L102" s="182"/>
      <c r="M102" s="155"/>
      <c r="N102" s="155"/>
      <c r="O102" s="155"/>
      <c r="P102" s="155"/>
      <c r="Q102" s="155"/>
      <c r="R102" s="156"/>
    </row>
    <row r="103" spans="1:18" ht="12.75" customHeight="1">
      <c r="A103" s="641" t="s">
        <v>22</v>
      </c>
      <c r="B103" s="642"/>
      <c r="C103" s="642"/>
      <c r="D103" s="643"/>
      <c r="E103" s="154"/>
      <c r="F103" s="155"/>
      <c r="G103" s="155"/>
      <c r="H103" s="155"/>
      <c r="I103" s="155"/>
      <c r="J103" s="155"/>
      <c r="K103" s="156">
        <f t="shared" ref="K103:K108" si="41">SUM(E103:J103)</f>
        <v>0</v>
      </c>
      <c r="L103" s="182"/>
      <c r="M103" s="155"/>
      <c r="N103" s="155"/>
      <c r="O103" s="155"/>
      <c r="P103" s="155"/>
      <c r="Q103" s="155"/>
      <c r="R103" s="156">
        <f t="shared" ref="R103:R108" si="42">SUM(L103:Q103)</f>
        <v>0</v>
      </c>
    </row>
    <row r="104" spans="1:18" ht="12.75" customHeight="1">
      <c r="A104" s="610" t="s">
        <v>102</v>
      </c>
      <c r="B104" s="611"/>
      <c r="C104" s="611"/>
      <c r="D104" s="612"/>
      <c r="E104" s="154"/>
      <c r="F104" s="155"/>
      <c r="G104" s="155"/>
      <c r="H104" s="155"/>
      <c r="I104" s="155"/>
      <c r="J104" s="155"/>
      <c r="K104" s="156">
        <f t="shared" si="41"/>
        <v>0</v>
      </c>
      <c r="L104" s="182">
        <v>32766</v>
      </c>
      <c r="M104" s="155"/>
      <c r="N104" s="155"/>
      <c r="O104" s="155"/>
      <c r="P104" s="155"/>
      <c r="Q104" s="155"/>
      <c r="R104" s="156">
        <f t="shared" si="42"/>
        <v>32766</v>
      </c>
    </row>
    <row r="105" spans="1:18" ht="12.75" customHeight="1">
      <c r="A105" s="610" t="s">
        <v>103</v>
      </c>
      <c r="B105" s="611"/>
      <c r="C105" s="611"/>
      <c r="D105" s="612"/>
      <c r="E105" s="154"/>
      <c r="F105" s="155"/>
      <c r="G105" s="155"/>
      <c r="H105" s="155"/>
      <c r="I105" s="155"/>
      <c r="J105" s="155"/>
      <c r="K105" s="156">
        <f t="shared" si="41"/>
        <v>0</v>
      </c>
      <c r="L105" s="182"/>
      <c r="M105" s="155">
        <v>155</v>
      </c>
      <c r="N105" s="155"/>
      <c r="O105" s="155"/>
      <c r="P105" s="155"/>
      <c r="Q105" s="155"/>
      <c r="R105" s="156">
        <f t="shared" si="42"/>
        <v>155</v>
      </c>
    </row>
    <row r="106" spans="1:18" ht="12.75" customHeight="1">
      <c r="A106" s="641" t="s">
        <v>104</v>
      </c>
      <c r="B106" s="642"/>
      <c r="C106" s="642"/>
      <c r="D106" s="643"/>
      <c r="E106" s="154"/>
      <c r="F106" s="155"/>
      <c r="G106" s="155"/>
      <c r="H106" s="155"/>
      <c r="I106" s="155"/>
      <c r="J106" s="155"/>
      <c r="K106" s="156">
        <f t="shared" si="41"/>
        <v>0</v>
      </c>
      <c r="L106" s="182"/>
      <c r="M106" s="155"/>
      <c r="N106" s="155"/>
      <c r="O106" s="155"/>
      <c r="P106" s="155"/>
      <c r="Q106" s="155"/>
      <c r="R106" s="156">
        <f t="shared" si="42"/>
        <v>0</v>
      </c>
    </row>
    <row r="107" spans="1:18" s="18" customFormat="1" ht="12.75" customHeight="1">
      <c r="A107" s="610" t="s">
        <v>48</v>
      </c>
      <c r="B107" s="611"/>
      <c r="C107" s="611"/>
      <c r="D107" s="612"/>
      <c r="E107" s="154"/>
      <c r="F107" s="155"/>
      <c r="G107" s="155"/>
      <c r="H107" s="155"/>
      <c r="I107" s="155"/>
      <c r="J107" s="155"/>
      <c r="K107" s="156">
        <f t="shared" si="41"/>
        <v>0</v>
      </c>
      <c r="L107" s="182"/>
      <c r="M107" s="155"/>
      <c r="N107" s="155"/>
      <c r="O107" s="155"/>
      <c r="P107" s="155"/>
      <c r="Q107" s="155"/>
      <c r="R107" s="156">
        <f t="shared" si="42"/>
        <v>0</v>
      </c>
    </row>
    <row r="108" spans="1:18">
      <c r="A108" s="650" t="s">
        <v>121</v>
      </c>
      <c r="B108" s="651"/>
      <c r="C108" s="651"/>
      <c r="D108" s="652"/>
      <c r="E108" s="158">
        <f>SUM(E103:E107)</f>
        <v>0</v>
      </c>
      <c r="F108" s="159">
        <f t="shared" ref="F108:Q108" si="43">SUM(F103:F107)</f>
        <v>0</v>
      </c>
      <c r="G108" s="159">
        <f t="shared" si="43"/>
        <v>0</v>
      </c>
      <c r="H108" s="159">
        <f t="shared" si="43"/>
        <v>0</v>
      </c>
      <c r="I108" s="159">
        <f t="shared" si="43"/>
        <v>0</v>
      </c>
      <c r="J108" s="159">
        <f t="shared" si="43"/>
        <v>0</v>
      </c>
      <c r="K108" s="180">
        <f t="shared" si="41"/>
        <v>0</v>
      </c>
      <c r="L108" s="183">
        <f t="shared" si="43"/>
        <v>32766</v>
      </c>
      <c r="M108" s="159">
        <f t="shared" si="43"/>
        <v>155</v>
      </c>
      <c r="N108" s="159">
        <f t="shared" si="43"/>
        <v>0</v>
      </c>
      <c r="O108" s="159">
        <f t="shared" si="43"/>
        <v>0</v>
      </c>
      <c r="P108" s="159">
        <f t="shared" si="43"/>
        <v>0</v>
      </c>
      <c r="Q108" s="159">
        <f t="shared" si="43"/>
        <v>0</v>
      </c>
      <c r="R108" s="180">
        <f t="shared" si="42"/>
        <v>32921</v>
      </c>
    </row>
    <row r="109" spans="1:18">
      <c r="A109" s="758"/>
      <c r="B109" s="778"/>
      <c r="C109" s="778"/>
      <c r="D109" s="761"/>
      <c r="E109" s="154"/>
      <c r="F109" s="155"/>
      <c r="G109" s="155"/>
      <c r="H109" s="155"/>
      <c r="I109" s="155"/>
      <c r="J109" s="155"/>
      <c r="K109" s="156"/>
      <c r="L109" s="182"/>
      <c r="M109" s="155"/>
      <c r="N109" s="155"/>
      <c r="O109" s="155"/>
      <c r="P109" s="155"/>
      <c r="Q109" s="155"/>
      <c r="R109" s="156"/>
    </row>
    <row r="110" spans="1:18">
      <c r="A110" s="650" t="s">
        <v>122</v>
      </c>
      <c r="B110" s="651"/>
      <c r="C110" s="651"/>
      <c r="D110" s="652"/>
      <c r="E110" s="158">
        <f t="shared" ref="E110:J110" si="44">E101+E108</f>
        <v>88991</v>
      </c>
      <c r="F110" s="159">
        <f t="shared" si="44"/>
        <v>0</v>
      </c>
      <c r="G110" s="159">
        <f t="shared" si="44"/>
        <v>0</v>
      </c>
      <c r="H110" s="159">
        <f t="shared" si="44"/>
        <v>0</v>
      </c>
      <c r="I110" s="159">
        <f t="shared" si="44"/>
        <v>0</v>
      </c>
      <c r="J110" s="159">
        <f t="shared" si="44"/>
        <v>0</v>
      </c>
      <c r="K110" s="180">
        <f>SUM(E110:J110)</f>
        <v>88991</v>
      </c>
      <c r="L110" s="183">
        <f t="shared" ref="L110:Q110" si="45">L101+L108</f>
        <v>124845</v>
      </c>
      <c r="M110" s="159">
        <f t="shared" si="45"/>
        <v>155</v>
      </c>
      <c r="N110" s="159">
        <f t="shared" si="45"/>
        <v>0</v>
      </c>
      <c r="O110" s="159">
        <f t="shared" si="45"/>
        <v>0</v>
      </c>
      <c r="P110" s="159">
        <f t="shared" si="45"/>
        <v>0</v>
      </c>
      <c r="Q110" s="159">
        <f t="shared" si="45"/>
        <v>0</v>
      </c>
      <c r="R110" s="180">
        <f>SUM(L110:Q110)</f>
        <v>125000</v>
      </c>
    </row>
    <row r="111" spans="1:18" ht="13.5" thickBot="1">
      <c r="A111" s="763"/>
      <c r="B111" s="764"/>
      <c r="C111" s="764"/>
      <c r="D111" s="765"/>
      <c r="E111" s="189"/>
      <c r="F111" s="190"/>
      <c r="G111" s="190"/>
      <c r="H111" s="190"/>
      <c r="I111" s="190"/>
      <c r="J111" s="190"/>
      <c r="K111" s="191"/>
      <c r="L111" s="192"/>
      <c r="M111" s="190"/>
      <c r="N111" s="190"/>
      <c r="O111" s="190"/>
      <c r="P111" s="190"/>
      <c r="Q111" s="190"/>
      <c r="R111" s="191"/>
    </row>
    <row r="112" spans="1:18" ht="13.5" thickBot="1">
      <c r="A112" s="766" t="s">
        <v>123</v>
      </c>
      <c r="B112" s="767"/>
      <c r="C112" s="767"/>
      <c r="D112" s="768"/>
      <c r="E112" s="164">
        <f t="shared" ref="E112:J112" si="46">E70+E110</f>
        <v>784624</v>
      </c>
      <c r="F112" s="165">
        <f t="shared" si="46"/>
        <v>189492</v>
      </c>
      <c r="G112" s="165">
        <f t="shared" si="46"/>
        <v>268674</v>
      </c>
      <c r="H112" s="165">
        <f t="shared" si="46"/>
        <v>117937</v>
      </c>
      <c r="I112" s="165">
        <f t="shared" si="46"/>
        <v>18408</v>
      </c>
      <c r="J112" s="165">
        <f t="shared" si="46"/>
        <v>19756</v>
      </c>
      <c r="K112" s="193">
        <f>SUM(E112:J112)</f>
        <v>1398891</v>
      </c>
      <c r="L112" s="194">
        <f t="shared" ref="L112:Q112" si="47">L70+L110</f>
        <v>870596</v>
      </c>
      <c r="M112" s="165">
        <f t="shared" si="47"/>
        <v>192500</v>
      </c>
      <c r="N112" s="165">
        <f t="shared" si="47"/>
        <v>296943</v>
      </c>
      <c r="O112" s="165">
        <f t="shared" si="47"/>
        <v>120846</v>
      </c>
      <c r="P112" s="165">
        <f t="shared" si="47"/>
        <v>15219</v>
      </c>
      <c r="Q112" s="165">
        <f t="shared" si="47"/>
        <v>23577</v>
      </c>
      <c r="R112" s="193">
        <f>SUM(L112:Q112)</f>
        <v>1519681</v>
      </c>
    </row>
    <row r="115" spans="1:3" ht="15.75">
      <c r="A115" s="1347" t="s">
        <v>578</v>
      </c>
      <c r="B115" s="1346"/>
      <c r="C115" s="1346"/>
    </row>
    <row r="116" spans="1:3" ht="15.75">
      <c r="A116" s="1347" t="s">
        <v>579</v>
      </c>
      <c r="B116" s="1346"/>
      <c r="C116" s="1346"/>
    </row>
    <row r="117" spans="1:3" ht="15.75">
      <c r="A117" s="1347" t="s">
        <v>580</v>
      </c>
      <c r="B117" s="1346"/>
      <c r="C117" s="1346"/>
    </row>
  </sheetData>
  <sheetProtection selectLockedCells="1" selectUnlockedCells="1"/>
  <mergeCells count="118">
    <mergeCell ref="A115:C115"/>
    <mergeCell ref="A116:C116"/>
    <mergeCell ref="A117:C117"/>
    <mergeCell ref="A110:D110"/>
    <mergeCell ref="A111:D111"/>
    <mergeCell ref="A112:D112"/>
    <mergeCell ref="L82:R82"/>
    <mergeCell ref="E83:E84"/>
    <mergeCell ref="F83:J83"/>
    <mergeCell ref="K83:K84"/>
    <mergeCell ref="L83:L84"/>
    <mergeCell ref="M83:Q83"/>
    <mergeCell ref="R83:R84"/>
    <mergeCell ref="A108:D108"/>
    <mergeCell ref="A109:D109"/>
    <mergeCell ref="A92:D92"/>
    <mergeCell ref="A93:D93"/>
    <mergeCell ref="A94:D94"/>
    <mergeCell ref="A95:D95"/>
    <mergeCell ref="A96:D96"/>
    <mergeCell ref="A97:D97"/>
    <mergeCell ref="A86:D86"/>
    <mergeCell ref="A87:D87"/>
    <mergeCell ref="A88:D88"/>
    <mergeCell ref="A89:D89"/>
    <mergeCell ref="A90:D90"/>
    <mergeCell ref="A91:D91"/>
    <mergeCell ref="A1:K1"/>
    <mergeCell ref="A2:K2"/>
    <mergeCell ref="A5:K5"/>
    <mergeCell ref="A3:R3"/>
    <mergeCell ref="A4:R4"/>
    <mergeCell ref="A6:K6"/>
    <mergeCell ref="A7:D9"/>
    <mergeCell ref="E7:K7"/>
    <mergeCell ref="L7:R7"/>
    <mergeCell ref="E8:E9"/>
    <mergeCell ref="F8:J8"/>
    <mergeCell ref="K8:K9"/>
    <mergeCell ref="L8:L9"/>
    <mergeCell ref="M8:Q8"/>
    <mergeCell ref="R8:R9"/>
    <mergeCell ref="A14:D14"/>
    <mergeCell ref="A15:D15"/>
    <mergeCell ref="A16:D16"/>
    <mergeCell ref="A17:D17"/>
    <mergeCell ref="A18:D18"/>
    <mergeCell ref="A19:D19"/>
    <mergeCell ref="A10:D10"/>
    <mergeCell ref="A11:D11"/>
    <mergeCell ref="A12:D12"/>
    <mergeCell ref="A13:D13"/>
    <mergeCell ref="A26:D26"/>
    <mergeCell ref="A27:D27"/>
    <mergeCell ref="A28:D28"/>
    <mergeCell ref="A29:D29"/>
    <mergeCell ref="A30:D30"/>
    <mergeCell ref="A31:D31"/>
    <mergeCell ref="A20:D20"/>
    <mergeCell ref="A21:D21"/>
    <mergeCell ref="A22:D22"/>
    <mergeCell ref="A23:D23"/>
    <mergeCell ref="A24:D24"/>
    <mergeCell ref="A25:D25"/>
    <mergeCell ref="A38:D38"/>
    <mergeCell ref="A39:D39"/>
    <mergeCell ref="A40:D40"/>
    <mergeCell ref="A41:D41"/>
    <mergeCell ref="A42:D42"/>
    <mergeCell ref="A43:D43"/>
    <mergeCell ref="A32:D32"/>
    <mergeCell ref="A33:D33"/>
    <mergeCell ref="A34:D34"/>
    <mergeCell ref="A35:D35"/>
    <mergeCell ref="A36:D36"/>
    <mergeCell ref="A37:D37"/>
    <mergeCell ref="A50:D50"/>
    <mergeCell ref="A51:D51"/>
    <mergeCell ref="A52:D52"/>
    <mergeCell ref="A53:D53"/>
    <mergeCell ref="A54:D54"/>
    <mergeCell ref="A55:D55"/>
    <mergeCell ref="A44:D44"/>
    <mergeCell ref="A45:D45"/>
    <mergeCell ref="A46:D46"/>
    <mergeCell ref="A47:D47"/>
    <mergeCell ref="A48:D48"/>
    <mergeCell ref="A49:D49"/>
    <mergeCell ref="A62:D62"/>
    <mergeCell ref="A56:D56"/>
    <mergeCell ref="A57:D57"/>
    <mergeCell ref="A58:D58"/>
    <mergeCell ref="A59:D59"/>
    <mergeCell ref="A60:D60"/>
    <mergeCell ref="A61:D61"/>
    <mergeCell ref="A63:D63"/>
    <mergeCell ref="A64:D64"/>
    <mergeCell ref="A65:D65"/>
    <mergeCell ref="A66:D66"/>
    <mergeCell ref="A67:D67"/>
    <mergeCell ref="A68:D68"/>
    <mergeCell ref="A69:D69"/>
    <mergeCell ref="A70:D70"/>
    <mergeCell ref="A85:D85"/>
    <mergeCell ref="A79:H79"/>
    <mergeCell ref="A81:H81"/>
    <mergeCell ref="A82:D84"/>
    <mergeCell ref="E82:K82"/>
    <mergeCell ref="A104:D104"/>
    <mergeCell ref="A105:D105"/>
    <mergeCell ref="A106:D106"/>
    <mergeCell ref="A107:D107"/>
    <mergeCell ref="A98:D98"/>
    <mergeCell ref="A99:D99"/>
    <mergeCell ref="A100:D100"/>
    <mergeCell ref="A101:D101"/>
    <mergeCell ref="A102:D102"/>
    <mergeCell ref="A103:D103"/>
  </mergeCells>
  <pageMargins left="0.51180555555555551" right="0.51180555555555551" top="0.31527777777777777" bottom="0.39374999999999999" header="0.51180555555555551" footer="0.51180555555555551"/>
  <pageSetup paperSize="9" scale="84" firstPageNumber="0" fitToHeight="2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L45"/>
  <sheetViews>
    <sheetView topLeftCell="A16" workbookViewId="0">
      <selection activeCell="D43" sqref="D43:F45"/>
    </sheetView>
  </sheetViews>
  <sheetFormatPr defaultRowHeight="12.75"/>
  <cols>
    <col min="1" max="1" width="6.28515625" customWidth="1"/>
    <col min="4" max="4" width="20" customWidth="1"/>
    <col min="5" max="5" width="17.42578125" customWidth="1"/>
    <col min="6" max="6" width="15.140625" customWidth="1"/>
    <col min="7" max="7" width="10.28515625" customWidth="1"/>
    <col min="9" max="9" width="10.140625" customWidth="1"/>
    <col min="10" max="10" width="12.140625" customWidth="1"/>
  </cols>
  <sheetData>
    <row r="1" spans="1:12" ht="14.25" customHeight="1">
      <c r="A1" s="628" t="s">
        <v>594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</row>
    <row r="3" spans="1:12">
      <c r="A3" s="1313" t="s">
        <v>368</v>
      </c>
      <c r="B3" s="1314"/>
      <c r="C3" s="1314"/>
      <c r="D3" s="1314"/>
      <c r="E3" s="1314"/>
      <c r="F3" s="1314"/>
      <c r="G3" s="1314"/>
      <c r="H3" s="1314"/>
      <c r="I3" s="1314"/>
      <c r="J3" s="1314"/>
    </row>
    <row r="4" spans="1:12">
      <c r="A4" s="1313" t="s">
        <v>369</v>
      </c>
      <c r="B4" s="1314"/>
      <c r="C4" s="1314"/>
      <c r="D4" s="1314"/>
      <c r="E4" s="1314"/>
      <c r="F4" s="1314"/>
      <c r="G4" s="1314"/>
      <c r="H4" s="1314"/>
      <c r="I4" s="1314"/>
      <c r="J4" s="1314"/>
    </row>
    <row r="5" spans="1:12" ht="15.75">
      <c r="A5" s="42"/>
      <c r="B5" s="41"/>
      <c r="C5" s="41"/>
      <c r="D5" s="41"/>
      <c r="E5" s="41"/>
      <c r="F5" s="546"/>
      <c r="G5" s="547"/>
      <c r="H5" s="547"/>
      <c r="I5" s="547"/>
      <c r="J5" s="547"/>
    </row>
    <row r="6" spans="1:12">
      <c r="A6" s="1313" t="s">
        <v>571</v>
      </c>
      <c r="B6" s="1314"/>
      <c r="C6" s="1314"/>
      <c r="D6" s="1314"/>
      <c r="E6" s="1314"/>
      <c r="F6" s="1314"/>
      <c r="G6" s="1314"/>
      <c r="H6" s="1314"/>
      <c r="I6" s="1314"/>
      <c r="J6" s="1314"/>
    </row>
    <row r="7" spans="1:12" ht="15.75">
      <c r="B7" s="76"/>
      <c r="C7" s="76"/>
      <c r="D7" s="76"/>
      <c r="E7" s="76"/>
      <c r="F7" s="76"/>
    </row>
    <row r="8" spans="1:12" ht="13.5" thickBot="1"/>
    <row r="9" spans="1:12" ht="12.75" customHeight="1" thickBot="1">
      <c r="A9" s="1302" t="s">
        <v>370</v>
      </c>
      <c r="B9" s="1303"/>
      <c r="C9" s="1303"/>
      <c r="D9" s="1304"/>
      <c r="E9" s="548" t="s">
        <v>265</v>
      </c>
      <c r="F9" s="549" t="s">
        <v>371</v>
      </c>
      <c r="G9" s="549" t="s">
        <v>62</v>
      </c>
      <c r="H9" s="549" t="s">
        <v>63</v>
      </c>
      <c r="I9" s="549" t="s">
        <v>64</v>
      </c>
      <c r="J9" s="550" t="s">
        <v>65</v>
      </c>
    </row>
    <row r="10" spans="1:12">
      <c r="A10" s="1284" t="s">
        <v>372</v>
      </c>
      <c r="B10" s="1285"/>
      <c r="C10" s="1285"/>
      <c r="D10" s="1315"/>
      <c r="E10" s="551">
        <v>773904</v>
      </c>
      <c r="F10" s="552">
        <v>189492</v>
      </c>
      <c r="G10" s="552">
        <v>268674</v>
      </c>
      <c r="H10" s="552">
        <v>117937</v>
      </c>
      <c r="I10" s="552">
        <v>18408</v>
      </c>
      <c r="J10" s="553">
        <v>19756</v>
      </c>
    </row>
    <row r="11" spans="1:12">
      <c r="A11" s="1291" t="s">
        <v>373</v>
      </c>
      <c r="B11" s="1292"/>
      <c r="C11" s="1292"/>
      <c r="D11" s="1306"/>
      <c r="E11" s="554">
        <v>77390</v>
      </c>
      <c r="F11" s="555">
        <v>18949</v>
      </c>
      <c r="G11" s="555">
        <v>26867</v>
      </c>
      <c r="H11" s="555">
        <v>11793</v>
      </c>
      <c r="I11" s="555">
        <v>1840</v>
      </c>
      <c r="J11" s="120">
        <v>1975</v>
      </c>
    </row>
    <row r="12" spans="1:12" ht="12.75" customHeight="1">
      <c r="A12" s="1305" t="s">
        <v>572</v>
      </c>
      <c r="B12" s="1292"/>
      <c r="C12" s="1292"/>
      <c r="D12" s="1306"/>
      <c r="E12" s="554">
        <v>740457</v>
      </c>
      <c r="F12" s="555">
        <v>192345</v>
      </c>
      <c r="G12" s="555">
        <v>296943</v>
      </c>
      <c r="H12" s="555">
        <v>120846</v>
      </c>
      <c r="I12" s="555">
        <v>15219</v>
      </c>
      <c r="J12" s="120">
        <v>23577</v>
      </c>
    </row>
    <row r="13" spans="1:12" ht="12.75" customHeight="1" thickBot="1">
      <c r="A13" s="1307" t="s">
        <v>573</v>
      </c>
      <c r="B13" s="1308"/>
      <c r="C13" s="1308"/>
      <c r="D13" s="1309"/>
      <c r="E13" s="556">
        <v>74046</v>
      </c>
      <c r="F13" s="557">
        <v>19234</v>
      </c>
      <c r="G13" s="557">
        <v>29694</v>
      </c>
      <c r="H13" s="557">
        <v>12085</v>
      </c>
      <c r="I13" s="557">
        <v>1519</v>
      </c>
      <c r="J13" s="558">
        <v>2357</v>
      </c>
    </row>
    <row r="14" spans="1:12">
      <c r="A14" s="559" t="s">
        <v>374</v>
      </c>
      <c r="B14" s="560"/>
      <c r="C14" s="560"/>
      <c r="D14" s="560"/>
      <c r="E14" s="560"/>
      <c r="F14" s="560"/>
      <c r="G14" s="560"/>
      <c r="H14" s="560" t="s">
        <v>269</v>
      </c>
      <c r="I14" s="560"/>
      <c r="J14" s="560"/>
    </row>
    <row r="15" spans="1:12">
      <c r="A15" s="559"/>
      <c r="B15" s="560"/>
      <c r="C15" s="560"/>
      <c r="D15" s="560"/>
      <c r="E15" s="560"/>
      <c r="F15" s="560"/>
      <c r="G15" s="560"/>
      <c r="H15" s="560"/>
      <c r="I15" s="560"/>
      <c r="J15" s="560"/>
    </row>
    <row r="16" spans="1:12" ht="13.5" thickBot="1">
      <c r="A16" s="560"/>
      <c r="B16" s="560"/>
      <c r="C16" s="560"/>
      <c r="D16" s="560"/>
      <c r="E16" s="560"/>
      <c r="F16" s="560"/>
      <c r="G16" s="560"/>
      <c r="H16" s="560"/>
      <c r="I16" s="560"/>
      <c r="J16" s="560"/>
    </row>
    <row r="17" spans="1:10" ht="12.75" customHeight="1">
      <c r="A17" s="1310" t="s">
        <v>375</v>
      </c>
      <c r="B17" s="1316" t="s">
        <v>376</v>
      </c>
      <c r="C17" s="1317"/>
      <c r="D17" s="1318"/>
      <c r="E17" s="1325" t="s">
        <v>574</v>
      </c>
      <c r="F17" s="560"/>
      <c r="G17" s="560"/>
      <c r="H17" s="560"/>
      <c r="I17" s="560"/>
      <c r="J17" s="560"/>
    </row>
    <row r="18" spans="1:10" ht="12.75" customHeight="1">
      <c r="A18" s="1311"/>
      <c r="B18" s="1319"/>
      <c r="C18" s="1320"/>
      <c r="D18" s="1321"/>
      <c r="E18" s="1197"/>
      <c r="F18" s="560"/>
      <c r="G18" s="560"/>
      <c r="H18" s="560"/>
      <c r="I18" s="560"/>
      <c r="J18" s="560"/>
    </row>
    <row r="19" spans="1:10" ht="12.75" customHeight="1" thickBot="1">
      <c r="A19" s="1312"/>
      <c r="B19" s="1322"/>
      <c r="C19" s="1323"/>
      <c r="D19" s="1324"/>
      <c r="E19" s="1198"/>
      <c r="F19" s="560"/>
      <c r="G19" s="560"/>
      <c r="H19" s="560"/>
      <c r="I19" s="560"/>
      <c r="J19" s="560"/>
    </row>
    <row r="20" spans="1:10" ht="15" customHeight="1">
      <c r="A20" s="561">
        <v>1</v>
      </c>
      <c r="B20" s="1284" t="s">
        <v>377</v>
      </c>
      <c r="C20" s="1285"/>
      <c r="D20" s="1286"/>
      <c r="E20" s="562"/>
      <c r="F20" s="560"/>
      <c r="G20" s="560"/>
      <c r="H20" s="560"/>
      <c r="I20" s="560"/>
      <c r="J20" s="560"/>
    </row>
    <row r="21" spans="1:10" ht="15" customHeight="1">
      <c r="A21" s="1287">
        <v>2</v>
      </c>
      <c r="B21" s="1288" t="s">
        <v>378</v>
      </c>
      <c r="C21" s="1289"/>
      <c r="D21" s="1290"/>
      <c r="E21" s="1300"/>
      <c r="F21" s="560"/>
      <c r="G21" s="560"/>
      <c r="H21" s="560"/>
      <c r="I21" s="560"/>
      <c r="J21" s="560"/>
    </row>
    <row r="22" spans="1:10" ht="15" customHeight="1">
      <c r="A22" s="1287"/>
      <c r="B22" s="1288"/>
      <c r="C22" s="1289"/>
      <c r="D22" s="1290"/>
      <c r="E22" s="1301"/>
      <c r="F22" s="560"/>
      <c r="G22" s="560"/>
      <c r="H22" s="560"/>
      <c r="I22" s="560"/>
      <c r="J22" s="560"/>
    </row>
    <row r="23" spans="1:10" ht="15" customHeight="1">
      <c r="A23" s="1287">
        <v>3</v>
      </c>
      <c r="B23" s="1288" t="s">
        <v>379</v>
      </c>
      <c r="C23" s="1289"/>
      <c r="D23" s="1290"/>
      <c r="E23" s="1300"/>
      <c r="F23" s="560"/>
      <c r="G23" s="560"/>
      <c r="H23" s="560"/>
      <c r="I23" s="560"/>
      <c r="J23" s="560"/>
    </row>
    <row r="24" spans="1:10" ht="15" customHeight="1">
      <c r="A24" s="1287"/>
      <c r="B24" s="1288"/>
      <c r="C24" s="1289"/>
      <c r="D24" s="1290"/>
      <c r="E24" s="1301"/>
      <c r="F24" s="560"/>
      <c r="G24" s="560"/>
      <c r="H24" s="560"/>
      <c r="I24" s="560"/>
      <c r="J24" s="560"/>
    </row>
    <row r="25" spans="1:10" ht="15" customHeight="1">
      <c r="A25" s="563">
        <v>4</v>
      </c>
      <c r="B25" s="1291" t="s">
        <v>380</v>
      </c>
      <c r="C25" s="1292"/>
      <c r="D25" s="1293"/>
      <c r="E25" s="564"/>
      <c r="F25" s="560"/>
      <c r="G25" s="560"/>
      <c r="H25" s="560"/>
      <c r="I25" s="560"/>
      <c r="J25" s="560"/>
    </row>
    <row r="26" spans="1:10" ht="15" customHeight="1">
      <c r="A26" s="1287">
        <v>5</v>
      </c>
      <c r="B26" s="1288" t="s">
        <v>381</v>
      </c>
      <c r="C26" s="1289"/>
      <c r="D26" s="1290"/>
      <c r="E26" s="1300"/>
      <c r="F26" s="560"/>
      <c r="G26" s="560"/>
      <c r="H26" s="560"/>
      <c r="I26" s="560"/>
      <c r="J26" s="560"/>
    </row>
    <row r="27" spans="1:10" ht="15" customHeight="1">
      <c r="A27" s="1287"/>
      <c r="B27" s="1288"/>
      <c r="C27" s="1289"/>
      <c r="D27" s="1290"/>
      <c r="E27" s="1301"/>
      <c r="F27" s="560"/>
      <c r="G27" s="560"/>
      <c r="H27" s="560"/>
      <c r="I27" s="560"/>
      <c r="J27" s="560"/>
    </row>
    <row r="28" spans="1:10" ht="15" customHeight="1">
      <c r="A28" s="563">
        <v>6</v>
      </c>
      <c r="B28" s="1291" t="s">
        <v>382</v>
      </c>
      <c r="C28" s="1292"/>
      <c r="D28" s="1293"/>
      <c r="E28" s="564"/>
      <c r="F28" s="560"/>
      <c r="G28" s="560"/>
      <c r="H28" s="560"/>
      <c r="I28" s="560"/>
      <c r="J28" s="560"/>
    </row>
    <row r="29" spans="1:10" ht="15" customHeight="1" thickBot="1">
      <c r="A29" s="565">
        <v>7</v>
      </c>
      <c r="B29" s="1294" t="s">
        <v>383</v>
      </c>
      <c r="C29" s="1295"/>
      <c r="D29" s="1296"/>
      <c r="E29" s="566"/>
      <c r="F29" s="560"/>
      <c r="G29" s="560"/>
      <c r="H29" s="560"/>
      <c r="I29" s="560"/>
      <c r="J29" s="560"/>
    </row>
    <row r="30" spans="1:10" ht="17.25" customHeight="1" thickBot="1">
      <c r="A30" s="567"/>
      <c r="B30" s="1297" t="s">
        <v>130</v>
      </c>
      <c r="C30" s="1298"/>
      <c r="D30" s="1299"/>
      <c r="E30" s="568"/>
      <c r="F30" s="560"/>
      <c r="G30" s="560"/>
      <c r="H30" s="560"/>
      <c r="I30" s="560"/>
      <c r="J30" s="560"/>
    </row>
    <row r="32" spans="1:10">
      <c r="B32" s="77" t="s">
        <v>384</v>
      </c>
      <c r="C32" s="77"/>
      <c r="D32" s="77"/>
      <c r="E32" s="77"/>
    </row>
    <row r="33" spans="1:8">
      <c r="B33" s="77" t="s">
        <v>385</v>
      </c>
      <c r="C33" s="77"/>
      <c r="D33" s="77"/>
      <c r="E33" s="77"/>
    </row>
    <row r="34" spans="1:8">
      <c r="B34" s="77"/>
      <c r="C34" s="77"/>
      <c r="D34" s="77"/>
      <c r="E34" s="77"/>
    </row>
    <row r="35" spans="1:8" ht="12.75" customHeight="1">
      <c r="A35" s="1283" t="s">
        <v>386</v>
      </c>
      <c r="B35" s="1283"/>
      <c r="C35" s="1283"/>
      <c r="D35" s="1283"/>
    </row>
    <row r="38" spans="1:8">
      <c r="H38" t="s">
        <v>575</v>
      </c>
    </row>
    <row r="39" spans="1:8">
      <c r="H39" s="569" t="s">
        <v>387</v>
      </c>
    </row>
    <row r="43" spans="1:8" ht="15.75">
      <c r="D43" s="1347" t="s">
        <v>578</v>
      </c>
      <c r="E43" s="1348"/>
      <c r="F43" s="1348"/>
    </row>
    <row r="44" spans="1:8" ht="15.75">
      <c r="D44" s="1347" t="s">
        <v>579</v>
      </c>
      <c r="E44" s="1348"/>
      <c r="F44" s="1348"/>
    </row>
    <row r="45" spans="1:8" ht="15.75">
      <c r="D45" s="1347" t="s">
        <v>580</v>
      </c>
      <c r="E45" s="1348"/>
      <c r="F45" s="1348"/>
    </row>
  </sheetData>
  <sheetProtection selectLockedCells="1" selectUnlockedCells="1"/>
  <mergeCells count="30">
    <mergeCell ref="D43:F43"/>
    <mergeCell ref="D44:F44"/>
    <mergeCell ref="D45:F45"/>
    <mergeCell ref="E21:E22"/>
    <mergeCell ref="E23:E24"/>
    <mergeCell ref="E26:E27"/>
    <mergeCell ref="A1:L1"/>
    <mergeCell ref="A9:D9"/>
    <mergeCell ref="A12:D12"/>
    <mergeCell ref="A13:D13"/>
    <mergeCell ref="A17:A19"/>
    <mergeCell ref="A3:J3"/>
    <mergeCell ref="A4:J4"/>
    <mergeCell ref="A6:J6"/>
    <mergeCell ref="A10:D10"/>
    <mergeCell ref="A11:D11"/>
    <mergeCell ref="B17:D19"/>
    <mergeCell ref="E17:E19"/>
    <mergeCell ref="A35:D35"/>
    <mergeCell ref="B20:D20"/>
    <mergeCell ref="A21:A22"/>
    <mergeCell ref="B21:D22"/>
    <mergeCell ref="A23:A24"/>
    <mergeCell ref="B23:D24"/>
    <mergeCell ref="B25:D25"/>
    <mergeCell ref="A26:A27"/>
    <mergeCell ref="B26:D27"/>
    <mergeCell ref="B28:D28"/>
    <mergeCell ref="B29:D29"/>
    <mergeCell ref="B30:D30"/>
  </mergeCells>
  <pageMargins left="0.57013888888888886" right="0.19652777777777777" top="0.39374999999999999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G1" sqref="G1:K1"/>
    </sheetView>
  </sheetViews>
  <sheetFormatPr defaultRowHeight="12.75"/>
  <cols>
    <col min="4" max="4" width="12" customWidth="1"/>
    <col min="5" max="5" width="11.85546875" customWidth="1"/>
    <col min="6" max="6" width="11.7109375" customWidth="1"/>
    <col min="7" max="7" width="11.5703125" customWidth="1"/>
    <col min="8" max="9" width="9.85546875" customWidth="1"/>
    <col min="10" max="10" width="12.42578125" customWidth="1"/>
    <col min="11" max="11" width="13.28515625" customWidth="1"/>
  </cols>
  <sheetData>
    <row r="1" spans="1:12" ht="12.75" customHeight="1">
      <c r="G1" s="628" t="s">
        <v>484</v>
      </c>
      <c r="H1" s="629"/>
      <c r="I1" s="629"/>
      <c r="J1" s="629" t="s">
        <v>388</v>
      </c>
      <c r="K1" s="629"/>
      <c r="L1" s="81"/>
    </row>
    <row r="3" spans="1:12" ht="12.75" customHeight="1">
      <c r="A3" s="1333" t="s">
        <v>389</v>
      </c>
      <c r="B3" s="1333"/>
      <c r="C3" s="1333"/>
      <c r="D3" s="1333"/>
      <c r="E3" s="1333"/>
      <c r="F3" s="1333"/>
      <c r="G3" s="1333"/>
      <c r="H3" s="1333"/>
      <c r="I3" s="1333"/>
      <c r="J3" s="1333"/>
      <c r="K3" s="1333"/>
      <c r="L3" s="1333"/>
    </row>
    <row r="4" spans="1:12" ht="12.75" customHeight="1">
      <c r="A4" s="1333"/>
      <c r="B4" s="1333"/>
      <c r="C4" s="1333"/>
      <c r="D4" s="1333"/>
      <c r="E4" s="1333"/>
      <c r="F4" s="1333"/>
      <c r="G4" s="1333"/>
      <c r="H4" s="1333"/>
      <c r="I4" s="1333"/>
      <c r="J4" s="1333"/>
      <c r="K4" s="1333"/>
      <c r="L4" s="1333"/>
    </row>
    <row r="5" spans="1:12" ht="12.75" customHeight="1">
      <c r="A5" s="1333"/>
      <c r="B5" s="1333"/>
      <c r="C5" s="1333"/>
      <c r="D5" s="1333"/>
      <c r="E5" s="1333"/>
      <c r="F5" s="1333"/>
      <c r="G5" s="1333"/>
      <c r="H5" s="1333"/>
      <c r="I5" s="1333"/>
      <c r="J5" s="1333"/>
      <c r="K5" s="1333"/>
      <c r="L5" s="1333"/>
    </row>
    <row r="6" spans="1:12">
      <c r="A6" s="82"/>
      <c r="B6" s="82"/>
      <c r="C6" s="82"/>
      <c r="D6" s="82"/>
      <c r="E6" s="82"/>
      <c r="F6" s="82"/>
      <c r="G6" s="82"/>
      <c r="H6" s="82"/>
      <c r="I6" s="82"/>
      <c r="J6" s="82"/>
      <c r="K6" s="83" t="s">
        <v>56</v>
      </c>
      <c r="L6" s="82"/>
    </row>
    <row r="7" spans="1:12" ht="12.75" customHeight="1">
      <c r="A7" s="82"/>
      <c r="B7" s="1328" t="s">
        <v>390</v>
      </c>
      <c r="C7" s="1328"/>
      <c r="D7" s="1327"/>
      <c r="E7" s="1327"/>
      <c r="F7" s="1327"/>
      <c r="G7" s="1327"/>
      <c r="H7" s="1327"/>
      <c r="I7" s="1327"/>
      <c r="J7" s="1327"/>
      <c r="K7" s="1327"/>
      <c r="L7" s="85"/>
    </row>
    <row r="8" spans="1:12" ht="12.75" customHeight="1">
      <c r="A8" s="82"/>
      <c r="B8" s="1327" t="s">
        <v>391</v>
      </c>
      <c r="C8" s="1327"/>
      <c r="D8" s="1327"/>
      <c r="E8" s="1327"/>
      <c r="F8" s="1327"/>
      <c r="G8" s="1327"/>
      <c r="H8" s="1327"/>
      <c r="I8" s="1327"/>
      <c r="J8" s="1327"/>
      <c r="K8" s="1327"/>
      <c r="L8" s="85"/>
    </row>
    <row r="9" spans="1:12" ht="16.5" customHeight="1">
      <c r="A9" s="82"/>
      <c r="B9" s="82"/>
      <c r="C9" s="82"/>
      <c r="D9" s="82"/>
      <c r="E9" s="82"/>
      <c r="F9" s="82"/>
      <c r="G9" s="82"/>
      <c r="H9" s="82"/>
      <c r="I9" s="82"/>
      <c r="K9" s="83" t="s">
        <v>56</v>
      </c>
      <c r="L9" s="82"/>
    </row>
    <row r="10" spans="1:12" ht="12.75" customHeight="1">
      <c r="A10" s="82"/>
      <c r="B10" s="1327" t="s">
        <v>392</v>
      </c>
      <c r="C10" s="1327"/>
      <c r="D10" s="1327"/>
      <c r="E10" s="84">
        <v>2013</v>
      </c>
      <c r="F10" s="84">
        <v>2014</v>
      </c>
      <c r="G10" s="84">
        <v>2015</v>
      </c>
      <c r="H10" s="84">
        <v>2016</v>
      </c>
      <c r="I10" s="84">
        <v>2017</v>
      </c>
      <c r="J10" s="78">
        <v>2018</v>
      </c>
      <c r="K10" s="84" t="s">
        <v>60</v>
      </c>
      <c r="L10" s="82"/>
    </row>
    <row r="11" spans="1:12" ht="12.75" customHeight="1">
      <c r="A11" s="82"/>
      <c r="B11" s="1328" t="s">
        <v>393</v>
      </c>
      <c r="C11" s="1328"/>
      <c r="D11" s="1328"/>
      <c r="E11" s="86"/>
      <c r="F11" s="86"/>
      <c r="G11" s="86"/>
      <c r="H11" s="86"/>
      <c r="I11" s="86"/>
      <c r="J11" s="86"/>
      <c r="K11" s="86"/>
      <c r="L11" s="82"/>
    </row>
    <row r="12" spans="1:12" ht="12.75" customHeight="1">
      <c r="A12" s="82"/>
      <c r="B12" s="1331" t="s">
        <v>394</v>
      </c>
      <c r="C12" s="1331"/>
      <c r="D12" s="1331"/>
      <c r="E12" s="86"/>
      <c r="F12" s="86"/>
      <c r="G12" s="86"/>
      <c r="H12" s="84"/>
      <c r="I12" s="86"/>
      <c r="J12" s="86"/>
      <c r="K12" s="86"/>
      <c r="L12" s="82"/>
    </row>
    <row r="13" spans="1:12" ht="12.75" customHeight="1">
      <c r="A13" s="82"/>
      <c r="B13" s="1328" t="s">
        <v>395</v>
      </c>
      <c r="C13" s="1328"/>
      <c r="D13" s="1328"/>
      <c r="E13" s="86"/>
      <c r="F13" s="86"/>
      <c r="G13" s="86"/>
      <c r="H13" s="86"/>
      <c r="I13" s="86"/>
      <c r="J13" s="86"/>
      <c r="K13" s="86"/>
      <c r="L13" s="82"/>
    </row>
    <row r="14" spans="1:12" ht="12.75" customHeight="1">
      <c r="A14" s="82"/>
      <c r="B14" s="1329" t="s">
        <v>396</v>
      </c>
      <c r="C14" s="1329"/>
      <c r="D14" s="1329"/>
      <c r="E14" s="86"/>
      <c r="F14" s="86"/>
      <c r="G14" s="86"/>
      <c r="H14" s="86"/>
      <c r="I14" s="86"/>
      <c r="J14" s="86"/>
      <c r="K14" s="86"/>
      <c r="L14" s="82"/>
    </row>
    <row r="15" spans="1:12" ht="12.75" customHeight="1">
      <c r="A15" s="82"/>
      <c r="B15" s="1329" t="s">
        <v>397</v>
      </c>
      <c r="C15" s="1329"/>
      <c r="D15" s="1329"/>
      <c r="E15" s="86"/>
      <c r="F15" s="86"/>
      <c r="G15" s="86"/>
      <c r="H15" s="84"/>
      <c r="I15" s="86"/>
      <c r="J15" s="86"/>
      <c r="K15" s="86"/>
      <c r="L15" s="82"/>
    </row>
    <row r="16" spans="1:12" ht="12.75" customHeight="1">
      <c r="A16" s="82"/>
      <c r="B16" s="1329" t="s">
        <v>398</v>
      </c>
      <c r="C16" s="1329"/>
      <c r="D16" s="1329"/>
      <c r="E16" s="86"/>
      <c r="F16" s="86"/>
      <c r="G16" s="86"/>
      <c r="H16" s="86"/>
      <c r="I16" s="86"/>
      <c r="J16" s="86"/>
      <c r="K16" s="86"/>
      <c r="L16" s="82"/>
    </row>
    <row r="17" spans="1:12" ht="12.75" customHeight="1">
      <c r="A17" s="82"/>
      <c r="B17" s="1328"/>
      <c r="C17" s="1328"/>
      <c r="D17" s="1328"/>
      <c r="E17" s="86"/>
      <c r="F17" s="86"/>
      <c r="G17" s="86"/>
      <c r="H17" s="86"/>
      <c r="I17" s="86"/>
      <c r="J17" s="86"/>
      <c r="K17" s="86"/>
      <c r="L17" s="82"/>
    </row>
    <row r="18" spans="1:12" ht="12.75" customHeight="1">
      <c r="A18" s="82"/>
      <c r="B18" s="1332" t="s">
        <v>399</v>
      </c>
      <c r="C18" s="1332"/>
      <c r="D18" s="1332"/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6">
        <v>0</v>
      </c>
      <c r="L18" s="82"/>
    </row>
    <row r="19" spans="1:12" ht="12.75" customHeight="1">
      <c r="A19" s="82"/>
      <c r="B19" s="1330"/>
      <c r="C19" s="1330"/>
      <c r="D19" s="1330"/>
      <c r="E19" s="86"/>
      <c r="F19" s="86"/>
      <c r="G19" s="86"/>
      <c r="H19" s="86"/>
      <c r="I19" s="86"/>
      <c r="J19" s="86"/>
      <c r="K19" s="86"/>
      <c r="L19" s="82"/>
    </row>
    <row r="20" spans="1:12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</row>
    <row r="21" spans="1:12" ht="12.75" customHeight="1">
      <c r="A21" s="82"/>
      <c r="B21" s="1327" t="s">
        <v>400</v>
      </c>
      <c r="C21" s="1327"/>
      <c r="D21" s="1327"/>
      <c r="E21" s="84">
        <v>2013</v>
      </c>
      <c r="F21" s="84">
        <v>2014</v>
      </c>
      <c r="G21" s="84">
        <v>2015</v>
      </c>
      <c r="H21" s="84">
        <v>2016</v>
      </c>
      <c r="I21" s="84">
        <v>2017</v>
      </c>
      <c r="J21" s="84">
        <v>2018</v>
      </c>
      <c r="K21" s="84" t="s">
        <v>60</v>
      </c>
      <c r="L21" s="82"/>
    </row>
    <row r="22" spans="1:12" ht="12.75" customHeight="1">
      <c r="A22" s="82"/>
      <c r="B22" s="1328"/>
      <c r="C22" s="1328"/>
      <c r="D22" s="1328"/>
      <c r="E22" s="86"/>
      <c r="F22" s="86"/>
      <c r="G22" s="86"/>
      <c r="H22" s="86"/>
      <c r="I22" s="86"/>
      <c r="J22" s="86"/>
      <c r="K22" s="86"/>
      <c r="L22" s="82"/>
    </row>
    <row r="23" spans="1:12" ht="12.75" customHeight="1">
      <c r="A23" s="82"/>
      <c r="B23" s="1327"/>
      <c r="C23" s="1327"/>
      <c r="D23" s="1327"/>
      <c r="E23" s="86"/>
      <c r="F23" s="86"/>
      <c r="G23" s="86"/>
      <c r="H23" s="86"/>
      <c r="I23" s="86"/>
      <c r="J23" s="86"/>
      <c r="K23" s="86"/>
      <c r="L23" s="82"/>
    </row>
    <row r="24" spans="1:12" ht="12.75" customHeight="1">
      <c r="A24" s="82"/>
      <c r="B24" s="1328"/>
      <c r="C24" s="1328"/>
      <c r="D24" s="1328"/>
      <c r="E24" s="86"/>
      <c r="F24" s="86"/>
      <c r="G24" s="86"/>
      <c r="H24" s="86"/>
      <c r="I24" s="86"/>
      <c r="J24" s="86"/>
      <c r="K24" s="86"/>
      <c r="L24" s="82"/>
    </row>
    <row r="25" spans="1:12" ht="12.75" customHeight="1">
      <c r="A25" s="82"/>
      <c r="B25" s="1329"/>
      <c r="C25" s="1329"/>
      <c r="D25" s="1329"/>
      <c r="E25" s="86"/>
      <c r="F25" s="86"/>
      <c r="G25" s="86"/>
      <c r="H25" s="86"/>
      <c r="I25" s="86"/>
      <c r="J25" s="86"/>
      <c r="K25" s="86"/>
      <c r="L25" s="82"/>
    </row>
    <row r="26" spans="1:12" ht="12.75" customHeight="1">
      <c r="A26" s="82"/>
      <c r="B26" s="1328"/>
      <c r="C26" s="1328"/>
      <c r="D26" s="1328"/>
      <c r="E26" s="86"/>
      <c r="F26" s="86"/>
      <c r="G26" s="86"/>
      <c r="H26" s="86"/>
      <c r="I26" s="86"/>
      <c r="J26" s="86"/>
      <c r="K26" s="86"/>
      <c r="L26" s="82"/>
    </row>
    <row r="27" spans="1:12" ht="12.75" customHeight="1">
      <c r="A27" s="82"/>
      <c r="B27" s="1326" t="s">
        <v>401</v>
      </c>
      <c r="C27" s="1326"/>
      <c r="D27" s="1326"/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8">
        <v>0</v>
      </c>
      <c r="K27" s="86">
        <v>0</v>
      </c>
      <c r="L27" s="82"/>
    </row>
  </sheetData>
  <sheetProtection selectLockedCells="1" selectUnlockedCells="1"/>
  <mergeCells count="25">
    <mergeCell ref="G1:K1"/>
    <mergeCell ref="A3:L3"/>
    <mergeCell ref="A4:L4"/>
    <mergeCell ref="A5:L5"/>
    <mergeCell ref="B7:C7"/>
    <mergeCell ref="D7:K7"/>
    <mergeCell ref="B19:D19"/>
    <mergeCell ref="B8:C8"/>
    <mergeCell ref="D8:K8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7:D27"/>
    <mergeCell ref="B21:D21"/>
    <mergeCell ref="B22:D22"/>
    <mergeCell ref="B23:D23"/>
    <mergeCell ref="B24:D24"/>
    <mergeCell ref="B25:D25"/>
    <mergeCell ref="B26:D26"/>
  </mergeCells>
  <pageMargins left="0.78749999999999998" right="0.78749999999999998" top="0.78749999999999998" bottom="0.59027777777777779" header="0.51180555555555551" footer="0.51180555555555551"/>
  <pageSetup paperSize="9" firstPageNumber="0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70"/>
  <sheetViews>
    <sheetView workbookViewId="0">
      <selection sqref="A1:C1"/>
    </sheetView>
  </sheetViews>
  <sheetFormatPr defaultRowHeight="12.75"/>
  <cols>
    <col min="1" max="1" width="92.7109375" customWidth="1"/>
    <col min="2" max="2" width="20.140625" customWidth="1"/>
  </cols>
  <sheetData>
    <row r="1" spans="1:3" ht="12.75" customHeight="1">
      <c r="A1" s="628" t="s">
        <v>485</v>
      </c>
      <c r="B1" s="629"/>
      <c r="C1" s="629"/>
    </row>
    <row r="3" spans="1:3" ht="12.75" customHeight="1">
      <c r="A3" s="1336" t="s">
        <v>334</v>
      </c>
      <c r="B3" s="1336"/>
    </row>
    <row r="4" spans="1:3" ht="12.75" customHeight="1">
      <c r="A4" s="1267" t="s">
        <v>402</v>
      </c>
      <c r="B4" s="1267"/>
    </row>
    <row r="6" spans="1:3">
      <c r="B6" s="52" t="s">
        <v>403</v>
      </c>
    </row>
    <row r="7" spans="1:3" ht="25.5">
      <c r="A7" s="89" t="s">
        <v>404</v>
      </c>
      <c r="B7" s="90" t="s">
        <v>405</v>
      </c>
    </row>
    <row r="8" spans="1:3" ht="12.75" customHeight="1">
      <c r="A8" s="1334" t="s">
        <v>406</v>
      </c>
      <c r="B8" s="1335"/>
    </row>
    <row r="9" spans="1:3">
      <c r="A9" s="1334"/>
      <c r="B9" s="1335"/>
    </row>
    <row r="10" spans="1:3" ht="12.75" customHeight="1">
      <c r="A10" s="1334" t="s">
        <v>407</v>
      </c>
      <c r="B10" s="1335"/>
    </row>
    <row r="11" spans="1:3">
      <c r="A11" s="1334"/>
      <c r="B11" s="1335"/>
    </row>
    <row r="12" spans="1:3">
      <c r="A12" s="61" t="s">
        <v>408</v>
      </c>
      <c r="B12" s="61">
        <v>0</v>
      </c>
    </row>
    <row r="13" spans="1:3">
      <c r="A13" s="92" t="s">
        <v>409</v>
      </c>
      <c r="B13" s="79"/>
    </row>
    <row r="14" spans="1:3">
      <c r="A14" s="92" t="s">
        <v>410</v>
      </c>
      <c r="B14" s="61">
        <v>0</v>
      </c>
    </row>
    <row r="15" spans="1:3">
      <c r="A15" s="92" t="s">
        <v>411</v>
      </c>
      <c r="B15" s="79">
        <v>0</v>
      </c>
    </row>
    <row r="16" spans="1:3">
      <c r="A16" s="92" t="s">
        <v>412</v>
      </c>
      <c r="B16" s="61">
        <v>0</v>
      </c>
    </row>
    <row r="17" spans="1:2">
      <c r="A17" s="92" t="s">
        <v>413</v>
      </c>
      <c r="B17" s="79">
        <v>0</v>
      </c>
    </row>
    <row r="18" spans="1:2">
      <c r="A18" s="92" t="s">
        <v>414</v>
      </c>
      <c r="B18" s="61">
        <v>0</v>
      </c>
    </row>
    <row r="19" spans="1:2">
      <c r="A19" s="92" t="s">
        <v>415</v>
      </c>
      <c r="B19" s="79">
        <v>0</v>
      </c>
    </row>
    <row r="20" spans="1:2">
      <c r="A20" s="93" t="s">
        <v>416</v>
      </c>
      <c r="B20" s="61">
        <v>0</v>
      </c>
    </row>
    <row r="21" spans="1:2">
      <c r="A21" s="93" t="s">
        <v>417</v>
      </c>
      <c r="B21" s="79">
        <v>0</v>
      </c>
    </row>
    <row r="22" spans="1:2">
      <c r="A22" s="80" t="s">
        <v>418</v>
      </c>
      <c r="B22" s="94">
        <v>5463</v>
      </c>
    </row>
    <row r="23" spans="1:2">
      <c r="A23" s="79" t="s">
        <v>419</v>
      </c>
      <c r="B23" s="79">
        <v>0</v>
      </c>
    </row>
    <row r="24" spans="1:2">
      <c r="A24" s="92" t="s">
        <v>409</v>
      </c>
      <c r="B24" s="79"/>
    </row>
    <row r="25" spans="1:2">
      <c r="A25" s="92" t="s">
        <v>410</v>
      </c>
      <c r="B25" s="61">
        <v>0</v>
      </c>
    </row>
    <row r="26" spans="1:2">
      <c r="A26" s="92" t="s">
        <v>411</v>
      </c>
      <c r="B26" s="79">
        <v>0</v>
      </c>
    </row>
    <row r="27" spans="1:2">
      <c r="A27" s="92" t="s">
        <v>412</v>
      </c>
      <c r="B27" s="61">
        <v>0</v>
      </c>
    </row>
    <row r="28" spans="1:2">
      <c r="A28" s="92" t="s">
        <v>413</v>
      </c>
      <c r="B28" s="79">
        <v>0</v>
      </c>
    </row>
    <row r="29" spans="1:2">
      <c r="A29" s="92" t="s">
        <v>414</v>
      </c>
      <c r="B29" s="61">
        <v>0</v>
      </c>
    </row>
    <row r="30" spans="1:2">
      <c r="A30" s="92" t="s">
        <v>415</v>
      </c>
      <c r="B30" s="79">
        <v>0</v>
      </c>
    </row>
    <row r="31" spans="1:2">
      <c r="A31" s="93" t="s">
        <v>416</v>
      </c>
      <c r="B31" s="95">
        <v>0</v>
      </c>
    </row>
    <row r="32" spans="1:2">
      <c r="A32" s="93" t="s">
        <v>417</v>
      </c>
      <c r="B32" s="79">
        <v>0</v>
      </c>
    </row>
    <row r="33" spans="1:2">
      <c r="A33" s="80" t="s">
        <v>420</v>
      </c>
      <c r="B33" s="94">
        <v>1712</v>
      </c>
    </row>
    <row r="34" spans="1:2">
      <c r="A34" s="91" t="s">
        <v>421</v>
      </c>
      <c r="B34" s="79"/>
    </row>
    <row r="35" spans="1:2">
      <c r="A35" s="91" t="s">
        <v>422</v>
      </c>
      <c r="B35" s="79"/>
    </row>
    <row r="36" spans="1:2">
      <c r="A36" s="91" t="s">
        <v>423</v>
      </c>
      <c r="B36" s="61"/>
    </row>
    <row r="37" spans="1:2">
      <c r="A37" s="62" t="s">
        <v>424</v>
      </c>
      <c r="B37" s="96">
        <v>7175</v>
      </c>
    </row>
    <row r="39" spans="1:2">
      <c r="A39" s="97" t="s">
        <v>425</v>
      </c>
    </row>
    <row r="40" spans="1:2">
      <c r="A40" s="97"/>
    </row>
    <row r="41" spans="1:2">
      <c r="A41" s="97" t="s">
        <v>426</v>
      </c>
    </row>
    <row r="43" spans="1:2">
      <c r="A43" t="s">
        <v>427</v>
      </c>
    </row>
    <row r="44" spans="1:2">
      <c r="A44" t="s">
        <v>428</v>
      </c>
    </row>
    <row r="45" spans="1:2">
      <c r="A45" t="s">
        <v>429</v>
      </c>
    </row>
    <row r="46" spans="1:2">
      <c r="A46" t="s">
        <v>430</v>
      </c>
    </row>
    <row r="47" spans="1:2">
      <c r="A47" t="s">
        <v>431</v>
      </c>
    </row>
    <row r="48" spans="1:2">
      <c r="A48" t="s">
        <v>432</v>
      </c>
    </row>
    <row r="49" spans="1:3">
      <c r="A49" t="s">
        <v>433</v>
      </c>
    </row>
    <row r="50" spans="1:3">
      <c r="A50" s="98" t="s">
        <v>434</v>
      </c>
      <c r="B50" s="99"/>
      <c r="C50" s="99"/>
    </row>
    <row r="51" spans="1:3">
      <c r="A51" s="99" t="s">
        <v>435</v>
      </c>
      <c r="B51" s="99"/>
      <c r="C51" s="99"/>
    </row>
    <row r="52" spans="1:3">
      <c r="A52" s="99" t="s">
        <v>436</v>
      </c>
      <c r="B52" s="99"/>
      <c r="C52" s="99"/>
    </row>
    <row r="53" spans="1:3">
      <c r="A53" s="99" t="s">
        <v>437</v>
      </c>
      <c r="B53" s="99"/>
      <c r="C53" s="99"/>
    </row>
    <row r="54" spans="1:3">
      <c r="A54" s="99" t="s">
        <v>438</v>
      </c>
      <c r="B54" s="99"/>
      <c r="C54" s="99"/>
    </row>
    <row r="55" spans="1:3">
      <c r="A55" s="99" t="s">
        <v>439</v>
      </c>
      <c r="B55" s="99"/>
      <c r="C55" s="99"/>
    </row>
    <row r="56" spans="1:3">
      <c r="A56" s="98" t="s">
        <v>440</v>
      </c>
      <c r="B56" s="99"/>
      <c r="C56" s="99"/>
    </row>
    <row r="57" spans="1:3">
      <c r="A57" s="98" t="s">
        <v>441</v>
      </c>
      <c r="B57" s="99"/>
      <c r="C57" s="99"/>
    </row>
    <row r="58" spans="1:3">
      <c r="A58" s="99" t="s">
        <v>442</v>
      </c>
      <c r="B58" s="99"/>
      <c r="C58" s="99"/>
    </row>
    <row r="59" spans="1:3">
      <c r="A59" s="99" t="s">
        <v>443</v>
      </c>
      <c r="B59" s="99"/>
      <c r="C59" s="99"/>
    </row>
    <row r="60" spans="1:3">
      <c r="A60" s="99" t="s">
        <v>444</v>
      </c>
      <c r="B60" s="99"/>
      <c r="C60" s="99"/>
    </row>
    <row r="61" spans="1:3">
      <c r="A61" s="99" t="s">
        <v>445</v>
      </c>
      <c r="B61" s="99"/>
      <c r="C61" s="99"/>
    </row>
    <row r="62" spans="1:3">
      <c r="A62" s="99"/>
      <c r="B62" s="99"/>
      <c r="C62" s="99"/>
    </row>
    <row r="63" spans="1:3">
      <c r="A63" s="99"/>
      <c r="B63" s="99"/>
      <c r="C63" s="99"/>
    </row>
    <row r="64" spans="1:3">
      <c r="A64" t="s">
        <v>446</v>
      </c>
    </row>
    <row r="66" spans="1:1">
      <c r="A66" t="s">
        <v>447</v>
      </c>
    </row>
    <row r="67" spans="1:1">
      <c r="A67" t="s">
        <v>448</v>
      </c>
    </row>
    <row r="68" spans="1:1">
      <c r="A68" t="s">
        <v>449</v>
      </c>
    </row>
    <row r="69" spans="1:1">
      <c r="A69" t="s">
        <v>450</v>
      </c>
    </row>
    <row r="70" spans="1:1">
      <c r="A70" t="s">
        <v>451</v>
      </c>
    </row>
  </sheetData>
  <sheetProtection selectLockedCells="1" selectUnlockedCells="1"/>
  <mergeCells count="7">
    <mergeCell ref="A10:A11"/>
    <mergeCell ref="B10:B11"/>
    <mergeCell ref="A1:C1"/>
    <mergeCell ref="A3:B3"/>
    <mergeCell ref="A4:B4"/>
    <mergeCell ref="A8:A9"/>
    <mergeCell ref="B8:B9"/>
  </mergeCells>
  <pageMargins left="0.51180555555555551" right="0.51180555555555551" top="0.55138888888888893" bottom="0.55138888888888893" header="0.51180555555555551" footer="0.51180555555555551"/>
  <pageSetup paperSize="9" scale="75" firstPageNumber="0" fitToHeight="2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2:J29"/>
  <sheetViews>
    <sheetView topLeftCell="A10" workbookViewId="0">
      <selection activeCell="A29" sqref="A29:D29"/>
    </sheetView>
  </sheetViews>
  <sheetFormatPr defaultColWidth="9" defaultRowHeight="12.75"/>
  <cols>
    <col min="1" max="1" width="13" style="17" customWidth="1"/>
    <col min="2" max="2" width="12.28515625" style="17" customWidth="1"/>
    <col min="3" max="3" width="11.85546875" style="17" customWidth="1"/>
    <col min="4" max="4" width="11.7109375" style="17" customWidth="1"/>
    <col min="5" max="7" width="12.140625" style="17" customWidth="1"/>
    <col min="8" max="8" width="10.7109375" style="17" customWidth="1"/>
    <col min="9" max="9" width="15.5703125" style="17" customWidth="1"/>
    <col min="10" max="16384" width="9" style="17"/>
  </cols>
  <sheetData>
    <row r="2" spans="1:10" ht="12.75" customHeight="1">
      <c r="E2" s="628" t="s">
        <v>595</v>
      </c>
      <c r="F2" s="629"/>
      <c r="G2" s="629"/>
      <c r="H2" s="629"/>
      <c r="I2" s="629"/>
    </row>
    <row r="5" spans="1:10" ht="12.75" customHeight="1">
      <c r="A5" s="1337" t="s">
        <v>452</v>
      </c>
      <c r="B5" s="1337"/>
      <c r="C5" s="1337"/>
      <c r="D5" s="1337"/>
      <c r="E5" s="1337"/>
      <c r="F5" s="1337"/>
      <c r="G5" s="1337"/>
      <c r="H5" s="1337"/>
      <c r="I5" s="1337"/>
    </row>
    <row r="6" spans="1:10">
      <c r="C6" s="100"/>
    </row>
    <row r="8" spans="1:10" ht="13.5" thickBot="1">
      <c r="I8" s="101" t="s">
        <v>56</v>
      </c>
    </row>
    <row r="9" spans="1:10" ht="18" customHeight="1">
      <c r="A9" s="1338" t="s">
        <v>453</v>
      </c>
      <c r="B9" s="1340" t="s">
        <v>454</v>
      </c>
      <c r="C9" s="1341"/>
      <c r="D9" s="1342" t="s">
        <v>195</v>
      </c>
      <c r="E9" s="1340" t="s">
        <v>455</v>
      </c>
      <c r="F9" s="1341"/>
      <c r="G9" s="1344" t="s">
        <v>456</v>
      </c>
      <c r="H9" s="1345"/>
      <c r="I9" s="1340" t="s">
        <v>457</v>
      </c>
      <c r="J9" s="1341"/>
    </row>
    <row r="10" spans="1:10" ht="19.5" customHeight="1" thickBot="1">
      <c r="A10" s="1339"/>
      <c r="B10" s="570" t="s">
        <v>1</v>
      </c>
      <c r="C10" s="571" t="s">
        <v>2</v>
      </c>
      <c r="D10" s="1343"/>
      <c r="E10" s="570" t="s">
        <v>458</v>
      </c>
      <c r="F10" s="571" t="s">
        <v>459</v>
      </c>
      <c r="G10" s="572" t="s">
        <v>460</v>
      </c>
      <c r="H10" s="573" t="s">
        <v>461</v>
      </c>
      <c r="I10" s="570" t="s">
        <v>462</v>
      </c>
      <c r="J10" s="571" t="s">
        <v>463</v>
      </c>
    </row>
    <row r="11" spans="1:10" ht="17.100000000000001" customHeight="1">
      <c r="A11" s="574" t="s">
        <v>464</v>
      </c>
      <c r="B11" s="575">
        <v>88444</v>
      </c>
      <c r="C11" s="576">
        <v>58444</v>
      </c>
      <c r="D11" s="577"/>
      <c r="E11" s="575"/>
      <c r="F11" s="576"/>
      <c r="G11" s="575"/>
      <c r="H11" s="576"/>
      <c r="I11" s="575"/>
      <c r="J11" s="576"/>
    </row>
    <row r="12" spans="1:10" ht="17.100000000000001" customHeight="1">
      <c r="A12" s="578" t="s">
        <v>465</v>
      </c>
      <c r="B12" s="123">
        <v>58444</v>
      </c>
      <c r="C12" s="133">
        <v>58444</v>
      </c>
      <c r="D12" s="579"/>
      <c r="E12" s="123"/>
      <c r="F12" s="133"/>
      <c r="G12" s="123"/>
      <c r="H12" s="133"/>
      <c r="I12" s="123"/>
      <c r="J12" s="133"/>
    </row>
    <row r="13" spans="1:10" ht="17.100000000000001" customHeight="1">
      <c r="A13" s="578" t="s">
        <v>466</v>
      </c>
      <c r="B13" s="123">
        <v>142053</v>
      </c>
      <c r="C13" s="133">
        <v>100201</v>
      </c>
      <c r="D13" s="579"/>
      <c r="E13" s="123"/>
      <c r="F13" s="133"/>
      <c r="G13" s="123"/>
      <c r="H13" s="133">
        <v>18814</v>
      </c>
      <c r="I13" s="123"/>
      <c r="J13" s="133"/>
    </row>
    <row r="14" spans="1:10" ht="17.100000000000001" customHeight="1">
      <c r="A14" s="578" t="s">
        <v>467</v>
      </c>
      <c r="B14" s="123">
        <v>52053</v>
      </c>
      <c r="C14" s="133">
        <v>58053</v>
      </c>
      <c r="D14" s="579"/>
      <c r="E14" s="123"/>
      <c r="F14" s="133"/>
      <c r="G14" s="123"/>
      <c r="H14" s="133"/>
      <c r="I14" s="123"/>
      <c r="J14" s="133"/>
    </row>
    <row r="15" spans="1:10" ht="17.100000000000001" customHeight="1">
      <c r="A15" s="578" t="s">
        <v>468</v>
      </c>
      <c r="B15" s="123">
        <v>52053</v>
      </c>
      <c r="C15" s="133">
        <v>58053</v>
      </c>
      <c r="D15" s="579"/>
      <c r="E15" s="123"/>
      <c r="F15" s="133"/>
      <c r="G15" s="123"/>
      <c r="H15" s="133"/>
      <c r="I15" s="123"/>
      <c r="J15" s="133"/>
    </row>
    <row r="16" spans="1:10" ht="17.100000000000001" customHeight="1">
      <c r="A16" s="578" t="s">
        <v>469</v>
      </c>
      <c r="B16" s="123">
        <v>65053</v>
      </c>
      <c r="C16" s="133">
        <v>86201</v>
      </c>
      <c r="D16" s="579"/>
      <c r="E16" s="123"/>
      <c r="F16" s="133"/>
      <c r="G16" s="123"/>
      <c r="H16" s="133">
        <v>13814</v>
      </c>
      <c r="I16" s="123"/>
      <c r="J16" s="133"/>
    </row>
    <row r="17" spans="1:10" ht="17.100000000000001" customHeight="1">
      <c r="A17" s="578" t="s">
        <v>470</v>
      </c>
      <c r="B17" s="123">
        <v>73204</v>
      </c>
      <c r="C17" s="133">
        <v>84100</v>
      </c>
      <c r="D17" s="579">
        <v>12609</v>
      </c>
      <c r="E17" s="123"/>
      <c r="F17" s="133"/>
      <c r="G17" s="123"/>
      <c r="H17" s="133"/>
      <c r="I17" s="123"/>
      <c r="J17" s="133"/>
    </row>
    <row r="18" spans="1:10" ht="17.100000000000001" customHeight="1">
      <c r="A18" s="578" t="s">
        <v>471</v>
      </c>
      <c r="B18" s="123">
        <v>69829</v>
      </c>
      <c r="C18" s="133">
        <v>91573</v>
      </c>
      <c r="D18" s="579">
        <v>12609</v>
      </c>
      <c r="E18" s="123"/>
      <c r="F18" s="133"/>
      <c r="G18" s="123"/>
      <c r="H18" s="133"/>
      <c r="I18" s="123"/>
      <c r="J18" s="133"/>
    </row>
    <row r="19" spans="1:10" ht="17.100000000000001" customHeight="1">
      <c r="A19" s="578" t="s">
        <v>472</v>
      </c>
      <c r="B19" s="123">
        <v>127444</v>
      </c>
      <c r="C19" s="133">
        <v>74100</v>
      </c>
      <c r="D19" s="579">
        <v>12609</v>
      </c>
      <c r="E19" s="123"/>
      <c r="F19" s="133"/>
      <c r="G19" s="123"/>
      <c r="H19" s="133">
        <v>8186</v>
      </c>
      <c r="I19" s="123"/>
      <c r="J19" s="133"/>
    </row>
    <row r="20" spans="1:10" ht="17.100000000000001" customHeight="1">
      <c r="A20" s="578" t="s">
        <v>473</v>
      </c>
      <c r="B20" s="123">
        <v>48747</v>
      </c>
      <c r="C20" s="133">
        <v>84100</v>
      </c>
      <c r="D20" s="579">
        <v>12609</v>
      </c>
      <c r="E20" s="123"/>
      <c r="F20" s="133"/>
      <c r="G20" s="123"/>
      <c r="H20" s="580"/>
      <c r="I20" s="123"/>
      <c r="J20" s="133"/>
    </row>
    <row r="21" spans="1:10" ht="17.100000000000001" customHeight="1">
      <c r="A21" s="578" t="s">
        <v>474</v>
      </c>
      <c r="B21" s="123">
        <v>48747</v>
      </c>
      <c r="C21" s="133">
        <v>84100</v>
      </c>
      <c r="D21" s="579">
        <v>12609</v>
      </c>
      <c r="E21" s="123"/>
      <c r="F21" s="133"/>
      <c r="G21" s="123"/>
      <c r="H21" s="133"/>
      <c r="I21" s="123"/>
      <c r="J21" s="133"/>
    </row>
    <row r="22" spans="1:10" ht="17.100000000000001" customHeight="1" thickBot="1">
      <c r="A22" s="581" t="s">
        <v>475</v>
      </c>
      <c r="B22" s="582">
        <v>78726</v>
      </c>
      <c r="C22" s="583">
        <v>94083</v>
      </c>
      <c r="D22" s="584">
        <v>12610</v>
      </c>
      <c r="E22" s="582"/>
      <c r="F22" s="583"/>
      <c r="G22" s="582"/>
      <c r="H22" s="583">
        <v>8186</v>
      </c>
      <c r="I22" s="582"/>
      <c r="J22" s="583"/>
    </row>
    <row r="23" spans="1:10" ht="17.100000000000001" customHeight="1" thickBot="1">
      <c r="A23" s="585" t="s">
        <v>130</v>
      </c>
      <c r="B23" s="586">
        <f>SUM(B11:B22)</f>
        <v>904797</v>
      </c>
      <c r="C23" s="587">
        <f t="shared" ref="C23:I23" si="0">SUM(C11:C22)</f>
        <v>931452</v>
      </c>
      <c r="D23" s="588">
        <v>75655</v>
      </c>
      <c r="E23" s="586">
        <f t="shared" si="0"/>
        <v>0</v>
      </c>
      <c r="F23" s="587">
        <f t="shared" si="0"/>
        <v>0</v>
      </c>
      <c r="G23" s="586">
        <f t="shared" si="0"/>
        <v>0</v>
      </c>
      <c r="H23" s="587">
        <f>SUM(H11:H22)</f>
        <v>49000</v>
      </c>
      <c r="I23" s="586">
        <f t="shared" si="0"/>
        <v>0</v>
      </c>
      <c r="J23" s="587">
        <f>SUM(J11:J22)</f>
        <v>0</v>
      </c>
    </row>
    <row r="27" spans="1:10" ht="15.75">
      <c r="A27" s="1349" t="s">
        <v>578</v>
      </c>
      <c r="B27" s="99"/>
      <c r="C27" s="99"/>
    </row>
    <row r="28" spans="1:10" ht="15.75">
      <c r="A28" s="1349" t="s">
        <v>579</v>
      </c>
      <c r="B28" s="99"/>
      <c r="C28" s="99"/>
    </row>
    <row r="29" spans="1:10" ht="15.75">
      <c r="A29" s="1349" t="s">
        <v>580</v>
      </c>
      <c r="B29" s="99"/>
      <c r="C29" s="99"/>
    </row>
  </sheetData>
  <sheetProtection selectLockedCells="1" selectUnlockedCells="1"/>
  <mergeCells count="8">
    <mergeCell ref="E2:I2"/>
    <mergeCell ref="A5:I5"/>
    <mergeCell ref="A9:A10"/>
    <mergeCell ref="B9:C9"/>
    <mergeCell ref="D9:D10"/>
    <mergeCell ref="E9:F9"/>
    <mergeCell ref="G9:H9"/>
    <mergeCell ref="I9:J9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1"/>
  <sheetViews>
    <sheetView tabSelected="1" topLeftCell="A34" workbookViewId="0">
      <selection activeCell="H70" sqref="H70"/>
    </sheetView>
  </sheetViews>
  <sheetFormatPr defaultColWidth="9" defaultRowHeight="12.75"/>
  <cols>
    <col min="1" max="2" width="9.28515625" style="1" customWidth="1"/>
    <col min="3" max="3" width="9" style="1"/>
    <col min="4" max="4" width="27" style="1" customWidth="1"/>
    <col min="5" max="5" width="12.42578125" style="1" customWidth="1"/>
    <col min="6" max="6" width="14.28515625" style="1" customWidth="1"/>
    <col min="7" max="7" width="12.5703125" style="1" customWidth="1"/>
    <col min="8" max="8" width="14.140625" style="1" customWidth="1"/>
    <col min="9" max="9" width="12.42578125" style="1" customWidth="1"/>
    <col min="10" max="10" width="9.7109375" style="1" customWidth="1"/>
    <col min="11" max="11" width="9" style="1"/>
    <col min="12" max="12" width="11.42578125" style="1" customWidth="1"/>
    <col min="13" max="16384" width="9" style="1"/>
  </cols>
  <sheetData>
    <row r="1" spans="1:12" ht="12.75" customHeight="1">
      <c r="A1" s="628" t="s">
        <v>582</v>
      </c>
      <c r="B1" s="629"/>
      <c r="C1" s="629"/>
      <c r="D1" s="629"/>
      <c r="E1" s="629"/>
      <c r="F1" s="629"/>
      <c r="G1" s="629"/>
      <c r="H1" s="629"/>
    </row>
    <row r="2" spans="1:12">
      <c r="A2" s="6"/>
      <c r="B2" s="6"/>
      <c r="C2" s="6"/>
      <c r="D2" s="6"/>
      <c r="E2" s="6"/>
      <c r="F2" s="6"/>
      <c r="G2" s="6"/>
      <c r="H2" s="6"/>
    </row>
    <row r="3" spans="1:12" ht="12.75" customHeight="1">
      <c r="A3" s="668" t="s">
        <v>125</v>
      </c>
      <c r="B3" s="668"/>
      <c r="C3" s="668"/>
      <c r="D3" s="668"/>
      <c r="E3" s="668"/>
      <c r="F3" s="668"/>
      <c r="G3" s="668"/>
      <c r="H3" s="668"/>
    </row>
    <row r="4" spans="1:12" ht="12.75" customHeight="1">
      <c r="A4" s="668" t="s">
        <v>489</v>
      </c>
      <c r="B4" s="668"/>
      <c r="C4" s="668"/>
      <c r="D4" s="668"/>
      <c r="E4" s="668"/>
      <c r="F4" s="668"/>
      <c r="G4" s="668"/>
      <c r="H4" s="668"/>
      <c r="I4" s="668"/>
      <c r="J4" s="668"/>
      <c r="K4" s="668"/>
      <c r="L4" s="668"/>
    </row>
    <row r="5" spans="1:12" ht="24.6" customHeight="1" thickBot="1">
      <c r="A5" s="866" t="s">
        <v>126</v>
      </c>
      <c r="B5" s="866"/>
      <c r="C5" s="866"/>
      <c r="D5" s="866"/>
      <c r="E5" s="866"/>
      <c r="F5" s="866"/>
      <c r="G5" s="866"/>
      <c r="H5" s="102"/>
      <c r="L5" s="170" t="s">
        <v>56</v>
      </c>
    </row>
    <row r="6" spans="1:12" ht="12.75" customHeight="1">
      <c r="A6" s="867" t="s">
        <v>505</v>
      </c>
      <c r="B6" s="868"/>
      <c r="C6" s="868"/>
      <c r="D6" s="869"/>
      <c r="E6" s="876" t="s">
        <v>503</v>
      </c>
      <c r="F6" s="877"/>
      <c r="G6" s="877"/>
      <c r="H6" s="878"/>
      <c r="I6" s="867" t="s">
        <v>492</v>
      </c>
      <c r="J6" s="879"/>
      <c r="K6" s="879"/>
      <c r="L6" s="880"/>
    </row>
    <row r="7" spans="1:12" ht="23.85" customHeight="1">
      <c r="A7" s="870"/>
      <c r="B7" s="871"/>
      <c r="C7" s="871"/>
      <c r="D7" s="872"/>
      <c r="E7" s="881" t="s">
        <v>127</v>
      </c>
      <c r="F7" s="883" t="s">
        <v>128</v>
      </c>
      <c r="G7" s="883" t="s">
        <v>129</v>
      </c>
      <c r="H7" s="885" t="s">
        <v>130</v>
      </c>
      <c r="I7" s="887" t="s">
        <v>127</v>
      </c>
      <c r="J7" s="883" t="s">
        <v>128</v>
      </c>
      <c r="K7" s="883" t="s">
        <v>129</v>
      </c>
      <c r="L7" s="889" t="s">
        <v>130</v>
      </c>
    </row>
    <row r="8" spans="1:12" ht="12.75" customHeight="1" thickBot="1">
      <c r="A8" s="873"/>
      <c r="B8" s="874"/>
      <c r="C8" s="874"/>
      <c r="D8" s="875"/>
      <c r="E8" s="882"/>
      <c r="F8" s="884"/>
      <c r="G8" s="884"/>
      <c r="H8" s="886"/>
      <c r="I8" s="888"/>
      <c r="J8" s="884"/>
      <c r="K8" s="884"/>
      <c r="L8" s="890"/>
    </row>
    <row r="9" spans="1:12" ht="12.75" customHeight="1">
      <c r="A9" s="891" t="s">
        <v>66</v>
      </c>
      <c r="B9" s="892"/>
      <c r="C9" s="892"/>
      <c r="D9" s="893"/>
      <c r="E9" s="195">
        <f>SUM(E10:E13)</f>
        <v>53695</v>
      </c>
      <c r="F9" s="196">
        <f>SUM(F10:F13)</f>
        <v>31417</v>
      </c>
      <c r="G9" s="196">
        <f>SUM(G10:G13)</f>
        <v>0</v>
      </c>
      <c r="H9" s="197">
        <f>SUM(E9:G9)</f>
        <v>85112</v>
      </c>
      <c r="I9" s="198">
        <f>SUM(I10:I13)</f>
        <v>309333</v>
      </c>
      <c r="J9" s="199">
        <f>SUM(J10:J13)</f>
        <v>31417</v>
      </c>
      <c r="K9" s="199">
        <f>SUM(K10:K13)</f>
        <v>0</v>
      </c>
      <c r="L9" s="200">
        <f>SUM(I9:K9)</f>
        <v>340750</v>
      </c>
    </row>
    <row r="10" spans="1:12" ht="12.75" customHeight="1">
      <c r="A10" s="894" t="s">
        <v>67</v>
      </c>
      <c r="B10" s="895"/>
      <c r="C10" s="895"/>
      <c r="D10" s="896"/>
      <c r="E10" s="201"/>
      <c r="F10" s="202"/>
      <c r="G10" s="202"/>
      <c r="H10" s="203">
        <f t="shared" ref="H10:H36" si="0">SUM(E10:G10)</f>
        <v>0</v>
      </c>
      <c r="I10" s="204">
        <v>253469</v>
      </c>
      <c r="J10" s="202"/>
      <c r="K10" s="202"/>
      <c r="L10" s="205">
        <f>SUM(I10:K10)</f>
        <v>253469</v>
      </c>
    </row>
    <row r="11" spans="1:12" ht="12.75" customHeight="1">
      <c r="A11" s="894" t="s">
        <v>68</v>
      </c>
      <c r="B11" s="895"/>
      <c r="C11" s="895"/>
      <c r="D11" s="896"/>
      <c r="E11" s="201">
        <v>53695</v>
      </c>
      <c r="F11" s="202">
        <v>31417</v>
      </c>
      <c r="G11" s="202">
        <v>0</v>
      </c>
      <c r="H11" s="203">
        <f t="shared" si="0"/>
        <v>85112</v>
      </c>
      <c r="I11" s="204">
        <v>55864</v>
      </c>
      <c r="J11" s="202">
        <v>31417</v>
      </c>
      <c r="K11" s="202">
        <v>0</v>
      </c>
      <c r="L11" s="205">
        <f>SUM(I11:K11)</f>
        <v>87281</v>
      </c>
    </row>
    <row r="12" spans="1:12" ht="12.75" customHeight="1">
      <c r="A12" s="894" t="s">
        <v>72</v>
      </c>
      <c r="B12" s="895"/>
      <c r="C12" s="895"/>
      <c r="D12" s="896"/>
      <c r="E12" s="201"/>
      <c r="F12" s="202"/>
      <c r="G12" s="202"/>
      <c r="H12" s="203">
        <f t="shared" si="0"/>
        <v>0</v>
      </c>
      <c r="I12" s="204"/>
      <c r="J12" s="202"/>
      <c r="K12" s="202"/>
      <c r="L12" s="205">
        <f>SUM(I12:K12)</f>
        <v>0</v>
      </c>
    </row>
    <row r="13" spans="1:12" ht="12.75" customHeight="1">
      <c r="A13" s="894" t="s">
        <v>73</v>
      </c>
      <c r="B13" s="895"/>
      <c r="C13" s="895"/>
      <c r="D13" s="896"/>
      <c r="E13" s="201"/>
      <c r="F13" s="202"/>
      <c r="G13" s="202"/>
      <c r="H13" s="203">
        <f t="shared" si="0"/>
        <v>0</v>
      </c>
      <c r="I13" s="204"/>
      <c r="J13" s="202"/>
      <c r="K13" s="202"/>
      <c r="L13" s="205">
        <f>SUM(I13:K13)</f>
        <v>0</v>
      </c>
    </row>
    <row r="14" spans="1:12" ht="12.75" customHeight="1">
      <c r="A14" s="897"/>
      <c r="B14" s="898"/>
      <c r="C14" s="898"/>
      <c r="D14" s="899"/>
      <c r="E14" s="201"/>
      <c r="F14" s="202"/>
      <c r="G14" s="202"/>
      <c r="H14" s="203"/>
      <c r="I14" s="204"/>
      <c r="J14" s="202"/>
      <c r="K14" s="202"/>
      <c r="L14" s="205"/>
    </row>
    <row r="15" spans="1:12" ht="12.75" customHeight="1">
      <c r="A15" s="854" t="s">
        <v>74</v>
      </c>
      <c r="B15" s="855"/>
      <c r="C15" s="855"/>
      <c r="D15" s="856"/>
      <c r="E15" s="206">
        <v>293295</v>
      </c>
      <c r="F15" s="207">
        <v>0</v>
      </c>
      <c r="G15" s="207">
        <v>0</v>
      </c>
      <c r="H15" s="208">
        <f t="shared" si="0"/>
        <v>293295</v>
      </c>
      <c r="I15" s="209">
        <v>39826</v>
      </c>
      <c r="J15" s="207">
        <v>0</v>
      </c>
      <c r="K15" s="207">
        <v>0</v>
      </c>
      <c r="L15" s="210">
        <f>SUM(I15:K15)</f>
        <v>39826</v>
      </c>
    </row>
    <row r="16" spans="1:12" ht="12.75" customHeight="1">
      <c r="A16" s="897"/>
      <c r="B16" s="898"/>
      <c r="C16" s="898"/>
      <c r="D16" s="899"/>
      <c r="E16" s="201"/>
      <c r="F16" s="202"/>
      <c r="G16" s="202"/>
      <c r="H16" s="203"/>
      <c r="I16" s="204" t="s">
        <v>269</v>
      </c>
      <c r="J16" s="202"/>
      <c r="K16" s="202"/>
      <c r="L16" s="205"/>
    </row>
    <row r="17" spans="1:12" ht="12.75" customHeight="1">
      <c r="A17" s="854" t="s">
        <v>506</v>
      </c>
      <c r="B17" s="855"/>
      <c r="C17" s="855"/>
      <c r="D17" s="856"/>
      <c r="E17" s="206">
        <v>349588</v>
      </c>
      <c r="F17" s="207">
        <v>0</v>
      </c>
      <c r="G17" s="207">
        <v>0</v>
      </c>
      <c r="H17" s="208">
        <f t="shared" si="0"/>
        <v>349588</v>
      </c>
      <c r="I17" s="209">
        <v>358543</v>
      </c>
      <c r="J17" s="207">
        <v>0</v>
      </c>
      <c r="K17" s="207">
        <v>0</v>
      </c>
      <c r="L17" s="210">
        <f>SUM(I17:K17)</f>
        <v>358543</v>
      </c>
    </row>
    <row r="18" spans="1:12" ht="12.75" customHeight="1">
      <c r="A18" s="851"/>
      <c r="B18" s="852"/>
      <c r="C18" s="852"/>
      <c r="D18" s="853"/>
      <c r="E18" s="201"/>
      <c r="F18" s="202"/>
      <c r="G18" s="202"/>
      <c r="H18" s="203"/>
      <c r="I18" s="204"/>
      <c r="J18" s="202"/>
      <c r="K18" s="202"/>
      <c r="L18" s="205"/>
    </row>
    <row r="19" spans="1:12" ht="12.75" customHeight="1">
      <c r="A19" s="854" t="s">
        <v>94</v>
      </c>
      <c r="B19" s="855"/>
      <c r="C19" s="855"/>
      <c r="D19" s="856"/>
      <c r="E19" s="206">
        <v>0</v>
      </c>
      <c r="F19" s="207">
        <v>0</v>
      </c>
      <c r="G19" s="207">
        <v>0</v>
      </c>
      <c r="H19" s="208">
        <f t="shared" si="0"/>
        <v>0</v>
      </c>
      <c r="I19" s="209">
        <v>272</v>
      </c>
      <c r="J19" s="207">
        <v>0</v>
      </c>
      <c r="K19" s="207">
        <v>0</v>
      </c>
      <c r="L19" s="210">
        <f>SUM(I19:K19)</f>
        <v>272</v>
      </c>
    </row>
    <row r="20" spans="1:12" ht="12.75" customHeight="1">
      <c r="A20" s="851"/>
      <c r="B20" s="852"/>
      <c r="C20" s="852"/>
      <c r="D20" s="853"/>
      <c r="E20" s="201"/>
      <c r="F20" s="202"/>
      <c r="G20" s="202"/>
      <c r="H20" s="203"/>
      <c r="I20" s="204"/>
      <c r="J20" s="202"/>
      <c r="K20" s="202"/>
      <c r="L20" s="205"/>
    </row>
    <row r="21" spans="1:12" ht="12.75" customHeight="1">
      <c r="A21" s="854" t="s">
        <v>131</v>
      </c>
      <c r="B21" s="855"/>
      <c r="C21" s="855"/>
      <c r="D21" s="856"/>
      <c r="E21" s="206">
        <v>37000</v>
      </c>
      <c r="F21" s="207">
        <v>0</v>
      </c>
      <c r="G21" s="207">
        <v>0</v>
      </c>
      <c r="H21" s="208">
        <f t="shared" si="0"/>
        <v>37000</v>
      </c>
      <c r="I21" s="209">
        <v>37517</v>
      </c>
      <c r="J21" s="207">
        <v>0</v>
      </c>
      <c r="K21" s="207">
        <v>0</v>
      </c>
      <c r="L21" s="210">
        <f>SUM(I21:K21)</f>
        <v>37517</v>
      </c>
    </row>
    <row r="22" spans="1:12" ht="12.75" customHeight="1">
      <c r="A22" s="851"/>
      <c r="B22" s="852"/>
      <c r="C22" s="852"/>
      <c r="D22" s="853"/>
      <c r="E22" s="201"/>
      <c r="F22" s="202"/>
      <c r="G22" s="202"/>
      <c r="H22" s="203"/>
      <c r="I22" s="204"/>
      <c r="J22" s="202"/>
      <c r="K22" s="202"/>
      <c r="L22" s="205"/>
    </row>
    <row r="23" spans="1:12" ht="12.75" customHeight="1">
      <c r="A23" s="854" t="s">
        <v>132</v>
      </c>
      <c r="B23" s="855"/>
      <c r="C23" s="855"/>
      <c r="D23" s="856"/>
      <c r="E23" s="206">
        <v>9150</v>
      </c>
      <c r="F23" s="207">
        <v>0</v>
      </c>
      <c r="G23" s="207">
        <v>0</v>
      </c>
      <c r="H23" s="208">
        <f t="shared" si="0"/>
        <v>9150</v>
      </c>
      <c r="I23" s="209">
        <v>30682</v>
      </c>
      <c r="J23" s="207">
        <v>3628</v>
      </c>
      <c r="K23" s="207">
        <v>0</v>
      </c>
      <c r="L23" s="210">
        <f>SUM(I23:K23)</f>
        <v>34310</v>
      </c>
    </row>
    <row r="24" spans="1:12" ht="12.75" customHeight="1">
      <c r="A24" s="857"/>
      <c r="B24" s="858"/>
      <c r="C24" s="858"/>
      <c r="D24" s="859"/>
      <c r="E24" s="201"/>
      <c r="F24" s="202"/>
      <c r="G24" s="202"/>
      <c r="H24" s="203"/>
      <c r="I24" s="204"/>
      <c r="J24" s="202"/>
      <c r="K24" s="202"/>
      <c r="L24" s="205"/>
    </row>
    <row r="25" spans="1:12" ht="12.75" customHeight="1">
      <c r="A25" s="860" t="s">
        <v>133</v>
      </c>
      <c r="B25" s="861"/>
      <c r="C25" s="861"/>
      <c r="D25" s="862"/>
      <c r="E25" s="206">
        <v>0</v>
      </c>
      <c r="F25" s="207">
        <v>1500</v>
      </c>
      <c r="G25" s="207">
        <v>0</v>
      </c>
      <c r="H25" s="208">
        <f t="shared" si="0"/>
        <v>1500</v>
      </c>
      <c r="I25" s="209">
        <v>0</v>
      </c>
      <c r="J25" s="207">
        <v>1500</v>
      </c>
      <c r="K25" s="207">
        <v>0</v>
      </c>
      <c r="L25" s="210">
        <f>SUM(I25:K25)</f>
        <v>1500</v>
      </c>
    </row>
    <row r="26" spans="1:12" ht="12.75" customHeight="1">
      <c r="A26" s="863"/>
      <c r="B26" s="864"/>
      <c r="C26" s="864"/>
      <c r="D26" s="865"/>
      <c r="E26" s="201"/>
      <c r="F26" s="202"/>
      <c r="G26" s="202"/>
      <c r="H26" s="203"/>
      <c r="I26" s="204"/>
      <c r="J26" s="202"/>
      <c r="K26" s="202"/>
      <c r="L26" s="205"/>
    </row>
    <row r="27" spans="1:12" ht="12.75" customHeight="1">
      <c r="A27" s="830" t="s">
        <v>134</v>
      </c>
      <c r="B27" s="831"/>
      <c r="C27" s="831"/>
      <c r="D27" s="832"/>
      <c r="E27" s="206">
        <f>E9+E15+E17+E19+E21+E23+E25</f>
        <v>742728</v>
      </c>
      <c r="F27" s="207">
        <f t="shared" ref="F27:K27" si="1">F9+F15+F17+F19+F21+F23+F25</f>
        <v>32917</v>
      </c>
      <c r="G27" s="207">
        <f t="shared" si="1"/>
        <v>0</v>
      </c>
      <c r="H27" s="208">
        <f t="shared" si="0"/>
        <v>775645</v>
      </c>
      <c r="I27" s="209">
        <f t="shared" si="1"/>
        <v>776173</v>
      </c>
      <c r="J27" s="207">
        <f t="shared" si="1"/>
        <v>36545</v>
      </c>
      <c r="K27" s="207">
        <f t="shared" si="1"/>
        <v>0</v>
      </c>
      <c r="L27" s="210">
        <f>SUM(I27:K27)</f>
        <v>812718</v>
      </c>
    </row>
    <row r="28" spans="1:12" ht="12.75" customHeight="1">
      <c r="A28" s="830"/>
      <c r="B28" s="831"/>
      <c r="C28" s="831"/>
      <c r="D28" s="832"/>
      <c r="E28" s="201"/>
      <c r="F28" s="202"/>
      <c r="G28" s="202"/>
      <c r="H28" s="203"/>
      <c r="I28" s="204"/>
      <c r="J28" s="202"/>
      <c r="K28" s="202"/>
      <c r="L28" s="205"/>
    </row>
    <row r="29" spans="1:12" ht="12.75" customHeight="1">
      <c r="A29" s="827" t="s">
        <v>22</v>
      </c>
      <c r="B29" s="828"/>
      <c r="C29" s="828"/>
      <c r="D29" s="829"/>
      <c r="E29" s="201"/>
      <c r="F29" s="202"/>
      <c r="G29" s="202"/>
      <c r="H29" s="203">
        <f t="shared" si="0"/>
        <v>0</v>
      </c>
      <c r="I29" s="204"/>
      <c r="J29" s="202"/>
      <c r="K29" s="202"/>
      <c r="L29" s="205">
        <f t="shared" ref="L29:L34" si="2">SUM(I29:K29)</f>
        <v>0</v>
      </c>
    </row>
    <row r="30" spans="1:12" ht="12.75" customHeight="1">
      <c r="A30" s="827" t="s">
        <v>102</v>
      </c>
      <c r="B30" s="828"/>
      <c r="C30" s="828"/>
      <c r="D30" s="829"/>
      <c r="E30" s="201"/>
      <c r="F30" s="202"/>
      <c r="G30" s="202"/>
      <c r="H30" s="203">
        <f t="shared" si="0"/>
        <v>0</v>
      </c>
      <c r="I30" s="204">
        <v>41319</v>
      </c>
      <c r="J30" s="202">
        <v>1570</v>
      </c>
      <c r="K30" s="202"/>
      <c r="L30" s="205">
        <f t="shared" si="2"/>
        <v>42889</v>
      </c>
    </row>
    <row r="31" spans="1:12" ht="12.75" customHeight="1">
      <c r="A31" s="827" t="s">
        <v>103</v>
      </c>
      <c r="B31" s="828"/>
      <c r="C31" s="828"/>
      <c r="D31" s="829"/>
      <c r="E31" s="201">
        <v>490895</v>
      </c>
      <c r="F31" s="202">
        <v>43360</v>
      </c>
      <c r="G31" s="202">
        <v>0</v>
      </c>
      <c r="H31" s="203">
        <f t="shared" si="0"/>
        <v>534255</v>
      </c>
      <c r="I31" s="204">
        <v>495714</v>
      </c>
      <c r="J31" s="202">
        <v>43360</v>
      </c>
      <c r="K31" s="202">
        <v>0</v>
      </c>
      <c r="L31" s="205">
        <f t="shared" si="2"/>
        <v>539074</v>
      </c>
    </row>
    <row r="32" spans="1:12" ht="12.75" customHeight="1">
      <c r="A32" s="827" t="s">
        <v>28</v>
      </c>
      <c r="B32" s="828"/>
      <c r="C32" s="828"/>
      <c r="D32" s="829"/>
      <c r="E32" s="201"/>
      <c r="F32" s="202"/>
      <c r="G32" s="202"/>
      <c r="H32" s="203">
        <f t="shared" si="0"/>
        <v>0</v>
      </c>
      <c r="I32" s="204"/>
      <c r="J32" s="202"/>
      <c r="K32" s="202"/>
      <c r="L32" s="205">
        <f t="shared" si="2"/>
        <v>0</v>
      </c>
    </row>
    <row r="33" spans="1:12" ht="12.75" customHeight="1">
      <c r="A33" s="827" t="s">
        <v>48</v>
      </c>
      <c r="B33" s="828"/>
      <c r="C33" s="828"/>
      <c r="D33" s="829"/>
      <c r="E33" s="201"/>
      <c r="F33" s="202"/>
      <c r="G33" s="202"/>
      <c r="H33" s="203">
        <f t="shared" si="0"/>
        <v>0</v>
      </c>
      <c r="I33" s="204"/>
      <c r="J33" s="202"/>
      <c r="K33" s="202"/>
      <c r="L33" s="205">
        <f t="shared" si="2"/>
        <v>0</v>
      </c>
    </row>
    <row r="34" spans="1:12" ht="12.75" customHeight="1">
      <c r="A34" s="830" t="s">
        <v>507</v>
      </c>
      <c r="B34" s="831"/>
      <c r="C34" s="831"/>
      <c r="D34" s="832"/>
      <c r="E34" s="206">
        <f>SUM(E29:E31)</f>
        <v>490895</v>
      </c>
      <c r="F34" s="206">
        <f>SUM(F29:F31)</f>
        <v>43360</v>
      </c>
      <c r="G34" s="206">
        <f>SUM(G29:G31)</f>
        <v>0</v>
      </c>
      <c r="H34" s="208">
        <f t="shared" si="0"/>
        <v>534255</v>
      </c>
      <c r="I34" s="209">
        <f>SUM(I29:I31)</f>
        <v>537033</v>
      </c>
      <c r="J34" s="206">
        <f>SUM(J29:J31)</f>
        <v>44930</v>
      </c>
      <c r="K34" s="206">
        <f>SUM(K29:K31)</f>
        <v>0</v>
      </c>
      <c r="L34" s="210">
        <f t="shared" si="2"/>
        <v>581963</v>
      </c>
    </row>
    <row r="35" spans="1:12" ht="12.75" customHeight="1" thickBot="1">
      <c r="A35" s="833"/>
      <c r="B35" s="834"/>
      <c r="C35" s="834"/>
      <c r="D35" s="835"/>
      <c r="E35" s="211"/>
      <c r="F35" s="212"/>
      <c r="G35" s="212"/>
      <c r="H35" s="213"/>
      <c r="I35" s="214"/>
      <c r="J35" s="212"/>
      <c r="K35" s="212"/>
      <c r="L35" s="215"/>
    </row>
    <row r="36" spans="1:12" ht="12.75" customHeight="1" thickBot="1">
      <c r="A36" s="836" t="s">
        <v>106</v>
      </c>
      <c r="B36" s="837"/>
      <c r="C36" s="837"/>
      <c r="D36" s="838"/>
      <c r="E36" s="216">
        <f>E27+E34</f>
        <v>1233623</v>
      </c>
      <c r="F36" s="217">
        <f>F27+F34</f>
        <v>76277</v>
      </c>
      <c r="G36" s="217">
        <f>G27+G34</f>
        <v>0</v>
      </c>
      <c r="H36" s="218">
        <f t="shared" si="0"/>
        <v>1309900</v>
      </c>
      <c r="I36" s="219">
        <f>I27+I34</f>
        <v>1313206</v>
      </c>
      <c r="J36" s="217">
        <f>J27+J34</f>
        <v>81475</v>
      </c>
      <c r="K36" s="217">
        <f>K27+K34</f>
        <v>0</v>
      </c>
      <c r="L36" s="220">
        <f>SUM(I36:K36)</f>
        <v>1394681</v>
      </c>
    </row>
    <row r="37" spans="1:12">
      <c r="A37" s="105"/>
      <c r="B37" s="105"/>
      <c r="C37" s="105"/>
      <c r="D37" s="105"/>
      <c r="E37" s="221"/>
      <c r="F37" s="221"/>
      <c r="G37" s="221"/>
      <c r="H37" s="221"/>
      <c r="I37" s="221"/>
      <c r="J37" s="221"/>
      <c r="K37" s="221"/>
      <c r="L37" s="221"/>
    </row>
    <row r="38" spans="1:12" ht="12" customHeight="1"/>
    <row r="39" spans="1:12" ht="18.75" customHeight="1" thickBot="1">
      <c r="A39" s="866" t="s">
        <v>135</v>
      </c>
      <c r="B39" s="866"/>
      <c r="C39" s="866"/>
      <c r="D39" s="866"/>
      <c r="E39" s="866"/>
      <c r="F39" s="866"/>
      <c r="G39" s="866"/>
      <c r="H39" s="22"/>
      <c r="L39" s="170" t="s">
        <v>56</v>
      </c>
    </row>
    <row r="40" spans="1:12" ht="13.5" customHeight="1">
      <c r="A40" s="839" t="s">
        <v>57</v>
      </c>
      <c r="B40" s="840"/>
      <c r="C40" s="840"/>
      <c r="D40" s="841"/>
      <c r="E40" s="900" t="s">
        <v>503</v>
      </c>
      <c r="F40" s="909"/>
      <c r="G40" s="909"/>
      <c r="H40" s="910"/>
      <c r="I40" s="900" t="s">
        <v>492</v>
      </c>
      <c r="J40" s="901"/>
      <c r="K40" s="901"/>
      <c r="L40" s="902"/>
    </row>
    <row r="41" spans="1:12" ht="12.75" customHeight="1">
      <c r="A41" s="842"/>
      <c r="B41" s="843"/>
      <c r="C41" s="843"/>
      <c r="D41" s="844"/>
      <c r="E41" s="903" t="s">
        <v>127</v>
      </c>
      <c r="F41" s="905" t="s">
        <v>128</v>
      </c>
      <c r="G41" s="905" t="s">
        <v>129</v>
      </c>
      <c r="H41" s="907" t="s">
        <v>130</v>
      </c>
      <c r="I41" s="903" t="s">
        <v>127</v>
      </c>
      <c r="J41" s="905" t="s">
        <v>128</v>
      </c>
      <c r="K41" s="905" t="s">
        <v>129</v>
      </c>
      <c r="L41" s="907" t="s">
        <v>130</v>
      </c>
    </row>
    <row r="42" spans="1:12" ht="21.75" customHeight="1" thickBot="1">
      <c r="A42" s="845"/>
      <c r="B42" s="846"/>
      <c r="C42" s="846"/>
      <c r="D42" s="847"/>
      <c r="E42" s="904"/>
      <c r="F42" s="906"/>
      <c r="G42" s="906"/>
      <c r="H42" s="908"/>
      <c r="I42" s="904"/>
      <c r="J42" s="906"/>
      <c r="K42" s="906"/>
      <c r="L42" s="908"/>
    </row>
    <row r="43" spans="1:12" ht="12.75" customHeight="1">
      <c r="A43" s="848" t="s">
        <v>35</v>
      </c>
      <c r="B43" s="849"/>
      <c r="C43" s="849"/>
      <c r="D43" s="850"/>
      <c r="E43" s="222">
        <f>SUM(E44:E47)</f>
        <v>0</v>
      </c>
      <c r="F43" s="223">
        <f>SUM(F44:F47)</f>
        <v>37446</v>
      </c>
      <c r="G43" s="223">
        <f>SUM(G44:G47)</f>
        <v>0</v>
      </c>
      <c r="H43" s="224">
        <f>SUM(E43:G43)</f>
        <v>37446</v>
      </c>
      <c r="I43" s="222">
        <f>SUM(I44:I47)</f>
        <v>0</v>
      </c>
      <c r="J43" s="223">
        <f>SUM(J44:J47)</f>
        <v>37446</v>
      </c>
      <c r="K43" s="223">
        <f>SUM(K44:K47)</f>
        <v>0</v>
      </c>
      <c r="L43" s="224">
        <f>SUM(I43:K43)</f>
        <v>37446</v>
      </c>
    </row>
    <row r="44" spans="1:12" ht="12.75" customHeight="1">
      <c r="A44" s="809" t="s">
        <v>109</v>
      </c>
      <c r="B44" s="810"/>
      <c r="C44" s="810"/>
      <c r="D44" s="811"/>
      <c r="E44" s="225"/>
      <c r="F44" s="226">
        <v>18446</v>
      </c>
      <c r="G44" s="226"/>
      <c r="H44" s="227">
        <f t="shared" ref="H44:H66" si="3">SUM(E44:G44)</f>
        <v>18446</v>
      </c>
      <c r="I44" s="225"/>
      <c r="J44" s="226">
        <v>18446</v>
      </c>
      <c r="K44" s="226"/>
      <c r="L44" s="227">
        <f>SUM(I44:K44)</f>
        <v>18446</v>
      </c>
    </row>
    <row r="45" spans="1:12" ht="12.75" customHeight="1">
      <c r="A45" s="809" t="s">
        <v>136</v>
      </c>
      <c r="B45" s="810"/>
      <c r="C45" s="810"/>
      <c r="D45" s="811"/>
      <c r="E45" s="225"/>
      <c r="F45" s="226"/>
      <c r="G45" s="226"/>
      <c r="H45" s="227">
        <f t="shared" si="3"/>
        <v>0</v>
      </c>
      <c r="I45" s="225"/>
      <c r="J45" s="226"/>
      <c r="K45" s="226"/>
      <c r="L45" s="227">
        <f>SUM(I45:K45)</f>
        <v>0</v>
      </c>
    </row>
    <row r="46" spans="1:12" ht="12.75" customHeight="1">
      <c r="A46" s="809" t="s">
        <v>508</v>
      </c>
      <c r="B46" s="810"/>
      <c r="C46" s="810"/>
      <c r="D46" s="811"/>
      <c r="E46" s="225"/>
      <c r="F46" s="226"/>
      <c r="G46" s="226"/>
      <c r="H46" s="227">
        <f t="shared" si="3"/>
        <v>0</v>
      </c>
      <c r="I46" s="225"/>
      <c r="J46" s="226"/>
      <c r="K46" s="226"/>
      <c r="L46" s="227">
        <f>SUM(I46:K46)</f>
        <v>0</v>
      </c>
    </row>
    <row r="47" spans="1:12" ht="12.75" customHeight="1">
      <c r="A47" s="809" t="s">
        <v>137</v>
      </c>
      <c r="B47" s="810"/>
      <c r="C47" s="810"/>
      <c r="D47" s="811"/>
      <c r="E47" s="225"/>
      <c r="F47" s="226">
        <v>19000</v>
      </c>
      <c r="G47" s="226"/>
      <c r="H47" s="227">
        <f t="shared" si="3"/>
        <v>19000</v>
      </c>
      <c r="I47" s="225"/>
      <c r="J47" s="226">
        <v>19000</v>
      </c>
      <c r="K47" s="226"/>
      <c r="L47" s="227">
        <f>SUM(I47:K47)</f>
        <v>19000</v>
      </c>
    </row>
    <row r="48" spans="1:12" ht="12.75" customHeight="1">
      <c r="A48" s="812"/>
      <c r="B48" s="813"/>
      <c r="C48" s="813"/>
      <c r="D48" s="814"/>
      <c r="E48" s="225"/>
      <c r="F48" s="226"/>
      <c r="G48" s="226"/>
      <c r="H48" s="227"/>
      <c r="I48" s="225"/>
      <c r="J48" s="226"/>
      <c r="K48" s="226"/>
      <c r="L48" s="227"/>
    </row>
    <row r="49" spans="1:12" ht="12.75" customHeight="1">
      <c r="A49" s="815" t="s">
        <v>115</v>
      </c>
      <c r="B49" s="816"/>
      <c r="C49" s="816"/>
      <c r="D49" s="817"/>
      <c r="E49" s="228">
        <v>0</v>
      </c>
      <c r="F49" s="229">
        <v>0</v>
      </c>
      <c r="G49" s="229">
        <v>0</v>
      </c>
      <c r="H49" s="230">
        <f t="shared" si="3"/>
        <v>0</v>
      </c>
      <c r="I49" s="228">
        <v>0</v>
      </c>
      <c r="J49" s="229">
        <v>0</v>
      </c>
      <c r="K49" s="229">
        <v>0</v>
      </c>
      <c r="L49" s="230">
        <f>SUM(I49:K49)</f>
        <v>0</v>
      </c>
    </row>
    <row r="50" spans="1:12" ht="12.75" customHeight="1">
      <c r="A50" s="812"/>
      <c r="B50" s="813"/>
      <c r="C50" s="813"/>
      <c r="D50" s="814"/>
      <c r="E50" s="225"/>
      <c r="F50" s="226"/>
      <c r="G50" s="226"/>
      <c r="H50" s="227"/>
      <c r="I50" s="225"/>
      <c r="J50" s="226"/>
      <c r="K50" s="226"/>
      <c r="L50" s="227"/>
    </row>
    <row r="51" spans="1:12" ht="12.75" customHeight="1">
      <c r="A51" s="815" t="s">
        <v>116</v>
      </c>
      <c r="B51" s="816"/>
      <c r="C51" s="816"/>
      <c r="D51" s="817"/>
      <c r="E51" s="228">
        <v>0</v>
      </c>
      <c r="F51" s="229">
        <v>0</v>
      </c>
      <c r="G51" s="229">
        <v>0</v>
      </c>
      <c r="H51" s="230">
        <f t="shared" si="3"/>
        <v>0</v>
      </c>
      <c r="I51" s="228">
        <v>0</v>
      </c>
      <c r="J51" s="229">
        <v>3088</v>
      </c>
      <c r="K51" s="229">
        <v>0</v>
      </c>
      <c r="L51" s="230">
        <f>SUM(I51:K51)</f>
        <v>3088</v>
      </c>
    </row>
    <row r="52" spans="1:12" ht="12.75" customHeight="1">
      <c r="A52" s="818"/>
      <c r="B52" s="819"/>
      <c r="C52" s="819"/>
      <c r="D52" s="820"/>
      <c r="E52" s="225"/>
      <c r="F52" s="226"/>
      <c r="G52" s="226"/>
      <c r="H52" s="227"/>
      <c r="I52" s="225"/>
      <c r="J52" s="226"/>
      <c r="K52" s="226"/>
      <c r="L52" s="227"/>
    </row>
    <row r="53" spans="1:12" ht="12.75" customHeight="1">
      <c r="A53" s="821" t="s">
        <v>117</v>
      </c>
      <c r="B53" s="822"/>
      <c r="C53" s="822"/>
      <c r="D53" s="823"/>
      <c r="E53" s="228">
        <v>0</v>
      </c>
      <c r="F53" s="229">
        <v>51545</v>
      </c>
      <c r="G53" s="229">
        <v>0</v>
      </c>
      <c r="H53" s="230">
        <f t="shared" si="3"/>
        <v>51545</v>
      </c>
      <c r="I53" s="228">
        <v>0</v>
      </c>
      <c r="J53" s="229">
        <v>51545</v>
      </c>
      <c r="K53" s="229">
        <v>0</v>
      </c>
      <c r="L53" s="230">
        <f>SUM(I53:K53)</f>
        <v>51545</v>
      </c>
    </row>
    <row r="54" spans="1:12" ht="12.75" customHeight="1">
      <c r="A54" s="824"/>
      <c r="B54" s="825"/>
      <c r="C54" s="825"/>
      <c r="D54" s="826"/>
      <c r="E54" s="225"/>
      <c r="F54" s="226"/>
      <c r="G54" s="226"/>
      <c r="H54" s="227"/>
      <c r="I54" s="225"/>
      <c r="J54" s="226"/>
      <c r="K54" s="226"/>
      <c r="L54" s="227"/>
    </row>
    <row r="55" spans="1:12" ht="12.75" customHeight="1">
      <c r="A55" s="806" t="s">
        <v>138</v>
      </c>
      <c r="B55" s="807"/>
      <c r="C55" s="807"/>
      <c r="D55" s="808"/>
      <c r="E55" s="228">
        <f>E43+E49+E51+E53</f>
        <v>0</v>
      </c>
      <c r="F55" s="229">
        <f t="shared" ref="F55:K55" si="4">F43+F49+F51+F53</f>
        <v>88991</v>
      </c>
      <c r="G55" s="229">
        <f t="shared" si="4"/>
        <v>0</v>
      </c>
      <c r="H55" s="230">
        <f t="shared" si="3"/>
        <v>88991</v>
      </c>
      <c r="I55" s="228">
        <f t="shared" si="4"/>
        <v>0</v>
      </c>
      <c r="J55" s="229">
        <f t="shared" si="4"/>
        <v>92079</v>
      </c>
      <c r="K55" s="229">
        <f t="shared" si="4"/>
        <v>0</v>
      </c>
      <c r="L55" s="230">
        <f>SUM(I55:K55)</f>
        <v>92079</v>
      </c>
    </row>
    <row r="56" spans="1:12" ht="12.75" customHeight="1">
      <c r="A56" s="806"/>
      <c r="B56" s="807"/>
      <c r="C56" s="807"/>
      <c r="D56" s="808"/>
      <c r="E56" s="225"/>
      <c r="F56" s="226"/>
      <c r="G56" s="226"/>
      <c r="H56" s="227"/>
      <c r="I56" s="225"/>
      <c r="J56" s="226"/>
      <c r="K56" s="226"/>
      <c r="L56" s="227"/>
    </row>
    <row r="57" spans="1:12" ht="12.75" customHeight="1">
      <c r="A57" s="800" t="s">
        <v>22</v>
      </c>
      <c r="B57" s="801"/>
      <c r="C57" s="801"/>
      <c r="D57" s="802"/>
      <c r="E57" s="225"/>
      <c r="F57" s="226"/>
      <c r="G57" s="226"/>
      <c r="H57" s="227">
        <f t="shared" si="3"/>
        <v>0</v>
      </c>
      <c r="I57" s="225"/>
      <c r="J57" s="226"/>
      <c r="K57" s="226"/>
      <c r="L57" s="227">
        <f t="shared" ref="L57:L62" si="5">SUM(I57:K57)</f>
        <v>0</v>
      </c>
    </row>
    <row r="58" spans="1:12" ht="12.75" customHeight="1">
      <c r="A58" s="803" t="s">
        <v>102</v>
      </c>
      <c r="B58" s="804"/>
      <c r="C58" s="804"/>
      <c r="D58" s="805"/>
      <c r="E58" s="225"/>
      <c r="F58" s="226"/>
      <c r="G58" s="226"/>
      <c r="H58" s="227">
        <f t="shared" si="3"/>
        <v>0</v>
      </c>
      <c r="I58" s="225">
        <v>28494</v>
      </c>
      <c r="J58" s="226">
        <v>4272</v>
      </c>
      <c r="K58" s="226"/>
      <c r="L58" s="227">
        <f t="shared" si="5"/>
        <v>32766</v>
      </c>
    </row>
    <row r="59" spans="1:12" ht="12.75" customHeight="1">
      <c r="A59" s="803" t="s">
        <v>103</v>
      </c>
      <c r="B59" s="804"/>
      <c r="C59" s="804"/>
      <c r="D59" s="805"/>
      <c r="E59" s="225"/>
      <c r="F59" s="226"/>
      <c r="G59" s="226"/>
      <c r="H59" s="227">
        <f t="shared" si="3"/>
        <v>0</v>
      </c>
      <c r="I59" s="225"/>
      <c r="J59" s="226">
        <v>155</v>
      </c>
      <c r="K59" s="226"/>
      <c r="L59" s="227">
        <f t="shared" si="5"/>
        <v>155</v>
      </c>
    </row>
    <row r="60" spans="1:12" ht="12.75" customHeight="1">
      <c r="A60" s="803" t="s">
        <v>28</v>
      </c>
      <c r="B60" s="804"/>
      <c r="C60" s="804"/>
      <c r="D60" s="805"/>
      <c r="E60" s="225"/>
      <c r="F60" s="226"/>
      <c r="G60" s="226"/>
      <c r="H60" s="227">
        <f t="shared" si="3"/>
        <v>0</v>
      </c>
      <c r="I60" s="225"/>
      <c r="J60" s="226"/>
      <c r="K60" s="226"/>
      <c r="L60" s="227">
        <f t="shared" si="5"/>
        <v>0</v>
      </c>
    </row>
    <row r="61" spans="1:12" ht="12.75" customHeight="1">
      <c r="A61" s="803" t="s">
        <v>48</v>
      </c>
      <c r="B61" s="804"/>
      <c r="C61" s="804"/>
      <c r="D61" s="805"/>
      <c r="E61" s="225"/>
      <c r="F61" s="226"/>
      <c r="G61" s="226"/>
      <c r="H61" s="227">
        <f t="shared" si="3"/>
        <v>0</v>
      </c>
      <c r="I61" s="225"/>
      <c r="J61" s="226"/>
      <c r="K61" s="226"/>
      <c r="L61" s="227">
        <f t="shared" si="5"/>
        <v>0</v>
      </c>
    </row>
    <row r="62" spans="1:12" ht="15.75">
      <c r="A62" s="806" t="s">
        <v>139</v>
      </c>
      <c r="B62" s="807"/>
      <c r="C62" s="807"/>
      <c r="D62" s="808"/>
      <c r="E62" s="228">
        <f>SUM(E57:E59)</f>
        <v>0</v>
      </c>
      <c r="F62" s="229">
        <f>SUM(F57:F59)</f>
        <v>0</v>
      </c>
      <c r="G62" s="229">
        <f>SUM(G57:G59)</f>
        <v>0</v>
      </c>
      <c r="H62" s="230">
        <f t="shared" si="3"/>
        <v>0</v>
      </c>
      <c r="I62" s="228">
        <f>SUM(I57:I59)</f>
        <v>28494</v>
      </c>
      <c r="J62" s="229">
        <f>SUM(J57:J59)</f>
        <v>4427</v>
      </c>
      <c r="K62" s="229">
        <f>SUM(K57:K59)</f>
        <v>0</v>
      </c>
      <c r="L62" s="230">
        <f t="shared" si="5"/>
        <v>32921</v>
      </c>
    </row>
    <row r="63" spans="1:12" ht="15.75">
      <c r="A63" s="911"/>
      <c r="B63" s="912"/>
      <c r="C63" s="912"/>
      <c r="D63" s="913"/>
      <c r="E63" s="231"/>
      <c r="F63" s="232"/>
      <c r="G63" s="232"/>
      <c r="H63" s="233"/>
      <c r="I63" s="231"/>
      <c r="J63" s="232"/>
      <c r="K63" s="232"/>
      <c r="L63" s="233"/>
    </row>
    <row r="64" spans="1:12" ht="15.75">
      <c r="A64" s="914" t="s">
        <v>140</v>
      </c>
      <c r="B64" s="915"/>
      <c r="C64" s="915"/>
      <c r="D64" s="916"/>
      <c r="E64" s="234">
        <f>E55+E62</f>
        <v>0</v>
      </c>
      <c r="F64" s="235">
        <f>F55+F62</f>
        <v>88991</v>
      </c>
      <c r="G64" s="235">
        <f>G55+G62</f>
        <v>0</v>
      </c>
      <c r="H64" s="236">
        <f t="shared" si="3"/>
        <v>88991</v>
      </c>
      <c r="I64" s="234">
        <f>I55+I62</f>
        <v>28494</v>
      </c>
      <c r="J64" s="235">
        <f>J55+J62</f>
        <v>96506</v>
      </c>
      <c r="K64" s="235">
        <f>K55+K62</f>
        <v>0</v>
      </c>
      <c r="L64" s="236">
        <f>SUM(I64:K64)</f>
        <v>125000</v>
      </c>
    </row>
    <row r="65" spans="1:12" ht="16.5" thickBot="1">
      <c r="A65" s="917"/>
      <c r="B65" s="918"/>
      <c r="C65" s="918"/>
      <c r="D65" s="919"/>
      <c r="E65" s="237"/>
      <c r="F65" s="238"/>
      <c r="G65" s="238"/>
      <c r="H65" s="239"/>
      <c r="I65" s="237"/>
      <c r="J65" s="238"/>
      <c r="K65" s="238"/>
      <c r="L65" s="239"/>
    </row>
    <row r="66" spans="1:12" ht="16.5" thickBot="1">
      <c r="A66" s="920" t="s">
        <v>141</v>
      </c>
      <c r="B66" s="921"/>
      <c r="C66" s="921"/>
      <c r="D66" s="922"/>
      <c r="E66" s="240">
        <f>E36+E64</f>
        <v>1233623</v>
      </c>
      <c r="F66" s="241">
        <f>F36+F64</f>
        <v>165268</v>
      </c>
      <c r="G66" s="241">
        <f>G36+G64</f>
        <v>0</v>
      </c>
      <c r="H66" s="242">
        <f t="shared" si="3"/>
        <v>1398891</v>
      </c>
      <c r="I66" s="240">
        <f>I36+I64</f>
        <v>1341700</v>
      </c>
      <c r="J66" s="241">
        <f>J36+J64</f>
        <v>177981</v>
      </c>
      <c r="K66" s="241">
        <f>K36+K64</f>
        <v>0</v>
      </c>
      <c r="L66" s="242">
        <f>SUM(I66:K66)</f>
        <v>1519681</v>
      </c>
    </row>
    <row r="69" spans="1:12" ht="15.75">
      <c r="A69" s="1347"/>
      <c r="B69" s="1348"/>
      <c r="C69" s="1348"/>
      <c r="D69" s="1347" t="s">
        <v>578</v>
      </c>
      <c r="E69" s="1348"/>
      <c r="F69" s="1348"/>
    </row>
    <row r="70" spans="1:12" ht="15.75">
      <c r="A70" s="1347"/>
      <c r="B70" s="1348"/>
      <c r="C70" s="1348"/>
      <c r="D70" s="1347" t="s">
        <v>579</v>
      </c>
      <c r="E70" s="1348"/>
      <c r="F70" s="1348"/>
    </row>
    <row r="71" spans="1:12" ht="15.75">
      <c r="A71" s="1347"/>
      <c r="B71" s="1348"/>
      <c r="C71" s="1348"/>
      <c r="D71" s="1347" t="s">
        <v>580</v>
      </c>
      <c r="E71" s="1348"/>
      <c r="F71" s="1348"/>
    </row>
  </sheetData>
  <sheetProtection selectLockedCells="1" selectUnlockedCells="1"/>
  <mergeCells count="85">
    <mergeCell ref="A69:C69"/>
    <mergeCell ref="A70:C70"/>
    <mergeCell ref="A71:C71"/>
    <mergeCell ref="D69:F69"/>
    <mergeCell ref="D70:F70"/>
    <mergeCell ref="D71:F71"/>
    <mergeCell ref="A62:D62"/>
    <mergeCell ref="A63:D63"/>
    <mergeCell ref="A64:D64"/>
    <mergeCell ref="A65:D65"/>
    <mergeCell ref="A66:D66"/>
    <mergeCell ref="I40:L40"/>
    <mergeCell ref="E41:E42"/>
    <mergeCell ref="F41:F42"/>
    <mergeCell ref="G41:G42"/>
    <mergeCell ref="H41:H42"/>
    <mergeCell ref="I41:I42"/>
    <mergeCell ref="J41:J42"/>
    <mergeCell ref="K41:K42"/>
    <mergeCell ref="L41:L42"/>
    <mergeCell ref="E40:H40"/>
    <mergeCell ref="A19:D19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:H1"/>
    <mergeCell ref="A3:H3"/>
    <mergeCell ref="A5:G5"/>
    <mergeCell ref="A4:L4"/>
    <mergeCell ref="A6:D8"/>
    <mergeCell ref="E6:H6"/>
    <mergeCell ref="I6:L6"/>
    <mergeCell ref="E7:E8"/>
    <mergeCell ref="F7:F8"/>
    <mergeCell ref="G7:G8"/>
    <mergeCell ref="H7:H8"/>
    <mergeCell ref="I7:I8"/>
    <mergeCell ref="J7:J8"/>
    <mergeCell ref="K7:K8"/>
    <mergeCell ref="L7:L8"/>
    <mergeCell ref="A31:D31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44:D44"/>
    <mergeCell ref="A32:D32"/>
    <mergeCell ref="A33:D33"/>
    <mergeCell ref="A34:D34"/>
    <mergeCell ref="A35:D35"/>
    <mergeCell ref="A36:D36"/>
    <mergeCell ref="A40:D42"/>
    <mergeCell ref="A43:D43"/>
    <mergeCell ref="A39:G39"/>
    <mergeCell ref="A56:D56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7:D57"/>
    <mergeCell ref="A58:D58"/>
    <mergeCell ref="A59:D59"/>
    <mergeCell ref="A60:D60"/>
    <mergeCell ref="A61:D61"/>
  </mergeCells>
  <pageMargins left="0.50972222222222219" right="0.2298611111111111" top="0.3298611111111111" bottom="0.2298611111111111" header="0.51180555555555551" footer="0.51180555555555551"/>
  <pageSetup paperSize="9" scale="87" firstPageNumber="0" fitToHeight="2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1"/>
  <sheetViews>
    <sheetView topLeftCell="A55" workbookViewId="0">
      <selection activeCell="D80" sqref="D80:F80"/>
    </sheetView>
  </sheetViews>
  <sheetFormatPr defaultColWidth="9" defaultRowHeight="12.75"/>
  <cols>
    <col min="1" max="2" width="9.28515625" style="1" customWidth="1"/>
    <col min="3" max="3" width="9" style="1"/>
    <col min="4" max="4" width="22" style="1" customWidth="1"/>
    <col min="5" max="5" width="11.7109375" style="1" customWidth="1"/>
    <col min="6" max="6" width="9.5703125" style="1" bestFit="1" customWidth="1"/>
    <col min="7" max="7" width="10.85546875" style="1" customWidth="1"/>
    <col min="8" max="8" width="10.42578125" style="1" customWidth="1"/>
    <col min="9" max="9" width="9.140625" style="1" customWidth="1"/>
    <col min="10" max="10" width="9" style="1" customWidth="1"/>
    <col min="11" max="11" width="11.140625" style="1" customWidth="1"/>
    <col min="12" max="12" width="10.85546875" style="1" customWidth="1"/>
    <col min="13" max="13" width="10.28515625" style="1" customWidth="1"/>
    <col min="14" max="14" width="11" style="1" customWidth="1"/>
    <col min="15" max="15" width="10.28515625" style="1" customWidth="1"/>
    <col min="16" max="17" width="9" style="1"/>
    <col min="18" max="18" width="11.5703125" style="1" customWidth="1"/>
    <col min="19" max="20" width="10.42578125" style="1" customWidth="1"/>
    <col min="21" max="16384" width="9" style="1"/>
  </cols>
  <sheetData>
    <row r="1" spans="1:18" ht="12.75" customHeight="1">
      <c r="A1" s="628" t="s">
        <v>581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</row>
    <row r="2" spans="1:18" ht="9" customHeight="1">
      <c r="A2" s="630"/>
      <c r="B2" s="630"/>
      <c r="C2" s="630"/>
      <c r="D2" s="630"/>
      <c r="E2" s="630"/>
      <c r="F2" s="630"/>
      <c r="G2" s="630"/>
    </row>
    <row r="3" spans="1:18" ht="12.75" customHeight="1">
      <c r="A3" s="746" t="s">
        <v>143</v>
      </c>
      <c r="B3" s="746"/>
      <c r="C3" s="746"/>
      <c r="D3" s="746"/>
      <c r="E3" s="746"/>
      <c r="F3" s="746"/>
      <c r="G3" s="746"/>
      <c r="H3" s="746"/>
      <c r="I3" s="746"/>
      <c r="J3" s="746"/>
      <c r="K3" s="746"/>
    </row>
    <row r="4" spans="1:18">
      <c r="A4" s="20"/>
      <c r="B4" s="20"/>
      <c r="C4" s="20"/>
      <c r="D4" s="20"/>
      <c r="E4" s="20"/>
      <c r="F4" s="20"/>
      <c r="G4" s="20"/>
    </row>
    <row r="5" spans="1:18">
      <c r="A5" s="20"/>
      <c r="B5" s="20"/>
      <c r="C5" s="20"/>
      <c r="D5" s="20"/>
      <c r="E5" s="20"/>
      <c r="F5" s="20"/>
      <c r="G5" s="20"/>
    </row>
    <row r="6" spans="1:18" ht="12.75" customHeight="1" thickBot="1">
      <c r="A6" s="866" t="s">
        <v>144</v>
      </c>
      <c r="B6" s="866"/>
      <c r="C6" s="244"/>
      <c r="D6" s="244"/>
      <c r="E6" s="244"/>
      <c r="F6" s="244"/>
      <c r="G6" s="244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6" t="s">
        <v>56</v>
      </c>
    </row>
    <row r="7" spans="1:18" ht="12.75" customHeight="1">
      <c r="A7" s="839" t="s">
        <v>57</v>
      </c>
      <c r="B7" s="999"/>
      <c r="C7" s="999"/>
      <c r="D7" s="1000"/>
      <c r="E7" s="1007" t="s">
        <v>503</v>
      </c>
      <c r="F7" s="1008"/>
      <c r="G7" s="1008"/>
      <c r="H7" s="1008"/>
      <c r="I7" s="1008"/>
      <c r="J7" s="1008"/>
      <c r="K7" s="1009"/>
      <c r="L7" s="1008" t="s">
        <v>492</v>
      </c>
      <c r="M7" s="1008"/>
      <c r="N7" s="1008"/>
      <c r="O7" s="1008"/>
      <c r="P7" s="1008"/>
      <c r="Q7" s="1008"/>
      <c r="R7" s="1009"/>
    </row>
    <row r="8" spans="1:18" ht="12.75" customHeight="1">
      <c r="A8" s="1001"/>
      <c r="B8" s="1002"/>
      <c r="C8" s="1002"/>
      <c r="D8" s="1003"/>
      <c r="E8" s="1010" t="s">
        <v>145</v>
      </c>
      <c r="F8" s="1011"/>
      <c r="G8" s="1011"/>
      <c r="H8" s="1011"/>
      <c r="I8" s="1011"/>
      <c r="J8" s="1011"/>
      <c r="K8" s="1012"/>
      <c r="L8" s="1014" t="s">
        <v>145</v>
      </c>
      <c r="M8" s="1011"/>
      <c r="N8" s="1011"/>
      <c r="O8" s="1011"/>
      <c r="P8" s="1011"/>
      <c r="Q8" s="1011"/>
      <c r="R8" s="1012"/>
    </row>
    <row r="9" spans="1:18" ht="12.75" customHeight="1">
      <c r="A9" s="1001"/>
      <c r="B9" s="1002"/>
      <c r="C9" s="1002"/>
      <c r="D9" s="1003"/>
      <c r="E9" s="903" t="s">
        <v>58</v>
      </c>
      <c r="F9" s="1013" t="s">
        <v>59</v>
      </c>
      <c r="G9" s="1013"/>
      <c r="H9" s="1013"/>
      <c r="I9" s="1013"/>
      <c r="J9" s="1013"/>
      <c r="K9" s="907" t="s">
        <v>60</v>
      </c>
      <c r="L9" s="1015" t="s">
        <v>58</v>
      </c>
      <c r="M9" s="1013" t="s">
        <v>59</v>
      </c>
      <c r="N9" s="1013"/>
      <c r="O9" s="1013"/>
      <c r="P9" s="1013"/>
      <c r="Q9" s="1013"/>
      <c r="R9" s="907" t="s">
        <v>60</v>
      </c>
    </row>
    <row r="10" spans="1:18" ht="32.25" thickBot="1">
      <c r="A10" s="1004"/>
      <c r="B10" s="1005"/>
      <c r="C10" s="1005"/>
      <c r="D10" s="1006"/>
      <c r="E10" s="904"/>
      <c r="F10" s="243" t="s">
        <v>61</v>
      </c>
      <c r="G10" s="243" t="s">
        <v>62</v>
      </c>
      <c r="H10" s="243" t="s">
        <v>63</v>
      </c>
      <c r="I10" s="243" t="s">
        <v>64</v>
      </c>
      <c r="J10" s="243" t="s">
        <v>65</v>
      </c>
      <c r="K10" s="908"/>
      <c r="L10" s="1016"/>
      <c r="M10" s="243" t="s">
        <v>61</v>
      </c>
      <c r="N10" s="243" t="s">
        <v>62</v>
      </c>
      <c r="O10" s="243" t="s">
        <v>63</v>
      </c>
      <c r="P10" s="243" t="s">
        <v>64</v>
      </c>
      <c r="Q10" s="243" t="s">
        <v>65</v>
      </c>
      <c r="R10" s="908"/>
    </row>
    <row r="11" spans="1:18" ht="12.75" customHeight="1">
      <c r="A11" s="996" t="s">
        <v>66</v>
      </c>
      <c r="B11" s="997"/>
      <c r="C11" s="997"/>
      <c r="D11" s="998"/>
      <c r="E11" s="247">
        <f t="shared" ref="E11:J11" si="0">SUM(E12:E15)</f>
        <v>5000</v>
      </c>
      <c r="F11" s="248">
        <f t="shared" si="0"/>
        <v>0</v>
      </c>
      <c r="G11" s="248">
        <f t="shared" si="0"/>
        <v>38984</v>
      </c>
      <c r="H11" s="248">
        <f t="shared" si="0"/>
        <v>6623</v>
      </c>
      <c r="I11" s="248">
        <f t="shared" si="0"/>
        <v>163</v>
      </c>
      <c r="J11" s="248">
        <f t="shared" si="0"/>
        <v>2925</v>
      </c>
      <c r="K11" s="249">
        <f>SUM(E11:J11)</f>
        <v>53695</v>
      </c>
      <c r="L11" s="250">
        <f t="shared" ref="L11:Q11" si="1">SUM(L12:L15)</f>
        <v>260638</v>
      </c>
      <c r="M11" s="248">
        <f t="shared" si="1"/>
        <v>0</v>
      </c>
      <c r="N11" s="248">
        <f t="shared" si="1"/>
        <v>32777</v>
      </c>
      <c r="O11" s="248">
        <f t="shared" si="1"/>
        <v>6623</v>
      </c>
      <c r="P11" s="248">
        <f t="shared" si="1"/>
        <v>163</v>
      </c>
      <c r="Q11" s="248">
        <f t="shared" si="1"/>
        <v>9132</v>
      </c>
      <c r="R11" s="249">
        <f>SUM(L11:Q11)</f>
        <v>309333</v>
      </c>
    </row>
    <row r="12" spans="1:18" ht="12.75" customHeight="1">
      <c r="A12" s="991" t="s">
        <v>67</v>
      </c>
      <c r="B12" s="992"/>
      <c r="C12" s="992"/>
      <c r="D12" s="993"/>
      <c r="E12" s="251"/>
      <c r="F12" s="252"/>
      <c r="G12" s="252"/>
      <c r="H12" s="252"/>
      <c r="I12" s="252"/>
      <c r="J12" s="252"/>
      <c r="K12" s="253">
        <f t="shared" ref="K12:K29" si="2">SUM(E12:J12)</f>
        <v>0</v>
      </c>
      <c r="L12" s="254">
        <v>253469</v>
      </c>
      <c r="M12" s="252"/>
      <c r="N12" s="252"/>
      <c r="O12" s="252" t="s">
        <v>269</v>
      </c>
      <c r="P12" s="252"/>
      <c r="Q12" s="252"/>
      <c r="R12" s="253">
        <f>SUM(L12:Q12)</f>
        <v>253469</v>
      </c>
    </row>
    <row r="13" spans="1:18" ht="12.75" customHeight="1">
      <c r="A13" s="991" t="s">
        <v>68</v>
      </c>
      <c r="B13" s="992"/>
      <c r="C13" s="992"/>
      <c r="D13" s="993"/>
      <c r="E13" s="251">
        <v>5000</v>
      </c>
      <c r="F13" s="252"/>
      <c r="G13" s="252">
        <v>38984</v>
      </c>
      <c r="H13" s="252">
        <v>6623</v>
      </c>
      <c r="I13" s="252">
        <v>163</v>
      </c>
      <c r="J13" s="252">
        <v>2925</v>
      </c>
      <c r="K13" s="253">
        <f t="shared" si="2"/>
        <v>53695</v>
      </c>
      <c r="L13" s="254">
        <v>7169</v>
      </c>
      <c r="M13" s="252"/>
      <c r="N13" s="252">
        <v>32777</v>
      </c>
      <c r="O13" s="252">
        <v>6623</v>
      </c>
      <c r="P13" s="252">
        <v>163</v>
      </c>
      <c r="Q13" s="252">
        <v>9132</v>
      </c>
      <c r="R13" s="253">
        <f>SUM(L13:Q13)</f>
        <v>55864</v>
      </c>
    </row>
    <row r="14" spans="1:18" ht="12.75" customHeight="1">
      <c r="A14" s="991" t="s">
        <v>72</v>
      </c>
      <c r="B14" s="992"/>
      <c r="C14" s="992"/>
      <c r="D14" s="993"/>
      <c r="E14" s="251"/>
      <c r="F14" s="252"/>
      <c r="G14" s="252"/>
      <c r="H14" s="252"/>
      <c r="I14" s="252"/>
      <c r="J14" s="252"/>
      <c r="K14" s="253">
        <f t="shared" si="2"/>
        <v>0</v>
      </c>
      <c r="L14" s="254"/>
      <c r="M14" s="252"/>
      <c r="N14" s="252"/>
      <c r="O14" s="252"/>
      <c r="P14" s="252"/>
      <c r="Q14" s="252"/>
      <c r="R14" s="253">
        <f>SUM(L14:Q14)</f>
        <v>0</v>
      </c>
    </row>
    <row r="15" spans="1:18" ht="12.75" customHeight="1">
      <c r="A15" s="991" t="s">
        <v>73</v>
      </c>
      <c r="B15" s="992"/>
      <c r="C15" s="992"/>
      <c r="D15" s="993"/>
      <c r="E15" s="251"/>
      <c r="F15" s="252"/>
      <c r="G15" s="252"/>
      <c r="H15" s="252"/>
      <c r="I15" s="252"/>
      <c r="J15" s="252"/>
      <c r="K15" s="253">
        <f t="shared" si="2"/>
        <v>0</v>
      </c>
      <c r="L15" s="254"/>
      <c r="M15" s="252"/>
      <c r="N15" s="252"/>
      <c r="O15" s="252"/>
      <c r="P15" s="252"/>
      <c r="Q15" s="252"/>
      <c r="R15" s="253">
        <f>SUM(L15:Q15)</f>
        <v>0</v>
      </c>
    </row>
    <row r="16" spans="1:18" ht="12.75" customHeight="1">
      <c r="A16" s="978"/>
      <c r="B16" s="979"/>
      <c r="C16" s="979"/>
      <c r="D16" s="980"/>
      <c r="E16" s="251"/>
      <c r="F16" s="252"/>
      <c r="G16" s="252"/>
      <c r="H16" s="252"/>
      <c r="I16" s="252"/>
      <c r="J16" s="252"/>
      <c r="K16" s="255"/>
      <c r="L16" s="254"/>
      <c r="M16" s="252"/>
      <c r="N16" s="252"/>
      <c r="O16" s="252"/>
      <c r="P16" s="252"/>
      <c r="Q16" s="252"/>
      <c r="R16" s="255"/>
    </row>
    <row r="17" spans="1:18" ht="12.75" customHeight="1">
      <c r="A17" s="994" t="s">
        <v>74</v>
      </c>
      <c r="B17" s="995"/>
      <c r="C17" s="995"/>
      <c r="D17" s="983"/>
      <c r="E17" s="256">
        <f t="shared" ref="E17:J17" si="3">SUM(E18:E21)</f>
        <v>293295</v>
      </c>
      <c r="F17" s="257">
        <f t="shared" si="3"/>
        <v>0</v>
      </c>
      <c r="G17" s="257">
        <f t="shared" si="3"/>
        <v>0</v>
      </c>
      <c r="H17" s="257">
        <f t="shared" si="3"/>
        <v>0</v>
      </c>
      <c r="I17" s="257">
        <f t="shared" si="3"/>
        <v>0</v>
      </c>
      <c r="J17" s="257">
        <f t="shared" si="3"/>
        <v>0</v>
      </c>
      <c r="K17" s="258">
        <f t="shared" si="2"/>
        <v>293295</v>
      </c>
      <c r="L17" s="259">
        <f t="shared" ref="L17:Q17" si="4">SUM(L18:L21)</f>
        <v>39826</v>
      </c>
      <c r="M17" s="257">
        <f t="shared" si="4"/>
        <v>0</v>
      </c>
      <c r="N17" s="257">
        <f t="shared" si="4"/>
        <v>0</v>
      </c>
      <c r="O17" s="257">
        <f t="shared" si="4"/>
        <v>0</v>
      </c>
      <c r="P17" s="257">
        <f t="shared" si="4"/>
        <v>0</v>
      </c>
      <c r="Q17" s="257">
        <f t="shared" si="4"/>
        <v>0</v>
      </c>
      <c r="R17" s="258">
        <f>SUM(L17:Q17)</f>
        <v>39826</v>
      </c>
    </row>
    <row r="18" spans="1:18" ht="12.75" customHeight="1">
      <c r="A18" s="991" t="s">
        <v>75</v>
      </c>
      <c r="B18" s="992"/>
      <c r="C18" s="992"/>
      <c r="D18" s="993"/>
      <c r="E18" s="251">
        <v>253469</v>
      </c>
      <c r="F18" s="252"/>
      <c r="G18" s="252"/>
      <c r="H18" s="252"/>
      <c r="I18" s="252"/>
      <c r="J18" s="252"/>
      <c r="K18" s="253">
        <f t="shared" si="2"/>
        <v>253469</v>
      </c>
      <c r="L18" s="254"/>
      <c r="M18" s="252"/>
      <c r="N18" s="252"/>
      <c r="O18" s="252"/>
      <c r="P18" s="252"/>
      <c r="Q18" s="252"/>
      <c r="R18" s="253">
        <f>SUM(L18:Q18)</f>
        <v>0</v>
      </c>
    </row>
    <row r="19" spans="1:18" ht="12.75" customHeight="1">
      <c r="A19" s="991" t="s">
        <v>78</v>
      </c>
      <c r="B19" s="992"/>
      <c r="C19" s="992"/>
      <c r="D19" s="993"/>
      <c r="E19" s="251">
        <v>28800</v>
      </c>
      <c r="F19" s="252"/>
      <c r="G19" s="252"/>
      <c r="H19" s="252"/>
      <c r="I19" s="252"/>
      <c r="J19" s="252"/>
      <c r="K19" s="253">
        <f t="shared" si="2"/>
        <v>28800</v>
      </c>
      <c r="L19" s="254">
        <v>28800</v>
      </c>
      <c r="M19" s="252"/>
      <c r="N19" s="252"/>
      <c r="O19" s="252"/>
      <c r="P19" s="252"/>
      <c r="Q19" s="252"/>
      <c r="R19" s="253">
        <f>SUM(L19:Q19)</f>
        <v>28800</v>
      </c>
    </row>
    <row r="20" spans="1:18" ht="12.75" customHeight="1">
      <c r="A20" s="991" t="s">
        <v>80</v>
      </c>
      <c r="B20" s="992"/>
      <c r="C20" s="992"/>
      <c r="D20" s="993"/>
      <c r="E20" s="251"/>
      <c r="F20" s="252"/>
      <c r="G20" s="252"/>
      <c r="H20" s="252"/>
      <c r="I20" s="252"/>
      <c r="J20" s="252"/>
      <c r="K20" s="253">
        <f t="shared" si="2"/>
        <v>0</v>
      </c>
      <c r="L20" s="254"/>
      <c r="M20" s="252"/>
      <c r="N20" s="252"/>
      <c r="O20" s="252"/>
      <c r="P20" s="252"/>
      <c r="Q20" s="252"/>
      <c r="R20" s="253">
        <f>SUM(L20:Q20)</f>
        <v>0</v>
      </c>
    </row>
    <row r="21" spans="1:18" ht="12.75" customHeight="1">
      <c r="A21" s="991" t="s">
        <v>81</v>
      </c>
      <c r="B21" s="992"/>
      <c r="C21" s="992"/>
      <c r="D21" s="993"/>
      <c r="E21" s="251">
        <v>11026</v>
      </c>
      <c r="F21" s="252"/>
      <c r="G21" s="252"/>
      <c r="H21" s="252"/>
      <c r="I21" s="252"/>
      <c r="J21" s="252"/>
      <c r="K21" s="253">
        <f t="shared" si="2"/>
        <v>11026</v>
      </c>
      <c r="L21" s="254">
        <v>11026</v>
      </c>
      <c r="M21" s="252"/>
      <c r="N21" s="252"/>
      <c r="O21" s="252"/>
      <c r="P21" s="252"/>
      <c r="Q21" s="252"/>
      <c r="R21" s="253">
        <f>SUM(L21:Q21)</f>
        <v>11026</v>
      </c>
    </row>
    <row r="22" spans="1:18" ht="12.75" customHeight="1">
      <c r="A22" s="978"/>
      <c r="B22" s="979"/>
      <c r="C22" s="979"/>
      <c r="D22" s="980"/>
      <c r="E22" s="251"/>
      <c r="F22" s="252"/>
      <c r="G22" s="252"/>
      <c r="H22" s="252"/>
      <c r="I22" s="252"/>
      <c r="J22" s="252"/>
      <c r="K22" s="255"/>
      <c r="L22" s="254"/>
      <c r="M22" s="252"/>
      <c r="N22" s="252"/>
      <c r="O22" s="252"/>
      <c r="P22" s="252"/>
      <c r="Q22" s="252"/>
      <c r="R22" s="255"/>
    </row>
    <row r="23" spans="1:18" ht="12.75" customHeight="1">
      <c r="A23" s="981" t="s">
        <v>154</v>
      </c>
      <c r="B23" s="982"/>
      <c r="C23" s="982"/>
      <c r="D23" s="983"/>
      <c r="E23" s="256">
        <v>349588</v>
      </c>
      <c r="F23" s="257">
        <v>0</v>
      </c>
      <c r="G23" s="257">
        <v>0</v>
      </c>
      <c r="H23" s="257">
        <v>0</v>
      </c>
      <c r="I23" s="257">
        <v>0</v>
      </c>
      <c r="J23" s="257">
        <v>0</v>
      </c>
      <c r="K23" s="258">
        <f t="shared" si="2"/>
        <v>349588</v>
      </c>
      <c r="L23" s="259">
        <v>358543</v>
      </c>
      <c r="M23" s="257">
        <v>0</v>
      </c>
      <c r="N23" s="257">
        <v>0</v>
      </c>
      <c r="O23" s="257">
        <v>0</v>
      </c>
      <c r="P23" s="257">
        <v>0</v>
      </c>
      <c r="Q23" s="257">
        <v>0</v>
      </c>
      <c r="R23" s="258">
        <f>SUM(L23:Q23)</f>
        <v>358543</v>
      </c>
    </row>
    <row r="24" spans="1:18" ht="12.75" customHeight="1">
      <c r="A24" s="969"/>
      <c r="B24" s="970"/>
      <c r="C24" s="970"/>
      <c r="D24" s="971"/>
      <c r="E24" s="251"/>
      <c r="F24" s="252"/>
      <c r="G24" s="252"/>
      <c r="H24" s="252"/>
      <c r="I24" s="252"/>
      <c r="J24" s="252"/>
      <c r="K24" s="255"/>
      <c r="L24" s="254"/>
      <c r="M24" s="252"/>
      <c r="N24" s="252"/>
      <c r="O24" s="252"/>
      <c r="P24" s="252"/>
      <c r="Q24" s="252"/>
      <c r="R24" s="255"/>
    </row>
    <row r="25" spans="1:18" ht="12.75" customHeight="1">
      <c r="A25" s="972" t="s">
        <v>11</v>
      </c>
      <c r="B25" s="973"/>
      <c r="C25" s="973"/>
      <c r="D25" s="974"/>
      <c r="E25" s="256">
        <v>0</v>
      </c>
      <c r="F25" s="257">
        <v>0</v>
      </c>
      <c r="G25" s="257">
        <v>0</v>
      </c>
      <c r="H25" s="257">
        <v>0</v>
      </c>
      <c r="I25" s="257">
        <v>0</v>
      </c>
      <c r="J25" s="257">
        <v>0</v>
      </c>
      <c r="K25" s="258">
        <f t="shared" si="2"/>
        <v>0</v>
      </c>
      <c r="L25" s="259">
        <v>272</v>
      </c>
      <c r="M25" s="257">
        <v>0</v>
      </c>
      <c r="N25" s="257">
        <v>0</v>
      </c>
      <c r="O25" s="257">
        <v>0</v>
      </c>
      <c r="P25" s="257">
        <v>0</v>
      </c>
      <c r="Q25" s="257">
        <v>0</v>
      </c>
      <c r="R25" s="258">
        <f>SUM(L25:Q25)</f>
        <v>272</v>
      </c>
    </row>
    <row r="26" spans="1:18" ht="12.75" customHeight="1">
      <c r="A26" s="975"/>
      <c r="B26" s="976"/>
      <c r="C26" s="976"/>
      <c r="D26" s="977"/>
      <c r="E26" s="251"/>
      <c r="F26" s="252"/>
      <c r="G26" s="252"/>
      <c r="H26" s="252"/>
      <c r="I26" s="252"/>
      <c r="J26" s="252"/>
      <c r="K26" s="255"/>
      <c r="L26" s="254"/>
      <c r="M26" s="252"/>
      <c r="N26" s="252"/>
      <c r="O26" s="252"/>
      <c r="P26" s="252"/>
      <c r="Q26" s="252"/>
      <c r="R26" s="255"/>
    </row>
    <row r="27" spans="1:18" ht="12.75" customHeight="1">
      <c r="A27" s="972" t="s">
        <v>95</v>
      </c>
      <c r="B27" s="973"/>
      <c r="C27" s="973"/>
      <c r="D27" s="974"/>
      <c r="E27" s="256">
        <v>37000</v>
      </c>
      <c r="F27" s="257">
        <v>0</v>
      </c>
      <c r="G27" s="257">
        <v>0</v>
      </c>
      <c r="H27" s="257">
        <v>0</v>
      </c>
      <c r="I27" s="257">
        <v>0</v>
      </c>
      <c r="J27" s="257">
        <v>0</v>
      </c>
      <c r="K27" s="258">
        <f t="shared" si="2"/>
        <v>37000</v>
      </c>
      <c r="L27" s="259">
        <v>37517</v>
      </c>
      <c r="M27" s="257">
        <v>0</v>
      </c>
      <c r="N27" s="257">
        <v>0</v>
      </c>
      <c r="O27" s="257">
        <v>0</v>
      </c>
      <c r="P27" s="257">
        <v>0</v>
      </c>
      <c r="Q27" s="257">
        <v>0</v>
      </c>
      <c r="R27" s="258">
        <f>SUM(L27:Q27)</f>
        <v>37517</v>
      </c>
    </row>
    <row r="28" spans="1:18" ht="12.75" customHeight="1">
      <c r="A28" s="978"/>
      <c r="B28" s="979"/>
      <c r="C28" s="979"/>
      <c r="D28" s="980"/>
      <c r="E28" s="251"/>
      <c r="F28" s="252"/>
      <c r="G28" s="252"/>
      <c r="H28" s="252"/>
      <c r="I28" s="252"/>
      <c r="J28" s="252"/>
      <c r="K28" s="255"/>
      <c r="L28" s="254"/>
      <c r="M28" s="252"/>
      <c r="N28" s="252"/>
      <c r="O28" s="252"/>
      <c r="P28" s="252"/>
      <c r="Q28" s="252"/>
      <c r="R28" s="255"/>
    </row>
    <row r="29" spans="1:18" ht="12.75" customHeight="1">
      <c r="A29" s="981" t="s">
        <v>146</v>
      </c>
      <c r="B29" s="982"/>
      <c r="C29" s="982"/>
      <c r="D29" s="983"/>
      <c r="E29" s="256">
        <v>9150</v>
      </c>
      <c r="F29" s="257">
        <v>0</v>
      </c>
      <c r="G29" s="257">
        <v>0</v>
      </c>
      <c r="H29" s="257">
        <v>0</v>
      </c>
      <c r="I29" s="257">
        <v>0</v>
      </c>
      <c r="J29" s="257">
        <v>0</v>
      </c>
      <c r="K29" s="258">
        <f t="shared" si="2"/>
        <v>9150</v>
      </c>
      <c r="L29" s="259">
        <v>16875</v>
      </c>
      <c r="M29" s="257">
        <v>0</v>
      </c>
      <c r="N29" s="257">
        <v>13807</v>
      </c>
      <c r="O29" s="257">
        <v>0</v>
      </c>
      <c r="P29" s="257">
        <v>0</v>
      </c>
      <c r="Q29" s="257">
        <v>0</v>
      </c>
      <c r="R29" s="258">
        <f>SUM(L29:Q29)</f>
        <v>30682</v>
      </c>
    </row>
    <row r="30" spans="1:18" ht="12.75" customHeight="1">
      <c r="A30" s="984"/>
      <c r="B30" s="985"/>
      <c r="C30" s="985"/>
      <c r="D30" s="907"/>
      <c r="E30" s="251"/>
      <c r="F30" s="252"/>
      <c r="G30" s="252"/>
      <c r="H30" s="252"/>
      <c r="I30" s="252"/>
      <c r="J30" s="252"/>
      <c r="K30" s="255"/>
      <c r="L30" s="254"/>
      <c r="M30" s="252"/>
      <c r="N30" s="252"/>
      <c r="O30" s="252"/>
      <c r="P30" s="252"/>
      <c r="Q30" s="252"/>
      <c r="R30" s="255"/>
    </row>
    <row r="31" spans="1:18" ht="12.75" customHeight="1">
      <c r="A31" s="986" t="s">
        <v>99</v>
      </c>
      <c r="B31" s="987"/>
      <c r="C31" s="987"/>
      <c r="D31" s="949"/>
      <c r="E31" s="256">
        <v>0</v>
      </c>
      <c r="F31" s="257">
        <v>0</v>
      </c>
      <c r="G31" s="257">
        <v>0</v>
      </c>
      <c r="H31" s="257">
        <v>0</v>
      </c>
      <c r="I31" s="257">
        <v>0</v>
      </c>
      <c r="J31" s="257">
        <v>0</v>
      </c>
      <c r="K31" s="258">
        <f>SUM(E31:J31)</f>
        <v>0</v>
      </c>
      <c r="L31" s="259">
        <v>0</v>
      </c>
      <c r="M31" s="257">
        <v>0</v>
      </c>
      <c r="N31" s="257">
        <v>0</v>
      </c>
      <c r="O31" s="257">
        <v>0</v>
      </c>
      <c r="P31" s="257">
        <v>0</v>
      </c>
      <c r="Q31" s="257">
        <v>0</v>
      </c>
      <c r="R31" s="258">
        <f>SUM(L31:Q31)</f>
        <v>0</v>
      </c>
    </row>
    <row r="32" spans="1:18" ht="12.75" customHeight="1">
      <c r="A32" s="988"/>
      <c r="B32" s="989"/>
      <c r="C32" s="989"/>
      <c r="D32" s="990"/>
      <c r="E32" s="251"/>
      <c r="F32" s="252"/>
      <c r="G32" s="252"/>
      <c r="H32" s="252"/>
      <c r="I32" s="252"/>
      <c r="J32" s="252"/>
      <c r="K32" s="255"/>
      <c r="L32" s="254"/>
      <c r="M32" s="252"/>
      <c r="N32" s="252"/>
      <c r="O32" s="252"/>
      <c r="P32" s="252"/>
      <c r="Q32" s="252"/>
      <c r="R32" s="255"/>
    </row>
    <row r="33" spans="1:18" ht="12.75" customHeight="1">
      <c r="A33" s="967" t="s">
        <v>101</v>
      </c>
      <c r="B33" s="968"/>
      <c r="C33" s="968"/>
      <c r="D33" s="925"/>
      <c r="E33" s="256">
        <f t="shared" ref="E33:J33" si="5">E11+E17+E23+E25+E27+E29+E31</f>
        <v>694033</v>
      </c>
      <c r="F33" s="257">
        <f t="shared" si="5"/>
        <v>0</v>
      </c>
      <c r="G33" s="257">
        <f t="shared" si="5"/>
        <v>38984</v>
      </c>
      <c r="H33" s="257">
        <f t="shared" si="5"/>
        <v>6623</v>
      </c>
      <c r="I33" s="257">
        <f t="shared" si="5"/>
        <v>163</v>
      </c>
      <c r="J33" s="257">
        <f t="shared" si="5"/>
        <v>2925</v>
      </c>
      <c r="K33" s="258">
        <f>SUM(E33:J33)</f>
        <v>742728</v>
      </c>
      <c r="L33" s="259">
        <f t="shared" ref="L33:Q33" si="6">L11+L17+L23+L25+L27+L29+L31</f>
        <v>713671</v>
      </c>
      <c r="M33" s="257">
        <f t="shared" si="6"/>
        <v>0</v>
      </c>
      <c r="N33" s="257">
        <f t="shared" si="6"/>
        <v>46584</v>
      </c>
      <c r="O33" s="257">
        <f t="shared" si="6"/>
        <v>6623</v>
      </c>
      <c r="P33" s="257">
        <f t="shared" si="6"/>
        <v>163</v>
      </c>
      <c r="Q33" s="257">
        <f t="shared" si="6"/>
        <v>9132</v>
      </c>
      <c r="R33" s="258">
        <f>SUM(L33:Q33)</f>
        <v>776173</v>
      </c>
    </row>
    <row r="34" spans="1:18" ht="12.75" customHeight="1">
      <c r="A34" s="984"/>
      <c r="B34" s="985"/>
      <c r="C34" s="985"/>
      <c r="D34" s="907"/>
      <c r="E34" s="251"/>
      <c r="F34" s="252"/>
      <c r="G34" s="252"/>
      <c r="H34" s="252"/>
      <c r="I34" s="252"/>
      <c r="J34" s="252"/>
      <c r="K34" s="255"/>
      <c r="L34" s="254"/>
      <c r="M34" s="252"/>
      <c r="N34" s="252"/>
      <c r="O34" s="252"/>
      <c r="P34" s="252"/>
      <c r="Q34" s="252"/>
      <c r="R34" s="255"/>
    </row>
    <row r="35" spans="1:18" ht="12.75" customHeight="1">
      <c r="A35" s="935" t="s">
        <v>22</v>
      </c>
      <c r="B35" s="965"/>
      <c r="C35" s="965"/>
      <c r="D35" s="966"/>
      <c r="E35" s="251"/>
      <c r="F35" s="252"/>
      <c r="G35" s="252"/>
      <c r="H35" s="252"/>
      <c r="I35" s="252"/>
      <c r="J35" s="252"/>
      <c r="K35" s="253">
        <f t="shared" ref="K35:K40" si="7">SUM(E35:J35)</f>
        <v>0</v>
      </c>
      <c r="L35" s="254"/>
      <c r="M35" s="252"/>
      <c r="N35" s="252"/>
      <c r="O35" s="252"/>
      <c r="P35" s="252"/>
      <c r="Q35" s="252"/>
      <c r="R35" s="253">
        <f t="shared" ref="R35:R40" si="8">SUM(L35:Q35)</f>
        <v>0</v>
      </c>
    </row>
    <row r="36" spans="1:18" ht="12.75" customHeight="1">
      <c r="A36" s="938" t="s">
        <v>102</v>
      </c>
      <c r="B36" s="964"/>
      <c r="C36" s="964"/>
      <c r="D36" s="934"/>
      <c r="E36" s="251"/>
      <c r="F36" s="252"/>
      <c r="G36" s="252"/>
      <c r="H36" s="252"/>
      <c r="I36" s="252"/>
      <c r="J36" s="252"/>
      <c r="K36" s="253">
        <f t="shared" si="7"/>
        <v>0</v>
      </c>
      <c r="L36" s="254">
        <v>25282</v>
      </c>
      <c r="M36" s="252">
        <v>2646</v>
      </c>
      <c r="N36" s="252">
        <v>12564</v>
      </c>
      <c r="O36" s="252">
        <v>550</v>
      </c>
      <c r="P36" s="252">
        <v>277</v>
      </c>
      <c r="Q36" s="252"/>
      <c r="R36" s="253">
        <f t="shared" si="8"/>
        <v>41319</v>
      </c>
    </row>
    <row r="37" spans="1:18" ht="12.75" customHeight="1">
      <c r="A37" s="938" t="s">
        <v>150</v>
      </c>
      <c r="B37" s="964"/>
      <c r="C37" s="964"/>
      <c r="D37" s="934"/>
      <c r="E37" s="251"/>
      <c r="F37" s="252">
        <v>189492</v>
      </c>
      <c r="G37" s="252">
        <v>157479</v>
      </c>
      <c r="H37" s="252">
        <v>111314</v>
      </c>
      <c r="I37" s="252">
        <v>15779</v>
      </c>
      <c r="J37" s="252">
        <v>16831</v>
      </c>
      <c r="K37" s="253">
        <f t="shared" si="7"/>
        <v>490895</v>
      </c>
      <c r="L37" s="254"/>
      <c r="M37" s="252">
        <v>189699</v>
      </c>
      <c r="N37" s="252">
        <v>165584</v>
      </c>
      <c r="O37" s="252">
        <v>113673</v>
      </c>
      <c r="P37" s="252">
        <v>12313</v>
      </c>
      <c r="Q37" s="252">
        <v>14445</v>
      </c>
      <c r="R37" s="253">
        <f t="shared" si="8"/>
        <v>495714</v>
      </c>
    </row>
    <row r="38" spans="1:18" ht="12.75" customHeight="1">
      <c r="A38" s="935" t="s">
        <v>104</v>
      </c>
      <c r="B38" s="965"/>
      <c r="C38" s="965"/>
      <c r="D38" s="966"/>
      <c r="E38" s="251"/>
      <c r="F38" s="252"/>
      <c r="G38" s="252"/>
      <c r="H38" s="252"/>
      <c r="I38" s="252"/>
      <c r="J38" s="252"/>
      <c r="K38" s="253">
        <f t="shared" si="7"/>
        <v>0</v>
      </c>
      <c r="L38" s="254"/>
      <c r="M38" s="252"/>
      <c r="N38" s="252"/>
      <c r="O38" s="252"/>
      <c r="P38" s="252"/>
      <c r="Q38" s="252"/>
      <c r="R38" s="253">
        <f t="shared" si="8"/>
        <v>0</v>
      </c>
    </row>
    <row r="39" spans="1:18" ht="12.75" customHeight="1">
      <c r="A39" s="938" t="s">
        <v>48</v>
      </c>
      <c r="B39" s="964"/>
      <c r="C39" s="964"/>
      <c r="D39" s="934"/>
      <c r="E39" s="251"/>
      <c r="F39" s="252"/>
      <c r="G39" s="252"/>
      <c r="H39" s="252"/>
      <c r="I39" s="252"/>
      <c r="J39" s="252"/>
      <c r="K39" s="253">
        <f t="shared" si="7"/>
        <v>0</v>
      </c>
      <c r="L39" s="254"/>
      <c r="M39" s="252"/>
      <c r="N39" s="252"/>
      <c r="O39" s="252"/>
      <c r="P39" s="252"/>
      <c r="Q39" s="252"/>
      <c r="R39" s="253">
        <f t="shared" si="8"/>
        <v>0</v>
      </c>
    </row>
    <row r="40" spans="1:18" ht="12.75" customHeight="1">
      <c r="A40" s="967" t="s">
        <v>147</v>
      </c>
      <c r="B40" s="968"/>
      <c r="C40" s="968"/>
      <c r="D40" s="925"/>
      <c r="E40" s="256">
        <f t="shared" ref="E40:J40" si="9">SUM(E35:E38)</f>
        <v>0</v>
      </c>
      <c r="F40" s="257">
        <f t="shared" si="9"/>
        <v>189492</v>
      </c>
      <c r="G40" s="257">
        <f t="shared" si="9"/>
        <v>157479</v>
      </c>
      <c r="H40" s="257">
        <f t="shared" si="9"/>
        <v>111314</v>
      </c>
      <c r="I40" s="257">
        <f t="shared" si="9"/>
        <v>15779</v>
      </c>
      <c r="J40" s="257">
        <f t="shared" si="9"/>
        <v>16831</v>
      </c>
      <c r="K40" s="258">
        <f t="shared" si="7"/>
        <v>490895</v>
      </c>
      <c r="L40" s="259">
        <f t="shared" ref="L40:Q40" si="10">SUM(L35:L38)</f>
        <v>25282</v>
      </c>
      <c r="M40" s="257">
        <f t="shared" si="10"/>
        <v>192345</v>
      </c>
      <c r="N40" s="257">
        <f t="shared" si="10"/>
        <v>178148</v>
      </c>
      <c r="O40" s="257">
        <f t="shared" si="10"/>
        <v>114223</v>
      </c>
      <c r="P40" s="257">
        <f t="shared" si="10"/>
        <v>12590</v>
      </c>
      <c r="Q40" s="257">
        <f t="shared" si="10"/>
        <v>14445</v>
      </c>
      <c r="R40" s="258">
        <f t="shared" si="8"/>
        <v>537033</v>
      </c>
    </row>
    <row r="41" spans="1:18" ht="12.75" customHeight="1" thickBot="1">
      <c r="A41" s="953"/>
      <c r="B41" s="954"/>
      <c r="C41" s="954"/>
      <c r="D41" s="955"/>
      <c r="E41" s="260"/>
      <c r="F41" s="261"/>
      <c r="G41" s="261"/>
      <c r="H41" s="261"/>
      <c r="I41" s="261"/>
      <c r="J41" s="261"/>
      <c r="K41" s="262"/>
      <c r="L41" s="263"/>
      <c r="M41" s="261"/>
      <c r="N41" s="261"/>
      <c r="O41" s="261"/>
      <c r="P41" s="261"/>
      <c r="Q41" s="261"/>
      <c r="R41" s="264"/>
    </row>
    <row r="42" spans="1:18" ht="12.75" customHeight="1" thickBot="1">
      <c r="A42" s="961" t="s">
        <v>106</v>
      </c>
      <c r="B42" s="962"/>
      <c r="C42" s="962"/>
      <c r="D42" s="963"/>
      <c r="E42" s="265">
        <f t="shared" ref="E42:J42" si="11">E33+E40</f>
        <v>694033</v>
      </c>
      <c r="F42" s="266">
        <f t="shared" si="11"/>
        <v>189492</v>
      </c>
      <c r="G42" s="266">
        <f t="shared" si="11"/>
        <v>196463</v>
      </c>
      <c r="H42" s="266">
        <f t="shared" si="11"/>
        <v>117937</v>
      </c>
      <c r="I42" s="266">
        <f t="shared" si="11"/>
        <v>15942</v>
      </c>
      <c r="J42" s="266">
        <f t="shared" si="11"/>
        <v>19756</v>
      </c>
      <c r="K42" s="267">
        <f>SUM(E42:J42)</f>
        <v>1233623</v>
      </c>
      <c r="L42" s="268">
        <f t="shared" ref="L42:Q42" si="12">L33+L40</f>
        <v>738953</v>
      </c>
      <c r="M42" s="266">
        <f t="shared" si="12"/>
        <v>192345</v>
      </c>
      <c r="N42" s="266">
        <f t="shared" si="12"/>
        <v>224732</v>
      </c>
      <c r="O42" s="266">
        <f t="shared" si="12"/>
        <v>120846</v>
      </c>
      <c r="P42" s="266">
        <f t="shared" si="12"/>
        <v>12753</v>
      </c>
      <c r="Q42" s="266">
        <f t="shared" si="12"/>
        <v>23577</v>
      </c>
      <c r="R42" s="267">
        <f>SUM(L42:Q42)</f>
        <v>1313206</v>
      </c>
    </row>
    <row r="43" spans="1:18" ht="12.75" customHeight="1">
      <c r="A43" s="245"/>
      <c r="B43" s="245"/>
      <c r="C43" s="245"/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</row>
    <row r="44" spans="1:18" ht="12.75" customHeight="1">
      <c r="A44" s="245"/>
      <c r="B44" s="245"/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  <c r="R44" s="245"/>
    </row>
    <row r="45" spans="1:18" ht="12.75" customHeight="1">
      <c r="A45" s="245"/>
      <c r="B45" s="245"/>
      <c r="C45" s="245"/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  <c r="R45" s="245"/>
    </row>
    <row r="46" spans="1:18" ht="15">
      <c r="A46" s="956"/>
      <c r="B46" s="956"/>
      <c r="C46" s="956"/>
      <c r="D46" s="956"/>
      <c r="E46" s="956"/>
      <c r="F46" s="956"/>
      <c r="G46" s="956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</row>
    <row r="47" spans="1:18" ht="15">
      <c r="A47" s="957"/>
      <c r="B47" s="957"/>
      <c r="C47" s="957"/>
      <c r="D47" s="957"/>
      <c r="E47" s="957"/>
      <c r="F47" s="957"/>
      <c r="G47" s="957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</row>
    <row r="48" spans="1:18" ht="31.5" thickBot="1">
      <c r="A48" s="866" t="s">
        <v>148</v>
      </c>
      <c r="B48" s="866"/>
      <c r="C48" s="866"/>
      <c r="D48" s="866"/>
      <c r="E48" s="866"/>
      <c r="F48" s="866"/>
      <c r="G48" s="866"/>
      <c r="H48" s="245"/>
      <c r="I48" s="957"/>
      <c r="J48" s="957"/>
      <c r="K48" s="957"/>
      <c r="L48" s="245"/>
      <c r="M48" s="245"/>
      <c r="N48" s="245"/>
      <c r="O48" s="245"/>
      <c r="P48" s="245"/>
      <c r="Q48" s="245"/>
      <c r="R48" s="246" t="s">
        <v>56</v>
      </c>
    </row>
    <row r="49" spans="1:18" ht="48.75" customHeight="1">
      <c r="A49" s="839" t="s">
        <v>57</v>
      </c>
      <c r="B49" s="1017"/>
      <c r="C49" s="1017"/>
      <c r="D49" s="1018"/>
      <c r="E49" s="1007" t="s">
        <v>503</v>
      </c>
      <c r="F49" s="1008"/>
      <c r="G49" s="1008"/>
      <c r="H49" s="1008"/>
      <c r="I49" s="1008"/>
      <c r="J49" s="1008"/>
      <c r="K49" s="1009"/>
      <c r="L49" s="1008" t="s">
        <v>492</v>
      </c>
      <c r="M49" s="1008"/>
      <c r="N49" s="1008"/>
      <c r="O49" s="1008"/>
      <c r="P49" s="1008"/>
      <c r="Q49" s="1008"/>
      <c r="R49" s="1009"/>
    </row>
    <row r="50" spans="1:18" ht="41.25" customHeight="1">
      <c r="A50" s="1019"/>
      <c r="B50" s="1020"/>
      <c r="C50" s="1020"/>
      <c r="D50" s="1021"/>
      <c r="E50" s="1010" t="s">
        <v>145</v>
      </c>
      <c r="F50" s="1011"/>
      <c r="G50" s="1011"/>
      <c r="H50" s="1011"/>
      <c r="I50" s="1011"/>
      <c r="J50" s="1011"/>
      <c r="K50" s="1012"/>
      <c r="L50" s="1014" t="s">
        <v>145</v>
      </c>
      <c r="M50" s="1011"/>
      <c r="N50" s="1011"/>
      <c r="O50" s="1011"/>
      <c r="P50" s="1011"/>
      <c r="Q50" s="1011"/>
      <c r="R50" s="1012"/>
    </row>
    <row r="51" spans="1:18" ht="59.25" customHeight="1">
      <c r="A51" s="1019"/>
      <c r="B51" s="1020"/>
      <c r="C51" s="1020"/>
      <c r="D51" s="1021"/>
      <c r="E51" s="903" t="s">
        <v>149</v>
      </c>
      <c r="F51" s="1013" t="s">
        <v>59</v>
      </c>
      <c r="G51" s="1013"/>
      <c r="H51" s="1013"/>
      <c r="I51" s="1013"/>
      <c r="J51" s="1013"/>
      <c r="K51" s="907" t="s">
        <v>60</v>
      </c>
      <c r="L51" s="1015" t="s">
        <v>149</v>
      </c>
      <c r="M51" s="1013" t="s">
        <v>59</v>
      </c>
      <c r="N51" s="1013"/>
      <c r="O51" s="1013"/>
      <c r="P51" s="1013"/>
      <c r="Q51" s="1013"/>
      <c r="R51" s="907" t="s">
        <v>60</v>
      </c>
    </row>
    <row r="52" spans="1:18" ht="32.25" thickBot="1">
      <c r="A52" s="1022"/>
      <c r="B52" s="1023"/>
      <c r="C52" s="1023"/>
      <c r="D52" s="1024"/>
      <c r="E52" s="904"/>
      <c r="F52" s="243" t="s">
        <v>61</v>
      </c>
      <c r="G52" s="243" t="s">
        <v>62</v>
      </c>
      <c r="H52" s="243" t="s">
        <v>63</v>
      </c>
      <c r="I52" s="243" t="s">
        <v>64</v>
      </c>
      <c r="J52" s="243" t="s">
        <v>65</v>
      </c>
      <c r="K52" s="908"/>
      <c r="L52" s="1016"/>
      <c r="M52" s="243" t="s">
        <v>61</v>
      </c>
      <c r="N52" s="243" t="s">
        <v>62</v>
      </c>
      <c r="O52" s="243" t="s">
        <v>63</v>
      </c>
      <c r="P52" s="243" t="s">
        <v>64</v>
      </c>
      <c r="Q52" s="243" t="s">
        <v>65</v>
      </c>
      <c r="R52" s="908"/>
    </row>
    <row r="53" spans="1:18" ht="15.75">
      <c r="A53" s="958" t="s">
        <v>35</v>
      </c>
      <c r="B53" s="959"/>
      <c r="C53" s="959"/>
      <c r="D53" s="960"/>
      <c r="E53" s="269">
        <f>SUM(E54:E57)</f>
        <v>0</v>
      </c>
      <c r="F53" s="270">
        <f t="shared" ref="F53:Q53" si="13">SUM(F54:F57)</f>
        <v>0</v>
      </c>
      <c r="G53" s="270">
        <f t="shared" si="13"/>
        <v>0</v>
      </c>
      <c r="H53" s="270">
        <f t="shared" si="13"/>
        <v>0</v>
      </c>
      <c r="I53" s="270">
        <f t="shared" si="13"/>
        <v>0</v>
      </c>
      <c r="J53" s="270">
        <f t="shared" si="13"/>
        <v>0</v>
      </c>
      <c r="K53" s="271">
        <f>SUM(E53:J53)</f>
        <v>0</v>
      </c>
      <c r="L53" s="272">
        <f t="shared" si="13"/>
        <v>0</v>
      </c>
      <c r="M53" s="270">
        <f t="shared" si="13"/>
        <v>0</v>
      </c>
      <c r="N53" s="270">
        <f t="shared" si="13"/>
        <v>0</v>
      </c>
      <c r="O53" s="270">
        <f t="shared" si="13"/>
        <v>0</v>
      </c>
      <c r="P53" s="270">
        <f t="shared" si="13"/>
        <v>0</v>
      </c>
      <c r="Q53" s="270">
        <f t="shared" si="13"/>
        <v>0</v>
      </c>
      <c r="R53" s="271">
        <f>SUM(L53:Q53)</f>
        <v>0</v>
      </c>
    </row>
    <row r="54" spans="1:18" ht="15">
      <c r="A54" s="950" t="s">
        <v>109</v>
      </c>
      <c r="B54" s="951"/>
      <c r="C54" s="951"/>
      <c r="D54" s="952"/>
      <c r="E54" s="273"/>
      <c r="F54" s="252"/>
      <c r="G54" s="252"/>
      <c r="H54" s="252"/>
      <c r="I54" s="252"/>
      <c r="J54" s="252"/>
      <c r="K54" s="255">
        <f>SUM(E54:J54)</f>
        <v>0</v>
      </c>
      <c r="L54" s="274"/>
      <c r="M54" s="252"/>
      <c r="N54" s="252"/>
      <c r="O54" s="252"/>
      <c r="P54" s="252"/>
      <c r="Q54" s="252"/>
      <c r="R54" s="255">
        <f>SUM(L54:Q54)</f>
        <v>0</v>
      </c>
    </row>
    <row r="55" spans="1:18" ht="15">
      <c r="A55" s="950" t="s">
        <v>111</v>
      </c>
      <c r="B55" s="951"/>
      <c r="C55" s="951"/>
      <c r="D55" s="952"/>
      <c r="E55" s="273"/>
      <c r="F55" s="252"/>
      <c r="G55" s="252"/>
      <c r="H55" s="252"/>
      <c r="I55" s="252"/>
      <c r="J55" s="252"/>
      <c r="K55" s="255">
        <f>SUM(E55:J55)</f>
        <v>0</v>
      </c>
      <c r="L55" s="274"/>
      <c r="M55" s="252"/>
      <c r="N55" s="252"/>
      <c r="O55" s="252"/>
      <c r="P55" s="252"/>
      <c r="Q55" s="252"/>
      <c r="R55" s="255">
        <f>SUM(L55:Q55)</f>
        <v>0</v>
      </c>
    </row>
    <row r="56" spans="1:18" ht="15">
      <c r="A56" s="950" t="s">
        <v>112</v>
      </c>
      <c r="B56" s="951"/>
      <c r="C56" s="951"/>
      <c r="D56" s="952"/>
      <c r="E56" s="273"/>
      <c r="F56" s="252"/>
      <c r="G56" s="252"/>
      <c r="H56" s="252"/>
      <c r="I56" s="252"/>
      <c r="J56" s="252"/>
      <c r="K56" s="255">
        <f>SUM(E56:J56)</f>
        <v>0</v>
      </c>
      <c r="L56" s="274"/>
      <c r="M56" s="252"/>
      <c r="N56" s="252"/>
      <c r="O56" s="252"/>
      <c r="P56" s="252"/>
      <c r="Q56" s="252"/>
      <c r="R56" s="255">
        <f>SUM(L56:Q56)</f>
        <v>0</v>
      </c>
    </row>
    <row r="57" spans="1:18" ht="15">
      <c r="A57" s="950" t="s">
        <v>113</v>
      </c>
      <c r="B57" s="951"/>
      <c r="C57" s="951"/>
      <c r="D57" s="952"/>
      <c r="E57" s="273"/>
      <c r="F57" s="252"/>
      <c r="G57" s="252"/>
      <c r="H57" s="252"/>
      <c r="I57" s="252"/>
      <c r="J57" s="252"/>
      <c r="K57" s="255">
        <f>SUM(E57:J57)</f>
        <v>0</v>
      </c>
      <c r="L57" s="274"/>
      <c r="M57" s="252"/>
      <c r="N57" s="252"/>
      <c r="O57" s="252"/>
      <c r="P57" s="252"/>
      <c r="Q57" s="252"/>
      <c r="R57" s="255">
        <f>SUM(L57:Q57)</f>
        <v>0</v>
      </c>
    </row>
    <row r="58" spans="1:18" ht="15">
      <c r="A58" s="944"/>
      <c r="B58" s="945"/>
      <c r="C58" s="945"/>
      <c r="D58" s="946"/>
      <c r="E58" s="273"/>
      <c r="F58" s="252"/>
      <c r="G58" s="252"/>
      <c r="H58" s="252"/>
      <c r="I58" s="252"/>
      <c r="J58" s="252"/>
      <c r="K58" s="255"/>
      <c r="L58" s="274"/>
      <c r="M58" s="252"/>
      <c r="N58" s="252"/>
      <c r="O58" s="252"/>
      <c r="P58" s="252"/>
      <c r="Q58" s="252"/>
      <c r="R58" s="255"/>
    </row>
    <row r="59" spans="1:18" ht="15.75">
      <c r="A59" s="941" t="s">
        <v>115</v>
      </c>
      <c r="B59" s="942"/>
      <c r="C59" s="942"/>
      <c r="D59" s="943"/>
      <c r="E59" s="275">
        <v>0</v>
      </c>
      <c r="F59" s="257">
        <v>0</v>
      </c>
      <c r="G59" s="257">
        <v>0</v>
      </c>
      <c r="H59" s="257">
        <v>0</v>
      </c>
      <c r="I59" s="257">
        <v>0</v>
      </c>
      <c r="J59" s="257">
        <v>0</v>
      </c>
      <c r="K59" s="276">
        <f>SUM(E59:J59)</f>
        <v>0</v>
      </c>
      <c r="L59" s="277">
        <v>0</v>
      </c>
      <c r="M59" s="257">
        <v>0</v>
      </c>
      <c r="N59" s="257">
        <v>0</v>
      </c>
      <c r="O59" s="257">
        <v>0</v>
      </c>
      <c r="P59" s="257">
        <v>0</v>
      </c>
      <c r="Q59" s="257">
        <v>0</v>
      </c>
      <c r="R59" s="276">
        <f>SUM(L59:Q59)</f>
        <v>0</v>
      </c>
    </row>
    <row r="60" spans="1:18" ht="15">
      <c r="A60" s="944"/>
      <c r="B60" s="945"/>
      <c r="C60" s="945"/>
      <c r="D60" s="946"/>
      <c r="E60" s="273"/>
      <c r="F60" s="252"/>
      <c r="G60" s="252"/>
      <c r="H60" s="252"/>
      <c r="I60" s="252"/>
      <c r="J60" s="252"/>
      <c r="K60" s="255"/>
      <c r="L60" s="274"/>
      <c r="M60" s="252"/>
      <c r="N60" s="252"/>
      <c r="O60" s="252"/>
      <c r="P60" s="252"/>
      <c r="Q60" s="252"/>
      <c r="R60" s="255"/>
    </row>
    <row r="61" spans="1:18" ht="15.75">
      <c r="A61" s="941" t="s">
        <v>116</v>
      </c>
      <c r="B61" s="942"/>
      <c r="C61" s="942"/>
      <c r="D61" s="943"/>
      <c r="E61" s="275">
        <v>0</v>
      </c>
      <c r="F61" s="257">
        <v>0</v>
      </c>
      <c r="G61" s="257">
        <v>0</v>
      </c>
      <c r="H61" s="257">
        <v>0</v>
      </c>
      <c r="I61" s="257">
        <v>0</v>
      </c>
      <c r="J61" s="257">
        <v>0</v>
      </c>
      <c r="K61" s="276">
        <f>SUM(E61:J61)</f>
        <v>0</v>
      </c>
      <c r="L61" s="277">
        <v>0</v>
      </c>
      <c r="M61" s="257">
        <v>0</v>
      </c>
      <c r="N61" s="257">
        <v>0</v>
      </c>
      <c r="O61" s="257">
        <v>0</v>
      </c>
      <c r="P61" s="257">
        <v>0</v>
      </c>
      <c r="Q61" s="257">
        <v>0</v>
      </c>
      <c r="R61" s="276">
        <f>SUM(L61:Q61)</f>
        <v>0</v>
      </c>
    </row>
    <row r="62" spans="1:18" ht="15.75">
      <c r="A62" s="923"/>
      <c r="B62" s="924"/>
      <c r="C62" s="924"/>
      <c r="D62" s="925"/>
      <c r="E62" s="251"/>
      <c r="F62" s="252"/>
      <c r="G62" s="252"/>
      <c r="H62" s="252"/>
      <c r="I62" s="252"/>
      <c r="J62" s="252"/>
      <c r="K62" s="255"/>
      <c r="L62" s="254"/>
      <c r="M62" s="252"/>
      <c r="N62" s="252"/>
      <c r="O62" s="252"/>
      <c r="P62" s="252"/>
      <c r="Q62" s="252"/>
      <c r="R62" s="255"/>
    </row>
    <row r="63" spans="1:18" ht="12.75" customHeight="1">
      <c r="A63" s="947" t="s">
        <v>117</v>
      </c>
      <c r="B63" s="948"/>
      <c r="C63" s="948"/>
      <c r="D63" s="949"/>
      <c r="E63" s="256">
        <v>0</v>
      </c>
      <c r="F63" s="257">
        <v>0</v>
      </c>
      <c r="G63" s="257">
        <v>0</v>
      </c>
      <c r="H63" s="257">
        <v>0</v>
      </c>
      <c r="I63" s="257">
        <v>0</v>
      </c>
      <c r="J63" s="257">
        <v>0</v>
      </c>
      <c r="K63" s="276">
        <f>SUM(E63:J63)</f>
        <v>0</v>
      </c>
      <c r="L63" s="259">
        <v>0</v>
      </c>
      <c r="M63" s="257">
        <v>0</v>
      </c>
      <c r="N63" s="257">
        <v>0</v>
      </c>
      <c r="O63" s="257">
        <v>0</v>
      </c>
      <c r="P63" s="257">
        <v>0</v>
      </c>
      <c r="Q63" s="257">
        <v>0</v>
      </c>
      <c r="R63" s="276">
        <f>SUM(L63:Q63)</f>
        <v>0</v>
      </c>
    </row>
    <row r="64" spans="1:18" ht="12.75" customHeight="1">
      <c r="A64" s="1025"/>
      <c r="B64" s="1026"/>
      <c r="C64" s="1026"/>
      <c r="D64" s="1027"/>
      <c r="E64" s="278"/>
      <c r="F64" s="252"/>
      <c r="G64" s="252"/>
      <c r="H64" s="252"/>
      <c r="I64" s="252"/>
      <c r="J64" s="252"/>
      <c r="K64" s="255"/>
      <c r="L64" s="279"/>
      <c r="M64" s="252"/>
      <c r="N64" s="252"/>
      <c r="O64" s="252"/>
      <c r="P64" s="252"/>
      <c r="Q64" s="252"/>
      <c r="R64" s="255"/>
    </row>
    <row r="65" spans="1:18" ht="12.75" customHeight="1">
      <c r="A65" s="923" t="s">
        <v>120</v>
      </c>
      <c r="B65" s="924"/>
      <c r="C65" s="924"/>
      <c r="D65" s="925"/>
      <c r="E65" s="280">
        <f t="shared" ref="E65:J65" si="14">E53+E59+E61+E63</f>
        <v>0</v>
      </c>
      <c r="F65" s="281">
        <f t="shared" si="14"/>
        <v>0</v>
      </c>
      <c r="G65" s="281">
        <f t="shared" si="14"/>
        <v>0</v>
      </c>
      <c r="H65" s="281">
        <f t="shared" si="14"/>
        <v>0</v>
      </c>
      <c r="I65" s="281">
        <f t="shared" si="14"/>
        <v>0</v>
      </c>
      <c r="J65" s="281">
        <f t="shared" si="14"/>
        <v>0</v>
      </c>
      <c r="K65" s="276">
        <f>SUM(E65:J65)</f>
        <v>0</v>
      </c>
      <c r="L65" s="282">
        <f t="shared" ref="L65:Q65" si="15">L53+L59+L61+L63</f>
        <v>0</v>
      </c>
      <c r="M65" s="281">
        <f t="shared" si="15"/>
        <v>0</v>
      </c>
      <c r="N65" s="281">
        <f t="shared" si="15"/>
        <v>0</v>
      </c>
      <c r="O65" s="281">
        <f t="shared" si="15"/>
        <v>0</v>
      </c>
      <c r="P65" s="281">
        <f t="shared" si="15"/>
        <v>0</v>
      </c>
      <c r="Q65" s="281">
        <f t="shared" si="15"/>
        <v>0</v>
      </c>
      <c r="R65" s="276">
        <f>SUM(L65:Q65)</f>
        <v>0</v>
      </c>
    </row>
    <row r="66" spans="1:18" ht="12.75" customHeight="1">
      <c r="A66" s="923"/>
      <c r="B66" s="924"/>
      <c r="C66" s="924"/>
      <c r="D66" s="925"/>
      <c r="E66" s="251"/>
      <c r="F66" s="252"/>
      <c r="G66" s="252"/>
      <c r="H66" s="252"/>
      <c r="I66" s="252"/>
      <c r="J66" s="252"/>
      <c r="K66" s="255"/>
      <c r="L66" s="254"/>
      <c r="M66" s="252"/>
      <c r="N66" s="252"/>
      <c r="O66" s="252"/>
      <c r="P66" s="252"/>
      <c r="Q66" s="252"/>
      <c r="R66" s="255"/>
    </row>
    <row r="67" spans="1:18" ht="12.75" customHeight="1">
      <c r="A67" s="1028" t="s">
        <v>22</v>
      </c>
      <c r="B67" s="1029"/>
      <c r="C67" s="1029"/>
      <c r="D67" s="966"/>
      <c r="E67" s="251"/>
      <c r="F67" s="252"/>
      <c r="G67" s="252"/>
      <c r="H67" s="252"/>
      <c r="I67" s="252"/>
      <c r="J67" s="252"/>
      <c r="K67" s="255">
        <f t="shared" ref="K67:K72" si="16">SUM(E67:J67)</f>
        <v>0</v>
      </c>
      <c r="L67" s="254"/>
      <c r="M67" s="252"/>
      <c r="N67" s="252"/>
      <c r="O67" s="252"/>
      <c r="P67" s="252"/>
      <c r="Q67" s="252"/>
      <c r="R67" s="255">
        <f t="shared" ref="R67:R72" si="17">SUM(L67:Q67)</f>
        <v>0</v>
      </c>
    </row>
    <row r="68" spans="1:18" ht="15">
      <c r="A68" s="932" t="s">
        <v>102</v>
      </c>
      <c r="B68" s="933"/>
      <c r="C68" s="933"/>
      <c r="D68" s="934"/>
      <c r="E68" s="251"/>
      <c r="F68" s="252"/>
      <c r="G68" s="252"/>
      <c r="H68" s="252"/>
      <c r="I68" s="252"/>
      <c r="J68" s="252"/>
      <c r="K68" s="255">
        <f t="shared" si="16"/>
        <v>0</v>
      </c>
      <c r="L68" s="254">
        <v>28494</v>
      </c>
      <c r="M68" s="252"/>
      <c r="N68" s="252"/>
      <c r="O68" s="252"/>
      <c r="P68" s="252"/>
      <c r="Q68" s="252"/>
      <c r="R68" s="255">
        <f t="shared" si="17"/>
        <v>28494</v>
      </c>
    </row>
    <row r="69" spans="1:18" ht="12.75" customHeight="1">
      <c r="A69" s="932" t="s">
        <v>150</v>
      </c>
      <c r="B69" s="933"/>
      <c r="C69" s="933"/>
      <c r="D69" s="934"/>
      <c r="E69" s="251"/>
      <c r="F69" s="252"/>
      <c r="G69" s="252"/>
      <c r="H69" s="252"/>
      <c r="I69" s="252"/>
      <c r="J69" s="252"/>
      <c r="K69" s="255">
        <f t="shared" si="16"/>
        <v>0</v>
      </c>
      <c r="L69" s="254"/>
      <c r="M69" s="252"/>
      <c r="N69" s="252"/>
      <c r="O69" s="252"/>
      <c r="P69" s="252"/>
      <c r="Q69" s="252"/>
      <c r="R69" s="255">
        <f t="shared" si="17"/>
        <v>0</v>
      </c>
    </row>
    <row r="70" spans="1:18" ht="12.75" customHeight="1">
      <c r="A70" s="935" t="s">
        <v>104</v>
      </c>
      <c r="B70" s="936"/>
      <c r="C70" s="936"/>
      <c r="D70" s="937"/>
      <c r="E70" s="251"/>
      <c r="F70" s="252"/>
      <c r="G70" s="252"/>
      <c r="H70" s="252"/>
      <c r="I70" s="252"/>
      <c r="J70" s="252"/>
      <c r="K70" s="255">
        <f t="shared" si="16"/>
        <v>0</v>
      </c>
      <c r="L70" s="254"/>
      <c r="M70" s="252"/>
      <c r="N70" s="252"/>
      <c r="O70" s="252"/>
      <c r="P70" s="252"/>
      <c r="Q70" s="252"/>
      <c r="R70" s="255">
        <f t="shared" si="17"/>
        <v>0</v>
      </c>
    </row>
    <row r="71" spans="1:18" ht="12.75" customHeight="1">
      <c r="A71" s="938" t="s">
        <v>48</v>
      </c>
      <c r="B71" s="939"/>
      <c r="C71" s="939"/>
      <c r="D71" s="940"/>
      <c r="E71" s="251"/>
      <c r="F71" s="252"/>
      <c r="G71" s="252"/>
      <c r="H71" s="252"/>
      <c r="I71" s="252"/>
      <c r="J71" s="252"/>
      <c r="K71" s="255">
        <f t="shared" si="16"/>
        <v>0</v>
      </c>
      <c r="L71" s="254"/>
      <c r="M71" s="252"/>
      <c r="N71" s="252"/>
      <c r="O71" s="252"/>
      <c r="P71" s="252"/>
      <c r="Q71" s="252"/>
      <c r="R71" s="255">
        <f t="shared" si="17"/>
        <v>0</v>
      </c>
    </row>
    <row r="72" spans="1:18" ht="12.75" customHeight="1">
      <c r="A72" s="923" t="s">
        <v>151</v>
      </c>
      <c r="B72" s="924"/>
      <c r="C72" s="924"/>
      <c r="D72" s="925"/>
      <c r="E72" s="256">
        <f>SUM(E67:E70)</f>
        <v>0</v>
      </c>
      <c r="F72" s="257">
        <f t="shared" ref="F72:Q72" si="18">SUM(F67:F70)</f>
        <v>0</v>
      </c>
      <c r="G72" s="257">
        <f t="shared" si="18"/>
        <v>0</v>
      </c>
      <c r="H72" s="257">
        <f t="shared" si="18"/>
        <v>0</v>
      </c>
      <c r="I72" s="257">
        <f t="shared" si="18"/>
        <v>0</v>
      </c>
      <c r="J72" s="257">
        <f t="shared" si="18"/>
        <v>0</v>
      </c>
      <c r="K72" s="276">
        <f t="shared" si="16"/>
        <v>0</v>
      </c>
      <c r="L72" s="259">
        <f t="shared" si="18"/>
        <v>28494</v>
      </c>
      <c r="M72" s="257">
        <f t="shared" si="18"/>
        <v>0</v>
      </c>
      <c r="N72" s="257">
        <f t="shared" si="18"/>
        <v>0</v>
      </c>
      <c r="O72" s="257">
        <f t="shared" si="18"/>
        <v>0</v>
      </c>
      <c r="P72" s="257">
        <f t="shared" si="18"/>
        <v>0</v>
      </c>
      <c r="Q72" s="257">
        <f t="shared" si="18"/>
        <v>0</v>
      </c>
      <c r="R72" s="276">
        <f t="shared" si="17"/>
        <v>28494</v>
      </c>
    </row>
    <row r="73" spans="1:18" ht="12.75" customHeight="1">
      <c r="A73" s="903"/>
      <c r="B73" s="905"/>
      <c r="C73" s="905"/>
      <c r="D73" s="907"/>
      <c r="E73" s="251"/>
      <c r="F73" s="252"/>
      <c r="G73" s="252"/>
      <c r="H73" s="252"/>
      <c r="I73" s="252"/>
      <c r="J73" s="252"/>
      <c r="K73" s="255"/>
      <c r="L73" s="254"/>
      <c r="M73" s="252"/>
      <c r="N73" s="252"/>
      <c r="O73" s="252"/>
      <c r="P73" s="252"/>
      <c r="Q73" s="252"/>
      <c r="R73" s="255"/>
    </row>
    <row r="74" spans="1:18" ht="12.75" customHeight="1">
      <c r="A74" s="923" t="s">
        <v>140</v>
      </c>
      <c r="B74" s="924"/>
      <c r="C74" s="924"/>
      <c r="D74" s="925"/>
      <c r="E74" s="256">
        <f t="shared" ref="E74:J74" si="19">E65+E72</f>
        <v>0</v>
      </c>
      <c r="F74" s="257">
        <f t="shared" si="19"/>
        <v>0</v>
      </c>
      <c r="G74" s="257">
        <f t="shared" si="19"/>
        <v>0</v>
      </c>
      <c r="H74" s="257">
        <f t="shared" si="19"/>
        <v>0</v>
      </c>
      <c r="I74" s="257">
        <f t="shared" si="19"/>
        <v>0</v>
      </c>
      <c r="J74" s="257">
        <f t="shared" si="19"/>
        <v>0</v>
      </c>
      <c r="K74" s="276">
        <f>SUM(E74:J74)</f>
        <v>0</v>
      </c>
      <c r="L74" s="259">
        <f t="shared" ref="L74:Q74" si="20">L65+L72</f>
        <v>28494</v>
      </c>
      <c r="M74" s="257">
        <f t="shared" si="20"/>
        <v>0</v>
      </c>
      <c r="N74" s="257">
        <f t="shared" si="20"/>
        <v>0</v>
      </c>
      <c r="O74" s="257">
        <f t="shared" si="20"/>
        <v>0</v>
      </c>
      <c r="P74" s="257">
        <f t="shared" si="20"/>
        <v>0</v>
      </c>
      <c r="Q74" s="257">
        <f t="shared" si="20"/>
        <v>0</v>
      </c>
      <c r="R74" s="276">
        <f>SUM(L74:Q74)</f>
        <v>28494</v>
      </c>
    </row>
    <row r="75" spans="1:18" ht="12.75" customHeight="1" thickBot="1">
      <c r="A75" s="926"/>
      <c r="B75" s="927"/>
      <c r="C75" s="927"/>
      <c r="D75" s="928"/>
      <c r="E75" s="283"/>
      <c r="F75" s="284"/>
      <c r="G75" s="284"/>
      <c r="H75" s="284"/>
      <c r="I75" s="284"/>
      <c r="J75" s="284"/>
      <c r="K75" s="285"/>
      <c r="L75" s="286"/>
      <c r="M75" s="284"/>
      <c r="N75" s="284"/>
      <c r="O75" s="284"/>
      <c r="P75" s="284"/>
      <c r="Q75" s="284"/>
      <c r="R75" s="285"/>
    </row>
    <row r="76" spans="1:18" ht="15" customHeight="1" thickBot="1">
      <c r="A76" s="929" t="s">
        <v>152</v>
      </c>
      <c r="B76" s="930"/>
      <c r="C76" s="930"/>
      <c r="D76" s="931"/>
      <c r="E76" s="265">
        <f t="shared" ref="E76:J76" si="21">E42+E74</f>
        <v>694033</v>
      </c>
      <c r="F76" s="266">
        <f t="shared" si="21"/>
        <v>189492</v>
      </c>
      <c r="G76" s="266">
        <f t="shared" si="21"/>
        <v>196463</v>
      </c>
      <c r="H76" s="266">
        <f t="shared" si="21"/>
        <v>117937</v>
      </c>
      <c r="I76" s="266">
        <f t="shared" si="21"/>
        <v>15942</v>
      </c>
      <c r="J76" s="266">
        <f t="shared" si="21"/>
        <v>19756</v>
      </c>
      <c r="K76" s="287">
        <f>SUM(E76:J76)</f>
        <v>1233623</v>
      </c>
      <c r="L76" s="268">
        <f t="shared" ref="L76:Q76" si="22">L42+L74</f>
        <v>767447</v>
      </c>
      <c r="M76" s="266">
        <f t="shared" si="22"/>
        <v>192345</v>
      </c>
      <c r="N76" s="266">
        <f t="shared" si="22"/>
        <v>224732</v>
      </c>
      <c r="O76" s="266">
        <f t="shared" si="22"/>
        <v>120846</v>
      </c>
      <c r="P76" s="266">
        <f t="shared" si="22"/>
        <v>12753</v>
      </c>
      <c r="Q76" s="266">
        <f t="shared" si="22"/>
        <v>23577</v>
      </c>
      <c r="R76" s="287">
        <f>SUM(L76:Q76)</f>
        <v>1341700</v>
      </c>
    </row>
    <row r="79" spans="1:18" ht="15.75">
      <c r="D79" s="1347" t="s">
        <v>578</v>
      </c>
      <c r="E79" s="1348"/>
      <c r="F79" s="1348"/>
    </row>
    <row r="80" spans="1:18" ht="15.75">
      <c r="D80" s="1347" t="s">
        <v>579</v>
      </c>
      <c r="E80" s="1348"/>
      <c r="F80" s="1348"/>
    </row>
    <row r="81" spans="4:6" ht="15.75">
      <c r="D81" s="1347" t="s">
        <v>580</v>
      </c>
      <c r="E81" s="1348"/>
      <c r="F81" s="1348"/>
    </row>
  </sheetData>
  <sheetProtection selectLockedCells="1" selectUnlockedCells="1"/>
  <mergeCells count="89">
    <mergeCell ref="D79:F79"/>
    <mergeCell ref="D80:F80"/>
    <mergeCell ref="D81:F81"/>
    <mergeCell ref="A64:D64"/>
    <mergeCell ref="A65:D65"/>
    <mergeCell ref="A66:D66"/>
    <mergeCell ref="A67:D67"/>
    <mergeCell ref="A68:D68"/>
    <mergeCell ref="I48:K48"/>
    <mergeCell ref="A49:D52"/>
    <mergeCell ref="E49:K49"/>
    <mergeCell ref="L49:R49"/>
    <mergeCell ref="E50:K50"/>
    <mergeCell ref="L50:R50"/>
    <mergeCell ref="E51:E52"/>
    <mergeCell ref="F51:J51"/>
    <mergeCell ref="K51:K52"/>
    <mergeCell ref="L51:L52"/>
    <mergeCell ref="M51:Q51"/>
    <mergeCell ref="R51:R52"/>
    <mergeCell ref="L7:R7"/>
    <mergeCell ref="L8:R8"/>
    <mergeCell ref="L9:L10"/>
    <mergeCell ref="M9:Q9"/>
    <mergeCell ref="R9:R10"/>
    <mergeCell ref="A11:D11"/>
    <mergeCell ref="A1:K1"/>
    <mergeCell ref="A2:G2"/>
    <mergeCell ref="A3:K3"/>
    <mergeCell ref="A6:B6"/>
    <mergeCell ref="A7:D10"/>
    <mergeCell ref="E7:K7"/>
    <mergeCell ref="E8:K8"/>
    <mergeCell ref="E9:E10"/>
    <mergeCell ref="F9:J9"/>
    <mergeCell ref="K9:K10"/>
    <mergeCell ref="A23:D23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35:D35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6:D36"/>
    <mergeCell ref="A37:D37"/>
    <mergeCell ref="A38:D38"/>
    <mergeCell ref="A39:D39"/>
    <mergeCell ref="A40:D40"/>
    <mergeCell ref="A41:D41"/>
    <mergeCell ref="A46:G46"/>
    <mergeCell ref="A47:G47"/>
    <mergeCell ref="A48:G48"/>
    <mergeCell ref="A53:D53"/>
    <mergeCell ref="A42:D42"/>
    <mergeCell ref="A54:D54"/>
    <mergeCell ref="A55:D55"/>
    <mergeCell ref="A56:D56"/>
    <mergeCell ref="A57:D57"/>
    <mergeCell ref="A58:D58"/>
    <mergeCell ref="A59:D59"/>
    <mergeCell ref="A60:D60"/>
    <mergeCell ref="A61:D61"/>
    <mergeCell ref="A62:D62"/>
    <mergeCell ref="A63:D63"/>
    <mergeCell ref="A74:D74"/>
    <mergeCell ref="A75:D75"/>
    <mergeCell ref="A76:D76"/>
    <mergeCell ref="A69:D69"/>
    <mergeCell ref="A70:D70"/>
    <mergeCell ref="A71:D71"/>
    <mergeCell ref="A72:D72"/>
    <mergeCell ref="A73:D73"/>
  </mergeCells>
  <pageMargins left="0.39374999999999999" right="0.39374999999999999" top="0.39374999999999999" bottom="0.39374999999999999" header="0.51180555555555551" footer="0.51180555555555551"/>
  <pageSetup paperSize="9" scale="85" firstPageNumber="0" fitToHeight="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4"/>
  <sheetViews>
    <sheetView topLeftCell="A25" workbookViewId="0">
      <selection activeCell="K4" sqref="K4"/>
    </sheetView>
  </sheetViews>
  <sheetFormatPr defaultColWidth="9" defaultRowHeight="12.75"/>
  <cols>
    <col min="1" max="2" width="9.28515625" style="23" customWidth="1"/>
    <col min="3" max="3" width="9" style="23"/>
    <col min="4" max="4" width="17.7109375" style="23" customWidth="1"/>
    <col min="5" max="5" width="8.5703125" style="23" customWidth="1"/>
    <col min="6" max="7" width="8.42578125" style="23" customWidth="1"/>
    <col min="8" max="8" width="7.85546875" style="23" customWidth="1"/>
    <col min="9" max="9" width="9.140625" style="23" customWidth="1"/>
    <col min="10" max="10" width="7.7109375" style="23" customWidth="1"/>
    <col min="11" max="11" width="10" style="23" customWidth="1"/>
    <col min="12" max="12" width="14.7109375" style="23" customWidth="1"/>
    <col min="13" max="13" width="11.140625" style="23" customWidth="1"/>
    <col min="14" max="14" width="14.28515625" style="23" customWidth="1"/>
    <col min="15" max="15" width="12.85546875" style="23" customWidth="1"/>
    <col min="16" max="16" width="15.28515625" style="23" customWidth="1"/>
    <col min="17" max="17" width="9" style="23"/>
    <col min="18" max="18" width="10.7109375" style="23" customWidth="1"/>
    <col min="19" max="16384" width="9" style="23"/>
  </cols>
  <sheetData>
    <row r="1" spans="1:18" ht="12.75" customHeight="1">
      <c r="A1" s="1089" t="s">
        <v>586</v>
      </c>
      <c r="B1" s="1089"/>
      <c r="C1" s="1089"/>
      <c r="D1" s="1089"/>
      <c r="E1" s="1089"/>
      <c r="F1" s="1089"/>
      <c r="G1" s="1089"/>
      <c r="H1" s="1089"/>
      <c r="I1" s="1089"/>
      <c r="J1" s="1089"/>
      <c r="K1" s="1089"/>
    </row>
    <row r="2" spans="1:18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8" ht="12.75" customHeight="1">
      <c r="A3" s="1096" t="s">
        <v>510</v>
      </c>
      <c r="B3" s="1096"/>
      <c r="C3" s="1096"/>
      <c r="D3" s="1096"/>
      <c r="E3" s="1096"/>
      <c r="F3" s="1096"/>
      <c r="G3" s="1096"/>
      <c r="H3" s="1096"/>
      <c r="I3" s="1096"/>
      <c r="J3" s="1096"/>
      <c r="K3" s="1096"/>
      <c r="L3" s="1097"/>
      <c r="M3" s="1097"/>
      <c r="N3" s="1097"/>
      <c r="O3" s="1097"/>
      <c r="P3" s="1097"/>
      <c r="Q3" s="1097"/>
      <c r="R3" s="1097"/>
    </row>
    <row r="4" spans="1:18">
      <c r="A4" s="26"/>
      <c r="B4" s="26"/>
      <c r="C4" s="26"/>
      <c r="D4" s="26"/>
      <c r="E4" s="26"/>
      <c r="F4" s="26"/>
      <c r="G4" s="26"/>
      <c r="L4" s="26"/>
      <c r="M4" s="26"/>
      <c r="N4" s="26"/>
      <c r="R4" s="106"/>
    </row>
    <row r="5" spans="1:18" ht="12.75" customHeight="1" thickBot="1">
      <c r="A5" s="317" t="s">
        <v>144</v>
      </c>
      <c r="B5" s="318"/>
      <c r="C5" s="318"/>
      <c r="D5" s="318"/>
      <c r="E5" s="318"/>
      <c r="F5" s="318"/>
      <c r="G5" s="318"/>
      <c r="J5" s="107"/>
      <c r="K5" s="107"/>
      <c r="Q5" s="106"/>
      <c r="R5" s="319" t="s">
        <v>56</v>
      </c>
    </row>
    <row r="6" spans="1:18" ht="12.75" customHeight="1">
      <c r="A6" s="1090" t="s">
        <v>153</v>
      </c>
      <c r="B6" s="1091"/>
      <c r="C6" s="1091"/>
      <c r="D6" s="1092"/>
      <c r="E6" s="1098" t="s">
        <v>503</v>
      </c>
      <c r="F6" s="877"/>
      <c r="G6" s="877"/>
      <c r="H6" s="877"/>
      <c r="I6" s="877"/>
      <c r="J6" s="877"/>
      <c r="K6" s="878"/>
      <c r="L6" s="1098" t="s">
        <v>488</v>
      </c>
      <c r="M6" s="877"/>
      <c r="N6" s="877"/>
      <c r="O6" s="877"/>
      <c r="P6" s="877"/>
      <c r="Q6" s="877"/>
      <c r="R6" s="1099"/>
    </row>
    <row r="7" spans="1:18" ht="48" thickBot="1">
      <c r="A7" s="1093"/>
      <c r="B7" s="1094"/>
      <c r="C7" s="1094"/>
      <c r="D7" s="1095"/>
      <c r="E7" s="320" t="s">
        <v>58</v>
      </c>
      <c r="F7" s="321" t="s">
        <v>511</v>
      </c>
      <c r="G7" s="321" t="s">
        <v>62</v>
      </c>
      <c r="H7" s="321" t="s">
        <v>63</v>
      </c>
      <c r="I7" s="321" t="s">
        <v>64</v>
      </c>
      <c r="J7" s="321" t="s">
        <v>65</v>
      </c>
      <c r="K7" s="322" t="s">
        <v>60</v>
      </c>
      <c r="L7" s="323" t="s">
        <v>58</v>
      </c>
      <c r="M7" s="324" t="s">
        <v>511</v>
      </c>
      <c r="N7" s="324" t="s">
        <v>62</v>
      </c>
      <c r="O7" s="324" t="s">
        <v>63</v>
      </c>
      <c r="P7" s="324" t="s">
        <v>64</v>
      </c>
      <c r="Q7" s="324" t="s">
        <v>65</v>
      </c>
      <c r="R7" s="325" t="s">
        <v>60</v>
      </c>
    </row>
    <row r="8" spans="1:18" ht="12.75" customHeight="1">
      <c r="A8" s="1100" t="s">
        <v>66</v>
      </c>
      <c r="B8" s="1101"/>
      <c r="C8" s="1101"/>
      <c r="D8" s="1102"/>
      <c r="E8" s="326">
        <f>SUM(E9:E12)</f>
        <v>100</v>
      </c>
      <c r="F8" s="327">
        <f t="shared" ref="F8:Q8" si="0">SUM(F9:F12)</f>
        <v>0</v>
      </c>
      <c r="G8" s="327">
        <f t="shared" si="0"/>
        <v>31317</v>
      </c>
      <c r="H8" s="327">
        <f t="shared" si="0"/>
        <v>0</v>
      </c>
      <c r="I8" s="327">
        <f t="shared" si="0"/>
        <v>0</v>
      </c>
      <c r="J8" s="327">
        <f>SUM(J9:J12)</f>
        <v>0</v>
      </c>
      <c r="K8" s="328">
        <f>SUM(E8:J8)</f>
        <v>31417</v>
      </c>
      <c r="L8" s="329">
        <f t="shared" si="0"/>
        <v>100</v>
      </c>
      <c r="M8" s="327">
        <f>SUM(M9:M12)</f>
        <v>0</v>
      </c>
      <c r="N8" s="327">
        <f t="shared" si="0"/>
        <v>31317</v>
      </c>
      <c r="O8" s="327">
        <f t="shared" si="0"/>
        <v>0</v>
      </c>
      <c r="P8" s="327">
        <f t="shared" si="0"/>
        <v>0</v>
      </c>
      <c r="Q8" s="327">
        <f t="shared" si="0"/>
        <v>0</v>
      </c>
      <c r="R8" s="328">
        <f>SUM(L8:Q8)</f>
        <v>31417</v>
      </c>
    </row>
    <row r="9" spans="1:18" ht="12.75" customHeight="1">
      <c r="A9" s="1077" t="s">
        <v>67</v>
      </c>
      <c r="B9" s="1078"/>
      <c r="C9" s="1078"/>
      <c r="D9" s="1079"/>
      <c r="E9" s="330"/>
      <c r="F9" s="331"/>
      <c r="G9" s="331"/>
      <c r="H9" s="331"/>
      <c r="I9" s="331"/>
      <c r="J9" s="331"/>
      <c r="K9" s="332">
        <f>SUM(E9:J9)</f>
        <v>0</v>
      </c>
      <c r="L9" s="333"/>
      <c r="M9" s="331"/>
      <c r="N9" s="331"/>
      <c r="O9" s="331"/>
      <c r="P9" s="331"/>
      <c r="Q9" s="331"/>
      <c r="R9" s="332">
        <f>SUM(L9:Q9)</f>
        <v>0</v>
      </c>
    </row>
    <row r="10" spans="1:18" ht="12.75" customHeight="1">
      <c r="A10" s="1077" t="s">
        <v>68</v>
      </c>
      <c r="B10" s="1078"/>
      <c r="C10" s="1078"/>
      <c r="D10" s="1079"/>
      <c r="E10" s="330">
        <v>100</v>
      </c>
      <c r="F10" s="331"/>
      <c r="G10" s="331">
        <v>31317</v>
      </c>
      <c r="H10" s="331"/>
      <c r="I10" s="331"/>
      <c r="J10" s="331"/>
      <c r="K10" s="332">
        <f>SUM(E10:J10)</f>
        <v>31417</v>
      </c>
      <c r="L10" s="333">
        <v>100</v>
      </c>
      <c r="M10" s="331"/>
      <c r="N10" s="331">
        <v>31317</v>
      </c>
      <c r="O10" s="331"/>
      <c r="P10" s="331"/>
      <c r="Q10" s="331"/>
      <c r="R10" s="332">
        <f>SUM(L10:Q10)</f>
        <v>31417</v>
      </c>
    </row>
    <row r="11" spans="1:18" ht="12.75" customHeight="1">
      <c r="A11" s="1077" t="s">
        <v>72</v>
      </c>
      <c r="B11" s="1078"/>
      <c r="C11" s="1078"/>
      <c r="D11" s="1079"/>
      <c r="E11" s="330"/>
      <c r="F11" s="331"/>
      <c r="G11" s="331"/>
      <c r="H11" s="331"/>
      <c r="I11" s="331"/>
      <c r="J11" s="331"/>
      <c r="K11" s="332">
        <f>SUM(E11:J11)</f>
        <v>0</v>
      </c>
      <c r="L11" s="333"/>
      <c r="M11" s="331"/>
      <c r="N11" s="331"/>
      <c r="O11" s="331"/>
      <c r="P11" s="331"/>
      <c r="Q11" s="331"/>
      <c r="R11" s="332">
        <f>SUM(L11:Q11)</f>
        <v>0</v>
      </c>
    </row>
    <row r="12" spans="1:18" ht="12.75" customHeight="1">
      <c r="A12" s="1077" t="s">
        <v>73</v>
      </c>
      <c r="B12" s="1078"/>
      <c r="C12" s="1078"/>
      <c r="D12" s="1079"/>
      <c r="E12" s="330"/>
      <c r="F12" s="331"/>
      <c r="G12" s="331"/>
      <c r="H12" s="331"/>
      <c r="I12" s="331"/>
      <c r="J12" s="331"/>
      <c r="K12" s="332">
        <f>SUM(E12:J12)</f>
        <v>0</v>
      </c>
      <c r="L12" s="333"/>
      <c r="M12" s="331"/>
      <c r="N12" s="331"/>
      <c r="O12" s="331"/>
      <c r="P12" s="331"/>
      <c r="Q12" s="331"/>
      <c r="R12" s="332">
        <f>SUM(L12:Q12)</f>
        <v>0</v>
      </c>
    </row>
    <row r="13" spans="1:18" ht="12.75" customHeight="1">
      <c r="A13" s="1072"/>
      <c r="B13" s="1073"/>
      <c r="C13" s="1073"/>
      <c r="D13" s="1074"/>
      <c r="E13" s="330"/>
      <c r="F13" s="331"/>
      <c r="G13" s="331"/>
      <c r="H13" s="331"/>
      <c r="I13" s="331"/>
      <c r="J13" s="331"/>
      <c r="K13" s="332"/>
      <c r="L13" s="333"/>
      <c r="M13" s="331"/>
      <c r="N13" s="331"/>
      <c r="O13" s="331"/>
      <c r="P13" s="331"/>
      <c r="Q13" s="331"/>
      <c r="R13" s="332"/>
    </row>
    <row r="14" spans="1:18" ht="12.75" customHeight="1">
      <c r="A14" s="1075" t="s">
        <v>74</v>
      </c>
      <c r="B14" s="1076"/>
      <c r="C14" s="1076"/>
      <c r="D14" s="1053"/>
      <c r="E14" s="334">
        <f>SUM(E15:E18)</f>
        <v>0</v>
      </c>
      <c r="F14" s="335">
        <f>SUM(F15:F18)</f>
        <v>0</v>
      </c>
      <c r="G14" s="335">
        <f t="shared" ref="G14:Q14" si="1">SUM(G15:G18)</f>
        <v>0</v>
      </c>
      <c r="H14" s="335">
        <f t="shared" si="1"/>
        <v>0</v>
      </c>
      <c r="I14" s="335">
        <f t="shared" si="1"/>
        <v>0</v>
      </c>
      <c r="J14" s="335">
        <f t="shared" si="1"/>
        <v>0</v>
      </c>
      <c r="K14" s="336">
        <f>SUM(E14:J14)</f>
        <v>0</v>
      </c>
      <c r="L14" s="337">
        <f t="shared" si="1"/>
        <v>0</v>
      </c>
      <c r="M14" s="335">
        <f>SUM(M15:M18)</f>
        <v>0</v>
      </c>
      <c r="N14" s="335">
        <f t="shared" si="1"/>
        <v>0</v>
      </c>
      <c r="O14" s="335">
        <f t="shared" si="1"/>
        <v>0</v>
      </c>
      <c r="P14" s="335">
        <f t="shared" si="1"/>
        <v>0</v>
      </c>
      <c r="Q14" s="335">
        <f t="shared" si="1"/>
        <v>0</v>
      </c>
      <c r="R14" s="336">
        <f>SUM(L14:Q14)</f>
        <v>0</v>
      </c>
    </row>
    <row r="15" spans="1:18" ht="12.75" customHeight="1">
      <c r="A15" s="1077" t="s">
        <v>75</v>
      </c>
      <c r="B15" s="1078"/>
      <c r="C15" s="1078"/>
      <c r="D15" s="1079"/>
      <c r="E15" s="330"/>
      <c r="F15" s="331"/>
      <c r="G15" s="331"/>
      <c r="H15" s="331"/>
      <c r="I15" s="331"/>
      <c r="J15" s="331"/>
      <c r="K15" s="332">
        <f>SUM(E15:J15)</f>
        <v>0</v>
      </c>
      <c r="L15" s="333"/>
      <c r="M15" s="331"/>
      <c r="N15" s="331"/>
      <c r="O15" s="331"/>
      <c r="P15" s="331"/>
      <c r="Q15" s="331"/>
      <c r="R15" s="332">
        <f>SUM(L15:Q15)</f>
        <v>0</v>
      </c>
    </row>
    <row r="16" spans="1:18" ht="12.75" customHeight="1">
      <c r="A16" s="1077" t="s">
        <v>78</v>
      </c>
      <c r="B16" s="1078"/>
      <c r="C16" s="1078"/>
      <c r="D16" s="1079"/>
      <c r="E16" s="330"/>
      <c r="F16" s="331"/>
      <c r="G16" s="331"/>
      <c r="H16" s="331"/>
      <c r="I16" s="331"/>
      <c r="J16" s="331"/>
      <c r="K16" s="332">
        <f>SUM(E16:J16)</f>
        <v>0</v>
      </c>
      <c r="L16" s="333"/>
      <c r="M16" s="331"/>
      <c r="N16" s="331"/>
      <c r="O16" s="331"/>
      <c r="P16" s="331"/>
      <c r="Q16" s="331"/>
      <c r="R16" s="332">
        <f>SUM(L16:Q16)</f>
        <v>0</v>
      </c>
    </row>
    <row r="17" spans="1:18" ht="12.75" customHeight="1">
      <c r="A17" s="1077" t="s">
        <v>80</v>
      </c>
      <c r="B17" s="1078"/>
      <c r="C17" s="1078"/>
      <c r="D17" s="1079"/>
      <c r="E17" s="330"/>
      <c r="F17" s="331"/>
      <c r="G17" s="331"/>
      <c r="H17" s="331"/>
      <c r="I17" s="331"/>
      <c r="J17" s="331"/>
      <c r="K17" s="332">
        <f>SUM(E17:J17)</f>
        <v>0</v>
      </c>
      <c r="L17" s="333"/>
      <c r="M17" s="331"/>
      <c r="N17" s="331"/>
      <c r="O17" s="331"/>
      <c r="P17" s="331"/>
      <c r="Q17" s="331"/>
      <c r="R17" s="332">
        <f>SUM(L17:Q17)</f>
        <v>0</v>
      </c>
    </row>
    <row r="18" spans="1:18" ht="12.75" customHeight="1">
      <c r="A18" s="1077" t="s">
        <v>81</v>
      </c>
      <c r="B18" s="1078"/>
      <c r="C18" s="1078"/>
      <c r="D18" s="1079"/>
      <c r="E18" s="330"/>
      <c r="F18" s="331"/>
      <c r="G18" s="331"/>
      <c r="H18" s="331"/>
      <c r="I18" s="331"/>
      <c r="J18" s="331"/>
      <c r="K18" s="332">
        <f>SUM(E18:J18)</f>
        <v>0</v>
      </c>
      <c r="L18" s="333"/>
      <c r="M18" s="331"/>
      <c r="N18" s="331"/>
      <c r="O18" s="331"/>
      <c r="P18" s="331"/>
      <c r="Q18" s="331"/>
      <c r="R18" s="332">
        <f>SUM(L18:Q18)</f>
        <v>0</v>
      </c>
    </row>
    <row r="19" spans="1:18" ht="12.75" customHeight="1">
      <c r="A19" s="1072"/>
      <c r="B19" s="1073"/>
      <c r="C19" s="1073"/>
      <c r="D19" s="1074"/>
      <c r="E19" s="330"/>
      <c r="F19" s="331"/>
      <c r="G19" s="331"/>
      <c r="H19" s="331"/>
      <c r="I19" s="331"/>
      <c r="J19" s="331"/>
      <c r="K19" s="332"/>
      <c r="L19" s="333"/>
      <c r="M19" s="331"/>
      <c r="N19" s="331"/>
      <c r="O19" s="331"/>
      <c r="P19" s="331"/>
      <c r="Q19" s="331"/>
      <c r="R19" s="332"/>
    </row>
    <row r="20" spans="1:18" ht="12.75" customHeight="1">
      <c r="A20" s="1051" t="s">
        <v>154</v>
      </c>
      <c r="B20" s="1052"/>
      <c r="C20" s="1052"/>
      <c r="D20" s="1053"/>
      <c r="E20" s="334">
        <v>0</v>
      </c>
      <c r="F20" s="335">
        <v>0</v>
      </c>
      <c r="G20" s="335">
        <v>0</v>
      </c>
      <c r="H20" s="335">
        <v>0</v>
      </c>
      <c r="I20" s="335">
        <v>0</v>
      </c>
      <c r="J20" s="335">
        <v>0</v>
      </c>
      <c r="K20" s="336">
        <f>SUM(E20:J20)</f>
        <v>0</v>
      </c>
      <c r="L20" s="337">
        <v>0</v>
      </c>
      <c r="M20" s="335">
        <v>0</v>
      </c>
      <c r="N20" s="335">
        <v>0</v>
      </c>
      <c r="O20" s="335">
        <v>0</v>
      </c>
      <c r="P20" s="335">
        <v>0</v>
      </c>
      <c r="Q20" s="335">
        <v>0</v>
      </c>
      <c r="R20" s="336">
        <f>SUM(L20:Q20)</f>
        <v>0</v>
      </c>
    </row>
    <row r="21" spans="1:18" ht="12.75" customHeight="1">
      <c r="A21" s="1080"/>
      <c r="B21" s="1081"/>
      <c r="C21" s="1081"/>
      <c r="D21" s="1082"/>
      <c r="E21" s="330"/>
      <c r="F21" s="331"/>
      <c r="G21" s="331"/>
      <c r="H21" s="331"/>
      <c r="I21" s="331"/>
      <c r="J21" s="331"/>
      <c r="K21" s="332"/>
      <c r="L21" s="333"/>
      <c r="M21" s="331"/>
      <c r="N21" s="331"/>
      <c r="O21" s="331"/>
      <c r="P21" s="331"/>
      <c r="Q21" s="331"/>
      <c r="R21" s="332"/>
    </row>
    <row r="22" spans="1:18" ht="12.75" customHeight="1">
      <c r="A22" s="1083" t="s">
        <v>11</v>
      </c>
      <c r="B22" s="1084"/>
      <c r="C22" s="1084"/>
      <c r="D22" s="1085"/>
      <c r="E22" s="334">
        <v>0</v>
      </c>
      <c r="F22" s="335">
        <v>0</v>
      </c>
      <c r="G22" s="335">
        <v>0</v>
      </c>
      <c r="H22" s="335">
        <v>0</v>
      </c>
      <c r="I22" s="335">
        <v>0</v>
      </c>
      <c r="J22" s="335">
        <v>0</v>
      </c>
      <c r="K22" s="336">
        <f>SUM(E22:J22)</f>
        <v>0</v>
      </c>
      <c r="L22" s="337">
        <v>0</v>
      </c>
      <c r="M22" s="335">
        <v>0</v>
      </c>
      <c r="N22" s="335">
        <v>0</v>
      </c>
      <c r="O22" s="335">
        <v>0</v>
      </c>
      <c r="P22" s="335">
        <v>0</v>
      </c>
      <c r="Q22" s="335">
        <v>0</v>
      </c>
      <c r="R22" s="336">
        <f>SUM(L22:Q22)</f>
        <v>0</v>
      </c>
    </row>
    <row r="23" spans="1:18" ht="12.75" customHeight="1">
      <c r="A23" s="1086"/>
      <c r="B23" s="1087"/>
      <c r="C23" s="1087"/>
      <c r="D23" s="1088"/>
      <c r="E23" s="330"/>
      <c r="F23" s="331"/>
      <c r="G23" s="331"/>
      <c r="H23" s="331"/>
      <c r="I23" s="331"/>
      <c r="J23" s="331"/>
      <c r="K23" s="332"/>
      <c r="L23" s="333"/>
      <c r="M23" s="331"/>
      <c r="N23" s="331"/>
      <c r="O23" s="331"/>
      <c r="P23" s="331"/>
      <c r="Q23" s="331"/>
      <c r="R23" s="332"/>
    </row>
    <row r="24" spans="1:18" ht="12.75" customHeight="1">
      <c r="A24" s="1083" t="s">
        <v>95</v>
      </c>
      <c r="B24" s="1084"/>
      <c r="C24" s="1084"/>
      <c r="D24" s="1085"/>
      <c r="E24" s="334">
        <v>0</v>
      </c>
      <c r="F24" s="335">
        <v>0</v>
      </c>
      <c r="G24" s="335">
        <v>0</v>
      </c>
      <c r="H24" s="335">
        <v>0</v>
      </c>
      <c r="I24" s="335">
        <v>0</v>
      </c>
      <c r="J24" s="335">
        <v>0</v>
      </c>
      <c r="K24" s="336">
        <f>SUM(E24:J24)</f>
        <v>0</v>
      </c>
      <c r="L24" s="337">
        <v>0</v>
      </c>
      <c r="M24" s="335">
        <v>0</v>
      </c>
      <c r="N24" s="335">
        <v>0</v>
      </c>
      <c r="O24" s="335">
        <v>0</v>
      </c>
      <c r="P24" s="335">
        <v>0</v>
      </c>
      <c r="Q24" s="335">
        <v>0</v>
      </c>
      <c r="R24" s="336">
        <f>SUM(L24:Q24)</f>
        <v>0</v>
      </c>
    </row>
    <row r="25" spans="1:18" ht="12.75" customHeight="1">
      <c r="A25" s="1072"/>
      <c r="B25" s="1073"/>
      <c r="C25" s="1073"/>
      <c r="D25" s="1074"/>
      <c r="E25" s="330"/>
      <c r="F25" s="331"/>
      <c r="G25" s="331"/>
      <c r="H25" s="331"/>
      <c r="I25" s="331"/>
      <c r="J25" s="331"/>
      <c r="K25" s="332"/>
      <c r="L25" s="333"/>
      <c r="M25" s="331"/>
      <c r="N25" s="331"/>
      <c r="O25" s="331"/>
      <c r="P25" s="331"/>
      <c r="Q25" s="331"/>
      <c r="R25" s="332"/>
    </row>
    <row r="26" spans="1:18" ht="12.75" customHeight="1">
      <c r="A26" s="1051" t="s">
        <v>146</v>
      </c>
      <c r="B26" s="1052"/>
      <c r="C26" s="1052"/>
      <c r="D26" s="1053"/>
      <c r="E26" s="334">
        <v>0</v>
      </c>
      <c r="F26" s="335">
        <v>0</v>
      </c>
      <c r="G26" s="335">
        <v>0</v>
      </c>
      <c r="H26" s="335">
        <v>0</v>
      </c>
      <c r="I26" s="335">
        <v>0</v>
      </c>
      <c r="J26" s="335">
        <v>0</v>
      </c>
      <c r="K26" s="336">
        <f>SUM(E26:J26)</f>
        <v>0</v>
      </c>
      <c r="L26" s="337">
        <v>3628</v>
      </c>
      <c r="M26" s="335">
        <v>0</v>
      </c>
      <c r="N26" s="335">
        <v>0</v>
      </c>
      <c r="O26" s="335">
        <v>0</v>
      </c>
      <c r="P26" s="335">
        <v>0</v>
      </c>
      <c r="Q26" s="335">
        <v>0</v>
      </c>
      <c r="R26" s="336">
        <f>SUM(L26:Q26)</f>
        <v>3628</v>
      </c>
    </row>
    <row r="27" spans="1:18" ht="12.75" customHeight="1">
      <c r="A27" s="1054"/>
      <c r="B27" s="1055"/>
      <c r="C27" s="1055"/>
      <c r="D27" s="1056"/>
      <c r="E27" s="330"/>
      <c r="F27" s="331"/>
      <c r="G27" s="331"/>
      <c r="H27" s="331"/>
      <c r="I27" s="331"/>
      <c r="J27" s="331"/>
      <c r="K27" s="332"/>
      <c r="L27" s="333"/>
      <c r="M27" s="331"/>
      <c r="N27" s="331"/>
      <c r="O27" s="331"/>
      <c r="P27" s="331"/>
      <c r="Q27" s="331"/>
      <c r="R27" s="332"/>
    </row>
    <row r="28" spans="1:18" ht="12.75" customHeight="1">
      <c r="A28" s="1057" t="s">
        <v>99</v>
      </c>
      <c r="B28" s="1058"/>
      <c r="C28" s="1058"/>
      <c r="D28" s="1059"/>
      <c r="E28" s="334">
        <v>1500</v>
      </c>
      <c r="F28" s="335">
        <v>0</v>
      </c>
      <c r="G28" s="335">
        <v>0</v>
      </c>
      <c r="H28" s="335">
        <v>0</v>
      </c>
      <c r="I28" s="335">
        <v>0</v>
      </c>
      <c r="J28" s="335">
        <v>0</v>
      </c>
      <c r="K28" s="336">
        <f>SUM(E28:J28)</f>
        <v>1500</v>
      </c>
      <c r="L28" s="337">
        <v>1500</v>
      </c>
      <c r="M28" s="335">
        <v>0</v>
      </c>
      <c r="N28" s="335">
        <v>0</v>
      </c>
      <c r="O28" s="335">
        <v>0</v>
      </c>
      <c r="P28" s="335">
        <v>0</v>
      </c>
      <c r="Q28" s="335">
        <v>0</v>
      </c>
      <c r="R28" s="336">
        <f>SUM(L28:Q28)</f>
        <v>1500</v>
      </c>
    </row>
    <row r="29" spans="1:18" ht="12.75" customHeight="1">
      <c r="A29" s="1060"/>
      <c r="B29" s="1061"/>
      <c r="C29" s="1061"/>
      <c r="D29" s="1062"/>
      <c r="E29" s="330"/>
      <c r="F29" s="331"/>
      <c r="G29" s="331"/>
      <c r="H29" s="331"/>
      <c r="I29" s="331"/>
      <c r="J29" s="331"/>
      <c r="K29" s="332"/>
      <c r="L29" s="333"/>
      <c r="M29" s="331"/>
      <c r="N29" s="331"/>
      <c r="O29" s="331"/>
      <c r="P29" s="331"/>
      <c r="Q29" s="331"/>
      <c r="R29" s="332"/>
    </row>
    <row r="30" spans="1:18" ht="12.75" customHeight="1">
      <c r="A30" s="1063"/>
      <c r="B30" s="1064"/>
      <c r="C30" s="1064"/>
      <c r="D30" s="1065"/>
      <c r="E30" s="330"/>
      <c r="F30" s="331"/>
      <c r="G30" s="331"/>
      <c r="H30" s="331"/>
      <c r="I30" s="331"/>
      <c r="J30" s="331"/>
      <c r="K30" s="332"/>
      <c r="L30" s="333"/>
      <c r="M30" s="331"/>
      <c r="N30" s="331"/>
      <c r="O30" s="331"/>
      <c r="P30" s="331"/>
      <c r="Q30" s="331"/>
      <c r="R30" s="332"/>
    </row>
    <row r="31" spans="1:18" ht="12.75" customHeight="1">
      <c r="A31" s="1033" t="s">
        <v>101</v>
      </c>
      <c r="B31" s="1034"/>
      <c r="C31" s="1034"/>
      <c r="D31" s="1035"/>
      <c r="E31" s="334">
        <f t="shared" ref="E31:J31" si="2">E8+E14+E20+E22+E24+E26+E28</f>
        <v>1600</v>
      </c>
      <c r="F31" s="335">
        <f t="shared" si="2"/>
        <v>0</v>
      </c>
      <c r="G31" s="335">
        <f t="shared" si="2"/>
        <v>31317</v>
      </c>
      <c r="H31" s="335">
        <f t="shared" si="2"/>
        <v>0</v>
      </c>
      <c r="I31" s="335">
        <f t="shared" si="2"/>
        <v>0</v>
      </c>
      <c r="J31" s="335">
        <f t="shared" si="2"/>
        <v>0</v>
      </c>
      <c r="K31" s="336">
        <f>SUM(E31:J31)</f>
        <v>32917</v>
      </c>
      <c r="L31" s="337">
        <f t="shared" ref="L31:Q31" si="3">L8+L14+L20+L22+L24+L26+L28</f>
        <v>5228</v>
      </c>
      <c r="M31" s="335">
        <f t="shared" si="3"/>
        <v>0</v>
      </c>
      <c r="N31" s="335">
        <f t="shared" si="3"/>
        <v>31317</v>
      </c>
      <c r="O31" s="335">
        <f t="shared" si="3"/>
        <v>0</v>
      </c>
      <c r="P31" s="335">
        <f t="shared" si="3"/>
        <v>0</v>
      </c>
      <c r="Q31" s="335">
        <f t="shared" si="3"/>
        <v>0</v>
      </c>
      <c r="R31" s="336">
        <f>SUM(L31:Q31)</f>
        <v>36545</v>
      </c>
    </row>
    <row r="32" spans="1:18" ht="12.75" customHeight="1">
      <c r="A32" s="1054"/>
      <c r="B32" s="1055"/>
      <c r="C32" s="1055"/>
      <c r="D32" s="1056"/>
      <c r="E32" s="330"/>
      <c r="F32" s="331"/>
      <c r="G32" s="331"/>
      <c r="H32" s="331"/>
      <c r="I32" s="331"/>
      <c r="J32" s="331"/>
      <c r="K32" s="332"/>
      <c r="L32" s="333"/>
      <c r="M32" s="331"/>
      <c r="N32" s="331"/>
      <c r="O32" s="331"/>
      <c r="P32" s="331"/>
      <c r="Q32" s="331"/>
      <c r="R32" s="332"/>
    </row>
    <row r="33" spans="1:18" ht="12.75" customHeight="1">
      <c r="A33" s="1066" t="s">
        <v>22</v>
      </c>
      <c r="B33" s="1067"/>
      <c r="C33" s="1067"/>
      <c r="D33" s="1068"/>
      <c r="E33" s="330"/>
      <c r="F33" s="331"/>
      <c r="G33" s="331"/>
      <c r="H33" s="331"/>
      <c r="I33" s="331"/>
      <c r="J33" s="331"/>
      <c r="K33" s="332">
        <f t="shared" ref="K33:K38" si="4">SUM(E33:J33)</f>
        <v>0</v>
      </c>
      <c r="L33" s="333"/>
      <c r="M33" s="331"/>
      <c r="N33" s="331"/>
      <c r="O33" s="331"/>
      <c r="P33" s="331"/>
      <c r="Q33" s="331"/>
      <c r="R33" s="332">
        <f t="shared" ref="R33:R38" si="5">SUM(L33:Q33)</f>
        <v>0</v>
      </c>
    </row>
    <row r="34" spans="1:18" ht="12.75" customHeight="1">
      <c r="A34" s="1048" t="s">
        <v>102</v>
      </c>
      <c r="B34" s="1049"/>
      <c r="C34" s="1049"/>
      <c r="D34" s="1050"/>
      <c r="E34" s="330"/>
      <c r="F34" s="331"/>
      <c r="G34" s="331"/>
      <c r="H34" s="331"/>
      <c r="I34" s="331"/>
      <c r="J34" s="331"/>
      <c r="K34" s="332">
        <f t="shared" si="4"/>
        <v>0</v>
      </c>
      <c r="L34" s="333">
        <v>1570</v>
      </c>
      <c r="M34" s="331"/>
      <c r="N34" s="331"/>
      <c r="O34" s="331"/>
      <c r="P34" s="331"/>
      <c r="Q34" s="331"/>
      <c r="R34" s="332">
        <f t="shared" si="5"/>
        <v>1570</v>
      </c>
    </row>
    <row r="35" spans="1:18" ht="12.75" customHeight="1">
      <c r="A35" s="1069" t="s">
        <v>150</v>
      </c>
      <c r="B35" s="1070"/>
      <c r="C35" s="1070"/>
      <c r="D35" s="1071"/>
      <c r="E35" s="330"/>
      <c r="F35" s="331"/>
      <c r="G35" s="331">
        <v>40894</v>
      </c>
      <c r="H35" s="331"/>
      <c r="I35" s="331">
        <v>2466</v>
      </c>
      <c r="J35" s="331"/>
      <c r="K35" s="332">
        <f t="shared" si="4"/>
        <v>43360</v>
      </c>
      <c r="L35" s="333"/>
      <c r="M35" s="331"/>
      <c r="N35" s="331">
        <v>40894</v>
      </c>
      <c r="O35" s="331"/>
      <c r="P35" s="331">
        <v>2466</v>
      </c>
      <c r="Q35" s="331"/>
      <c r="R35" s="332">
        <f t="shared" si="5"/>
        <v>43360</v>
      </c>
    </row>
    <row r="36" spans="1:18" ht="12.75" customHeight="1">
      <c r="A36" s="1066" t="s">
        <v>104</v>
      </c>
      <c r="B36" s="1067"/>
      <c r="C36" s="1067"/>
      <c r="D36" s="1068"/>
      <c r="E36" s="330"/>
      <c r="F36" s="331"/>
      <c r="G36" s="331"/>
      <c r="H36" s="331"/>
      <c r="I36" s="331"/>
      <c r="J36" s="331"/>
      <c r="K36" s="332">
        <f t="shared" si="4"/>
        <v>0</v>
      </c>
      <c r="L36" s="333"/>
      <c r="M36" s="331"/>
      <c r="N36" s="331"/>
      <c r="O36" s="331"/>
      <c r="P36" s="331"/>
      <c r="Q36" s="331"/>
      <c r="R36" s="332">
        <f t="shared" si="5"/>
        <v>0</v>
      </c>
    </row>
    <row r="37" spans="1:18" ht="12.75" customHeight="1">
      <c r="A37" s="1048" t="s">
        <v>48</v>
      </c>
      <c r="B37" s="1049"/>
      <c r="C37" s="1049"/>
      <c r="D37" s="1050"/>
      <c r="E37" s="330"/>
      <c r="F37" s="331"/>
      <c r="G37" s="331"/>
      <c r="H37" s="331"/>
      <c r="I37" s="331"/>
      <c r="J37" s="331"/>
      <c r="K37" s="332">
        <f t="shared" si="4"/>
        <v>0</v>
      </c>
      <c r="L37" s="333"/>
      <c r="M37" s="331"/>
      <c r="N37" s="331"/>
      <c r="O37" s="331"/>
      <c r="P37" s="331"/>
      <c r="Q37" s="331"/>
      <c r="R37" s="332">
        <f t="shared" si="5"/>
        <v>0</v>
      </c>
    </row>
    <row r="38" spans="1:18" ht="12.75" customHeight="1">
      <c r="A38" s="1033" t="s">
        <v>147</v>
      </c>
      <c r="B38" s="1034"/>
      <c r="C38" s="1034"/>
      <c r="D38" s="1035"/>
      <c r="E38" s="334">
        <f>SUM(E33:E36)</f>
        <v>0</v>
      </c>
      <c r="F38" s="335">
        <f t="shared" ref="F38:Q38" si="6">SUM(F33:F36)</f>
        <v>0</v>
      </c>
      <c r="G38" s="335">
        <f t="shared" si="6"/>
        <v>40894</v>
      </c>
      <c r="H38" s="335">
        <f t="shared" si="6"/>
        <v>0</v>
      </c>
      <c r="I38" s="335">
        <f t="shared" si="6"/>
        <v>2466</v>
      </c>
      <c r="J38" s="335">
        <f t="shared" si="6"/>
        <v>0</v>
      </c>
      <c r="K38" s="336">
        <f t="shared" si="4"/>
        <v>43360</v>
      </c>
      <c r="L38" s="337">
        <f t="shared" si="6"/>
        <v>1570</v>
      </c>
      <c r="M38" s="335">
        <f t="shared" si="6"/>
        <v>0</v>
      </c>
      <c r="N38" s="335">
        <f>SUM(N33:N36)</f>
        <v>40894</v>
      </c>
      <c r="O38" s="335">
        <f t="shared" si="6"/>
        <v>0</v>
      </c>
      <c r="P38" s="335">
        <f t="shared" si="6"/>
        <v>2466</v>
      </c>
      <c r="Q38" s="335">
        <f t="shared" si="6"/>
        <v>0</v>
      </c>
      <c r="R38" s="336">
        <f t="shared" si="5"/>
        <v>44930</v>
      </c>
    </row>
    <row r="39" spans="1:18" ht="12.75" customHeight="1" thickBot="1">
      <c r="A39" s="1036"/>
      <c r="B39" s="1037"/>
      <c r="C39" s="1037"/>
      <c r="D39" s="1038"/>
      <c r="E39" s="338"/>
      <c r="F39" s="339"/>
      <c r="G39" s="339"/>
      <c r="H39" s="339"/>
      <c r="I39" s="339"/>
      <c r="J39" s="339"/>
      <c r="K39" s="340"/>
      <c r="L39" s="341"/>
      <c r="M39" s="339"/>
      <c r="N39" s="339"/>
      <c r="O39" s="339"/>
      <c r="P39" s="339"/>
      <c r="Q39" s="339"/>
      <c r="R39" s="340"/>
    </row>
    <row r="40" spans="1:18" ht="12.75" customHeight="1" thickBot="1">
      <c r="A40" s="1039" t="s">
        <v>106</v>
      </c>
      <c r="B40" s="1040"/>
      <c r="C40" s="1040"/>
      <c r="D40" s="1041"/>
      <c r="E40" s="342">
        <f t="shared" ref="E40:J40" si="7">E31+E38</f>
        <v>1600</v>
      </c>
      <c r="F40" s="343">
        <f t="shared" si="7"/>
        <v>0</v>
      </c>
      <c r="G40" s="343">
        <f t="shared" si="7"/>
        <v>72211</v>
      </c>
      <c r="H40" s="343">
        <f t="shared" si="7"/>
        <v>0</v>
      </c>
      <c r="I40" s="343">
        <f t="shared" si="7"/>
        <v>2466</v>
      </c>
      <c r="J40" s="343">
        <f t="shared" si="7"/>
        <v>0</v>
      </c>
      <c r="K40" s="344">
        <f>SUM(E40:J40)</f>
        <v>76277</v>
      </c>
      <c r="L40" s="345">
        <f t="shared" ref="L40:Q40" si="8">L31+L38</f>
        <v>6798</v>
      </c>
      <c r="M40" s="343">
        <f t="shared" si="8"/>
        <v>0</v>
      </c>
      <c r="N40" s="343">
        <f t="shared" si="8"/>
        <v>72211</v>
      </c>
      <c r="O40" s="343">
        <f t="shared" si="8"/>
        <v>0</v>
      </c>
      <c r="P40" s="343">
        <f t="shared" si="8"/>
        <v>2466</v>
      </c>
      <c r="Q40" s="343">
        <f t="shared" si="8"/>
        <v>0</v>
      </c>
      <c r="R40" s="344">
        <f>SUM(L40:Q40)</f>
        <v>81475</v>
      </c>
    </row>
    <row r="41" spans="1:18" ht="12.75" customHeight="1">
      <c r="A41" s="346"/>
      <c r="B41" s="346"/>
      <c r="C41" s="346"/>
      <c r="D41" s="346"/>
      <c r="E41" s="346"/>
    </row>
    <row r="42" spans="1:18" ht="12.75" customHeight="1">
      <c r="A42" s="346"/>
      <c r="B42" s="346"/>
      <c r="C42" s="346"/>
      <c r="D42" s="346"/>
      <c r="E42" s="346"/>
    </row>
    <row r="43" spans="1:18">
      <c r="A43" s="346"/>
      <c r="B43" s="346"/>
      <c r="C43" s="346"/>
      <c r="D43" s="346"/>
      <c r="E43" s="346"/>
    </row>
    <row r="44" spans="1:18" ht="16.5" thickBot="1">
      <c r="A44" s="317" t="s">
        <v>148</v>
      </c>
      <c r="B44" s="318"/>
      <c r="C44" s="318"/>
      <c r="D44" s="318"/>
      <c r="E44" s="318"/>
      <c r="F44" s="318"/>
      <c r="G44" s="318"/>
      <c r="I44" s="107"/>
      <c r="J44" s="107"/>
      <c r="K44" s="107"/>
      <c r="Q44" s="106"/>
      <c r="R44" s="319" t="s">
        <v>56</v>
      </c>
    </row>
    <row r="45" spans="1:18" ht="15">
      <c r="A45" s="1103" t="s">
        <v>153</v>
      </c>
      <c r="B45" s="1104"/>
      <c r="C45" s="1104"/>
      <c r="D45" s="1105"/>
      <c r="E45" s="1098" t="s">
        <v>503</v>
      </c>
      <c r="F45" s="877"/>
      <c r="G45" s="877"/>
      <c r="H45" s="877"/>
      <c r="I45" s="877"/>
      <c r="J45" s="877"/>
      <c r="K45" s="878"/>
      <c r="L45" s="1098" t="s">
        <v>488</v>
      </c>
      <c r="M45" s="877"/>
      <c r="N45" s="877"/>
      <c r="O45" s="877"/>
      <c r="P45" s="877"/>
      <c r="Q45" s="877"/>
      <c r="R45" s="1099"/>
    </row>
    <row r="46" spans="1:18" ht="48" thickBot="1">
      <c r="A46" s="1106"/>
      <c r="B46" s="1107"/>
      <c r="C46" s="1107"/>
      <c r="D46" s="1108"/>
      <c r="E46" s="320" t="s">
        <v>149</v>
      </c>
      <c r="F46" s="321" t="s">
        <v>511</v>
      </c>
      <c r="G46" s="321" t="s">
        <v>62</v>
      </c>
      <c r="H46" s="321" t="s">
        <v>63</v>
      </c>
      <c r="I46" s="321" t="s">
        <v>64</v>
      </c>
      <c r="J46" s="321" t="s">
        <v>65</v>
      </c>
      <c r="K46" s="322" t="s">
        <v>60</v>
      </c>
      <c r="L46" s="320" t="s">
        <v>149</v>
      </c>
      <c r="M46" s="321" t="s">
        <v>511</v>
      </c>
      <c r="N46" s="321" t="s">
        <v>62</v>
      </c>
      <c r="O46" s="321" t="s">
        <v>63</v>
      </c>
      <c r="P46" s="321" t="s">
        <v>64</v>
      </c>
      <c r="Q46" s="321" t="s">
        <v>65</v>
      </c>
      <c r="R46" s="347" t="s">
        <v>60</v>
      </c>
    </row>
    <row r="47" spans="1:18" ht="38.25" customHeight="1">
      <c r="A47" s="1109" t="s">
        <v>35</v>
      </c>
      <c r="B47" s="1110"/>
      <c r="C47" s="1110"/>
      <c r="D47" s="1111"/>
      <c r="E47" s="348">
        <f>SUM(E48:E51)</f>
        <v>37446</v>
      </c>
      <c r="F47" s="349">
        <f t="shared" ref="F47:L47" si="9">SUM(F48:F51)</f>
        <v>0</v>
      </c>
      <c r="G47" s="349">
        <f t="shared" si="9"/>
        <v>0</v>
      </c>
      <c r="H47" s="349">
        <f t="shared" si="9"/>
        <v>0</v>
      </c>
      <c r="I47" s="349">
        <f t="shared" si="9"/>
        <v>0</v>
      </c>
      <c r="J47" s="349">
        <f t="shared" si="9"/>
        <v>0</v>
      </c>
      <c r="K47" s="350">
        <f>SUM(E47:J47)</f>
        <v>37446</v>
      </c>
      <c r="L47" s="348">
        <f t="shared" si="9"/>
        <v>37446</v>
      </c>
      <c r="M47" s="349">
        <f>SUM(M48:M51)</f>
        <v>0</v>
      </c>
      <c r="N47" s="349">
        <f>SUM(N48:N51)</f>
        <v>0</v>
      </c>
      <c r="O47" s="349">
        <f>SUM(O48:O51)</f>
        <v>0</v>
      </c>
      <c r="P47" s="349">
        <f>SUM(P48:P51)</f>
        <v>0</v>
      </c>
      <c r="Q47" s="349">
        <f>SUM(Q48:Q51)</f>
        <v>0</v>
      </c>
      <c r="R47" s="328">
        <f>SUM(L47:Q47)</f>
        <v>37446</v>
      </c>
    </row>
    <row r="48" spans="1:18" ht="39.75" customHeight="1">
      <c r="A48" s="1112" t="s">
        <v>109</v>
      </c>
      <c r="B48" s="1113"/>
      <c r="C48" s="1113"/>
      <c r="D48" s="1114"/>
      <c r="E48" s="351">
        <v>18446</v>
      </c>
      <c r="F48" s="331"/>
      <c r="G48" s="331"/>
      <c r="H48" s="331"/>
      <c r="I48" s="331"/>
      <c r="J48" s="331"/>
      <c r="K48" s="352">
        <f>SUM(E48:J48)</f>
        <v>18446</v>
      </c>
      <c r="L48" s="351">
        <v>18446</v>
      </c>
      <c r="M48" s="331"/>
      <c r="N48" s="331"/>
      <c r="O48" s="331"/>
      <c r="P48" s="331"/>
      <c r="Q48" s="331"/>
      <c r="R48" s="332">
        <f>SUM(L48:Q48)</f>
        <v>18446</v>
      </c>
    </row>
    <row r="49" spans="1:18" ht="15">
      <c r="A49" s="1112" t="s">
        <v>111</v>
      </c>
      <c r="B49" s="1113"/>
      <c r="C49" s="1113"/>
      <c r="D49" s="1114"/>
      <c r="E49" s="351"/>
      <c r="F49" s="331"/>
      <c r="G49" s="331"/>
      <c r="H49" s="331"/>
      <c r="I49" s="331"/>
      <c r="J49" s="331"/>
      <c r="K49" s="352">
        <f>SUM(E49:J49)</f>
        <v>0</v>
      </c>
      <c r="L49" s="351"/>
      <c r="M49" s="331"/>
      <c r="N49" s="331"/>
      <c r="O49" s="331"/>
      <c r="P49" s="331"/>
      <c r="Q49" s="331"/>
      <c r="R49" s="332">
        <f>SUM(L49:Q49)</f>
        <v>0</v>
      </c>
    </row>
    <row r="50" spans="1:18" ht="15">
      <c r="A50" s="1112" t="s">
        <v>112</v>
      </c>
      <c r="B50" s="1113"/>
      <c r="C50" s="1113"/>
      <c r="D50" s="1114"/>
      <c r="E50" s="351"/>
      <c r="F50" s="331"/>
      <c r="G50" s="331"/>
      <c r="H50" s="331"/>
      <c r="I50" s="331"/>
      <c r="J50" s="331"/>
      <c r="K50" s="352">
        <f>SUM(E50:J50)</f>
        <v>0</v>
      </c>
      <c r="L50" s="351"/>
      <c r="M50" s="331"/>
      <c r="N50" s="331"/>
      <c r="O50" s="331"/>
      <c r="P50" s="331"/>
      <c r="Q50" s="331"/>
      <c r="R50" s="332">
        <f>SUM(L50:Q50)</f>
        <v>0</v>
      </c>
    </row>
    <row r="51" spans="1:18" ht="15">
      <c r="A51" s="1112" t="s">
        <v>113</v>
      </c>
      <c r="B51" s="1113"/>
      <c r="C51" s="1113"/>
      <c r="D51" s="1114"/>
      <c r="E51" s="351">
        <v>19000</v>
      </c>
      <c r="F51" s="331"/>
      <c r="G51" s="331"/>
      <c r="H51" s="331"/>
      <c r="I51" s="331"/>
      <c r="J51" s="331"/>
      <c r="K51" s="352">
        <f>SUM(E51:J51)</f>
        <v>19000</v>
      </c>
      <c r="L51" s="351">
        <v>19000</v>
      </c>
      <c r="M51" s="331"/>
      <c r="N51" s="331"/>
      <c r="O51" s="331"/>
      <c r="P51" s="331"/>
      <c r="Q51" s="331"/>
      <c r="R51" s="332">
        <f>SUM(L51:Q51)</f>
        <v>19000</v>
      </c>
    </row>
    <row r="52" spans="1:18" ht="15">
      <c r="A52" s="1115"/>
      <c r="B52" s="1116"/>
      <c r="C52" s="1116"/>
      <c r="D52" s="1117"/>
      <c r="E52" s="351"/>
      <c r="F52" s="331"/>
      <c r="G52" s="331"/>
      <c r="H52" s="331"/>
      <c r="I52" s="331"/>
      <c r="J52" s="331"/>
      <c r="K52" s="352"/>
      <c r="L52" s="351"/>
      <c r="M52" s="331"/>
      <c r="N52" s="331"/>
      <c r="O52" s="331"/>
      <c r="P52" s="331"/>
      <c r="Q52" s="331"/>
      <c r="R52" s="332"/>
    </row>
    <row r="53" spans="1:18" ht="15.75">
      <c r="A53" s="1118" t="s">
        <v>115</v>
      </c>
      <c r="B53" s="1119"/>
      <c r="C53" s="1119"/>
      <c r="D53" s="1120"/>
      <c r="E53" s="353">
        <v>0</v>
      </c>
      <c r="F53" s="335">
        <v>0</v>
      </c>
      <c r="G53" s="335">
        <v>0</v>
      </c>
      <c r="H53" s="335">
        <v>0</v>
      </c>
      <c r="I53" s="335">
        <v>0</v>
      </c>
      <c r="J53" s="335">
        <v>0</v>
      </c>
      <c r="K53" s="354">
        <f>SUM(E53:J53)</f>
        <v>0</v>
      </c>
      <c r="L53" s="353">
        <v>0</v>
      </c>
      <c r="M53" s="335">
        <v>0</v>
      </c>
      <c r="N53" s="335">
        <v>0</v>
      </c>
      <c r="O53" s="335">
        <v>0</v>
      </c>
      <c r="P53" s="335">
        <v>0</v>
      </c>
      <c r="Q53" s="335">
        <v>0</v>
      </c>
      <c r="R53" s="336">
        <f>SUM(L53:Q53)</f>
        <v>0</v>
      </c>
    </row>
    <row r="54" spans="1:18" ht="15">
      <c r="A54" s="1121"/>
      <c r="B54" s="1122"/>
      <c r="C54" s="1122"/>
      <c r="D54" s="1123"/>
      <c r="E54" s="351"/>
      <c r="F54" s="331"/>
      <c r="G54" s="331"/>
      <c r="H54" s="331"/>
      <c r="I54" s="331"/>
      <c r="J54" s="331"/>
      <c r="K54" s="352"/>
      <c r="L54" s="351"/>
      <c r="M54" s="331"/>
      <c r="N54" s="331"/>
      <c r="O54" s="331"/>
      <c r="P54" s="331"/>
      <c r="Q54" s="331"/>
      <c r="R54" s="332"/>
    </row>
    <row r="55" spans="1:18" ht="15.75">
      <c r="A55" s="1118" t="s">
        <v>116</v>
      </c>
      <c r="B55" s="1119"/>
      <c r="C55" s="1119"/>
      <c r="D55" s="1120"/>
      <c r="E55" s="353">
        <v>0</v>
      </c>
      <c r="F55" s="335">
        <v>0</v>
      </c>
      <c r="G55" s="335">
        <v>0</v>
      </c>
      <c r="H55" s="335">
        <v>0</v>
      </c>
      <c r="I55" s="335">
        <v>0</v>
      </c>
      <c r="J55" s="335">
        <v>0</v>
      </c>
      <c r="K55" s="354">
        <f>SUM(E55:J55)</f>
        <v>0</v>
      </c>
      <c r="L55" s="353">
        <v>3088</v>
      </c>
      <c r="M55" s="335">
        <v>0</v>
      </c>
      <c r="N55" s="335">
        <v>0</v>
      </c>
      <c r="O55" s="335">
        <v>0</v>
      </c>
      <c r="P55" s="335">
        <v>0</v>
      </c>
      <c r="Q55" s="335">
        <v>0</v>
      </c>
      <c r="R55" s="336">
        <f>SUM(L55:Q55)</f>
        <v>3088</v>
      </c>
    </row>
    <row r="56" spans="1:18" ht="15.75">
      <c r="A56" s="1124"/>
      <c r="B56" s="1125"/>
      <c r="C56" s="1125"/>
      <c r="D56" s="1126"/>
      <c r="E56" s="351"/>
      <c r="F56" s="331"/>
      <c r="G56" s="331"/>
      <c r="H56" s="331"/>
      <c r="I56" s="331"/>
      <c r="J56" s="331"/>
      <c r="K56" s="352"/>
      <c r="L56" s="351"/>
      <c r="M56" s="331"/>
      <c r="N56" s="331"/>
      <c r="O56" s="331"/>
      <c r="P56" s="331"/>
      <c r="Q56" s="331"/>
      <c r="R56" s="332"/>
    </row>
    <row r="57" spans="1:18" ht="15.75">
      <c r="A57" s="1127" t="s">
        <v>117</v>
      </c>
      <c r="B57" s="1128"/>
      <c r="C57" s="1128"/>
      <c r="D57" s="1129"/>
      <c r="E57" s="334">
        <v>51545</v>
      </c>
      <c r="F57" s="335">
        <v>0</v>
      </c>
      <c r="G57" s="335">
        <v>0</v>
      </c>
      <c r="H57" s="335">
        <v>0</v>
      </c>
      <c r="I57" s="335">
        <v>0</v>
      </c>
      <c r="J57" s="335">
        <v>0</v>
      </c>
      <c r="K57" s="354">
        <f>SUM(E57:J57)</f>
        <v>51545</v>
      </c>
      <c r="L57" s="334">
        <v>0</v>
      </c>
      <c r="M57" s="335">
        <v>0</v>
      </c>
      <c r="N57" s="335">
        <v>0</v>
      </c>
      <c r="O57" s="335">
        <v>0</v>
      </c>
      <c r="P57" s="335">
        <v>0</v>
      </c>
      <c r="Q57" s="335">
        <v>0</v>
      </c>
      <c r="R57" s="336">
        <f>SUM(L57:Q57)</f>
        <v>0</v>
      </c>
    </row>
    <row r="58" spans="1:18" ht="15.75">
      <c r="A58" s="1130"/>
      <c r="B58" s="1131"/>
      <c r="C58" s="1131"/>
      <c r="D58" s="1132"/>
      <c r="E58" s="330"/>
      <c r="F58" s="331"/>
      <c r="G58" s="331"/>
      <c r="H58" s="331"/>
      <c r="I58" s="331"/>
      <c r="J58" s="331"/>
      <c r="K58" s="352"/>
      <c r="L58" s="330"/>
      <c r="M58" s="331"/>
      <c r="N58" s="331"/>
      <c r="O58" s="331"/>
      <c r="P58" s="331"/>
      <c r="Q58" s="331"/>
      <c r="R58" s="332"/>
    </row>
    <row r="59" spans="1:18" ht="15">
      <c r="A59" s="1133"/>
      <c r="B59" s="1134"/>
      <c r="C59" s="1134"/>
      <c r="D59" s="1135"/>
      <c r="E59" s="355"/>
      <c r="F59" s="331"/>
      <c r="G59" s="331"/>
      <c r="H59" s="331"/>
      <c r="I59" s="331"/>
      <c r="J59" s="331"/>
      <c r="K59" s="352"/>
      <c r="L59" s="355"/>
      <c r="M59" s="331"/>
      <c r="N59" s="331"/>
      <c r="O59" s="331"/>
      <c r="P59" s="331"/>
      <c r="Q59" s="331"/>
      <c r="R59" s="332"/>
    </row>
    <row r="60" spans="1:18" ht="15.75">
      <c r="A60" s="1045" t="s">
        <v>120</v>
      </c>
      <c r="B60" s="1046"/>
      <c r="C60" s="1046"/>
      <c r="D60" s="1047"/>
      <c r="E60" s="356">
        <f>E47+E53+E55+E57</f>
        <v>88991</v>
      </c>
      <c r="F60" s="335">
        <v>0</v>
      </c>
      <c r="G60" s="335">
        <v>0</v>
      </c>
      <c r="H60" s="335">
        <v>0</v>
      </c>
      <c r="I60" s="335">
        <v>0</v>
      </c>
      <c r="J60" s="335">
        <v>0</v>
      </c>
      <c r="K60" s="354">
        <f>SUM(E60:J60)</f>
        <v>88991</v>
      </c>
      <c r="L60" s="356">
        <v>92079</v>
      </c>
      <c r="M60" s="335">
        <v>0</v>
      </c>
      <c r="N60" s="335">
        <v>0</v>
      </c>
      <c r="O60" s="335">
        <v>0</v>
      </c>
      <c r="P60" s="335">
        <v>0</v>
      </c>
      <c r="Q60" s="335">
        <v>0</v>
      </c>
      <c r="R60" s="336">
        <f>SUM(L60:Q60)</f>
        <v>92079</v>
      </c>
    </row>
    <row r="61" spans="1:18" ht="15.75">
      <c r="A61" s="1136"/>
      <c r="B61" s="1137"/>
      <c r="C61" s="1137"/>
      <c r="D61" s="1138"/>
      <c r="E61" s="330"/>
      <c r="F61" s="331"/>
      <c r="G61" s="331"/>
      <c r="H61" s="331"/>
      <c r="I61" s="331"/>
      <c r="J61" s="331"/>
      <c r="K61" s="352"/>
      <c r="L61" s="330"/>
      <c r="M61" s="331"/>
      <c r="N61" s="331"/>
      <c r="O61" s="331"/>
      <c r="P61" s="331"/>
      <c r="Q61" s="331"/>
      <c r="R61" s="332"/>
    </row>
    <row r="62" spans="1:18" ht="15">
      <c r="A62" s="1139" t="s">
        <v>22</v>
      </c>
      <c r="B62" s="1140"/>
      <c r="C62" s="1140"/>
      <c r="D62" s="1141"/>
      <c r="E62" s="330"/>
      <c r="F62" s="331"/>
      <c r="G62" s="331"/>
      <c r="H62" s="331"/>
      <c r="I62" s="331"/>
      <c r="J62" s="331"/>
      <c r="K62" s="352">
        <f t="shared" ref="K62:K67" si="10">SUM(E62:J62)</f>
        <v>0</v>
      </c>
      <c r="L62" s="330"/>
      <c r="M62" s="331"/>
      <c r="N62" s="331"/>
      <c r="O62" s="331"/>
      <c r="P62" s="331"/>
      <c r="Q62" s="331"/>
      <c r="R62" s="332">
        <f t="shared" ref="R62:R67" si="11">SUM(L62:Q62)</f>
        <v>0</v>
      </c>
    </row>
    <row r="63" spans="1:18" ht="15">
      <c r="A63" s="1142" t="s">
        <v>102</v>
      </c>
      <c r="B63" s="1143"/>
      <c r="C63" s="1143"/>
      <c r="D63" s="1144"/>
      <c r="E63" s="330"/>
      <c r="F63" s="331"/>
      <c r="G63" s="331"/>
      <c r="H63" s="331"/>
      <c r="I63" s="331"/>
      <c r="J63" s="331"/>
      <c r="K63" s="352">
        <f t="shared" si="10"/>
        <v>0</v>
      </c>
      <c r="L63" s="330">
        <v>4272</v>
      </c>
      <c r="M63" s="331"/>
      <c r="N63" s="331"/>
      <c r="O63" s="331"/>
      <c r="P63" s="331"/>
      <c r="Q63" s="331"/>
      <c r="R63" s="332">
        <f t="shared" si="11"/>
        <v>4272</v>
      </c>
    </row>
    <row r="64" spans="1:18" ht="15">
      <c r="A64" s="1142" t="s">
        <v>150</v>
      </c>
      <c r="B64" s="1143"/>
      <c r="C64" s="1143"/>
      <c r="D64" s="1144"/>
      <c r="E64" s="330"/>
      <c r="F64" s="331"/>
      <c r="G64" s="331"/>
      <c r="H64" s="331"/>
      <c r="I64" s="331"/>
      <c r="J64" s="331"/>
      <c r="K64" s="352">
        <f t="shared" si="10"/>
        <v>0</v>
      </c>
      <c r="L64" s="330"/>
      <c r="M64" s="331">
        <v>155</v>
      </c>
      <c r="N64" s="331"/>
      <c r="O64" s="331"/>
      <c r="P64" s="331"/>
      <c r="Q64" s="331"/>
      <c r="R64" s="332">
        <f t="shared" si="11"/>
        <v>155</v>
      </c>
    </row>
    <row r="65" spans="1:18" ht="15">
      <c r="A65" s="1139" t="s">
        <v>104</v>
      </c>
      <c r="B65" s="1140"/>
      <c r="C65" s="1140"/>
      <c r="D65" s="1141"/>
      <c r="E65" s="330"/>
      <c r="F65" s="331"/>
      <c r="G65" s="331"/>
      <c r="H65" s="331"/>
      <c r="I65" s="331"/>
      <c r="J65" s="331"/>
      <c r="K65" s="352">
        <f t="shared" si="10"/>
        <v>0</v>
      </c>
      <c r="L65" s="330"/>
      <c r="M65" s="331"/>
      <c r="N65" s="331"/>
      <c r="O65" s="331"/>
      <c r="P65" s="331"/>
      <c r="Q65" s="331"/>
      <c r="R65" s="332">
        <f t="shared" si="11"/>
        <v>0</v>
      </c>
    </row>
    <row r="66" spans="1:18" ht="15">
      <c r="A66" s="1142" t="s">
        <v>48</v>
      </c>
      <c r="B66" s="1143"/>
      <c r="C66" s="1143"/>
      <c r="D66" s="1144"/>
      <c r="E66" s="330"/>
      <c r="F66" s="331"/>
      <c r="G66" s="331"/>
      <c r="H66" s="331"/>
      <c r="I66" s="331"/>
      <c r="J66" s="331"/>
      <c r="K66" s="352">
        <f t="shared" si="10"/>
        <v>0</v>
      </c>
      <c r="L66" s="330"/>
      <c r="M66" s="331"/>
      <c r="N66" s="331"/>
      <c r="O66" s="331"/>
      <c r="P66" s="331"/>
      <c r="Q66" s="331"/>
      <c r="R66" s="332">
        <f t="shared" si="11"/>
        <v>0</v>
      </c>
    </row>
    <row r="67" spans="1:18" ht="12.75" customHeight="1">
      <c r="A67" s="1045" t="s">
        <v>151</v>
      </c>
      <c r="B67" s="1046"/>
      <c r="C67" s="1046"/>
      <c r="D67" s="1047"/>
      <c r="E67" s="334">
        <f t="shared" ref="E67:J67" si="12">SUM(E62:E65)</f>
        <v>0</v>
      </c>
      <c r="F67" s="335">
        <f t="shared" si="12"/>
        <v>0</v>
      </c>
      <c r="G67" s="335">
        <f t="shared" si="12"/>
        <v>0</v>
      </c>
      <c r="H67" s="335">
        <f t="shared" si="12"/>
        <v>0</v>
      </c>
      <c r="I67" s="335">
        <f t="shared" si="12"/>
        <v>0</v>
      </c>
      <c r="J67" s="335">
        <f t="shared" si="12"/>
        <v>0</v>
      </c>
      <c r="K67" s="354">
        <f t="shared" si="10"/>
        <v>0</v>
      </c>
      <c r="L67" s="334">
        <f t="shared" ref="L67:Q67" si="13">SUM(L62:L65)</f>
        <v>4272</v>
      </c>
      <c r="M67" s="335">
        <f t="shared" si="13"/>
        <v>155</v>
      </c>
      <c r="N67" s="335">
        <f t="shared" si="13"/>
        <v>0</v>
      </c>
      <c r="O67" s="335">
        <f t="shared" si="13"/>
        <v>0</v>
      </c>
      <c r="P67" s="335">
        <f t="shared" si="13"/>
        <v>0</v>
      </c>
      <c r="Q67" s="335">
        <f t="shared" si="13"/>
        <v>0</v>
      </c>
      <c r="R67" s="336">
        <f t="shared" si="11"/>
        <v>4427</v>
      </c>
    </row>
    <row r="68" spans="1:18" ht="12.75" customHeight="1">
      <c r="A68" s="1145"/>
      <c r="B68" s="1146"/>
      <c r="C68" s="1146"/>
      <c r="D68" s="1147"/>
      <c r="E68" s="357"/>
      <c r="F68" s="358"/>
      <c r="G68" s="358"/>
      <c r="H68" s="358"/>
      <c r="I68" s="358"/>
      <c r="J68" s="358"/>
      <c r="K68" s="359"/>
      <c r="L68" s="357"/>
      <c r="M68" s="358"/>
      <c r="N68" s="358"/>
      <c r="O68" s="358"/>
      <c r="P68" s="358"/>
      <c r="Q68" s="358"/>
      <c r="R68" s="360"/>
    </row>
    <row r="69" spans="1:18" ht="15.75">
      <c r="A69" s="1045" t="s">
        <v>140</v>
      </c>
      <c r="B69" s="1046"/>
      <c r="C69" s="1046"/>
      <c r="D69" s="1047"/>
      <c r="E69" s="334">
        <f t="shared" ref="E69:J69" si="14">E60+E67</f>
        <v>88991</v>
      </c>
      <c r="F69" s="335">
        <f t="shared" si="14"/>
        <v>0</v>
      </c>
      <c r="G69" s="335">
        <f t="shared" si="14"/>
        <v>0</v>
      </c>
      <c r="H69" s="335">
        <f t="shared" si="14"/>
        <v>0</v>
      </c>
      <c r="I69" s="335">
        <f t="shared" si="14"/>
        <v>0</v>
      </c>
      <c r="J69" s="335">
        <f t="shared" si="14"/>
        <v>0</v>
      </c>
      <c r="K69" s="354">
        <f>SUM(E69:J69)</f>
        <v>88991</v>
      </c>
      <c r="L69" s="334">
        <f t="shared" ref="L69:Q69" si="15">L60+L67</f>
        <v>96351</v>
      </c>
      <c r="M69" s="335">
        <f t="shared" si="15"/>
        <v>155</v>
      </c>
      <c r="N69" s="335">
        <f t="shared" si="15"/>
        <v>0</v>
      </c>
      <c r="O69" s="335">
        <f t="shared" si="15"/>
        <v>0</v>
      </c>
      <c r="P69" s="335">
        <f t="shared" si="15"/>
        <v>0</v>
      </c>
      <c r="Q69" s="335">
        <f t="shared" si="15"/>
        <v>0</v>
      </c>
      <c r="R69" s="336">
        <f>SUM(L69:Q69)</f>
        <v>96506</v>
      </c>
    </row>
    <row r="70" spans="1:18" ht="12.75" customHeight="1" thickBot="1">
      <c r="A70" s="1042"/>
      <c r="B70" s="1043"/>
      <c r="C70" s="1043"/>
      <c r="D70" s="1044"/>
      <c r="E70" s="361"/>
      <c r="F70" s="362"/>
      <c r="G70" s="362"/>
      <c r="H70" s="362"/>
      <c r="I70" s="362"/>
      <c r="J70" s="362"/>
      <c r="K70" s="363"/>
      <c r="L70" s="364"/>
      <c r="M70" s="362"/>
      <c r="N70" s="362"/>
      <c r="O70" s="362"/>
      <c r="P70" s="362"/>
      <c r="Q70" s="362"/>
      <c r="R70" s="365"/>
    </row>
    <row r="71" spans="1:18" ht="12.75" customHeight="1" thickBot="1">
      <c r="A71" s="1030" t="s">
        <v>152</v>
      </c>
      <c r="B71" s="1031"/>
      <c r="C71" s="1031"/>
      <c r="D71" s="1032"/>
      <c r="E71" s="345">
        <f t="shared" ref="E71:J71" si="16">E40+E69</f>
        <v>90591</v>
      </c>
      <c r="F71" s="343">
        <f t="shared" si="16"/>
        <v>0</v>
      </c>
      <c r="G71" s="343">
        <f t="shared" si="16"/>
        <v>72211</v>
      </c>
      <c r="H71" s="343">
        <f t="shared" si="16"/>
        <v>0</v>
      </c>
      <c r="I71" s="343">
        <f t="shared" si="16"/>
        <v>2466</v>
      </c>
      <c r="J71" s="343">
        <f t="shared" si="16"/>
        <v>0</v>
      </c>
      <c r="K71" s="366">
        <f>SUM(E71:J71)</f>
        <v>165268</v>
      </c>
      <c r="L71" s="342">
        <f t="shared" ref="L71:Q71" si="17">L40+L69</f>
        <v>103149</v>
      </c>
      <c r="M71" s="343">
        <f t="shared" si="17"/>
        <v>155</v>
      </c>
      <c r="N71" s="343">
        <f t="shared" si="17"/>
        <v>72211</v>
      </c>
      <c r="O71" s="343">
        <f t="shared" si="17"/>
        <v>0</v>
      </c>
      <c r="P71" s="343">
        <f t="shared" si="17"/>
        <v>2466</v>
      </c>
      <c r="Q71" s="343">
        <f t="shared" si="17"/>
        <v>0</v>
      </c>
      <c r="R71" s="344">
        <f>SUM(L71:Q71)</f>
        <v>177981</v>
      </c>
    </row>
    <row r="74" spans="1:18" ht="15.75">
      <c r="D74" s="1347" t="s">
        <v>585</v>
      </c>
      <c r="E74" s="1348"/>
      <c r="F74" s="1348"/>
      <c r="G74" s="1348"/>
    </row>
  </sheetData>
  <sheetProtection selectLockedCells="1" selectUnlockedCells="1"/>
  <mergeCells count="67">
    <mergeCell ref="D74:G74"/>
    <mergeCell ref="A64:D64"/>
    <mergeCell ref="A65:D65"/>
    <mergeCell ref="A66:D66"/>
    <mergeCell ref="A67:D67"/>
    <mergeCell ref="A68:D68"/>
    <mergeCell ref="A59:D59"/>
    <mergeCell ref="A60:D60"/>
    <mergeCell ref="A61:D61"/>
    <mergeCell ref="A62:D62"/>
    <mergeCell ref="A63:D63"/>
    <mergeCell ref="E45:K45"/>
    <mergeCell ref="L45:R45"/>
    <mergeCell ref="A47:D47"/>
    <mergeCell ref="A48:D48"/>
    <mergeCell ref="A49:D49"/>
    <mergeCell ref="A13:D13"/>
    <mergeCell ref="A1:K1"/>
    <mergeCell ref="A6:D7"/>
    <mergeCell ref="A3:R3"/>
    <mergeCell ref="E6:K6"/>
    <mergeCell ref="L6:R6"/>
    <mergeCell ref="A8:D8"/>
    <mergeCell ref="A9:D9"/>
    <mergeCell ref="A10:D10"/>
    <mergeCell ref="A11:D11"/>
    <mergeCell ref="A12:D12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37:D37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71:D71"/>
    <mergeCell ref="A38:D38"/>
    <mergeCell ref="A39:D39"/>
    <mergeCell ref="A40:D40"/>
    <mergeCell ref="A70:D70"/>
    <mergeCell ref="A69:D69"/>
    <mergeCell ref="A45:D46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</mergeCells>
  <pageMargins left="0.39374999999999999" right="0.39374999999999999" top="0.35416666666666669" bottom="0.2361111111111111" header="0.51180555555555551" footer="0.51180555555555551"/>
  <pageSetup paperSize="9" scale="92" firstPageNumber="0" fitToHeight="2" orientation="portrait" horizontalDpi="300" verticalDpi="300" r:id="rId1"/>
  <headerFooter alignWithMargins="0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9"/>
  <sheetViews>
    <sheetView workbookViewId="0">
      <selection activeCell="A52" sqref="A52:A55"/>
    </sheetView>
  </sheetViews>
  <sheetFormatPr defaultColWidth="9" defaultRowHeight="12.75"/>
  <cols>
    <col min="1" max="2" width="9.28515625" style="1" customWidth="1"/>
    <col min="3" max="3" width="9" style="1"/>
    <col min="4" max="4" width="16.5703125" style="1" customWidth="1"/>
    <col min="5" max="5" width="10.28515625" style="1" customWidth="1"/>
    <col min="6" max="6" width="9" style="1"/>
    <col min="7" max="9" width="10.28515625" style="1" customWidth="1"/>
    <col min="10" max="10" width="7.5703125" style="1" customWidth="1"/>
    <col min="11" max="11" width="10.28515625" style="1" customWidth="1"/>
    <col min="12" max="16384" width="9" style="1"/>
  </cols>
  <sheetData>
    <row r="1" spans="1:11" ht="12.75" customHeight="1">
      <c r="A1" s="628" t="s">
        <v>476</v>
      </c>
      <c r="B1" s="629"/>
      <c r="C1" s="629"/>
      <c r="D1" s="629"/>
      <c r="E1" s="629"/>
      <c r="F1" s="629"/>
      <c r="G1" s="629" t="s">
        <v>142</v>
      </c>
      <c r="H1" s="629"/>
      <c r="I1" s="629"/>
      <c r="J1" s="629"/>
      <c r="K1" s="629"/>
    </row>
    <row r="2" spans="1:11">
      <c r="A2" s="4"/>
      <c r="B2" s="4"/>
      <c r="C2" s="4"/>
      <c r="D2" s="4"/>
      <c r="G2" s="4"/>
      <c r="H2" s="4"/>
      <c r="I2" s="4"/>
      <c r="J2" s="4"/>
      <c r="K2" s="4"/>
    </row>
    <row r="3" spans="1:11" ht="12.75" customHeight="1">
      <c r="A3" s="668" t="s">
        <v>155</v>
      </c>
      <c r="B3" s="668"/>
      <c r="C3" s="668"/>
      <c r="D3" s="668"/>
      <c r="E3" s="668"/>
      <c r="F3" s="668"/>
      <c r="G3" s="668"/>
      <c r="H3" s="668"/>
      <c r="I3" s="668"/>
      <c r="J3" s="668"/>
      <c r="K3" s="668"/>
    </row>
    <row r="4" spans="1:1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2.75" customHeight="1">
      <c r="A5" s="1158" t="s">
        <v>144</v>
      </c>
      <c r="B5" s="1158"/>
      <c r="C5" s="1158"/>
      <c r="D5" s="1158"/>
      <c r="I5" s="1159" t="s">
        <v>56</v>
      </c>
      <c r="J5" s="1159"/>
      <c r="K5" s="1159"/>
    </row>
    <row r="6" spans="1:11" ht="12.75" customHeight="1">
      <c r="A6" s="1160" t="s">
        <v>156</v>
      </c>
      <c r="B6" s="1160"/>
      <c r="C6" s="1160"/>
      <c r="D6" s="1160"/>
      <c r="E6" s="1161" t="s">
        <v>149</v>
      </c>
      <c r="F6" s="773" t="s">
        <v>59</v>
      </c>
      <c r="G6" s="773"/>
      <c r="H6" s="773"/>
      <c r="I6" s="773"/>
      <c r="J6" s="773"/>
      <c r="K6" s="1161" t="s">
        <v>60</v>
      </c>
    </row>
    <row r="7" spans="1:11" ht="25.5">
      <c r="A7" s="1160"/>
      <c r="B7" s="1160"/>
      <c r="C7" s="1160"/>
      <c r="D7" s="1160"/>
      <c r="E7" s="1161"/>
      <c r="F7" s="8" t="s">
        <v>61</v>
      </c>
      <c r="G7" s="8" t="s">
        <v>62</v>
      </c>
      <c r="H7" s="8" t="s">
        <v>63</v>
      </c>
      <c r="I7" s="8" t="s">
        <v>64</v>
      </c>
      <c r="J7" s="8" t="s">
        <v>65</v>
      </c>
      <c r="K7" s="1161"/>
    </row>
    <row r="8" spans="1:11" ht="12.75" customHeight="1">
      <c r="A8" s="589" t="s">
        <v>66</v>
      </c>
      <c r="B8" s="589"/>
      <c r="C8" s="589"/>
      <c r="D8" s="589"/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</row>
    <row r="9" spans="1:11" ht="12.75" customHeight="1">
      <c r="A9" s="605" t="s">
        <v>67</v>
      </c>
      <c r="B9" s="605"/>
      <c r="C9" s="605"/>
      <c r="D9" s="605"/>
      <c r="E9" s="11"/>
      <c r="F9" s="11"/>
      <c r="G9" s="11"/>
      <c r="H9" s="11"/>
      <c r="I9" s="11"/>
      <c r="J9" s="11"/>
      <c r="K9" s="11"/>
    </row>
    <row r="10" spans="1:11" ht="12.75" customHeight="1">
      <c r="A10" s="1166" t="s">
        <v>68</v>
      </c>
      <c r="B10" s="1166"/>
      <c r="C10" s="1166"/>
      <c r="D10" s="1166"/>
      <c r="E10" s="11"/>
      <c r="F10" s="11"/>
      <c r="G10" s="11"/>
      <c r="H10" s="11"/>
      <c r="I10" s="11"/>
      <c r="J10" s="11"/>
      <c r="K10" s="11"/>
    </row>
    <row r="11" spans="1:11" ht="12.75" customHeight="1">
      <c r="A11" s="605" t="s">
        <v>72</v>
      </c>
      <c r="B11" s="605"/>
      <c r="C11" s="605"/>
      <c r="D11" s="605"/>
      <c r="E11" s="11"/>
      <c r="F11" s="11"/>
      <c r="G11" s="11"/>
      <c r="H11" s="11"/>
      <c r="I11" s="11"/>
      <c r="J11" s="11"/>
      <c r="K11" s="11"/>
    </row>
    <row r="12" spans="1:11" ht="12.75" customHeight="1">
      <c r="A12" s="605" t="s">
        <v>73</v>
      </c>
      <c r="B12" s="605"/>
      <c r="C12" s="605"/>
      <c r="D12" s="605"/>
      <c r="E12" s="11"/>
      <c r="F12" s="11"/>
      <c r="G12" s="11"/>
      <c r="H12" s="11"/>
      <c r="I12" s="11"/>
      <c r="J12" s="11"/>
      <c r="K12" s="11"/>
    </row>
    <row r="13" spans="1:11" ht="12.75" customHeight="1">
      <c r="A13" s="606"/>
      <c r="B13" s="606"/>
      <c r="C13" s="606"/>
      <c r="D13" s="606"/>
      <c r="E13" s="11"/>
      <c r="F13" s="11"/>
      <c r="G13" s="11"/>
      <c r="H13" s="11"/>
      <c r="I13" s="11"/>
      <c r="J13" s="11"/>
      <c r="K13" s="11"/>
    </row>
    <row r="14" spans="1:11" ht="12.75" customHeight="1">
      <c r="A14" s="604" t="s">
        <v>74</v>
      </c>
      <c r="B14" s="604"/>
      <c r="C14" s="604"/>
      <c r="D14" s="604"/>
      <c r="E14" s="11">
        <v>0</v>
      </c>
      <c r="F14" s="11">
        <v>0</v>
      </c>
      <c r="G14" s="11">
        <v>0</v>
      </c>
      <c r="H14" s="11">
        <v>0</v>
      </c>
      <c r="I14" s="11"/>
      <c r="J14" s="11">
        <v>0</v>
      </c>
      <c r="K14" s="11">
        <v>0</v>
      </c>
    </row>
    <row r="15" spans="1:11" ht="12.75" customHeight="1">
      <c r="A15" s="605" t="s">
        <v>75</v>
      </c>
      <c r="B15" s="605"/>
      <c r="C15" s="605"/>
      <c r="D15" s="605"/>
      <c r="E15" s="11"/>
      <c r="F15" s="11"/>
      <c r="G15" s="11"/>
      <c r="H15" s="11"/>
      <c r="I15" s="11"/>
      <c r="J15" s="11"/>
      <c r="K15" s="11"/>
    </row>
    <row r="16" spans="1:11" ht="12.75" customHeight="1">
      <c r="A16" s="605" t="s">
        <v>78</v>
      </c>
      <c r="B16" s="605"/>
      <c r="C16" s="605"/>
      <c r="D16" s="605"/>
      <c r="E16" s="11"/>
      <c r="F16" s="11"/>
      <c r="G16" s="11"/>
      <c r="H16" s="11"/>
      <c r="I16" s="11"/>
      <c r="J16" s="11"/>
      <c r="K16" s="11"/>
    </row>
    <row r="17" spans="1:11" ht="12.75" customHeight="1">
      <c r="A17" s="605" t="s">
        <v>80</v>
      </c>
      <c r="B17" s="605"/>
      <c r="C17" s="605"/>
      <c r="D17" s="605"/>
      <c r="E17" s="11"/>
      <c r="F17" s="11"/>
      <c r="G17" s="11"/>
      <c r="H17" s="11"/>
      <c r="I17" s="11"/>
      <c r="J17" s="11"/>
      <c r="K17" s="11"/>
    </row>
    <row r="18" spans="1:11" ht="12.75" customHeight="1">
      <c r="A18" s="605" t="s">
        <v>81</v>
      </c>
      <c r="B18" s="605"/>
      <c r="C18" s="605"/>
      <c r="D18" s="605"/>
      <c r="E18" s="11"/>
      <c r="F18" s="11"/>
      <c r="G18" s="11"/>
      <c r="H18" s="11"/>
      <c r="I18" s="11"/>
      <c r="J18" s="11"/>
      <c r="K18" s="11"/>
    </row>
    <row r="19" spans="1:11" ht="12.75" customHeight="1">
      <c r="A19" s="606"/>
      <c r="B19" s="606"/>
      <c r="C19" s="606"/>
      <c r="D19" s="606"/>
      <c r="E19" s="11"/>
      <c r="F19" s="11"/>
      <c r="G19" s="11"/>
      <c r="H19" s="11"/>
      <c r="I19" s="11"/>
      <c r="J19" s="11"/>
      <c r="K19" s="11"/>
    </row>
    <row r="20" spans="1:11" ht="12.75" customHeight="1">
      <c r="A20" s="604" t="s">
        <v>157</v>
      </c>
      <c r="B20" s="604"/>
      <c r="C20" s="604"/>
      <c r="D20" s="604"/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</row>
    <row r="21" spans="1:11" ht="12.75" customHeight="1">
      <c r="A21" s="605" t="s">
        <v>83</v>
      </c>
      <c r="B21" s="605"/>
      <c r="C21" s="605"/>
      <c r="D21" s="605"/>
      <c r="E21" s="11"/>
      <c r="F21" s="11"/>
      <c r="G21" s="11"/>
      <c r="H21" s="11"/>
      <c r="I21" s="11"/>
      <c r="J21" s="11"/>
      <c r="K21" s="11"/>
    </row>
    <row r="22" spans="1:11" ht="12.75" customHeight="1">
      <c r="A22" s="1153" t="s">
        <v>84</v>
      </c>
      <c r="B22" s="1153"/>
      <c r="C22" s="1153"/>
      <c r="D22" s="1153"/>
      <c r="E22" s="11"/>
      <c r="F22" s="11"/>
      <c r="G22" s="11"/>
      <c r="H22" s="11"/>
      <c r="I22" s="11"/>
      <c r="J22" s="11"/>
      <c r="K22" s="11"/>
    </row>
    <row r="23" spans="1:11" ht="12.75" customHeight="1">
      <c r="A23" s="605" t="s">
        <v>85</v>
      </c>
      <c r="B23" s="605"/>
      <c r="C23" s="605"/>
      <c r="D23" s="605"/>
      <c r="E23" s="11"/>
      <c r="F23" s="11"/>
      <c r="G23" s="11"/>
      <c r="H23" s="11"/>
      <c r="I23" s="11"/>
      <c r="J23" s="11"/>
      <c r="K23" s="11"/>
    </row>
    <row r="24" spans="1:11" ht="12.75" customHeight="1">
      <c r="A24" s="1162" t="s">
        <v>86</v>
      </c>
      <c r="B24" s="1162"/>
      <c r="C24" s="1162"/>
      <c r="D24" s="1162"/>
      <c r="E24" s="11"/>
      <c r="F24" s="11"/>
      <c r="G24" s="11"/>
      <c r="H24" s="11"/>
      <c r="I24" s="11"/>
      <c r="J24" s="11"/>
      <c r="K24" s="11"/>
    </row>
    <row r="25" spans="1:11" ht="12.75" customHeight="1">
      <c r="A25" s="1163" t="s">
        <v>87</v>
      </c>
      <c r="B25" s="1163"/>
      <c r="C25" s="1163"/>
      <c r="D25" s="1163"/>
      <c r="E25" s="11"/>
      <c r="F25" s="11"/>
      <c r="G25" s="11"/>
      <c r="H25" s="11"/>
      <c r="I25" s="11"/>
      <c r="J25" s="11"/>
      <c r="K25" s="11"/>
    </row>
    <row r="26" spans="1:11" ht="12.75" customHeight="1">
      <c r="A26" s="1162" t="s">
        <v>158</v>
      </c>
      <c r="B26" s="1162"/>
      <c r="C26" s="1162"/>
      <c r="D26" s="1162"/>
      <c r="E26" s="11"/>
      <c r="F26" s="11"/>
      <c r="G26" s="11"/>
      <c r="H26" s="11"/>
      <c r="I26" s="11"/>
      <c r="J26" s="11"/>
      <c r="K26" s="11"/>
    </row>
    <row r="27" spans="1:11" ht="12.75" customHeight="1">
      <c r="A27" s="1162" t="s">
        <v>89</v>
      </c>
      <c r="B27" s="1162"/>
      <c r="C27" s="1162"/>
      <c r="D27" s="1162"/>
      <c r="E27" s="11"/>
      <c r="F27" s="11"/>
      <c r="G27" s="11"/>
      <c r="H27" s="11"/>
      <c r="I27" s="11"/>
      <c r="J27" s="11"/>
      <c r="K27" s="11"/>
    </row>
    <row r="28" spans="1:11" ht="12.75" customHeight="1">
      <c r="A28" s="1162" t="s">
        <v>159</v>
      </c>
      <c r="B28" s="1162"/>
      <c r="C28" s="1162"/>
      <c r="D28" s="1162"/>
      <c r="E28" s="11"/>
      <c r="F28" s="11"/>
      <c r="G28" s="11"/>
      <c r="H28" s="11"/>
      <c r="I28" s="11"/>
      <c r="J28" s="11"/>
      <c r="K28" s="11"/>
    </row>
    <row r="29" spans="1:11" ht="12.75" customHeight="1">
      <c r="A29" s="1163" t="s">
        <v>91</v>
      </c>
      <c r="B29" s="1163"/>
      <c r="C29" s="1163"/>
      <c r="D29" s="1163"/>
      <c r="E29" s="11"/>
      <c r="F29" s="11"/>
      <c r="G29" s="11"/>
      <c r="H29" s="11"/>
      <c r="I29" s="11"/>
      <c r="J29" s="11"/>
      <c r="K29" s="11"/>
    </row>
    <row r="30" spans="1:11" ht="12.75" customHeight="1">
      <c r="A30" s="1162" t="s">
        <v>92</v>
      </c>
      <c r="B30" s="1162"/>
      <c r="C30" s="1162"/>
      <c r="D30" s="1162"/>
      <c r="E30" s="11"/>
      <c r="F30" s="11"/>
      <c r="G30" s="11"/>
      <c r="H30" s="11"/>
      <c r="I30" s="11"/>
      <c r="J30" s="11"/>
      <c r="K30" s="11"/>
    </row>
    <row r="31" spans="1:11" ht="12.75" customHeight="1">
      <c r="A31" s="1163" t="s">
        <v>93</v>
      </c>
      <c r="B31" s="1163"/>
      <c r="C31" s="1163"/>
      <c r="D31" s="1163"/>
      <c r="E31" s="11"/>
      <c r="F31" s="11"/>
      <c r="G31" s="11"/>
      <c r="H31" s="11"/>
      <c r="I31" s="11"/>
      <c r="J31" s="11"/>
      <c r="K31" s="11"/>
    </row>
    <row r="32" spans="1:11" ht="12.75" customHeight="1">
      <c r="A32" s="1162"/>
      <c r="B32" s="1162"/>
      <c r="C32" s="1162"/>
      <c r="D32" s="1162"/>
      <c r="E32" s="11"/>
      <c r="F32" s="11"/>
      <c r="G32" s="11"/>
      <c r="H32" s="11"/>
      <c r="I32" s="11"/>
      <c r="J32" s="11"/>
      <c r="K32" s="11"/>
    </row>
    <row r="33" spans="1:11" ht="12.75" customHeight="1">
      <c r="A33" s="1164" t="s">
        <v>11</v>
      </c>
      <c r="B33" s="1164"/>
      <c r="C33" s="1164"/>
      <c r="D33" s="1164"/>
      <c r="E33" s="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1" ht="12.75" customHeight="1">
      <c r="A34" s="1165"/>
      <c r="B34" s="1165"/>
      <c r="C34" s="1165"/>
      <c r="D34" s="1165"/>
      <c r="E34" s="11"/>
      <c r="F34" s="11"/>
      <c r="G34" s="11"/>
      <c r="H34" s="11"/>
      <c r="I34" s="11"/>
      <c r="J34" s="11"/>
      <c r="K34" s="11"/>
    </row>
    <row r="35" spans="1:11" ht="12.75" customHeight="1">
      <c r="A35" s="1164" t="s">
        <v>95</v>
      </c>
      <c r="B35" s="1164"/>
      <c r="C35" s="1164"/>
      <c r="D35" s="1164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</row>
    <row r="36" spans="1:11" ht="12.75" customHeight="1">
      <c r="A36" s="606"/>
      <c r="B36" s="606"/>
      <c r="C36" s="606"/>
      <c r="D36" s="606"/>
      <c r="E36" s="11"/>
      <c r="F36" s="11"/>
      <c r="G36" s="11"/>
      <c r="H36" s="11"/>
      <c r="I36" s="11"/>
      <c r="J36" s="11"/>
      <c r="K36" s="11"/>
    </row>
    <row r="37" spans="1:11" ht="12.75" customHeight="1">
      <c r="A37" s="604" t="s">
        <v>160</v>
      </c>
      <c r="B37" s="604"/>
      <c r="C37" s="604"/>
      <c r="D37" s="604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1:11" ht="12.75" customHeight="1">
      <c r="A38" s="1148"/>
      <c r="B38" s="1148"/>
      <c r="C38" s="1148"/>
      <c r="D38" s="1148"/>
      <c r="E38" s="11"/>
      <c r="F38" s="11"/>
      <c r="G38" s="11"/>
      <c r="H38" s="11"/>
      <c r="I38" s="11"/>
      <c r="J38" s="11"/>
      <c r="K38" s="11"/>
    </row>
    <row r="39" spans="1:11" ht="12.75" customHeight="1">
      <c r="A39" s="1150" t="s">
        <v>99</v>
      </c>
      <c r="B39" s="1150"/>
      <c r="C39" s="1150"/>
      <c r="D39" s="1150"/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 ht="12.75" customHeight="1">
      <c r="A40" s="1151"/>
      <c r="B40" s="1151"/>
      <c r="C40" s="1151"/>
      <c r="D40" s="1151"/>
      <c r="E40" s="11"/>
      <c r="F40" s="11"/>
      <c r="G40" s="11"/>
      <c r="H40" s="11"/>
      <c r="I40" s="11"/>
      <c r="J40" s="11"/>
      <c r="K40" s="11"/>
    </row>
    <row r="41" spans="1:11" ht="12.75" customHeight="1">
      <c r="A41" s="604" t="s">
        <v>101</v>
      </c>
      <c r="B41" s="604"/>
      <c r="C41" s="604"/>
      <c r="D41" s="604"/>
      <c r="E41" s="11">
        <v>0</v>
      </c>
      <c r="F41" s="11">
        <v>0</v>
      </c>
      <c r="G41" s="11">
        <v>0</v>
      </c>
      <c r="H41" s="11"/>
      <c r="I41" s="11">
        <v>0</v>
      </c>
      <c r="J41" s="11">
        <v>0</v>
      </c>
      <c r="K41" s="11">
        <v>0</v>
      </c>
    </row>
    <row r="42" spans="1:11" ht="12.75" customHeight="1">
      <c r="A42" s="1148"/>
      <c r="B42" s="1148"/>
      <c r="C42" s="1148"/>
      <c r="D42" s="1148"/>
      <c r="E42" s="11"/>
      <c r="F42" s="11"/>
      <c r="G42" s="11"/>
      <c r="H42" s="11"/>
      <c r="I42" s="11"/>
      <c r="J42" s="11"/>
      <c r="K42" s="11"/>
    </row>
    <row r="43" spans="1:11" ht="12.75" customHeight="1">
      <c r="A43" s="1152" t="s">
        <v>22</v>
      </c>
      <c r="B43" s="1152"/>
      <c r="C43" s="1152"/>
      <c r="D43" s="1152"/>
      <c r="E43" s="11"/>
      <c r="F43" s="11"/>
      <c r="G43" s="11"/>
      <c r="H43" s="11"/>
      <c r="I43" s="11"/>
      <c r="J43" s="11"/>
      <c r="K43" s="11"/>
    </row>
    <row r="44" spans="1:11" ht="12.75" customHeight="1">
      <c r="A44" s="1153" t="s">
        <v>102</v>
      </c>
      <c r="B44" s="1153"/>
      <c r="C44" s="1153"/>
      <c r="D44" s="1153"/>
      <c r="E44" s="11"/>
      <c r="F44" s="11"/>
      <c r="G44" s="11"/>
      <c r="H44" s="11"/>
      <c r="I44" s="11"/>
      <c r="J44" s="11"/>
      <c r="K44" s="11"/>
    </row>
    <row r="45" spans="1:11" ht="12.75" customHeight="1">
      <c r="A45" s="1152" t="s">
        <v>161</v>
      </c>
      <c r="B45" s="1152"/>
      <c r="C45" s="1152"/>
      <c r="D45" s="1152"/>
      <c r="E45" s="11"/>
      <c r="F45" s="11"/>
      <c r="G45" s="11"/>
      <c r="H45" s="11"/>
      <c r="I45" s="11"/>
      <c r="J45" s="11"/>
      <c r="K45" s="11"/>
    </row>
    <row r="46" spans="1:11" ht="12.75" customHeight="1">
      <c r="A46" s="605" t="s">
        <v>162</v>
      </c>
      <c r="B46" s="605"/>
      <c r="C46" s="605"/>
      <c r="D46" s="605"/>
      <c r="E46" s="11"/>
      <c r="F46" s="11"/>
      <c r="G46" s="11"/>
      <c r="H46" s="11"/>
      <c r="I46" s="11"/>
      <c r="J46" s="11"/>
      <c r="K46" s="11"/>
    </row>
    <row r="47" spans="1:11" ht="12.75" customHeight="1">
      <c r="A47" s="606"/>
      <c r="B47" s="606"/>
      <c r="C47" s="606"/>
      <c r="D47" s="606"/>
      <c r="E47" s="11"/>
      <c r="F47" s="11"/>
      <c r="G47" s="11"/>
      <c r="H47" s="11"/>
      <c r="I47" s="11"/>
      <c r="J47" s="11"/>
      <c r="K47" s="11"/>
    </row>
    <row r="48" spans="1:11" ht="12.75" customHeight="1">
      <c r="A48" s="604" t="s">
        <v>147</v>
      </c>
      <c r="B48" s="604"/>
      <c r="C48" s="604"/>
      <c r="D48" s="604"/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</row>
    <row r="49" spans="1:11" ht="12.75" customHeight="1">
      <c r="A49" s="1148"/>
      <c r="B49" s="1148"/>
      <c r="C49" s="1148"/>
      <c r="D49" s="1148"/>
      <c r="E49" s="11"/>
      <c r="F49" s="11"/>
      <c r="G49" s="11"/>
      <c r="H49" s="11"/>
      <c r="I49" s="11"/>
      <c r="J49" s="11"/>
      <c r="K49" s="11"/>
    </row>
    <row r="50" spans="1:11" ht="12.75" customHeight="1">
      <c r="A50" s="604" t="s">
        <v>106</v>
      </c>
      <c r="B50" s="604"/>
      <c r="C50" s="604"/>
      <c r="D50" s="604"/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</row>
    <row r="75" spans="1:11" ht="12.75" customHeight="1">
      <c r="A75" s="1158" t="s">
        <v>163</v>
      </c>
      <c r="B75" s="1158"/>
      <c r="C75" s="1158"/>
      <c r="D75" s="1158"/>
      <c r="E75" s="1158"/>
      <c r="F75" s="1158"/>
      <c r="G75" s="1158"/>
      <c r="I75" s="1159" t="s">
        <v>56</v>
      </c>
      <c r="J75" s="1159"/>
      <c r="K75" s="1159"/>
    </row>
    <row r="76" spans="1:11" ht="12.75" customHeight="1">
      <c r="A76" s="1160" t="s">
        <v>57</v>
      </c>
      <c r="B76" s="1160"/>
      <c r="C76" s="1160"/>
      <c r="D76" s="1160"/>
      <c r="E76" s="606" t="s">
        <v>164</v>
      </c>
      <c r="F76" s="606"/>
      <c r="G76" s="606"/>
      <c r="H76" s="606"/>
      <c r="I76" s="606"/>
      <c r="J76" s="606"/>
      <c r="K76" s="606"/>
    </row>
    <row r="77" spans="1:11" ht="12.75" customHeight="1">
      <c r="A77" s="1160"/>
      <c r="B77" s="1160"/>
      <c r="C77" s="1160"/>
      <c r="D77" s="1160"/>
      <c r="E77" s="1161" t="s">
        <v>149</v>
      </c>
      <c r="F77" s="773" t="s">
        <v>59</v>
      </c>
      <c r="G77" s="773"/>
      <c r="H77" s="773"/>
      <c r="I77" s="773"/>
      <c r="J77" s="773"/>
      <c r="K77" s="1161" t="s">
        <v>60</v>
      </c>
    </row>
    <row r="78" spans="1:11" ht="25.5">
      <c r="A78" s="1160"/>
      <c r="B78" s="1160"/>
      <c r="C78" s="1160"/>
      <c r="D78" s="1160"/>
      <c r="E78" s="1161"/>
      <c r="F78" s="8" t="s">
        <v>61</v>
      </c>
      <c r="G78" s="8" t="s">
        <v>62</v>
      </c>
      <c r="H78" s="8" t="s">
        <v>63</v>
      </c>
      <c r="I78" s="8" t="s">
        <v>64</v>
      </c>
      <c r="J78" s="8" t="s">
        <v>65</v>
      </c>
      <c r="K78" s="1161"/>
    </row>
    <row r="79" spans="1:11" ht="12.75" customHeight="1">
      <c r="A79" s="604" t="s">
        <v>35</v>
      </c>
      <c r="B79" s="604"/>
      <c r="C79" s="604"/>
      <c r="D79" s="604"/>
      <c r="E79" s="27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</row>
    <row r="80" spans="1:11" ht="12.75" customHeight="1">
      <c r="A80" s="1152" t="s">
        <v>109</v>
      </c>
      <c r="B80" s="1152"/>
      <c r="C80" s="1152"/>
      <c r="D80" s="1152"/>
      <c r="E80" s="28"/>
      <c r="F80" s="11"/>
      <c r="G80" s="11"/>
      <c r="H80" s="11"/>
      <c r="I80" s="11"/>
      <c r="J80" s="11"/>
      <c r="K80" s="11"/>
    </row>
    <row r="81" spans="1:11" ht="12.75" customHeight="1">
      <c r="A81" s="1155" t="s">
        <v>111</v>
      </c>
      <c r="B81" s="1155"/>
      <c r="C81" s="1155"/>
      <c r="D81" s="1155"/>
      <c r="E81" s="28"/>
      <c r="F81" s="11"/>
      <c r="G81" s="11"/>
      <c r="H81" s="11"/>
      <c r="I81" s="11"/>
      <c r="J81" s="11"/>
      <c r="K81" s="11"/>
    </row>
    <row r="82" spans="1:11" ht="12.75" customHeight="1">
      <c r="A82" s="1152" t="s">
        <v>112</v>
      </c>
      <c r="B82" s="1152"/>
      <c r="C82" s="1152"/>
      <c r="D82" s="1152"/>
      <c r="E82" s="28"/>
      <c r="F82" s="11"/>
      <c r="G82" s="11"/>
      <c r="H82" s="11"/>
      <c r="I82" s="11"/>
      <c r="J82" s="11"/>
      <c r="K82" s="11"/>
    </row>
    <row r="83" spans="1:11" ht="12.75" customHeight="1">
      <c r="A83" s="1152" t="s">
        <v>113</v>
      </c>
      <c r="B83" s="1152"/>
      <c r="C83" s="1152"/>
      <c r="D83" s="1152"/>
      <c r="E83" s="28"/>
      <c r="F83" s="11"/>
      <c r="G83" s="11"/>
      <c r="H83" s="11"/>
      <c r="I83" s="11"/>
      <c r="J83" s="11"/>
      <c r="K83" s="11"/>
    </row>
    <row r="84" spans="1:11" ht="12.75" customHeight="1">
      <c r="A84" s="1156"/>
      <c r="B84" s="1156"/>
      <c r="C84" s="1156"/>
      <c r="D84" s="1156"/>
      <c r="E84" s="28"/>
      <c r="F84" s="11"/>
      <c r="G84" s="11"/>
      <c r="H84" s="11"/>
      <c r="I84" s="11"/>
      <c r="J84" s="11"/>
      <c r="K84" s="11"/>
    </row>
    <row r="85" spans="1:11" ht="12.75" customHeight="1">
      <c r="A85" s="1156"/>
      <c r="B85" s="1156"/>
      <c r="C85" s="1156"/>
      <c r="D85" s="1156"/>
      <c r="E85" s="28"/>
      <c r="F85" s="11"/>
      <c r="G85" s="11"/>
      <c r="H85" s="11"/>
      <c r="I85" s="11"/>
      <c r="J85" s="11"/>
      <c r="K85" s="11"/>
    </row>
    <row r="86" spans="1:11" ht="12.75" customHeight="1">
      <c r="A86" s="1157" t="s">
        <v>115</v>
      </c>
      <c r="B86" s="1157"/>
      <c r="C86" s="1157"/>
      <c r="D86" s="1157"/>
      <c r="E86" s="28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</row>
    <row r="87" spans="1:11" ht="12.75" customHeight="1">
      <c r="A87" s="1152"/>
      <c r="B87" s="1152"/>
      <c r="C87" s="1152"/>
      <c r="D87" s="1152"/>
      <c r="E87" s="28"/>
      <c r="F87" s="11"/>
      <c r="G87" s="11"/>
      <c r="H87" s="11"/>
      <c r="I87" s="11"/>
      <c r="J87" s="11"/>
      <c r="K87" s="11"/>
    </row>
    <row r="88" spans="1:11" ht="12.75" customHeight="1">
      <c r="A88" s="1156"/>
      <c r="B88" s="1156"/>
      <c r="C88" s="1156"/>
      <c r="D88" s="1156"/>
      <c r="E88" s="28"/>
      <c r="F88" s="11"/>
      <c r="G88" s="11"/>
      <c r="H88" s="11"/>
      <c r="I88" s="11"/>
      <c r="J88" s="11"/>
      <c r="K88" s="11"/>
    </row>
    <row r="89" spans="1:11" ht="12.75" customHeight="1">
      <c r="A89" s="1157" t="s">
        <v>116</v>
      </c>
      <c r="B89" s="1157"/>
      <c r="C89" s="1157"/>
      <c r="D89" s="1157"/>
      <c r="E89" s="28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</row>
    <row r="90" spans="1:11" ht="12.75" customHeight="1">
      <c r="A90" s="1154"/>
      <c r="B90" s="1154"/>
      <c r="C90" s="1154"/>
      <c r="D90" s="1154"/>
      <c r="E90" s="28"/>
      <c r="F90" s="11"/>
      <c r="G90" s="11"/>
      <c r="H90" s="11"/>
      <c r="I90" s="11"/>
      <c r="J90" s="11"/>
      <c r="K90" s="11"/>
    </row>
    <row r="91" spans="1:11" ht="12.75" customHeight="1">
      <c r="A91" s="604"/>
      <c r="B91" s="604"/>
      <c r="C91" s="604"/>
      <c r="D91" s="604"/>
      <c r="E91" s="11"/>
      <c r="F91" s="11"/>
      <c r="G91" s="11"/>
      <c r="H91" s="11"/>
      <c r="I91" s="11"/>
      <c r="J91" s="11"/>
      <c r="K91" s="11"/>
    </row>
    <row r="92" spans="1:11" ht="12.75" customHeight="1">
      <c r="A92" s="1150" t="s">
        <v>117</v>
      </c>
      <c r="B92" s="1150"/>
      <c r="C92" s="1150"/>
      <c r="D92" s="1150"/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</row>
    <row r="93" spans="1:11" ht="12.75" customHeight="1">
      <c r="A93" s="1151"/>
      <c r="B93" s="1151"/>
      <c r="C93" s="1151"/>
      <c r="D93" s="1151"/>
      <c r="E93" s="11"/>
      <c r="F93" s="11"/>
      <c r="G93" s="11"/>
      <c r="H93" s="11"/>
      <c r="I93" s="11"/>
      <c r="J93" s="11"/>
      <c r="K93" s="11"/>
    </row>
    <row r="94" spans="1:11" ht="12.75" customHeight="1">
      <c r="A94" s="605"/>
      <c r="B94" s="605"/>
      <c r="C94" s="605"/>
      <c r="D94" s="605"/>
      <c r="E94" s="12"/>
      <c r="F94" s="27"/>
      <c r="G94" s="27"/>
      <c r="H94" s="11"/>
      <c r="I94" s="11"/>
      <c r="J94" s="11"/>
      <c r="K94" s="11"/>
    </row>
    <row r="95" spans="1:11" ht="12.75" customHeight="1">
      <c r="A95" s="1149" t="s">
        <v>120</v>
      </c>
      <c r="B95" s="1149"/>
      <c r="C95" s="1149"/>
      <c r="D95" s="1149"/>
      <c r="E95" s="12">
        <f>E79+E86+E89+E92</f>
        <v>0</v>
      </c>
      <c r="F95" s="27">
        <v>0</v>
      </c>
      <c r="G95" s="27">
        <v>0</v>
      </c>
      <c r="H95" s="11">
        <v>0</v>
      </c>
      <c r="I95" s="11">
        <v>0</v>
      </c>
      <c r="J95" s="11">
        <v>0</v>
      </c>
      <c r="K95" s="11">
        <v>0</v>
      </c>
    </row>
    <row r="96" spans="1:11" ht="12.75" customHeight="1">
      <c r="A96" s="604"/>
      <c r="B96" s="604"/>
      <c r="C96" s="604"/>
      <c r="D96" s="604"/>
      <c r="E96" s="11"/>
      <c r="F96" s="11"/>
      <c r="G96" s="11"/>
      <c r="H96" s="11"/>
      <c r="I96" s="11"/>
      <c r="J96" s="11"/>
      <c r="K96" s="11"/>
    </row>
    <row r="97" spans="1:11" ht="12.75" customHeight="1">
      <c r="A97" s="1152" t="s">
        <v>22</v>
      </c>
      <c r="B97" s="1152"/>
      <c r="C97" s="1152"/>
      <c r="D97" s="1152"/>
      <c r="E97" s="11"/>
      <c r="F97" s="11"/>
      <c r="G97" s="11"/>
      <c r="H97" s="11"/>
      <c r="I97" s="11"/>
      <c r="J97" s="11"/>
      <c r="K97" s="11"/>
    </row>
    <row r="98" spans="1:11" ht="12.75" customHeight="1">
      <c r="A98" s="1153" t="s">
        <v>102</v>
      </c>
      <c r="B98" s="1153"/>
      <c r="C98" s="1153"/>
      <c r="D98" s="1153"/>
      <c r="E98" s="11"/>
      <c r="F98" s="11"/>
      <c r="G98" s="11"/>
      <c r="H98" s="11"/>
      <c r="I98" s="11"/>
      <c r="J98" s="11"/>
      <c r="K98" s="11"/>
    </row>
    <row r="99" spans="1:11" ht="12.75" customHeight="1">
      <c r="A99" s="1153" t="s">
        <v>150</v>
      </c>
      <c r="B99" s="1153"/>
      <c r="C99" s="1153"/>
      <c r="D99" s="1153"/>
      <c r="E99" s="11"/>
      <c r="F99" s="11"/>
      <c r="G99" s="11"/>
      <c r="H99" s="11"/>
      <c r="I99" s="11"/>
      <c r="J99" s="11"/>
      <c r="K99" s="11"/>
    </row>
    <row r="100" spans="1:11" ht="12.75" customHeight="1">
      <c r="A100" s="1152" t="s">
        <v>104</v>
      </c>
      <c r="B100" s="1152"/>
      <c r="C100" s="1152"/>
      <c r="D100" s="1152"/>
      <c r="E100" s="11"/>
      <c r="F100" s="11"/>
      <c r="G100" s="11"/>
      <c r="H100" s="11"/>
      <c r="I100" s="11"/>
      <c r="J100" s="11"/>
      <c r="K100" s="11"/>
    </row>
    <row r="101" spans="1:11" ht="12.75" customHeight="1">
      <c r="A101" s="605" t="s">
        <v>48</v>
      </c>
      <c r="B101" s="605"/>
      <c r="C101" s="605"/>
      <c r="D101" s="605"/>
      <c r="E101" s="11"/>
      <c r="F101" s="11"/>
      <c r="G101" s="11"/>
      <c r="H101" s="11"/>
      <c r="I101" s="11"/>
      <c r="J101" s="11"/>
      <c r="K101" s="11"/>
    </row>
    <row r="102" spans="1:11" ht="12.75" customHeight="1">
      <c r="A102" s="606"/>
      <c r="B102" s="606"/>
      <c r="C102" s="606"/>
      <c r="D102" s="606"/>
      <c r="E102" s="11"/>
      <c r="F102" s="11"/>
      <c r="G102" s="11"/>
      <c r="H102" s="11"/>
      <c r="I102" s="11"/>
      <c r="J102" s="11"/>
      <c r="K102" s="11"/>
    </row>
    <row r="103" spans="1:11" ht="12.75" customHeight="1">
      <c r="A103" s="605"/>
      <c r="B103" s="605"/>
      <c r="C103" s="605"/>
      <c r="D103" s="605"/>
      <c r="E103" s="11"/>
      <c r="F103" s="11"/>
      <c r="G103" s="11"/>
      <c r="H103" s="11"/>
      <c r="I103" s="11"/>
      <c r="J103" s="11"/>
      <c r="K103" s="11"/>
    </row>
    <row r="104" spans="1:11" ht="12.75" customHeight="1">
      <c r="A104" s="604" t="s">
        <v>151</v>
      </c>
      <c r="B104" s="604"/>
      <c r="C104" s="604"/>
      <c r="D104" s="604"/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</row>
    <row r="105" spans="1:11" ht="12.75" customHeight="1">
      <c r="A105" s="1148"/>
      <c r="B105" s="1148"/>
      <c r="C105" s="1148"/>
      <c r="D105" s="1148"/>
      <c r="E105" s="11"/>
      <c r="F105" s="11"/>
      <c r="G105" s="11"/>
      <c r="H105" s="11"/>
      <c r="I105" s="11"/>
      <c r="J105" s="11"/>
      <c r="K105" s="11"/>
    </row>
    <row r="106" spans="1:11" ht="12.75" customHeight="1">
      <c r="A106" s="1148"/>
      <c r="B106" s="1148"/>
      <c r="C106" s="1148"/>
      <c r="D106" s="1148"/>
      <c r="E106" s="11"/>
      <c r="F106" s="11"/>
      <c r="G106" s="11"/>
      <c r="H106" s="11"/>
      <c r="I106" s="11"/>
      <c r="J106" s="11"/>
      <c r="K106" s="11"/>
    </row>
    <row r="107" spans="1:11" ht="12.75" customHeight="1">
      <c r="A107" s="1149" t="s">
        <v>165</v>
      </c>
      <c r="B107" s="1149"/>
      <c r="C107" s="1149"/>
      <c r="D107" s="1149"/>
      <c r="E107" s="11">
        <f>E95+E104</f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</row>
    <row r="108" spans="1:11" ht="12.75" customHeight="1">
      <c r="A108" s="606"/>
      <c r="B108" s="606"/>
      <c r="C108" s="606"/>
      <c r="D108" s="606"/>
      <c r="E108" s="11"/>
      <c r="F108" s="11"/>
      <c r="G108" s="11"/>
      <c r="H108" s="11"/>
      <c r="I108" s="11"/>
      <c r="J108" s="11"/>
      <c r="K108" s="11"/>
    </row>
    <row r="109" spans="1:11" ht="12.75" customHeight="1">
      <c r="A109" s="605" t="s">
        <v>166</v>
      </c>
      <c r="B109" s="605"/>
      <c r="C109" s="605"/>
      <c r="D109" s="605"/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</row>
  </sheetData>
  <sheetProtection selectLockedCells="1" selectUnlockedCells="1"/>
  <mergeCells count="89">
    <mergeCell ref="A13:D13"/>
    <mergeCell ref="A1:K1"/>
    <mergeCell ref="A3:K3"/>
    <mergeCell ref="A5:D5"/>
    <mergeCell ref="I5:K5"/>
    <mergeCell ref="A6:D7"/>
    <mergeCell ref="E6:E7"/>
    <mergeCell ref="F6:J6"/>
    <mergeCell ref="K6:K7"/>
    <mergeCell ref="A8:D8"/>
    <mergeCell ref="A9:D9"/>
    <mergeCell ref="A10:D10"/>
    <mergeCell ref="A11:D11"/>
    <mergeCell ref="A12:D12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37:D37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49:D49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50:D50"/>
    <mergeCell ref="A75:G75"/>
    <mergeCell ref="I75:K75"/>
    <mergeCell ref="A76:D78"/>
    <mergeCell ref="E76:K76"/>
    <mergeCell ref="E77:E78"/>
    <mergeCell ref="F77:J77"/>
    <mergeCell ref="K77:K78"/>
    <mergeCell ref="A90:D90"/>
    <mergeCell ref="A79:D79"/>
    <mergeCell ref="A80:D80"/>
    <mergeCell ref="A81:D81"/>
    <mergeCell ref="A82:D82"/>
    <mergeCell ref="A83:D83"/>
    <mergeCell ref="A84:D84"/>
    <mergeCell ref="A85:D85"/>
    <mergeCell ref="A86:D86"/>
    <mergeCell ref="A87:D87"/>
    <mergeCell ref="A88:D88"/>
    <mergeCell ref="A89:D89"/>
    <mergeCell ref="A102:D102"/>
    <mergeCell ref="A91:D91"/>
    <mergeCell ref="A92:D92"/>
    <mergeCell ref="A93:D93"/>
    <mergeCell ref="A94:D94"/>
    <mergeCell ref="A95:D95"/>
    <mergeCell ref="A96:D96"/>
    <mergeCell ref="A97:D97"/>
    <mergeCell ref="A98:D98"/>
    <mergeCell ref="A99:D99"/>
    <mergeCell ref="A100:D100"/>
    <mergeCell ref="A101:D101"/>
    <mergeCell ref="A109:D109"/>
    <mergeCell ref="A103:D103"/>
    <mergeCell ref="A104:D104"/>
    <mergeCell ref="A105:D105"/>
    <mergeCell ref="A106:D106"/>
    <mergeCell ref="A107:D107"/>
    <mergeCell ref="A108:D108"/>
  </mergeCells>
  <pageMargins left="0.39374999999999999" right="0.39374999999999999" top="0.43333333333333335" bottom="0.35416666666666669" header="0.51180555555555551" footer="0.51180555555555551"/>
  <pageSetup paperSize="9" scale="85" firstPageNumber="0" fitToHeight="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2"/>
  <sheetViews>
    <sheetView topLeftCell="A7" workbookViewId="0">
      <selection activeCell="H33" sqref="H33"/>
    </sheetView>
  </sheetViews>
  <sheetFormatPr defaultColWidth="9" defaultRowHeight="12.75"/>
  <cols>
    <col min="1" max="1" width="33.85546875" style="23" customWidth="1"/>
    <col min="2" max="2" width="9.7109375" style="23" customWidth="1"/>
    <col min="3" max="3" width="10.7109375" style="23" customWidth="1"/>
    <col min="4" max="4" width="10" style="23" customWidth="1"/>
    <col min="5" max="16384" width="9" style="23"/>
  </cols>
  <sheetData>
    <row r="1" spans="1:23" ht="12.75" customHeight="1">
      <c r="E1" s="628" t="s">
        <v>587</v>
      </c>
      <c r="F1" s="629"/>
      <c r="G1" s="629"/>
      <c r="H1" s="629"/>
      <c r="I1" s="629"/>
      <c r="J1" s="629"/>
      <c r="K1" s="629"/>
      <c r="L1" s="629"/>
    </row>
    <row r="2" spans="1:23">
      <c r="H2" s="29"/>
      <c r="I2" s="29"/>
      <c r="J2" s="29"/>
      <c r="K2" s="29"/>
      <c r="L2" s="29"/>
    </row>
    <row r="4" spans="1:23" ht="12.75" customHeight="1">
      <c r="A4" s="1182" t="s">
        <v>167</v>
      </c>
      <c r="B4" s="1182"/>
      <c r="C4" s="1182"/>
      <c r="D4" s="1182"/>
      <c r="E4" s="1182"/>
      <c r="F4" s="1182"/>
      <c r="G4" s="1182"/>
      <c r="H4" s="1182"/>
      <c r="I4" s="1182"/>
      <c r="J4" s="1182"/>
      <c r="K4" s="1182"/>
      <c r="L4" s="1182"/>
      <c r="M4" s="1182"/>
      <c r="N4" s="1182"/>
      <c r="O4" s="1182"/>
      <c r="P4" s="1182"/>
      <c r="Q4" s="1182"/>
      <c r="R4" s="1182"/>
      <c r="S4" s="1182"/>
      <c r="T4" s="1182"/>
    </row>
    <row r="5" spans="1:23" ht="13.5" thickBot="1">
      <c r="A5" s="1182"/>
      <c r="B5" s="1182"/>
      <c r="C5" s="1182"/>
      <c r="D5" s="1182"/>
      <c r="E5" s="1182"/>
      <c r="F5" s="1182"/>
      <c r="G5" s="1182"/>
      <c r="H5" s="1182"/>
      <c r="I5" s="1182"/>
      <c r="J5" s="1182"/>
      <c r="K5" s="1182"/>
      <c r="L5" s="108"/>
      <c r="W5" s="288" t="s">
        <v>56</v>
      </c>
    </row>
    <row r="6" spans="1:23" ht="12.75" customHeight="1">
      <c r="A6" s="1186" t="s">
        <v>168</v>
      </c>
      <c r="B6" s="1189" t="s">
        <v>491</v>
      </c>
      <c r="C6" s="1190"/>
      <c r="D6" s="1190"/>
      <c r="E6" s="1190"/>
      <c r="F6" s="1190"/>
      <c r="G6" s="1190"/>
      <c r="H6" s="1190"/>
      <c r="I6" s="1190"/>
      <c r="J6" s="1190"/>
      <c r="K6" s="1190"/>
      <c r="L6" s="1191"/>
      <c r="M6" s="1192" t="s">
        <v>492</v>
      </c>
      <c r="N6" s="1190"/>
      <c r="O6" s="1190"/>
      <c r="P6" s="1190"/>
      <c r="Q6" s="1190"/>
      <c r="R6" s="1190"/>
      <c r="S6" s="1190"/>
      <c r="T6" s="1190"/>
      <c r="U6" s="1190"/>
      <c r="V6" s="1190"/>
      <c r="W6" s="1191"/>
    </row>
    <row r="7" spans="1:23" ht="12.75" customHeight="1">
      <c r="A7" s="1187"/>
      <c r="B7" s="1183" t="s">
        <v>62</v>
      </c>
      <c r="C7" s="1184"/>
      <c r="D7" s="289" t="s">
        <v>169</v>
      </c>
      <c r="E7" s="289" t="s">
        <v>170</v>
      </c>
      <c r="F7" s="289" t="s">
        <v>171</v>
      </c>
      <c r="G7" s="289" t="s">
        <v>172</v>
      </c>
      <c r="H7" s="1184" t="s">
        <v>173</v>
      </c>
      <c r="I7" s="1184"/>
      <c r="J7" s="289" t="s">
        <v>174</v>
      </c>
      <c r="K7" s="1184" t="s">
        <v>130</v>
      </c>
      <c r="L7" s="1185"/>
      <c r="M7" s="1193" t="s">
        <v>62</v>
      </c>
      <c r="N7" s="1184"/>
      <c r="O7" s="289" t="s">
        <v>169</v>
      </c>
      <c r="P7" s="289" t="s">
        <v>170</v>
      </c>
      <c r="Q7" s="289" t="s">
        <v>171</v>
      </c>
      <c r="R7" s="289" t="s">
        <v>172</v>
      </c>
      <c r="S7" s="1184" t="s">
        <v>173</v>
      </c>
      <c r="T7" s="1184"/>
      <c r="U7" s="289" t="s">
        <v>174</v>
      </c>
      <c r="V7" s="1184" t="s">
        <v>130</v>
      </c>
      <c r="W7" s="1185"/>
    </row>
    <row r="8" spans="1:23" ht="26.25" thickBot="1">
      <c r="A8" s="1188"/>
      <c r="B8" s="290" t="s">
        <v>175</v>
      </c>
      <c r="C8" s="291" t="s">
        <v>176</v>
      </c>
      <c r="D8" s="291" t="s">
        <v>175</v>
      </c>
      <c r="E8" s="291" t="s">
        <v>175</v>
      </c>
      <c r="F8" s="291" t="s">
        <v>175</v>
      </c>
      <c r="G8" s="291" t="s">
        <v>177</v>
      </c>
      <c r="H8" s="291" t="s">
        <v>175</v>
      </c>
      <c r="I8" s="291" t="s">
        <v>176</v>
      </c>
      <c r="J8" s="291" t="s">
        <v>175</v>
      </c>
      <c r="K8" s="291" t="s">
        <v>175</v>
      </c>
      <c r="L8" s="292" t="s">
        <v>176</v>
      </c>
      <c r="M8" s="293" t="s">
        <v>175</v>
      </c>
      <c r="N8" s="291" t="s">
        <v>176</v>
      </c>
      <c r="O8" s="291" t="s">
        <v>175</v>
      </c>
      <c r="P8" s="291" t="s">
        <v>175</v>
      </c>
      <c r="Q8" s="291" t="s">
        <v>175</v>
      </c>
      <c r="R8" s="291" t="s">
        <v>177</v>
      </c>
      <c r="S8" s="291" t="s">
        <v>175</v>
      </c>
      <c r="T8" s="291" t="s">
        <v>176</v>
      </c>
      <c r="U8" s="291" t="s">
        <v>175</v>
      </c>
      <c r="V8" s="291" t="s">
        <v>175</v>
      </c>
      <c r="W8" s="292" t="s">
        <v>176</v>
      </c>
    </row>
    <row r="9" spans="1:23">
      <c r="A9" s="294" t="s">
        <v>178</v>
      </c>
      <c r="B9" s="295">
        <v>15713</v>
      </c>
      <c r="C9" s="296">
        <v>16902</v>
      </c>
      <c r="D9" s="296"/>
      <c r="E9" s="296">
        <v>35</v>
      </c>
      <c r="F9" s="296">
        <v>95</v>
      </c>
      <c r="G9" s="296"/>
      <c r="H9" s="296">
        <f>SUM(E9:G9)</f>
        <v>130</v>
      </c>
      <c r="I9" s="296"/>
      <c r="J9" s="296"/>
      <c r="K9" s="296">
        <f t="shared" ref="K9:K17" si="0">SUM(B9,D9,H9,J9)</f>
        <v>15843</v>
      </c>
      <c r="L9" s="297">
        <f t="shared" ref="L9:L17" si="1">SUM(C9,G9,I9)</f>
        <v>16902</v>
      </c>
      <c r="M9" s="298">
        <v>9506</v>
      </c>
      <c r="N9" s="296">
        <v>16902</v>
      </c>
      <c r="O9" s="296"/>
      <c r="P9" s="296">
        <v>35</v>
      </c>
      <c r="Q9" s="296">
        <v>95</v>
      </c>
      <c r="R9" s="296"/>
      <c r="S9" s="296">
        <f t="shared" ref="S9:S16" si="2">SUM(P9:R9)</f>
        <v>130</v>
      </c>
      <c r="T9" s="296"/>
      <c r="U9" s="296">
        <v>6207</v>
      </c>
      <c r="V9" s="296">
        <f t="shared" ref="V9:V17" si="3">SUM(M9,O9,S9,U9)</f>
        <v>15843</v>
      </c>
      <c r="W9" s="297">
        <f t="shared" ref="W9:W17" si="4">SUM(N9,R9,T9)</f>
        <v>16902</v>
      </c>
    </row>
    <row r="10" spans="1:23">
      <c r="A10" s="299" t="s">
        <v>179</v>
      </c>
      <c r="B10" s="300">
        <v>60</v>
      </c>
      <c r="C10" s="301"/>
      <c r="D10" s="301"/>
      <c r="E10" s="301"/>
      <c r="F10" s="301"/>
      <c r="G10" s="301"/>
      <c r="H10" s="301">
        <f t="shared" ref="H10:H16" si="5">SUM(E10:G10)</f>
        <v>0</v>
      </c>
      <c r="I10" s="301"/>
      <c r="J10" s="301"/>
      <c r="K10" s="301">
        <f t="shared" si="0"/>
        <v>60</v>
      </c>
      <c r="L10" s="302">
        <f t="shared" si="1"/>
        <v>0</v>
      </c>
      <c r="M10" s="303">
        <v>60</v>
      </c>
      <c r="N10" s="301"/>
      <c r="O10" s="301"/>
      <c r="P10" s="301"/>
      <c r="Q10" s="301"/>
      <c r="R10" s="301"/>
      <c r="S10" s="301">
        <f t="shared" si="2"/>
        <v>0</v>
      </c>
      <c r="T10" s="301"/>
      <c r="U10" s="301"/>
      <c r="V10" s="301">
        <f t="shared" si="3"/>
        <v>60</v>
      </c>
      <c r="W10" s="302">
        <f t="shared" si="4"/>
        <v>0</v>
      </c>
    </row>
    <row r="11" spans="1:23" ht="25.5">
      <c r="A11" s="299" t="s">
        <v>180</v>
      </c>
      <c r="B11" s="300">
        <v>627</v>
      </c>
      <c r="C11" s="301"/>
      <c r="D11" s="301"/>
      <c r="E11" s="301"/>
      <c r="F11" s="301"/>
      <c r="G11" s="301"/>
      <c r="H11" s="301">
        <f t="shared" si="5"/>
        <v>0</v>
      </c>
      <c r="I11" s="301"/>
      <c r="J11" s="301"/>
      <c r="K11" s="301">
        <f t="shared" si="0"/>
        <v>627</v>
      </c>
      <c r="L11" s="302">
        <f t="shared" si="1"/>
        <v>0</v>
      </c>
      <c r="M11" s="303">
        <v>627</v>
      </c>
      <c r="N11" s="301"/>
      <c r="O11" s="301"/>
      <c r="P11" s="301"/>
      <c r="Q11" s="301"/>
      <c r="R11" s="301"/>
      <c r="S11" s="301">
        <f t="shared" si="2"/>
        <v>0</v>
      </c>
      <c r="T11" s="301"/>
      <c r="U11" s="301"/>
      <c r="V11" s="301">
        <f t="shared" si="3"/>
        <v>627</v>
      </c>
      <c r="W11" s="302">
        <f t="shared" si="4"/>
        <v>0</v>
      </c>
    </row>
    <row r="12" spans="1:23">
      <c r="A12" s="304" t="s">
        <v>181</v>
      </c>
      <c r="B12" s="300">
        <v>7481</v>
      </c>
      <c r="C12" s="301">
        <v>81</v>
      </c>
      <c r="D12" s="301"/>
      <c r="E12" s="301"/>
      <c r="F12" s="301"/>
      <c r="G12" s="301"/>
      <c r="H12" s="301">
        <f t="shared" si="5"/>
        <v>0</v>
      </c>
      <c r="I12" s="301"/>
      <c r="J12" s="301"/>
      <c r="K12" s="301">
        <f t="shared" si="0"/>
        <v>7481</v>
      </c>
      <c r="L12" s="302">
        <f t="shared" si="1"/>
        <v>81</v>
      </c>
      <c r="M12" s="303">
        <v>7481</v>
      </c>
      <c r="N12" s="301">
        <v>81</v>
      </c>
      <c r="O12" s="301"/>
      <c r="P12" s="301"/>
      <c r="Q12" s="301"/>
      <c r="R12" s="301"/>
      <c r="S12" s="301">
        <f t="shared" si="2"/>
        <v>0</v>
      </c>
      <c r="T12" s="301"/>
      <c r="U12" s="301"/>
      <c r="V12" s="301">
        <f t="shared" si="3"/>
        <v>7481</v>
      </c>
      <c r="W12" s="302">
        <f t="shared" si="4"/>
        <v>81</v>
      </c>
    </row>
    <row r="13" spans="1:23">
      <c r="A13" s="299" t="s">
        <v>182</v>
      </c>
      <c r="B13" s="300">
        <v>4887</v>
      </c>
      <c r="C13" s="301"/>
      <c r="D13" s="301">
        <v>5215</v>
      </c>
      <c r="E13" s="301"/>
      <c r="F13" s="301"/>
      <c r="G13" s="301"/>
      <c r="H13" s="301">
        <f t="shared" si="5"/>
        <v>0</v>
      </c>
      <c r="I13" s="301"/>
      <c r="J13" s="301">
        <v>2303</v>
      </c>
      <c r="K13" s="301">
        <f t="shared" si="0"/>
        <v>12405</v>
      </c>
      <c r="L13" s="302">
        <f t="shared" si="1"/>
        <v>0</v>
      </c>
      <c r="M13" s="303">
        <v>4887</v>
      </c>
      <c r="N13" s="301"/>
      <c r="O13" s="301">
        <v>5215</v>
      </c>
      <c r="P13" s="301"/>
      <c r="Q13" s="301"/>
      <c r="R13" s="301"/>
      <c r="S13" s="301">
        <f t="shared" si="2"/>
        <v>0</v>
      </c>
      <c r="T13" s="301"/>
      <c r="U13" s="301">
        <v>2303</v>
      </c>
      <c r="V13" s="301">
        <f t="shared" si="3"/>
        <v>12405</v>
      </c>
      <c r="W13" s="302">
        <f t="shared" si="4"/>
        <v>0</v>
      </c>
    </row>
    <row r="14" spans="1:23">
      <c r="A14" s="299" t="s">
        <v>183</v>
      </c>
      <c r="B14" s="300">
        <v>1445</v>
      </c>
      <c r="C14" s="301">
        <v>7676</v>
      </c>
      <c r="D14" s="301"/>
      <c r="E14" s="301"/>
      <c r="F14" s="301"/>
      <c r="G14" s="301"/>
      <c r="H14" s="301">
        <f t="shared" si="5"/>
        <v>0</v>
      </c>
      <c r="I14" s="301"/>
      <c r="J14" s="301"/>
      <c r="K14" s="301">
        <f t="shared" si="0"/>
        <v>1445</v>
      </c>
      <c r="L14" s="302">
        <f t="shared" si="1"/>
        <v>7676</v>
      </c>
      <c r="M14" s="303">
        <v>1445</v>
      </c>
      <c r="N14" s="301">
        <v>7676</v>
      </c>
      <c r="O14" s="301"/>
      <c r="P14" s="301"/>
      <c r="Q14" s="301"/>
      <c r="R14" s="301"/>
      <c r="S14" s="301">
        <f t="shared" si="2"/>
        <v>0</v>
      </c>
      <c r="T14" s="301"/>
      <c r="U14" s="301"/>
      <c r="V14" s="301">
        <f t="shared" si="3"/>
        <v>1445</v>
      </c>
      <c r="W14" s="302">
        <f t="shared" si="4"/>
        <v>7676</v>
      </c>
    </row>
    <row r="15" spans="1:23">
      <c r="A15" s="299" t="s">
        <v>184</v>
      </c>
      <c r="B15" s="300"/>
      <c r="C15" s="301"/>
      <c r="D15" s="301"/>
      <c r="E15" s="301"/>
      <c r="F15" s="301"/>
      <c r="G15" s="301"/>
      <c r="H15" s="301">
        <f t="shared" si="5"/>
        <v>0</v>
      </c>
      <c r="I15" s="301"/>
      <c r="J15" s="301"/>
      <c r="K15" s="301">
        <f t="shared" si="0"/>
        <v>0</v>
      </c>
      <c r="L15" s="302">
        <f t="shared" si="1"/>
        <v>0</v>
      </c>
      <c r="M15" s="303"/>
      <c r="N15" s="301"/>
      <c r="O15" s="301"/>
      <c r="P15" s="301"/>
      <c r="Q15" s="301"/>
      <c r="R15" s="301"/>
      <c r="S15" s="301">
        <f t="shared" si="2"/>
        <v>0</v>
      </c>
      <c r="T15" s="301"/>
      <c r="U15" s="301"/>
      <c r="V15" s="301">
        <f t="shared" si="3"/>
        <v>0</v>
      </c>
      <c r="W15" s="302">
        <f t="shared" si="4"/>
        <v>0</v>
      </c>
    </row>
    <row r="16" spans="1:23" ht="25.5">
      <c r="A16" s="299" t="s">
        <v>185</v>
      </c>
      <c r="B16" s="300"/>
      <c r="C16" s="301"/>
      <c r="D16" s="301"/>
      <c r="E16" s="301"/>
      <c r="F16" s="301"/>
      <c r="G16" s="301"/>
      <c r="H16" s="301">
        <f t="shared" si="5"/>
        <v>0</v>
      </c>
      <c r="I16" s="301"/>
      <c r="J16" s="301"/>
      <c r="K16" s="301">
        <f t="shared" si="0"/>
        <v>0</v>
      </c>
      <c r="L16" s="302">
        <f t="shared" si="1"/>
        <v>0</v>
      </c>
      <c r="M16" s="303"/>
      <c r="N16" s="301"/>
      <c r="O16" s="301"/>
      <c r="P16" s="301"/>
      <c r="Q16" s="301"/>
      <c r="R16" s="301"/>
      <c r="S16" s="301">
        <f t="shared" si="2"/>
        <v>0</v>
      </c>
      <c r="T16" s="301"/>
      <c r="U16" s="301"/>
      <c r="V16" s="301">
        <f t="shared" si="3"/>
        <v>0</v>
      </c>
      <c r="W16" s="302">
        <f t="shared" si="4"/>
        <v>0</v>
      </c>
    </row>
    <row r="17" spans="1:23" ht="25.5">
      <c r="A17" s="305" t="s">
        <v>186</v>
      </c>
      <c r="B17" s="306">
        <f>SUM(B9:B16)</f>
        <v>30213</v>
      </c>
      <c r="C17" s="307">
        <f t="shared" ref="C17:J17" si="6">SUM(C9:C16)</f>
        <v>24659</v>
      </c>
      <c r="D17" s="307">
        <f t="shared" si="6"/>
        <v>5215</v>
      </c>
      <c r="E17" s="307">
        <f t="shared" si="6"/>
        <v>35</v>
      </c>
      <c r="F17" s="307">
        <f t="shared" si="6"/>
        <v>95</v>
      </c>
      <c r="G17" s="307">
        <f t="shared" si="6"/>
        <v>0</v>
      </c>
      <c r="H17" s="307">
        <f t="shared" si="6"/>
        <v>130</v>
      </c>
      <c r="I17" s="307">
        <f t="shared" si="6"/>
        <v>0</v>
      </c>
      <c r="J17" s="307">
        <f t="shared" si="6"/>
        <v>2303</v>
      </c>
      <c r="K17" s="307">
        <f t="shared" si="0"/>
        <v>37861</v>
      </c>
      <c r="L17" s="308">
        <f t="shared" si="1"/>
        <v>24659</v>
      </c>
      <c r="M17" s="309">
        <f>SUM(M9:M16)</f>
        <v>24006</v>
      </c>
      <c r="N17" s="307">
        <f>SUM(N9:N16)</f>
        <v>24659</v>
      </c>
      <c r="O17" s="307">
        <f>SUM(O9:O16)</f>
        <v>5215</v>
      </c>
      <c r="P17" s="307">
        <f>SUM(P9:P16)</f>
        <v>35</v>
      </c>
      <c r="Q17" s="307">
        <v>95</v>
      </c>
      <c r="R17" s="307">
        <f>SUM(R9:R16)</f>
        <v>0</v>
      </c>
      <c r="S17" s="307">
        <f>SUM(S9:S16)</f>
        <v>130</v>
      </c>
      <c r="T17" s="307">
        <f>SUM(T9:T16)</f>
        <v>0</v>
      </c>
      <c r="U17" s="307">
        <f>SUM(U9:U16)</f>
        <v>8510</v>
      </c>
      <c r="V17" s="307">
        <f t="shared" si="3"/>
        <v>37861</v>
      </c>
      <c r="W17" s="308">
        <f t="shared" si="4"/>
        <v>24659</v>
      </c>
    </row>
    <row r="18" spans="1:23">
      <c r="A18" s="299" t="s">
        <v>187</v>
      </c>
      <c r="B18" s="300">
        <v>8771</v>
      </c>
      <c r="C18" s="301">
        <v>6658</v>
      </c>
      <c r="D18" s="301">
        <v>1408</v>
      </c>
      <c r="E18" s="301">
        <v>8</v>
      </c>
      <c r="F18" s="301">
        <v>25</v>
      </c>
      <c r="G18" s="301"/>
      <c r="H18" s="301">
        <f>SUM(E18:G18)</f>
        <v>33</v>
      </c>
      <c r="I18" s="301"/>
      <c r="J18" s="301">
        <v>622</v>
      </c>
      <c r="K18" s="301">
        <v>10834</v>
      </c>
      <c r="L18" s="302">
        <v>6658</v>
      </c>
      <c r="M18" s="303">
        <v>8771</v>
      </c>
      <c r="N18" s="301">
        <v>6658</v>
      </c>
      <c r="O18" s="301">
        <v>1408</v>
      </c>
      <c r="P18" s="301">
        <v>8</v>
      </c>
      <c r="Q18" s="301">
        <v>25</v>
      </c>
      <c r="R18" s="301"/>
      <c r="S18" s="301">
        <f>SUM(P18:R18)</f>
        <v>33</v>
      </c>
      <c r="T18" s="301"/>
      <c r="U18" s="301">
        <v>622</v>
      </c>
      <c r="V18" s="301">
        <v>10834</v>
      </c>
      <c r="W18" s="302">
        <v>6658</v>
      </c>
    </row>
    <row r="19" spans="1:23">
      <c r="A19" s="299" t="s">
        <v>188</v>
      </c>
      <c r="B19" s="300"/>
      <c r="C19" s="301"/>
      <c r="D19" s="301"/>
      <c r="E19" s="301"/>
      <c r="F19" s="301"/>
      <c r="G19" s="301"/>
      <c r="H19" s="301"/>
      <c r="I19" s="301"/>
      <c r="J19" s="301"/>
      <c r="K19" s="301"/>
      <c r="L19" s="302"/>
      <c r="M19" s="303"/>
      <c r="N19" s="301"/>
      <c r="O19" s="301"/>
      <c r="P19" s="301"/>
      <c r="Q19" s="301"/>
      <c r="R19" s="301"/>
      <c r="S19" s="301"/>
      <c r="T19" s="301"/>
      <c r="U19" s="301"/>
      <c r="V19" s="301"/>
      <c r="W19" s="302"/>
    </row>
    <row r="20" spans="1:23" ht="25.5">
      <c r="A20" s="299" t="s">
        <v>509</v>
      </c>
      <c r="B20" s="300"/>
      <c r="C20" s="301"/>
      <c r="D20" s="301"/>
      <c r="E20" s="301"/>
      <c r="F20" s="301"/>
      <c r="G20" s="301"/>
      <c r="H20" s="301"/>
      <c r="I20" s="301"/>
      <c r="J20" s="301"/>
      <c r="K20" s="301"/>
      <c r="L20" s="302"/>
      <c r="M20" s="303">
        <v>13807</v>
      </c>
      <c r="N20" s="301"/>
      <c r="O20" s="301"/>
      <c r="P20" s="301"/>
      <c r="Q20" s="301"/>
      <c r="R20" s="301"/>
      <c r="S20" s="301"/>
      <c r="T20" s="301"/>
      <c r="U20" s="301"/>
      <c r="V20" s="301">
        <v>13807</v>
      </c>
      <c r="W20" s="302"/>
    </row>
    <row r="21" spans="1:23">
      <c r="A21" s="299" t="s">
        <v>189</v>
      </c>
      <c r="B21" s="300"/>
      <c r="C21" s="301"/>
      <c r="D21" s="301"/>
      <c r="E21" s="301"/>
      <c r="F21" s="301"/>
      <c r="G21" s="301"/>
      <c r="H21" s="301"/>
      <c r="I21" s="301"/>
      <c r="J21" s="301"/>
      <c r="K21" s="301"/>
      <c r="L21" s="302"/>
      <c r="M21" s="303"/>
      <c r="N21" s="301"/>
      <c r="O21" s="301"/>
      <c r="P21" s="301"/>
      <c r="Q21" s="301"/>
      <c r="R21" s="301"/>
      <c r="S21" s="301"/>
      <c r="T21" s="301"/>
      <c r="U21" s="301"/>
      <c r="V21" s="301"/>
      <c r="W21" s="302"/>
    </row>
    <row r="22" spans="1:23">
      <c r="A22" s="299" t="s">
        <v>190</v>
      </c>
      <c r="B22" s="300"/>
      <c r="C22" s="301"/>
      <c r="D22" s="301"/>
      <c r="E22" s="301"/>
      <c r="F22" s="301"/>
      <c r="G22" s="301"/>
      <c r="H22" s="301"/>
      <c r="I22" s="301"/>
      <c r="J22" s="301"/>
      <c r="K22" s="301"/>
      <c r="L22" s="302"/>
      <c r="M22" s="303"/>
      <c r="N22" s="301"/>
      <c r="O22" s="301"/>
      <c r="P22" s="301"/>
      <c r="Q22" s="301"/>
      <c r="R22" s="301"/>
      <c r="S22" s="301"/>
      <c r="T22" s="301"/>
      <c r="U22" s="301"/>
      <c r="V22" s="301"/>
      <c r="W22" s="302"/>
    </row>
    <row r="23" spans="1:23">
      <c r="A23" s="299" t="s">
        <v>191</v>
      </c>
      <c r="B23" s="300"/>
      <c r="C23" s="301"/>
      <c r="D23" s="301"/>
      <c r="E23" s="301"/>
      <c r="F23" s="301"/>
      <c r="G23" s="301"/>
      <c r="H23" s="301"/>
      <c r="I23" s="301"/>
      <c r="J23" s="301"/>
      <c r="K23" s="301"/>
      <c r="L23" s="302"/>
      <c r="M23" s="303"/>
      <c r="N23" s="301"/>
      <c r="O23" s="301"/>
      <c r="P23" s="301"/>
      <c r="Q23" s="301"/>
      <c r="R23" s="301"/>
      <c r="S23" s="301"/>
      <c r="T23" s="301"/>
      <c r="U23" s="301"/>
      <c r="V23" s="301"/>
      <c r="W23" s="302"/>
    </row>
    <row r="24" spans="1:23" s="30" customFormat="1">
      <c r="A24" s="305" t="s">
        <v>192</v>
      </c>
      <c r="B24" s="306">
        <f>SUM(B17:B23)</f>
        <v>38984</v>
      </c>
      <c r="C24" s="310">
        <f t="shared" ref="C24:W24" si="7">SUM(C17:C23)</f>
        <v>31317</v>
      </c>
      <c r="D24" s="307">
        <f t="shared" si="7"/>
        <v>6623</v>
      </c>
      <c r="E24" s="307">
        <f t="shared" si="7"/>
        <v>43</v>
      </c>
      <c r="F24" s="307">
        <f t="shared" si="7"/>
        <v>120</v>
      </c>
      <c r="G24" s="307">
        <f t="shared" si="7"/>
        <v>0</v>
      </c>
      <c r="H24" s="307">
        <f t="shared" si="7"/>
        <v>163</v>
      </c>
      <c r="I24" s="307">
        <f t="shared" si="7"/>
        <v>0</v>
      </c>
      <c r="J24" s="309">
        <f t="shared" si="7"/>
        <v>2925</v>
      </c>
      <c r="K24" s="307">
        <f t="shared" si="7"/>
        <v>48695</v>
      </c>
      <c r="L24" s="308">
        <f t="shared" si="7"/>
        <v>31317</v>
      </c>
      <c r="M24" s="309">
        <f t="shared" si="7"/>
        <v>46584</v>
      </c>
      <c r="N24" s="310">
        <f t="shared" si="7"/>
        <v>31317</v>
      </c>
      <c r="O24" s="307">
        <f t="shared" si="7"/>
        <v>6623</v>
      </c>
      <c r="P24" s="307">
        <f t="shared" si="7"/>
        <v>43</v>
      </c>
      <c r="Q24" s="307">
        <f t="shared" si="7"/>
        <v>120</v>
      </c>
      <c r="R24" s="307">
        <f t="shared" si="7"/>
        <v>0</v>
      </c>
      <c r="S24" s="307">
        <f t="shared" si="7"/>
        <v>163</v>
      </c>
      <c r="T24" s="307">
        <f t="shared" si="7"/>
        <v>0</v>
      </c>
      <c r="U24" s="309">
        <f t="shared" si="7"/>
        <v>9132</v>
      </c>
      <c r="V24" s="307">
        <f t="shared" si="7"/>
        <v>62502</v>
      </c>
      <c r="W24" s="308">
        <f t="shared" si="7"/>
        <v>31317</v>
      </c>
    </row>
    <row r="25" spans="1:23">
      <c r="A25" s="299" t="s">
        <v>193</v>
      </c>
      <c r="B25" s="1178">
        <f>SUM(B24:C24)</f>
        <v>70301</v>
      </c>
      <c r="C25" s="1179"/>
      <c r="D25" s="301">
        <f>SUM(D24)</f>
        <v>6623</v>
      </c>
      <c r="E25" s="1169"/>
      <c r="F25" s="1169"/>
      <c r="G25" s="1169"/>
      <c r="H25" s="1180">
        <f>SUM(H24:I24)</f>
        <v>163</v>
      </c>
      <c r="I25" s="1180"/>
      <c r="J25" s="303">
        <f>SUM(J24)</f>
        <v>2925</v>
      </c>
      <c r="K25" s="1180">
        <f>SUM(K24:L24)</f>
        <v>80012</v>
      </c>
      <c r="L25" s="1181"/>
      <c r="M25" s="1194">
        <f>SUM(M24:N24)</f>
        <v>77901</v>
      </c>
      <c r="N25" s="1179"/>
      <c r="O25" s="301">
        <f>SUM(O24)</f>
        <v>6623</v>
      </c>
      <c r="P25" s="1169"/>
      <c r="Q25" s="1169"/>
      <c r="R25" s="1169"/>
      <c r="S25" s="1180">
        <f>SUM(S24:T24)</f>
        <v>163</v>
      </c>
      <c r="T25" s="1180"/>
      <c r="U25" s="303">
        <f>SUM(U24)</f>
        <v>9132</v>
      </c>
      <c r="V25" s="1180">
        <f>SUM(V24:W24)</f>
        <v>93819</v>
      </c>
      <c r="W25" s="1181"/>
    </row>
    <row r="26" spans="1:23">
      <c r="A26" s="299" t="s">
        <v>194</v>
      </c>
      <c r="B26" s="1178">
        <v>198373</v>
      </c>
      <c r="C26" s="1179"/>
      <c r="D26" s="301">
        <v>111314</v>
      </c>
      <c r="E26" s="1169"/>
      <c r="F26" s="1169"/>
      <c r="G26" s="1169"/>
      <c r="H26" s="1180">
        <v>18245</v>
      </c>
      <c r="I26" s="1180"/>
      <c r="J26" s="303">
        <v>16831</v>
      </c>
      <c r="K26" s="1180">
        <f>B26+D26+H26+J26</f>
        <v>344763</v>
      </c>
      <c r="L26" s="1181"/>
      <c r="M26" s="1194">
        <v>206478</v>
      </c>
      <c r="N26" s="1179"/>
      <c r="O26" s="301">
        <v>113673</v>
      </c>
      <c r="P26" s="1169"/>
      <c r="Q26" s="1169"/>
      <c r="R26" s="1169"/>
      <c r="S26" s="1180">
        <v>14779</v>
      </c>
      <c r="T26" s="1180"/>
      <c r="U26" s="303">
        <v>14445</v>
      </c>
      <c r="V26" s="1180">
        <f>M26+O26+S26+U26</f>
        <v>349375</v>
      </c>
      <c r="W26" s="1181"/>
    </row>
    <row r="27" spans="1:23" ht="13.5" thickBot="1">
      <c r="A27" s="311" t="s">
        <v>195</v>
      </c>
      <c r="B27" s="1167">
        <v>0</v>
      </c>
      <c r="C27" s="1168"/>
      <c r="D27" s="312">
        <v>0</v>
      </c>
      <c r="E27" s="1169"/>
      <c r="F27" s="1169"/>
      <c r="G27" s="1169"/>
      <c r="H27" s="1170">
        <v>0</v>
      </c>
      <c r="I27" s="1170"/>
      <c r="J27" s="313">
        <v>0</v>
      </c>
      <c r="K27" s="1170">
        <v>0</v>
      </c>
      <c r="L27" s="1171"/>
      <c r="M27" s="1195">
        <v>12564</v>
      </c>
      <c r="N27" s="1168"/>
      <c r="O27" s="312">
        <v>550</v>
      </c>
      <c r="P27" s="1169"/>
      <c r="Q27" s="1169"/>
      <c r="R27" s="1169"/>
      <c r="S27" s="1170">
        <v>277</v>
      </c>
      <c r="T27" s="1170"/>
      <c r="U27" s="313">
        <v>0</v>
      </c>
      <c r="V27" s="1170">
        <v>13391</v>
      </c>
      <c r="W27" s="1171"/>
    </row>
    <row r="28" spans="1:23" s="30" customFormat="1" ht="26.25" thickBot="1">
      <c r="A28" s="314" t="s">
        <v>196</v>
      </c>
      <c r="B28" s="1172">
        <f>SUM(B25:C27)</f>
        <v>268674</v>
      </c>
      <c r="C28" s="1173"/>
      <c r="D28" s="315">
        <f>SUM(D25:D27)</f>
        <v>117937</v>
      </c>
      <c r="E28" s="1173"/>
      <c r="F28" s="1174"/>
      <c r="G28" s="1175"/>
      <c r="H28" s="1176">
        <f>SUM(H25:I27)</f>
        <v>18408</v>
      </c>
      <c r="I28" s="1176"/>
      <c r="J28" s="316">
        <f>SUM(J25:J27)</f>
        <v>19756</v>
      </c>
      <c r="K28" s="1176">
        <f>SUM(K25:L27)</f>
        <v>424775</v>
      </c>
      <c r="L28" s="1177"/>
      <c r="M28" s="1175">
        <f>SUM(M25:N27)</f>
        <v>296943</v>
      </c>
      <c r="N28" s="1173"/>
      <c r="O28" s="315">
        <f>SUM(O25:O27)</f>
        <v>120846</v>
      </c>
      <c r="P28" s="1174"/>
      <c r="Q28" s="1174"/>
      <c r="R28" s="1174"/>
      <c r="S28" s="1176">
        <f>SUM(S25:T27)</f>
        <v>15219</v>
      </c>
      <c r="T28" s="1176"/>
      <c r="U28" s="316">
        <f>SUM(U25:U27)</f>
        <v>23577</v>
      </c>
      <c r="V28" s="1176">
        <f>SUM(V25:W27)</f>
        <v>456585</v>
      </c>
      <c r="W28" s="1177"/>
    </row>
    <row r="31" spans="1:23" ht="15.75">
      <c r="A31" s="1347" t="s">
        <v>578</v>
      </c>
      <c r="B31" s="1348"/>
      <c r="C31" s="1348"/>
    </row>
    <row r="32" spans="1:23" ht="15.75">
      <c r="A32" s="1347" t="s">
        <v>579</v>
      </c>
      <c r="B32" s="1348"/>
      <c r="C32" s="1348"/>
    </row>
  </sheetData>
  <sheetProtection selectLockedCells="1" selectUnlockedCells="1"/>
  <mergeCells count="46">
    <mergeCell ref="A31:C31"/>
    <mergeCell ref="A32:C32"/>
    <mergeCell ref="M27:N27"/>
    <mergeCell ref="P27:R27"/>
    <mergeCell ref="S27:T27"/>
    <mergeCell ref="V27:W27"/>
    <mergeCell ref="M28:N28"/>
    <mergeCell ref="P28:R28"/>
    <mergeCell ref="S28:T28"/>
    <mergeCell ref="V28:W28"/>
    <mergeCell ref="M25:N25"/>
    <mergeCell ref="P25:R25"/>
    <mergeCell ref="S25:T25"/>
    <mergeCell ref="V25:W25"/>
    <mergeCell ref="M26:N26"/>
    <mergeCell ref="P26:R26"/>
    <mergeCell ref="S26:T26"/>
    <mergeCell ref="V26:W26"/>
    <mergeCell ref="E1:L1"/>
    <mergeCell ref="A5:K5"/>
    <mergeCell ref="B7:C7"/>
    <mergeCell ref="H7:I7"/>
    <mergeCell ref="K7:L7"/>
    <mergeCell ref="A4:T4"/>
    <mergeCell ref="A6:A8"/>
    <mergeCell ref="B6:L6"/>
    <mergeCell ref="M6:W6"/>
    <mergeCell ref="M7:N7"/>
    <mergeCell ref="S7:T7"/>
    <mergeCell ref="V7:W7"/>
    <mergeCell ref="B25:C25"/>
    <mergeCell ref="E25:G25"/>
    <mergeCell ref="H25:I25"/>
    <mergeCell ref="K25:L25"/>
    <mergeCell ref="B26:C26"/>
    <mergeCell ref="E26:G26"/>
    <mergeCell ref="H26:I26"/>
    <mergeCell ref="K26:L26"/>
    <mergeCell ref="B27:C27"/>
    <mergeCell ref="E27:G27"/>
    <mergeCell ref="H27:I27"/>
    <mergeCell ref="K27:L27"/>
    <mergeCell ref="B28:C28"/>
    <mergeCell ref="E28:G28"/>
    <mergeCell ref="H28:I28"/>
    <mergeCell ref="K28:L28"/>
  </mergeCells>
  <pageMargins left="0.51180555555555551" right="0.51180555555555551" top="0.59027777777777779" bottom="0.55138888888888893" header="0.51180555555555551" footer="0.51180555555555551"/>
  <pageSetup paperSize="9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4"/>
  <sheetViews>
    <sheetView workbookViewId="0">
      <selection activeCell="H3" sqref="H3"/>
    </sheetView>
  </sheetViews>
  <sheetFormatPr defaultColWidth="9" defaultRowHeight="12.75"/>
  <cols>
    <col min="1" max="1" width="41.42578125" style="1" customWidth="1"/>
    <col min="2" max="2" width="11.42578125" style="1" customWidth="1"/>
    <col min="3" max="4" width="12.7109375" style="1" customWidth="1"/>
    <col min="5" max="5" width="12.140625" style="1" customWidth="1"/>
    <col min="6" max="6" width="10.140625" style="1" customWidth="1"/>
    <col min="7" max="7" width="9.85546875" style="1" customWidth="1"/>
    <col min="8" max="8" width="11.42578125" style="1" customWidth="1"/>
    <col min="9" max="9" width="10.140625" style="1" customWidth="1"/>
    <col min="10" max="11" width="10" style="1" customWidth="1"/>
    <col min="12" max="12" width="9.42578125" style="1" customWidth="1"/>
    <col min="13" max="13" width="10.140625" style="1" customWidth="1"/>
    <col min="14" max="14" width="11.42578125" style="1" customWidth="1"/>
    <col min="15" max="15" width="12.7109375" style="1" customWidth="1"/>
    <col min="16" max="16384" width="9" style="1"/>
  </cols>
  <sheetData>
    <row r="1" spans="1:15" ht="12.75" customHeight="1">
      <c r="A1" s="628" t="s">
        <v>588</v>
      </c>
      <c r="B1" s="629"/>
      <c r="C1" s="629"/>
      <c r="D1" s="629"/>
      <c r="E1" s="629"/>
    </row>
    <row r="2" spans="1:15">
      <c r="A2" s="2"/>
      <c r="B2" s="6"/>
      <c r="C2" s="6"/>
      <c r="D2" s="6"/>
      <c r="E2" s="6"/>
    </row>
    <row r="3" spans="1:15" ht="12.75" customHeight="1">
      <c r="A3" s="668" t="s">
        <v>197</v>
      </c>
      <c r="B3" s="668"/>
      <c r="C3" s="668"/>
      <c r="D3" s="668"/>
      <c r="E3" s="668"/>
      <c r="F3" s="18"/>
    </row>
    <row r="4" spans="1:15" ht="13.5" thickBot="1">
      <c r="A4" s="18"/>
      <c r="B4" s="31"/>
      <c r="C4" s="31"/>
      <c r="D4" s="31"/>
      <c r="E4" s="5" t="s">
        <v>56</v>
      </c>
      <c r="F4" s="18"/>
      <c r="G4" s="6"/>
    </row>
    <row r="5" spans="1:15" ht="12.75" customHeight="1">
      <c r="A5" s="1196" t="s">
        <v>217</v>
      </c>
      <c r="B5" s="1199" t="s">
        <v>503</v>
      </c>
      <c r="C5" s="1199"/>
      <c r="D5" s="1199"/>
      <c r="E5" s="1199"/>
      <c r="F5" s="1199"/>
      <c r="G5" s="1199"/>
      <c r="H5" s="1199"/>
      <c r="I5" s="1200" t="s">
        <v>504</v>
      </c>
      <c r="J5" s="1199"/>
      <c r="K5" s="1199"/>
      <c r="L5" s="1199"/>
      <c r="M5" s="1199"/>
      <c r="N5" s="1199"/>
      <c r="O5" s="1201"/>
    </row>
    <row r="6" spans="1:15" ht="25.35" customHeight="1">
      <c r="A6" s="1197"/>
      <c r="B6" s="1202" t="s">
        <v>58</v>
      </c>
      <c r="C6" s="1204" t="s">
        <v>59</v>
      </c>
      <c r="D6" s="1205"/>
      <c r="E6" s="1205"/>
      <c r="F6" s="1205"/>
      <c r="G6" s="1206"/>
      <c r="H6" s="1207" t="s">
        <v>60</v>
      </c>
      <c r="I6" s="1209" t="s">
        <v>58</v>
      </c>
      <c r="J6" s="1210" t="s">
        <v>59</v>
      </c>
      <c r="K6" s="1210"/>
      <c r="L6" s="1210"/>
      <c r="M6" s="1210"/>
      <c r="N6" s="1210"/>
      <c r="O6" s="1211" t="s">
        <v>60</v>
      </c>
    </row>
    <row r="7" spans="1:15" ht="26.25" thickBot="1">
      <c r="A7" s="1198"/>
      <c r="B7" s="1203"/>
      <c r="C7" s="171" t="s">
        <v>61</v>
      </c>
      <c r="D7" s="171" t="s">
        <v>62</v>
      </c>
      <c r="E7" s="171" t="s">
        <v>63</v>
      </c>
      <c r="F7" s="171" t="s">
        <v>64</v>
      </c>
      <c r="G7" s="171" t="s">
        <v>65</v>
      </c>
      <c r="H7" s="1208"/>
      <c r="I7" s="772"/>
      <c r="J7" s="171" t="s">
        <v>61</v>
      </c>
      <c r="K7" s="171" t="s">
        <v>62</v>
      </c>
      <c r="L7" s="171" t="s">
        <v>63</v>
      </c>
      <c r="M7" s="171" t="s">
        <v>64</v>
      </c>
      <c r="N7" s="171" t="s">
        <v>65</v>
      </c>
      <c r="O7" s="775"/>
    </row>
    <row r="8" spans="1:15">
      <c r="A8" s="367" t="s">
        <v>6</v>
      </c>
      <c r="B8" s="368">
        <v>26092</v>
      </c>
      <c r="C8" s="369">
        <v>100673</v>
      </c>
      <c r="D8" s="369">
        <v>56338</v>
      </c>
      <c r="E8" s="369">
        <v>71512</v>
      </c>
      <c r="F8" s="369">
        <v>10524</v>
      </c>
      <c r="G8" s="369">
        <v>9753</v>
      </c>
      <c r="H8" s="370">
        <f>SUM(B8:G8)</f>
        <v>274892</v>
      </c>
      <c r="I8" s="371">
        <v>28390</v>
      </c>
      <c r="J8" s="369">
        <v>102428</v>
      </c>
      <c r="K8" s="369">
        <v>73803</v>
      </c>
      <c r="L8" s="369">
        <v>73482</v>
      </c>
      <c r="M8" s="369">
        <v>8182</v>
      </c>
      <c r="N8" s="369">
        <v>10020</v>
      </c>
      <c r="O8" s="372">
        <f>SUM(I8:N8)</f>
        <v>296305</v>
      </c>
    </row>
    <row r="9" spans="1:15" ht="25.5">
      <c r="A9" s="373" t="s">
        <v>198</v>
      </c>
      <c r="B9" s="374">
        <v>7065</v>
      </c>
      <c r="C9" s="375">
        <v>26240</v>
      </c>
      <c r="D9" s="375">
        <v>15210</v>
      </c>
      <c r="E9" s="375">
        <v>19228</v>
      </c>
      <c r="F9" s="375">
        <v>2920</v>
      </c>
      <c r="G9" s="375">
        <v>2565</v>
      </c>
      <c r="H9" s="376">
        <f t="shared" ref="H9:H70" si="0">SUM(B9:G9)</f>
        <v>73228</v>
      </c>
      <c r="I9" s="377">
        <v>7395</v>
      </c>
      <c r="J9" s="375">
        <v>26538</v>
      </c>
      <c r="K9" s="375">
        <v>19195</v>
      </c>
      <c r="L9" s="375">
        <v>19849</v>
      </c>
      <c r="M9" s="375">
        <v>2296</v>
      </c>
      <c r="N9" s="375">
        <v>2653</v>
      </c>
      <c r="O9" s="378">
        <f t="shared" ref="O9:O68" si="1">SUM(I9:N9)</f>
        <v>77926</v>
      </c>
    </row>
    <row r="10" spans="1:15">
      <c r="A10" s="373" t="s">
        <v>199</v>
      </c>
      <c r="B10" s="374">
        <v>89721</v>
      </c>
      <c r="C10" s="375">
        <v>62579</v>
      </c>
      <c r="D10" s="375">
        <v>79420</v>
      </c>
      <c r="E10" s="375">
        <v>27197</v>
      </c>
      <c r="F10" s="375">
        <v>4964</v>
      </c>
      <c r="G10" s="375">
        <v>7438</v>
      </c>
      <c r="H10" s="376">
        <f t="shared" si="0"/>
        <v>271319</v>
      </c>
      <c r="I10" s="377">
        <v>94275</v>
      </c>
      <c r="J10" s="375">
        <v>63379</v>
      </c>
      <c r="K10" s="375">
        <v>82830</v>
      </c>
      <c r="L10" s="375">
        <v>27515</v>
      </c>
      <c r="M10" s="375">
        <v>4741</v>
      </c>
      <c r="N10" s="375">
        <v>10904</v>
      </c>
      <c r="O10" s="378">
        <f t="shared" si="1"/>
        <v>283644</v>
      </c>
    </row>
    <row r="11" spans="1:15">
      <c r="A11" s="379" t="s">
        <v>200</v>
      </c>
      <c r="B11" s="374"/>
      <c r="C11" s="375"/>
      <c r="D11" s="375"/>
      <c r="E11" s="375"/>
      <c r="F11" s="375"/>
      <c r="G11" s="375"/>
      <c r="H11" s="376">
        <f t="shared" si="0"/>
        <v>0</v>
      </c>
      <c r="I11" s="377"/>
      <c r="J11" s="375"/>
      <c r="K11" s="375"/>
      <c r="L11" s="375"/>
      <c r="M11" s="375"/>
      <c r="N11" s="375"/>
      <c r="O11" s="378">
        <f t="shared" si="1"/>
        <v>0</v>
      </c>
    </row>
    <row r="12" spans="1:15">
      <c r="A12" s="380" t="s">
        <v>201</v>
      </c>
      <c r="B12" s="374">
        <f>B13+B14+B15+B22+B23</f>
        <v>16000</v>
      </c>
      <c r="C12" s="375">
        <f t="shared" ref="C12:I12" si="2">C13+C14+C15+C22+C23</f>
        <v>0</v>
      </c>
      <c r="D12" s="375">
        <f t="shared" si="2"/>
        <v>117706</v>
      </c>
      <c r="E12" s="375">
        <f t="shared" si="2"/>
        <v>0</v>
      </c>
      <c r="F12" s="375">
        <f t="shared" si="2"/>
        <v>0</v>
      </c>
      <c r="G12" s="375">
        <f t="shared" si="2"/>
        <v>0</v>
      </c>
      <c r="H12" s="376">
        <f t="shared" si="0"/>
        <v>133706</v>
      </c>
      <c r="I12" s="377">
        <f t="shared" si="2"/>
        <v>16000</v>
      </c>
      <c r="J12" s="375">
        <f>J13+J14+J15+J22+J23</f>
        <v>0</v>
      </c>
      <c r="K12" s="375">
        <f>K13+K14+K15+K22+K23</f>
        <v>121115</v>
      </c>
      <c r="L12" s="375">
        <f>L13+L14+L15+L22+L23</f>
        <v>0</v>
      </c>
      <c r="M12" s="375">
        <f>M13+M14+M15+M22+M23</f>
        <v>0</v>
      </c>
      <c r="N12" s="375">
        <f>N13+N14+N15+N22+N23</f>
        <v>0</v>
      </c>
      <c r="O12" s="378">
        <f t="shared" si="1"/>
        <v>137115</v>
      </c>
    </row>
    <row r="13" spans="1:15" ht="25.5">
      <c r="A13" s="381" t="s">
        <v>202</v>
      </c>
      <c r="B13" s="374"/>
      <c r="C13" s="375"/>
      <c r="D13" s="375"/>
      <c r="E13" s="375"/>
      <c r="F13" s="375"/>
      <c r="G13" s="375"/>
      <c r="H13" s="376">
        <f t="shared" si="0"/>
        <v>0</v>
      </c>
      <c r="I13" s="377"/>
      <c r="J13" s="375"/>
      <c r="K13" s="375"/>
      <c r="L13" s="375"/>
      <c r="M13" s="375"/>
      <c r="N13" s="375"/>
      <c r="O13" s="378">
        <f t="shared" si="1"/>
        <v>0</v>
      </c>
    </row>
    <row r="14" spans="1:15" ht="25.5">
      <c r="A14" s="381" t="s">
        <v>203</v>
      </c>
      <c r="B14" s="374"/>
      <c r="C14" s="375"/>
      <c r="D14" s="375"/>
      <c r="E14" s="375"/>
      <c r="F14" s="375"/>
      <c r="G14" s="375"/>
      <c r="H14" s="376">
        <f t="shared" si="0"/>
        <v>0</v>
      </c>
      <c r="I14" s="377"/>
      <c r="J14" s="375"/>
      <c r="K14" s="375"/>
      <c r="L14" s="375"/>
      <c r="M14" s="375"/>
      <c r="N14" s="375"/>
      <c r="O14" s="378">
        <f t="shared" si="1"/>
        <v>0</v>
      </c>
    </row>
    <row r="15" spans="1:15" ht="25.5">
      <c r="A15" s="382" t="s">
        <v>512</v>
      </c>
      <c r="B15" s="374">
        <f t="shared" ref="B15:G15" si="3">SUM(B16:B21)</f>
        <v>0</v>
      </c>
      <c r="C15" s="375">
        <f t="shared" si="3"/>
        <v>0</v>
      </c>
      <c r="D15" s="375">
        <f t="shared" si="3"/>
        <v>117706</v>
      </c>
      <c r="E15" s="375">
        <f t="shared" si="3"/>
        <v>0</v>
      </c>
      <c r="F15" s="375">
        <f t="shared" si="3"/>
        <v>0</v>
      </c>
      <c r="G15" s="375">
        <f t="shared" si="3"/>
        <v>0</v>
      </c>
      <c r="H15" s="376">
        <f t="shared" si="0"/>
        <v>117706</v>
      </c>
      <c r="I15" s="377">
        <f t="shared" ref="I15:N15" si="4">SUM(I16:I21)</f>
        <v>0</v>
      </c>
      <c r="J15" s="375">
        <f t="shared" si="4"/>
        <v>0</v>
      </c>
      <c r="K15" s="375">
        <f t="shared" si="4"/>
        <v>121115</v>
      </c>
      <c r="L15" s="375">
        <f t="shared" si="4"/>
        <v>0</v>
      </c>
      <c r="M15" s="375">
        <f t="shared" si="4"/>
        <v>0</v>
      </c>
      <c r="N15" s="375">
        <f t="shared" si="4"/>
        <v>0</v>
      </c>
      <c r="O15" s="378">
        <f t="shared" si="1"/>
        <v>121115</v>
      </c>
    </row>
    <row r="16" spans="1:15">
      <c r="A16" s="383" t="s">
        <v>513</v>
      </c>
      <c r="B16" s="374"/>
      <c r="C16" s="375"/>
      <c r="D16" s="375">
        <v>4976</v>
      </c>
      <c r="E16" s="375"/>
      <c r="F16" s="375"/>
      <c r="G16" s="375"/>
      <c r="H16" s="376">
        <f t="shared" si="0"/>
        <v>4976</v>
      </c>
      <c r="I16" s="377"/>
      <c r="J16" s="375"/>
      <c r="K16" s="375">
        <v>4976</v>
      </c>
      <c r="L16" s="375"/>
      <c r="M16" s="375"/>
      <c r="N16" s="375"/>
      <c r="O16" s="378">
        <f t="shared" si="1"/>
        <v>4976</v>
      </c>
    </row>
    <row r="17" spans="1:15">
      <c r="A17" s="383" t="s">
        <v>514</v>
      </c>
      <c r="B17" s="374"/>
      <c r="C17" s="375"/>
      <c r="D17" s="375">
        <v>95760</v>
      </c>
      <c r="E17" s="375"/>
      <c r="F17" s="375"/>
      <c r="G17" s="375"/>
      <c r="H17" s="376">
        <f t="shared" si="0"/>
        <v>95760</v>
      </c>
      <c r="I17" s="377"/>
      <c r="J17" s="375"/>
      <c r="K17" s="375">
        <v>95760</v>
      </c>
      <c r="L17" s="375"/>
      <c r="M17" s="375"/>
      <c r="N17" s="375"/>
      <c r="O17" s="378">
        <f t="shared" si="1"/>
        <v>95760</v>
      </c>
    </row>
    <row r="18" spans="1:15">
      <c r="A18" s="383" t="s">
        <v>515</v>
      </c>
      <c r="B18" s="374"/>
      <c r="C18" s="375"/>
      <c r="D18" s="375">
        <v>10320</v>
      </c>
      <c r="E18" s="375"/>
      <c r="F18" s="375"/>
      <c r="G18" s="375"/>
      <c r="H18" s="376">
        <f t="shared" si="0"/>
        <v>10320</v>
      </c>
      <c r="I18" s="377"/>
      <c r="J18" s="375"/>
      <c r="K18" s="375">
        <v>10320</v>
      </c>
      <c r="L18" s="375"/>
      <c r="M18" s="375"/>
      <c r="N18" s="375"/>
      <c r="O18" s="378">
        <f t="shared" si="1"/>
        <v>10320</v>
      </c>
    </row>
    <row r="19" spans="1:15">
      <c r="A19" s="383" t="s">
        <v>516</v>
      </c>
      <c r="B19" s="374"/>
      <c r="C19" s="375"/>
      <c r="D19" s="375">
        <v>6400</v>
      </c>
      <c r="E19" s="375"/>
      <c r="F19" s="375"/>
      <c r="G19" s="375"/>
      <c r="H19" s="376">
        <f t="shared" si="0"/>
        <v>6400</v>
      </c>
      <c r="I19" s="377"/>
      <c r="J19" s="375"/>
      <c r="K19" s="375">
        <v>6400</v>
      </c>
      <c r="L19" s="375"/>
      <c r="M19" s="375"/>
      <c r="N19" s="375"/>
      <c r="O19" s="378">
        <f t="shared" si="1"/>
        <v>6400</v>
      </c>
    </row>
    <row r="20" spans="1:15">
      <c r="A20" s="383" t="s">
        <v>517</v>
      </c>
      <c r="B20" s="374"/>
      <c r="C20" s="375"/>
      <c r="D20" s="375">
        <v>250</v>
      </c>
      <c r="E20" s="375"/>
      <c r="F20" s="375"/>
      <c r="G20" s="375"/>
      <c r="H20" s="376">
        <f t="shared" si="0"/>
        <v>250</v>
      </c>
      <c r="I20" s="377"/>
      <c r="J20" s="375"/>
      <c r="K20" s="375">
        <v>250</v>
      </c>
      <c r="L20" s="375"/>
      <c r="M20" s="375"/>
      <c r="N20" s="375"/>
      <c r="O20" s="378">
        <f t="shared" si="1"/>
        <v>250</v>
      </c>
    </row>
    <row r="21" spans="1:15">
      <c r="A21" s="383" t="s">
        <v>498</v>
      </c>
      <c r="B21" s="374"/>
      <c r="C21" s="375"/>
      <c r="D21" s="375"/>
      <c r="E21" s="375"/>
      <c r="F21" s="375"/>
      <c r="G21" s="375"/>
      <c r="H21" s="376">
        <f t="shared" si="0"/>
        <v>0</v>
      </c>
      <c r="I21" s="377"/>
      <c r="J21" s="375"/>
      <c r="K21" s="375">
        <v>3409</v>
      </c>
      <c r="L21" s="375"/>
      <c r="M21" s="375"/>
      <c r="N21" s="375"/>
      <c r="O21" s="378">
        <f t="shared" si="1"/>
        <v>3409</v>
      </c>
    </row>
    <row r="22" spans="1:15">
      <c r="A22" s="382" t="s">
        <v>205</v>
      </c>
      <c r="B22" s="374">
        <v>1000</v>
      </c>
      <c r="C22" s="375"/>
      <c r="D22" s="375"/>
      <c r="E22" s="375"/>
      <c r="F22" s="375"/>
      <c r="G22" s="375"/>
      <c r="H22" s="376">
        <f t="shared" si="0"/>
        <v>1000</v>
      </c>
      <c r="I22" s="377">
        <v>1000</v>
      </c>
      <c r="J22" s="375"/>
      <c r="K22" s="375"/>
      <c r="L22" s="375"/>
      <c r="M22" s="375"/>
      <c r="N22" s="375"/>
      <c r="O22" s="378">
        <f t="shared" si="1"/>
        <v>1000</v>
      </c>
    </row>
    <row r="23" spans="1:15">
      <c r="A23" s="382" t="s">
        <v>206</v>
      </c>
      <c r="B23" s="374">
        <v>15000</v>
      </c>
      <c r="C23" s="375"/>
      <c r="D23" s="375"/>
      <c r="E23" s="375"/>
      <c r="F23" s="375"/>
      <c r="G23" s="375"/>
      <c r="H23" s="376">
        <f t="shared" si="0"/>
        <v>15000</v>
      </c>
      <c r="I23" s="377">
        <v>15000</v>
      </c>
      <c r="J23" s="375"/>
      <c r="K23" s="375"/>
      <c r="L23" s="375"/>
      <c r="M23" s="375"/>
      <c r="N23" s="375"/>
      <c r="O23" s="378">
        <f t="shared" si="1"/>
        <v>15000</v>
      </c>
    </row>
    <row r="24" spans="1:15" ht="25.5">
      <c r="A24" s="379" t="s">
        <v>16</v>
      </c>
      <c r="B24" s="374">
        <f t="shared" ref="B24:G24" si="5">SUM(B25:B37)</f>
        <v>10000</v>
      </c>
      <c r="C24" s="375">
        <f t="shared" si="5"/>
        <v>0</v>
      </c>
      <c r="D24" s="375">
        <f t="shared" si="5"/>
        <v>0</v>
      </c>
      <c r="E24" s="375">
        <f t="shared" si="5"/>
        <v>0</v>
      </c>
      <c r="F24" s="375">
        <f t="shared" si="5"/>
        <v>0</v>
      </c>
      <c r="G24" s="375">
        <f t="shared" si="5"/>
        <v>0</v>
      </c>
      <c r="H24" s="376">
        <f t="shared" si="0"/>
        <v>10000</v>
      </c>
      <c r="I24" s="377">
        <f t="shared" ref="I24:N24" si="6">SUM(I25:I37)</f>
        <v>12955</v>
      </c>
      <c r="J24" s="375">
        <f t="shared" si="6"/>
        <v>0</v>
      </c>
      <c r="K24" s="375">
        <f t="shared" si="6"/>
        <v>0</v>
      </c>
      <c r="L24" s="375">
        <f t="shared" si="6"/>
        <v>0</v>
      </c>
      <c r="M24" s="375">
        <f t="shared" si="6"/>
        <v>0</v>
      </c>
      <c r="N24" s="375">
        <f t="shared" si="6"/>
        <v>0</v>
      </c>
      <c r="O24" s="378">
        <f t="shared" si="1"/>
        <v>12955</v>
      </c>
    </row>
    <row r="25" spans="1:15">
      <c r="A25" s="382" t="s">
        <v>518</v>
      </c>
      <c r="B25" s="374">
        <v>7000</v>
      </c>
      <c r="C25" s="375"/>
      <c r="D25" s="375"/>
      <c r="E25" s="375"/>
      <c r="F25" s="375"/>
      <c r="G25" s="375"/>
      <c r="H25" s="376">
        <f t="shared" si="0"/>
        <v>7000</v>
      </c>
      <c r="I25" s="377">
        <v>7000</v>
      </c>
      <c r="J25" s="375"/>
      <c r="K25" s="375"/>
      <c r="L25" s="375"/>
      <c r="M25" s="375"/>
      <c r="N25" s="375"/>
      <c r="O25" s="378">
        <f t="shared" si="1"/>
        <v>7000</v>
      </c>
    </row>
    <row r="26" spans="1:15">
      <c r="A26" s="382" t="s">
        <v>519</v>
      </c>
      <c r="B26" s="374">
        <v>2000</v>
      </c>
      <c r="C26" s="375"/>
      <c r="D26" s="375"/>
      <c r="E26" s="375"/>
      <c r="F26" s="375"/>
      <c r="G26" s="375"/>
      <c r="H26" s="376">
        <f t="shared" si="0"/>
        <v>2000</v>
      </c>
      <c r="I26" s="377">
        <v>2000</v>
      </c>
      <c r="J26" s="375"/>
      <c r="K26" s="375"/>
      <c r="L26" s="375"/>
      <c r="M26" s="375"/>
      <c r="N26" s="375"/>
      <c r="O26" s="378">
        <f t="shared" si="1"/>
        <v>2000</v>
      </c>
    </row>
    <row r="27" spans="1:15">
      <c r="A27" s="382" t="s">
        <v>520</v>
      </c>
      <c r="B27" s="374">
        <v>1000</v>
      </c>
      <c r="C27" s="375"/>
      <c r="D27" s="375"/>
      <c r="E27" s="375"/>
      <c r="F27" s="375"/>
      <c r="G27" s="375"/>
      <c r="H27" s="376">
        <f t="shared" si="0"/>
        <v>1000</v>
      </c>
      <c r="I27" s="377">
        <v>1000</v>
      </c>
      <c r="J27" s="375"/>
      <c r="K27" s="375"/>
      <c r="L27" s="375"/>
      <c r="M27" s="375"/>
      <c r="N27" s="375"/>
      <c r="O27" s="378">
        <f t="shared" si="1"/>
        <v>1000</v>
      </c>
    </row>
    <row r="28" spans="1:15">
      <c r="A28" s="382" t="s">
        <v>521</v>
      </c>
      <c r="B28" s="374"/>
      <c r="C28" s="375"/>
      <c r="D28" s="375"/>
      <c r="E28" s="375"/>
      <c r="F28" s="375"/>
      <c r="G28" s="375"/>
      <c r="H28" s="376">
        <f t="shared" si="0"/>
        <v>0</v>
      </c>
      <c r="I28" s="377">
        <v>193</v>
      </c>
      <c r="J28" s="375"/>
      <c r="K28" s="375"/>
      <c r="L28" s="375"/>
      <c r="M28" s="375"/>
      <c r="N28" s="375"/>
      <c r="O28" s="378">
        <f t="shared" si="1"/>
        <v>193</v>
      </c>
    </row>
    <row r="29" spans="1:15">
      <c r="A29" s="382" t="s">
        <v>522</v>
      </c>
      <c r="B29" s="374"/>
      <c r="C29" s="375"/>
      <c r="D29" s="375"/>
      <c r="E29" s="375"/>
      <c r="F29" s="375"/>
      <c r="G29" s="375"/>
      <c r="H29" s="376">
        <f t="shared" si="0"/>
        <v>0</v>
      </c>
      <c r="I29" s="377">
        <v>583</v>
      </c>
      <c r="J29" s="375"/>
      <c r="K29" s="375"/>
      <c r="L29" s="375"/>
      <c r="M29" s="375"/>
      <c r="N29" s="375"/>
      <c r="O29" s="378">
        <f t="shared" si="1"/>
        <v>583</v>
      </c>
    </row>
    <row r="30" spans="1:15">
      <c r="A30" s="382" t="s">
        <v>523</v>
      </c>
      <c r="B30" s="374"/>
      <c r="C30" s="375"/>
      <c r="D30" s="375"/>
      <c r="E30" s="375"/>
      <c r="F30" s="375"/>
      <c r="G30" s="375"/>
      <c r="H30" s="376">
        <f t="shared" si="0"/>
        <v>0</v>
      </c>
      <c r="I30" s="377">
        <v>63</v>
      </c>
      <c r="J30" s="375"/>
      <c r="K30" s="375"/>
      <c r="L30" s="375"/>
      <c r="M30" s="375"/>
      <c r="N30" s="375"/>
      <c r="O30" s="378">
        <f t="shared" si="1"/>
        <v>63</v>
      </c>
    </row>
    <row r="31" spans="1:15">
      <c r="A31" s="382" t="s">
        <v>524</v>
      </c>
      <c r="B31" s="374"/>
      <c r="C31" s="375"/>
      <c r="D31" s="375"/>
      <c r="E31" s="375"/>
      <c r="F31" s="375"/>
      <c r="G31" s="375"/>
      <c r="H31" s="376">
        <f t="shared" si="0"/>
        <v>0</v>
      </c>
      <c r="I31" s="377">
        <v>166</v>
      </c>
      <c r="J31" s="375"/>
      <c r="K31" s="375"/>
      <c r="L31" s="375"/>
      <c r="M31" s="375"/>
      <c r="N31" s="375"/>
      <c r="O31" s="378">
        <f t="shared" si="1"/>
        <v>166</v>
      </c>
    </row>
    <row r="32" spans="1:15">
      <c r="A32" s="382" t="s">
        <v>525</v>
      </c>
      <c r="B32" s="374"/>
      <c r="C32" s="375"/>
      <c r="D32" s="375"/>
      <c r="E32" s="375"/>
      <c r="F32" s="375"/>
      <c r="G32" s="375"/>
      <c r="H32" s="376">
        <f t="shared" si="0"/>
        <v>0</v>
      </c>
      <c r="I32" s="377">
        <v>150</v>
      </c>
      <c r="J32" s="375"/>
      <c r="K32" s="375"/>
      <c r="L32" s="375"/>
      <c r="M32" s="375"/>
      <c r="N32" s="375"/>
      <c r="O32" s="378">
        <f t="shared" si="1"/>
        <v>150</v>
      </c>
    </row>
    <row r="33" spans="1:15">
      <c r="A33" s="382" t="s">
        <v>526</v>
      </c>
      <c r="B33" s="374"/>
      <c r="C33" s="375"/>
      <c r="D33" s="375"/>
      <c r="E33" s="375"/>
      <c r="F33" s="375"/>
      <c r="G33" s="375"/>
      <c r="H33" s="376">
        <f t="shared" si="0"/>
        <v>0</v>
      </c>
      <c r="I33" s="377">
        <v>150</v>
      </c>
      <c r="J33" s="375"/>
      <c r="K33" s="375"/>
      <c r="L33" s="375"/>
      <c r="M33" s="375"/>
      <c r="N33" s="375"/>
      <c r="O33" s="378">
        <f t="shared" si="1"/>
        <v>150</v>
      </c>
    </row>
    <row r="34" spans="1:15">
      <c r="A34" s="382" t="s">
        <v>527</v>
      </c>
      <c r="B34" s="374"/>
      <c r="C34" s="375"/>
      <c r="D34" s="375"/>
      <c r="E34" s="375"/>
      <c r="F34" s="375"/>
      <c r="G34" s="375"/>
      <c r="H34" s="376">
        <f t="shared" si="0"/>
        <v>0</v>
      </c>
      <c r="I34" s="377">
        <v>200</v>
      </c>
      <c r="J34" s="375"/>
      <c r="K34" s="375"/>
      <c r="L34" s="375"/>
      <c r="M34" s="375"/>
      <c r="N34" s="375"/>
      <c r="O34" s="378">
        <f t="shared" si="1"/>
        <v>200</v>
      </c>
    </row>
    <row r="35" spans="1:15">
      <c r="A35" s="382" t="s">
        <v>528</v>
      </c>
      <c r="B35" s="374"/>
      <c r="C35" s="375"/>
      <c r="D35" s="375"/>
      <c r="E35" s="375"/>
      <c r="F35" s="375"/>
      <c r="G35" s="375"/>
      <c r="H35" s="376">
        <f t="shared" si="0"/>
        <v>0</v>
      </c>
      <c r="I35" s="377">
        <v>500</v>
      </c>
      <c r="J35" s="375"/>
      <c r="K35" s="375"/>
      <c r="L35" s="375"/>
      <c r="M35" s="375"/>
      <c r="N35" s="375"/>
      <c r="O35" s="378">
        <f t="shared" si="1"/>
        <v>500</v>
      </c>
    </row>
    <row r="36" spans="1:15">
      <c r="A36" s="382" t="s">
        <v>529</v>
      </c>
      <c r="B36" s="374"/>
      <c r="C36" s="375"/>
      <c r="D36" s="375"/>
      <c r="E36" s="375"/>
      <c r="F36" s="375"/>
      <c r="G36" s="375"/>
      <c r="H36" s="376">
        <f t="shared" si="0"/>
        <v>0</v>
      </c>
      <c r="I36" s="377">
        <v>750</v>
      </c>
      <c r="J36" s="375"/>
      <c r="K36" s="375"/>
      <c r="L36" s="375"/>
      <c r="M36" s="375"/>
      <c r="N36" s="375"/>
      <c r="O36" s="378">
        <f t="shared" si="1"/>
        <v>750</v>
      </c>
    </row>
    <row r="37" spans="1:15">
      <c r="A37" s="382" t="s">
        <v>530</v>
      </c>
      <c r="B37" s="374"/>
      <c r="C37" s="375"/>
      <c r="D37" s="375"/>
      <c r="E37" s="375"/>
      <c r="F37" s="375"/>
      <c r="G37" s="375"/>
      <c r="H37" s="376">
        <f t="shared" si="0"/>
        <v>0</v>
      </c>
      <c r="I37" s="377">
        <v>200</v>
      </c>
      <c r="J37" s="375"/>
      <c r="K37" s="375"/>
      <c r="L37" s="375"/>
      <c r="M37" s="375"/>
      <c r="N37" s="375"/>
      <c r="O37" s="378">
        <f t="shared" si="1"/>
        <v>200</v>
      </c>
    </row>
    <row r="38" spans="1:15">
      <c r="A38" s="373" t="s">
        <v>218</v>
      </c>
      <c r="B38" s="374">
        <v>8000</v>
      </c>
      <c r="C38" s="375"/>
      <c r="D38" s="375"/>
      <c r="E38" s="375"/>
      <c r="F38" s="375"/>
      <c r="G38" s="375"/>
      <c r="H38" s="376">
        <f t="shared" si="0"/>
        <v>8000</v>
      </c>
      <c r="I38" s="377">
        <v>32290</v>
      </c>
      <c r="J38" s="375"/>
      <c r="K38" s="375"/>
      <c r="L38" s="375"/>
      <c r="M38" s="375"/>
      <c r="N38" s="375"/>
      <c r="O38" s="378">
        <f t="shared" si="1"/>
        <v>32290</v>
      </c>
    </row>
    <row r="39" spans="1:15">
      <c r="A39" s="373" t="s">
        <v>219</v>
      </c>
      <c r="B39" s="374">
        <v>4500</v>
      </c>
      <c r="C39" s="375"/>
      <c r="D39" s="375"/>
      <c r="E39" s="375"/>
      <c r="F39" s="375"/>
      <c r="G39" s="375"/>
      <c r="H39" s="376">
        <f t="shared" si="0"/>
        <v>4500</v>
      </c>
      <c r="I39" s="377">
        <v>10078</v>
      </c>
      <c r="J39" s="375"/>
      <c r="K39" s="375"/>
      <c r="L39" s="375"/>
      <c r="M39" s="375"/>
      <c r="N39" s="375"/>
      <c r="O39" s="378">
        <f t="shared" si="1"/>
        <v>10078</v>
      </c>
    </row>
    <row r="40" spans="1:15" ht="25.5">
      <c r="A40" s="384" t="s">
        <v>207</v>
      </c>
      <c r="B40" s="385">
        <f t="shared" ref="B40:G40" si="7">B8+B9+B10+B11+B12+B24+B38+B39</f>
        <v>161378</v>
      </c>
      <c r="C40" s="386">
        <f t="shared" si="7"/>
        <v>189492</v>
      </c>
      <c r="D40" s="386">
        <f t="shared" si="7"/>
        <v>268674</v>
      </c>
      <c r="E40" s="386">
        <f t="shared" si="7"/>
        <v>117937</v>
      </c>
      <c r="F40" s="386">
        <f t="shared" si="7"/>
        <v>18408</v>
      </c>
      <c r="G40" s="386">
        <f t="shared" si="7"/>
        <v>19756</v>
      </c>
      <c r="H40" s="387">
        <f t="shared" si="0"/>
        <v>775645</v>
      </c>
      <c r="I40" s="388">
        <f t="shared" ref="I40:N40" si="8">I8+I9+I10+I11+I12+I24+I38+I39</f>
        <v>201383</v>
      </c>
      <c r="J40" s="386">
        <f t="shared" si="8"/>
        <v>192345</v>
      </c>
      <c r="K40" s="386">
        <f t="shared" si="8"/>
        <v>296943</v>
      </c>
      <c r="L40" s="386">
        <f t="shared" si="8"/>
        <v>120846</v>
      </c>
      <c r="M40" s="386">
        <f t="shared" si="8"/>
        <v>15219</v>
      </c>
      <c r="N40" s="386">
        <f t="shared" si="8"/>
        <v>23577</v>
      </c>
      <c r="O40" s="389">
        <f t="shared" si="1"/>
        <v>850313</v>
      </c>
    </row>
    <row r="41" spans="1:15">
      <c r="A41" s="390"/>
      <c r="B41" s="374"/>
      <c r="C41" s="375"/>
      <c r="D41" s="375"/>
      <c r="E41" s="375"/>
      <c r="F41" s="375"/>
      <c r="G41" s="375"/>
      <c r="H41" s="376"/>
      <c r="I41" s="377"/>
      <c r="J41" s="375"/>
      <c r="K41" s="375"/>
      <c r="L41" s="375"/>
      <c r="M41" s="375"/>
      <c r="N41" s="375"/>
      <c r="O41" s="378"/>
    </row>
    <row r="42" spans="1:15" ht="25.5">
      <c r="A42" s="373" t="s">
        <v>23</v>
      </c>
      <c r="B42" s="374"/>
      <c r="C42" s="375"/>
      <c r="D42" s="375"/>
      <c r="E42" s="375"/>
      <c r="F42" s="375"/>
      <c r="G42" s="375"/>
      <c r="H42" s="376">
        <f t="shared" si="0"/>
        <v>0</v>
      </c>
      <c r="I42" s="377"/>
      <c r="J42" s="375"/>
      <c r="K42" s="375"/>
      <c r="L42" s="375"/>
      <c r="M42" s="375"/>
      <c r="N42" s="375"/>
      <c r="O42" s="378">
        <f t="shared" si="1"/>
        <v>0</v>
      </c>
    </row>
    <row r="43" spans="1:15">
      <c r="A43" s="373" t="s">
        <v>25</v>
      </c>
      <c r="B43" s="374"/>
      <c r="C43" s="375"/>
      <c r="D43" s="375"/>
      <c r="E43" s="375"/>
      <c r="F43" s="375"/>
      <c r="G43" s="375"/>
      <c r="H43" s="376">
        <f t="shared" si="0"/>
        <v>0</v>
      </c>
      <c r="I43" s="377"/>
      <c r="J43" s="375"/>
      <c r="K43" s="375"/>
      <c r="L43" s="375"/>
      <c r="M43" s="375"/>
      <c r="N43" s="375"/>
      <c r="O43" s="378">
        <f t="shared" si="1"/>
        <v>0</v>
      </c>
    </row>
    <row r="44" spans="1:15">
      <c r="A44" s="373" t="s">
        <v>27</v>
      </c>
      <c r="B44" s="374">
        <v>534255</v>
      </c>
      <c r="C44" s="375"/>
      <c r="D44" s="375"/>
      <c r="E44" s="375"/>
      <c r="F44" s="375"/>
      <c r="G44" s="375"/>
      <c r="H44" s="376">
        <f t="shared" si="0"/>
        <v>534255</v>
      </c>
      <c r="I44" s="377">
        <v>539074</v>
      </c>
      <c r="J44" s="375"/>
      <c r="K44" s="375"/>
      <c r="L44" s="375"/>
      <c r="M44" s="375"/>
      <c r="N44" s="375"/>
      <c r="O44" s="378">
        <f t="shared" si="1"/>
        <v>539074</v>
      </c>
    </row>
    <row r="45" spans="1:15">
      <c r="A45" s="373" t="s">
        <v>29</v>
      </c>
      <c r="B45" s="374"/>
      <c r="C45" s="375"/>
      <c r="D45" s="375"/>
      <c r="E45" s="375"/>
      <c r="F45" s="375"/>
      <c r="G45" s="375"/>
      <c r="H45" s="376">
        <f t="shared" si="0"/>
        <v>0</v>
      </c>
      <c r="I45" s="377"/>
      <c r="J45" s="375"/>
      <c r="K45" s="375"/>
      <c r="L45" s="375"/>
      <c r="M45" s="375"/>
      <c r="N45" s="375"/>
      <c r="O45" s="378">
        <f t="shared" si="1"/>
        <v>0</v>
      </c>
    </row>
    <row r="46" spans="1:15">
      <c r="A46" s="391" t="s">
        <v>32</v>
      </c>
      <c r="B46" s="385">
        <f t="shared" ref="B46:G46" si="9">B42+B43+B44+B45</f>
        <v>534255</v>
      </c>
      <c r="C46" s="386">
        <f t="shared" si="9"/>
        <v>0</v>
      </c>
      <c r="D46" s="386">
        <f t="shared" si="9"/>
        <v>0</v>
      </c>
      <c r="E46" s="386">
        <f t="shared" si="9"/>
        <v>0</v>
      </c>
      <c r="F46" s="386">
        <f t="shared" si="9"/>
        <v>0</v>
      </c>
      <c r="G46" s="386">
        <f t="shared" si="9"/>
        <v>0</v>
      </c>
      <c r="H46" s="387">
        <f t="shared" si="0"/>
        <v>534255</v>
      </c>
      <c r="I46" s="388">
        <f t="shared" ref="I46:N46" si="10">I42+I43+I44+I45</f>
        <v>539074</v>
      </c>
      <c r="J46" s="386">
        <f t="shared" si="10"/>
        <v>0</v>
      </c>
      <c r="K46" s="386">
        <f t="shared" si="10"/>
        <v>0</v>
      </c>
      <c r="L46" s="386">
        <f t="shared" si="10"/>
        <v>0</v>
      </c>
      <c r="M46" s="386">
        <f t="shared" si="10"/>
        <v>0</v>
      </c>
      <c r="N46" s="386">
        <f t="shared" si="10"/>
        <v>0</v>
      </c>
      <c r="O46" s="389">
        <f t="shared" si="1"/>
        <v>539074</v>
      </c>
    </row>
    <row r="47" spans="1:15">
      <c r="A47" s="391"/>
      <c r="B47" s="385"/>
      <c r="C47" s="386"/>
      <c r="D47" s="386"/>
      <c r="E47" s="386"/>
      <c r="F47" s="386"/>
      <c r="G47" s="386"/>
      <c r="H47" s="387"/>
      <c r="I47" s="388"/>
      <c r="J47" s="386"/>
      <c r="K47" s="386"/>
      <c r="L47" s="386"/>
      <c r="M47" s="386"/>
      <c r="N47" s="386"/>
      <c r="O47" s="389"/>
    </row>
    <row r="48" spans="1:15" ht="25.5">
      <c r="A48" s="391" t="s">
        <v>34</v>
      </c>
      <c r="B48" s="385">
        <f t="shared" ref="B48:G48" si="11">B40+B46</f>
        <v>695633</v>
      </c>
      <c r="C48" s="386">
        <f t="shared" si="11"/>
        <v>189492</v>
      </c>
      <c r="D48" s="386">
        <f t="shared" si="11"/>
        <v>268674</v>
      </c>
      <c r="E48" s="386">
        <f t="shared" si="11"/>
        <v>117937</v>
      </c>
      <c r="F48" s="386">
        <f t="shared" si="11"/>
        <v>18408</v>
      </c>
      <c r="G48" s="386">
        <f t="shared" si="11"/>
        <v>19756</v>
      </c>
      <c r="H48" s="387">
        <f t="shared" si="0"/>
        <v>1309900</v>
      </c>
      <c r="I48" s="388">
        <f t="shared" ref="I48:N48" si="12">I40+I46</f>
        <v>740457</v>
      </c>
      <c r="J48" s="386">
        <f t="shared" si="12"/>
        <v>192345</v>
      </c>
      <c r="K48" s="386">
        <f t="shared" si="12"/>
        <v>296943</v>
      </c>
      <c r="L48" s="386">
        <f t="shared" si="12"/>
        <v>120846</v>
      </c>
      <c r="M48" s="386">
        <f t="shared" si="12"/>
        <v>15219</v>
      </c>
      <c r="N48" s="386">
        <f t="shared" si="12"/>
        <v>23577</v>
      </c>
      <c r="O48" s="389">
        <f t="shared" si="1"/>
        <v>1389387</v>
      </c>
    </row>
    <row r="49" spans="1:15">
      <c r="A49" s="390"/>
      <c r="B49" s="374"/>
      <c r="C49" s="375"/>
      <c r="D49" s="375"/>
      <c r="E49" s="375"/>
      <c r="F49" s="375"/>
      <c r="G49" s="375"/>
      <c r="H49" s="376"/>
      <c r="I49" s="377"/>
      <c r="J49" s="375"/>
      <c r="K49" s="375"/>
      <c r="L49" s="375"/>
      <c r="M49" s="375"/>
      <c r="N49" s="375"/>
      <c r="O49" s="378"/>
    </row>
    <row r="50" spans="1:15">
      <c r="A50" s="373" t="s">
        <v>36</v>
      </c>
      <c r="B50" s="374">
        <v>12991</v>
      </c>
      <c r="C50" s="375"/>
      <c r="D50" s="375"/>
      <c r="E50" s="375"/>
      <c r="F50" s="375"/>
      <c r="G50" s="375"/>
      <c r="H50" s="376">
        <f t="shared" si="0"/>
        <v>12991</v>
      </c>
      <c r="I50" s="377">
        <v>23782</v>
      </c>
      <c r="J50" s="375">
        <v>155</v>
      </c>
      <c r="K50" s="375"/>
      <c r="L50" s="375"/>
      <c r="M50" s="375"/>
      <c r="N50" s="375"/>
      <c r="O50" s="378">
        <f t="shared" si="1"/>
        <v>23937</v>
      </c>
    </row>
    <row r="51" spans="1:15">
      <c r="A51" s="373" t="s">
        <v>38</v>
      </c>
      <c r="B51" s="374"/>
      <c r="C51" s="375"/>
      <c r="D51" s="375"/>
      <c r="E51" s="375"/>
      <c r="F51" s="375"/>
      <c r="G51" s="375"/>
      <c r="H51" s="376">
        <f t="shared" si="0"/>
        <v>0</v>
      </c>
      <c r="I51" s="377">
        <v>30202</v>
      </c>
      <c r="J51" s="375"/>
      <c r="K51" s="375"/>
      <c r="L51" s="375"/>
      <c r="M51" s="375"/>
      <c r="N51" s="375"/>
      <c r="O51" s="378">
        <f t="shared" si="1"/>
        <v>30202</v>
      </c>
    </row>
    <row r="52" spans="1:15">
      <c r="A52" s="373" t="s">
        <v>209</v>
      </c>
      <c r="B52" s="374">
        <f>B53+B54+B56</f>
        <v>27000</v>
      </c>
      <c r="C52" s="375">
        <f t="shared" ref="C52:I52" si="13">C53+C54+C56</f>
        <v>0</v>
      </c>
      <c r="D52" s="375">
        <f t="shared" si="13"/>
        <v>0</v>
      </c>
      <c r="E52" s="375">
        <f t="shared" si="13"/>
        <v>0</v>
      </c>
      <c r="F52" s="375">
        <f t="shared" si="13"/>
        <v>0</v>
      </c>
      <c r="G52" s="375">
        <f t="shared" si="13"/>
        <v>0</v>
      </c>
      <c r="H52" s="376">
        <f t="shared" si="0"/>
        <v>27000</v>
      </c>
      <c r="I52" s="377">
        <f t="shared" si="13"/>
        <v>27000</v>
      </c>
      <c r="J52" s="375">
        <f>J53+J54+J56</f>
        <v>0</v>
      </c>
      <c r="K52" s="375">
        <f>K53+K54+K56</f>
        <v>0</v>
      </c>
      <c r="L52" s="375">
        <f>L53+L54+L56</f>
        <v>0</v>
      </c>
      <c r="M52" s="375">
        <f>M53+M54+M56</f>
        <v>0</v>
      </c>
      <c r="N52" s="375">
        <f>N53+N54+N56</f>
        <v>0</v>
      </c>
      <c r="O52" s="378">
        <f t="shared" si="1"/>
        <v>27000</v>
      </c>
    </row>
    <row r="53" spans="1:15" ht="25.5">
      <c r="A53" s="381" t="s">
        <v>202</v>
      </c>
      <c r="B53" s="374"/>
      <c r="C53" s="375"/>
      <c r="D53" s="375"/>
      <c r="E53" s="375"/>
      <c r="F53" s="375"/>
      <c r="G53" s="375"/>
      <c r="H53" s="376">
        <f t="shared" si="0"/>
        <v>0</v>
      </c>
      <c r="I53" s="377"/>
      <c r="J53" s="375"/>
      <c r="K53" s="375"/>
      <c r="L53" s="375"/>
      <c r="M53" s="375"/>
      <c r="N53" s="375"/>
      <c r="O53" s="378">
        <f t="shared" si="1"/>
        <v>0</v>
      </c>
    </row>
    <row r="54" spans="1:15">
      <c r="A54" s="381" t="s">
        <v>210</v>
      </c>
      <c r="B54" s="374">
        <f>B55</f>
        <v>27000</v>
      </c>
      <c r="C54" s="375">
        <f t="shared" ref="C54:I54" si="14">C55</f>
        <v>0</v>
      </c>
      <c r="D54" s="375">
        <f t="shared" si="14"/>
        <v>0</v>
      </c>
      <c r="E54" s="375">
        <f t="shared" si="14"/>
        <v>0</v>
      </c>
      <c r="F54" s="375">
        <f t="shared" si="14"/>
        <v>0</v>
      </c>
      <c r="G54" s="375">
        <f t="shared" si="14"/>
        <v>0</v>
      </c>
      <c r="H54" s="376">
        <f t="shared" si="0"/>
        <v>27000</v>
      </c>
      <c r="I54" s="377">
        <f t="shared" si="14"/>
        <v>27000</v>
      </c>
      <c r="J54" s="375">
        <f>J55</f>
        <v>0</v>
      </c>
      <c r="K54" s="375">
        <f>K55</f>
        <v>0</v>
      </c>
      <c r="L54" s="375">
        <f>L55</f>
        <v>0</v>
      </c>
      <c r="M54" s="375">
        <f>M55</f>
        <v>0</v>
      </c>
      <c r="N54" s="375">
        <f>N55</f>
        <v>0</v>
      </c>
      <c r="O54" s="378">
        <f t="shared" si="1"/>
        <v>27000</v>
      </c>
    </row>
    <row r="55" spans="1:15">
      <c r="A55" s="392" t="s">
        <v>531</v>
      </c>
      <c r="B55" s="374">
        <v>27000</v>
      </c>
      <c r="C55" s="375"/>
      <c r="D55" s="375"/>
      <c r="E55" s="375"/>
      <c r="F55" s="375"/>
      <c r="G55" s="375"/>
      <c r="H55" s="376">
        <f t="shared" si="0"/>
        <v>27000</v>
      </c>
      <c r="I55" s="377">
        <v>27000</v>
      </c>
      <c r="J55" s="375"/>
      <c r="K55" s="375"/>
      <c r="L55" s="375"/>
      <c r="M55" s="375"/>
      <c r="N55" s="375"/>
      <c r="O55" s="378">
        <f t="shared" si="1"/>
        <v>27000</v>
      </c>
    </row>
    <row r="56" spans="1:15" ht="25.5">
      <c r="A56" s="381" t="s">
        <v>211</v>
      </c>
      <c r="B56" s="374"/>
      <c r="C56" s="375"/>
      <c r="D56" s="375"/>
      <c r="E56" s="375"/>
      <c r="F56" s="375"/>
      <c r="G56" s="375"/>
      <c r="H56" s="376">
        <f t="shared" si="0"/>
        <v>0</v>
      </c>
      <c r="I56" s="377"/>
      <c r="J56" s="375"/>
      <c r="K56" s="375"/>
      <c r="L56" s="375"/>
      <c r="M56" s="375"/>
      <c r="N56" s="375"/>
      <c r="O56" s="378">
        <f t="shared" si="1"/>
        <v>0</v>
      </c>
    </row>
    <row r="57" spans="1:15">
      <c r="A57" s="373" t="s">
        <v>212</v>
      </c>
      <c r="B57" s="374"/>
      <c r="C57" s="375"/>
      <c r="D57" s="375"/>
      <c r="E57" s="375"/>
      <c r="F57" s="375"/>
      <c r="G57" s="375"/>
      <c r="H57" s="376">
        <f t="shared" si="0"/>
        <v>0</v>
      </c>
      <c r="I57" s="377"/>
      <c r="J57" s="375"/>
      <c r="K57" s="375"/>
      <c r="L57" s="375"/>
      <c r="M57" s="375"/>
      <c r="N57" s="375"/>
      <c r="O57" s="378">
        <f t="shared" si="1"/>
        <v>0</v>
      </c>
    </row>
    <row r="58" spans="1:15">
      <c r="A58" s="373" t="s">
        <v>213</v>
      </c>
      <c r="B58" s="374"/>
      <c r="C58" s="375"/>
      <c r="D58" s="375"/>
      <c r="E58" s="375"/>
      <c r="F58" s="375"/>
      <c r="G58" s="375"/>
      <c r="H58" s="376">
        <f t="shared" si="0"/>
        <v>0</v>
      </c>
      <c r="I58" s="377"/>
      <c r="J58" s="375"/>
      <c r="K58" s="375"/>
      <c r="L58" s="375"/>
      <c r="M58" s="375"/>
      <c r="N58" s="375"/>
      <c r="O58" s="378">
        <f t="shared" si="1"/>
        <v>0</v>
      </c>
    </row>
    <row r="59" spans="1:15" ht="25.5">
      <c r="A59" s="391" t="s">
        <v>214</v>
      </c>
      <c r="B59" s="385">
        <f>B50+B51+B52</f>
        <v>39991</v>
      </c>
      <c r="C59" s="386">
        <f t="shared" ref="C59:N59" si="15">C50+C51+C52</f>
        <v>0</v>
      </c>
      <c r="D59" s="386">
        <f t="shared" si="15"/>
        <v>0</v>
      </c>
      <c r="E59" s="386">
        <f t="shared" si="15"/>
        <v>0</v>
      </c>
      <c r="F59" s="386">
        <f t="shared" si="15"/>
        <v>0</v>
      </c>
      <c r="G59" s="386">
        <f t="shared" si="15"/>
        <v>0</v>
      </c>
      <c r="H59" s="387">
        <f t="shared" si="0"/>
        <v>39991</v>
      </c>
      <c r="I59" s="388">
        <f t="shared" si="15"/>
        <v>80984</v>
      </c>
      <c r="J59" s="386">
        <f t="shared" si="15"/>
        <v>155</v>
      </c>
      <c r="K59" s="386">
        <f t="shared" si="15"/>
        <v>0</v>
      </c>
      <c r="L59" s="386">
        <f t="shared" si="15"/>
        <v>0</v>
      </c>
      <c r="M59" s="386">
        <f t="shared" si="15"/>
        <v>0</v>
      </c>
      <c r="N59" s="386">
        <f t="shared" si="15"/>
        <v>0</v>
      </c>
      <c r="O59" s="389">
        <f t="shared" si="1"/>
        <v>81139</v>
      </c>
    </row>
    <row r="60" spans="1:15">
      <c r="A60" s="393"/>
      <c r="B60" s="374"/>
      <c r="C60" s="375"/>
      <c r="D60" s="375"/>
      <c r="E60" s="375"/>
      <c r="F60" s="375"/>
      <c r="G60" s="375"/>
      <c r="H60" s="376"/>
      <c r="I60" s="377"/>
      <c r="J60" s="375"/>
      <c r="K60" s="375"/>
      <c r="L60" s="375"/>
      <c r="M60" s="375"/>
      <c r="N60" s="375"/>
      <c r="O60" s="378"/>
    </row>
    <row r="61" spans="1:15" ht="25.5">
      <c r="A61" s="373" t="s">
        <v>23</v>
      </c>
      <c r="B61" s="374"/>
      <c r="C61" s="375"/>
      <c r="D61" s="375"/>
      <c r="E61" s="375"/>
      <c r="F61" s="375"/>
      <c r="G61" s="375"/>
      <c r="H61" s="376">
        <f t="shared" si="0"/>
        <v>0</v>
      </c>
      <c r="I61" s="377"/>
      <c r="J61" s="375"/>
      <c r="K61" s="375"/>
      <c r="L61" s="375"/>
      <c r="M61" s="375"/>
      <c r="N61" s="375"/>
      <c r="O61" s="378">
        <f t="shared" si="1"/>
        <v>0</v>
      </c>
    </row>
    <row r="62" spans="1:15">
      <c r="A62" s="373" t="s">
        <v>46</v>
      </c>
      <c r="B62" s="374"/>
      <c r="C62" s="375"/>
      <c r="D62" s="375"/>
      <c r="E62" s="375"/>
      <c r="F62" s="375"/>
      <c r="G62" s="375"/>
      <c r="H62" s="376">
        <f t="shared" si="0"/>
        <v>0</v>
      </c>
      <c r="I62" s="377"/>
      <c r="J62" s="375"/>
      <c r="K62" s="375"/>
      <c r="L62" s="375"/>
      <c r="M62" s="375"/>
      <c r="N62" s="375"/>
      <c r="O62" s="378">
        <f t="shared" si="1"/>
        <v>0</v>
      </c>
    </row>
    <row r="63" spans="1:15">
      <c r="A63" s="373" t="s">
        <v>27</v>
      </c>
      <c r="B63" s="374"/>
      <c r="C63" s="375"/>
      <c r="D63" s="375"/>
      <c r="E63" s="375"/>
      <c r="F63" s="375"/>
      <c r="G63" s="375"/>
      <c r="H63" s="376">
        <f t="shared" si="0"/>
        <v>0</v>
      </c>
      <c r="I63" s="377">
        <v>155</v>
      </c>
      <c r="J63" s="375"/>
      <c r="K63" s="375"/>
      <c r="L63" s="375"/>
      <c r="M63" s="375"/>
      <c r="N63" s="375"/>
      <c r="O63" s="378">
        <f t="shared" si="1"/>
        <v>155</v>
      </c>
    </row>
    <row r="64" spans="1:15">
      <c r="A64" s="373" t="s">
        <v>47</v>
      </c>
      <c r="B64" s="374"/>
      <c r="C64" s="375"/>
      <c r="D64" s="375"/>
      <c r="E64" s="375"/>
      <c r="F64" s="375"/>
      <c r="G64" s="375"/>
      <c r="H64" s="376">
        <f t="shared" si="0"/>
        <v>0</v>
      </c>
      <c r="I64" s="377"/>
      <c r="J64" s="375"/>
      <c r="K64" s="375"/>
      <c r="L64" s="375"/>
      <c r="M64" s="375"/>
      <c r="N64" s="375"/>
      <c r="O64" s="378">
        <f t="shared" si="1"/>
        <v>0</v>
      </c>
    </row>
    <row r="65" spans="1:15">
      <c r="A65" s="373" t="s">
        <v>49</v>
      </c>
      <c r="B65" s="374">
        <v>49000</v>
      </c>
      <c r="C65" s="375"/>
      <c r="D65" s="375"/>
      <c r="E65" s="375"/>
      <c r="F65" s="375"/>
      <c r="G65" s="375"/>
      <c r="H65" s="376">
        <f t="shared" si="0"/>
        <v>49000</v>
      </c>
      <c r="I65" s="377">
        <v>49000</v>
      </c>
      <c r="J65" s="375"/>
      <c r="K65" s="375"/>
      <c r="L65" s="375"/>
      <c r="M65" s="375"/>
      <c r="N65" s="375"/>
      <c r="O65" s="378">
        <f t="shared" si="1"/>
        <v>49000</v>
      </c>
    </row>
    <row r="66" spans="1:15">
      <c r="A66" s="391" t="s">
        <v>51</v>
      </c>
      <c r="B66" s="385">
        <f>B61+B62+B63+B64+B65</f>
        <v>49000</v>
      </c>
      <c r="C66" s="386">
        <f t="shared" ref="C66:I66" si="16">C61+C62+C63+C64+C65</f>
        <v>0</v>
      </c>
      <c r="D66" s="386">
        <f t="shared" si="16"/>
        <v>0</v>
      </c>
      <c r="E66" s="386">
        <f t="shared" si="16"/>
        <v>0</v>
      </c>
      <c r="F66" s="386">
        <f t="shared" si="16"/>
        <v>0</v>
      </c>
      <c r="G66" s="386">
        <f t="shared" si="16"/>
        <v>0</v>
      </c>
      <c r="H66" s="387">
        <f t="shared" si="0"/>
        <v>49000</v>
      </c>
      <c r="I66" s="388">
        <f t="shared" si="16"/>
        <v>49155</v>
      </c>
      <c r="J66" s="386">
        <f>J61+J62+J63+J64+J65</f>
        <v>0</v>
      </c>
      <c r="K66" s="386">
        <f>K61+K62+K63+K64+K65</f>
        <v>0</v>
      </c>
      <c r="L66" s="386">
        <f>L61+L62+L63+L64+L65</f>
        <v>0</v>
      </c>
      <c r="M66" s="386">
        <f>M61+M62+M63+M64+M65</f>
        <v>0</v>
      </c>
      <c r="N66" s="386">
        <f>N61+N62+N63+N64+N65</f>
        <v>0</v>
      </c>
      <c r="O66" s="389">
        <f t="shared" si="1"/>
        <v>49155</v>
      </c>
    </row>
    <row r="67" spans="1:15">
      <c r="A67" s="391"/>
      <c r="B67" s="385"/>
      <c r="C67" s="386"/>
      <c r="D67" s="386"/>
      <c r="E67" s="386"/>
      <c r="F67" s="386"/>
      <c r="G67" s="386"/>
      <c r="H67" s="387"/>
      <c r="I67" s="388"/>
      <c r="J67" s="386"/>
      <c r="K67" s="386"/>
      <c r="L67" s="386"/>
      <c r="M67" s="386"/>
      <c r="N67" s="386"/>
      <c r="O67" s="389"/>
    </row>
    <row r="68" spans="1:15" ht="25.5">
      <c r="A68" s="391" t="s">
        <v>53</v>
      </c>
      <c r="B68" s="385">
        <f t="shared" ref="B68:G68" si="17">B59+B66</f>
        <v>88991</v>
      </c>
      <c r="C68" s="386">
        <f t="shared" si="17"/>
        <v>0</v>
      </c>
      <c r="D68" s="386">
        <f t="shared" si="17"/>
        <v>0</v>
      </c>
      <c r="E68" s="386">
        <f t="shared" si="17"/>
        <v>0</v>
      </c>
      <c r="F68" s="386">
        <f t="shared" si="17"/>
        <v>0</v>
      </c>
      <c r="G68" s="386">
        <f t="shared" si="17"/>
        <v>0</v>
      </c>
      <c r="H68" s="387">
        <f t="shared" si="0"/>
        <v>88991</v>
      </c>
      <c r="I68" s="388">
        <f t="shared" ref="I68:N68" si="18">I59+I66</f>
        <v>130139</v>
      </c>
      <c r="J68" s="386">
        <f t="shared" si="18"/>
        <v>155</v>
      </c>
      <c r="K68" s="386">
        <f t="shared" si="18"/>
        <v>0</v>
      </c>
      <c r="L68" s="386">
        <f t="shared" si="18"/>
        <v>0</v>
      </c>
      <c r="M68" s="386">
        <f t="shared" si="18"/>
        <v>0</v>
      </c>
      <c r="N68" s="386">
        <f t="shared" si="18"/>
        <v>0</v>
      </c>
      <c r="O68" s="389">
        <f t="shared" si="1"/>
        <v>130294</v>
      </c>
    </row>
    <row r="69" spans="1:15" ht="13.5" thickBot="1">
      <c r="A69" s="394"/>
      <c r="B69" s="395"/>
      <c r="C69" s="396"/>
      <c r="D69" s="396"/>
      <c r="E69" s="396"/>
      <c r="F69" s="396"/>
      <c r="G69" s="396"/>
      <c r="H69" s="397"/>
      <c r="I69" s="398"/>
      <c r="J69" s="396"/>
      <c r="K69" s="396"/>
      <c r="L69" s="396"/>
      <c r="M69" s="396"/>
      <c r="N69" s="396"/>
      <c r="O69" s="399"/>
    </row>
    <row r="70" spans="1:15" ht="13.5" thickBot="1">
      <c r="A70" s="400" t="s">
        <v>215</v>
      </c>
      <c r="B70" s="401">
        <f t="shared" ref="B70:G70" si="19">B48+B68</f>
        <v>784624</v>
      </c>
      <c r="C70" s="402">
        <f t="shared" si="19"/>
        <v>189492</v>
      </c>
      <c r="D70" s="402">
        <f t="shared" si="19"/>
        <v>268674</v>
      </c>
      <c r="E70" s="402">
        <f t="shared" si="19"/>
        <v>117937</v>
      </c>
      <c r="F70" s="402">
        <f t="shared" si="19"/>
        <v>18408</v>
      </c>
      <c r="G70" s="402">
        <f t="shared" si="19"/>
        <v>19756</v>
      </c>
      <c r="H70" s="403">
        <f t="shared" si="0"/>
        <v>1398891</v>
      </c>
      <c r="I70" s="404">
        <f t="shared" ref="I70:N70" si="20">I48+I68</f>
        <v>870596</v>
      </c>
      <c r="J70" s="402">
        <f t="shared" si="20"/>
        <v>192500</v>
      </c>
      <c r="K70" s="402">
        <f t="shared" si="20"/>
        <v>296943</v>
      </c>
      <c r="L70" s="402">
        <f t="shared" si="20"/>
        <v>120846</v>
      </c>
      <c r="M70" s="402">
        <f t="shared" si="20"/>
        <v>15219</v>
      </c>
      <c r="N70" s="402">
        <f t="shared" si="20"/>
        <v>23577</v>
      </c>
      <c r="O70" s="405">
        <f>SUM(I70:N70)</f>
        <v>1519681</v>
      </c>
    </row>
    <row r="72" spans="1:15" ht="15.75">
      <c r="A72" s="1347" t="s">
        <v>578</v>
      </c>
      <c r="B72" s="1348"/>
      <c r="C72" s="1348"/>
    </row>
    <row r="73" spans="1:15" ht="15.75">
      <c r="A73" s="1347" t="s">
        <v>579</v>
      </c>
      <c r="B73" s="1348"/>
      <c r="C73" s="1348"/>
    </row>
    <row r="74" spans="1:15" ht="15.75">
      <c r="A74" s="1347" t="s">
        <v>580</v>
      </c>
      <c r="B74" s="1348"/>
      <c r="C74" s="1348"/>
    </row>
  </sheetData>
  <sheetProtection selectLockedCells="1" selectUnlockedCells="1"/>
  <mergeCells count="14">
    <mergeCell ref="A72:C72"/>
    <mergeCell ref="A73:C73"/>
    <mergeCell ref="A74:C74"/>
    <mergeCell ref="A1:E1"/>
    <mergeCell ref="A3:E3"/>
    <mergeCell ref="A5:A7"/>
    <mergeCell ref="B5:H5"/>
    <mergeCell ref="I5:O5"/>
    <mergeCell ref="B6:B7"/>
    <mergeCell ref="C6:G6"/>
    <mergeCell ref="H6:H7"/>
    <mergeCell ref="I6:I7"/>
    <mergeCell ref="J6:N6"/>
    <mergeCell ref="O6:O7"/>
  </mergeCells>
  <pageMargins left="0.50972222222222219" right="0.39374999999999999" top="0.4" bottom="0.32013888888888886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4"/>
  <sheetViews>
    <sheetView topLeftCell="A43" workbookViewId="0">
      <selection activeCell="A72" sqref="A72:C74"/>
    </sheetView>
  </sheetViews>
  <sheetFormatPr defaultColWidth="9" defaultRowHeight="12.75"/>
  <cols>
    <col min="1" max="1" width="47.28515625" style="1" customWidth="1"/>
    <col min="2" max="2" width="9.7109375" style="1" customWidth="1"/>
    <col min="3" max="3" width="8.7109375" style="1" customWidth="1"/>
    <col min="4" max="4" width="9" style="1"/>
    <col min="5" max="5" width="8.42578125" style="1" customWidth="1"/>
    <col min="6" max="6" width="9" style="1"/>
    <col min="7" max="7" width="7.5703125" style="1" customWidth="1"/>
    <col min="8" max="8" width="10" style="1" customWidth="1"/>
    <col min="9" max="9" width="9.42578125" style="1" customWidth="1"/>
    <col min="10" max="10" width="10.140625" style="1" customWidth="1"/>
    <col min="11" max="11" width="11.42578125" style="1" customWidth="1"/>
    <col min="12" max="12" width="12.7109375" style="1" customWidth="1"/>
    <col min="13" max="16384" width="9" style="1"/>
  </cols>
  <sheetData>
    <row r="1" spans="1:15" ht="12.75" customHeight="1">
      <c r="A1" s="628" t="s">
        <v>589</v>
      </c>
      <c r="B1" s="629"/>
      <c r="C1" s="629"/>
      <c r="D1" s="629" t="s">
        <v>124</v>
      </c>
      <c r="E1" s="629"/>
      <c r="F1" s="629"/>
      <c r="G1" s="629"/>
      <c r="H1" s="629"/>
    </row>
    <row r="2" spans="1:15">
      <c r="A2" s="2"/>
      <c r="B2" s="6"/>
      <c r="D2" s="2"/>
      <c r="E2" s="4"/>
      <c r="F2" s="4"/>
      <c r="G2" s="4"/>
      <c r="H2" s="4"/>
    </row>
    <row r="3" spans="1:15" ht="12.75" customHeight="1">
      <c r="A3" s="668" t="s">
        <v>216</v>
      </c>
      <c r="B3" s="668"/>
      <c r="C3" s="668"/>
      <c r="D3" s="668"/>
      <c r="E3" s="668"/>
      <c r="F3" s="668"/>
      <c r="G3" s="668"/>
      <c r="H3" s="668"/>
    </row>
    <row r="4" spans="1:15" ht="12.75" customHeight="1" thickBot="1">
      <c r="A4" s="629"/>
      <c r="B4" s="629"/>
      <c r="C4" s="18"/>
      <c r="D4" s="6"/>
      <c r="F4" s="1212" t="s">
        <v>56</v>
      </c>
      <c r="G4" s="1212"/>
      <c r="H4" s="1212"/>
    </row>
    <row r="5" spans="1:15" ht="12.75" customHeight="1">
      <c r="A5" s="1196" t="s">
        <v>217</v>
      </c>
      <c r="B5" s="1199" t="s">
        <v>503</v>
      </c>
      <c r="C5" s="1199"/>
      <c r="D5" s="1199"/>
      <c r="E5" s="1199"/>
      <c r="F5" s="1199"/>
      <c r="G5" s="1199"/>
      <c r="H5" s="1199"/>
      <c r="I5" s="1200" t="s">
        <v>504</v>
      </c>
      <c r="J5" s="1199"/>
      <c r="K5" s="1199"/>
      <c r="L5" s="1199"/>
      <c r="M5" s="1199"/>
      <c r="N5" s="1199"/>
      <c r="O5" s="1201"/>
    </row>
    <row r="6" spans="1:15">
      <c r="A6" s="1197"/>
      <c r="B6" s="1202" t="s">
        <v>58</v>
      </c>
      <c r="C6" s="1204" t="s">
        <v>59</v>
      </c>
      <c r="D6" s="1205"/>
      <c r="E6" s="1205"/>
      <c r="F6" s="1205"/>
      <c r="G6" s="1206"/>
      <c r="H6" s="1207" t="s">
        <v>60</v>
      </c>
      <c r="I6" s="1209" t="s">
        <v>58</v>
      </c>
      <c r="J6" s="1210" t="s">
        <v>59</v>
      </c>
      <c r="K6" s="1210"/>
      <c r="L6" s="1210"/>
      <c r="M6" s="1210"/>
      <c r="N6" s="1210"/>
      <c r="O6" s="1211" t="s">
        <v>60</v>
      </c>
    </row>
    <row r="7" spans="1:15" ht="26.25" thickBot="1">
      <c r="A7" s="1198"/>
      <c r="B7" s="1203"/>
      <c r="C7" s="171" t="s">
        <v>61</v>
      </c>
      <c r="D7" s="171" t="s">
        <v>62</v>
      </c>
      <c r="E7" s="171" t="s">
        <v>63</v>
      </c>
      <c r="F7" s="171" t="s">
        <v>64</v>
      </c>
      <c r="G7" s="171" t="s">
        <v>65</v>
      </c>
      <c r="H7" s="1208"/>
      <c r="I7" s="772"/>
      <c r="J7" s="171" t="s">
        <v>61</v>
      </c>
      <c r="K7" s="171" t="s">
        <v>62</v>
      </c>
      <c r="L7" s="171" t="s">
        <v>63</v>
      </c>
      <c r="M7" s="171" t="s">
        <v>64</v>
      </c>
      <c r="N7" s="171" t="s">
        <v>65</v>
      </c>
      <c r="O7" s="775"/>
    </row>
    <row r="8" spans="1:15">
      <c r="A8" s="367" t="s">
        <v>6</v>
      </c>
      <c r="B8" s="368">
        <v>26092</v>
      </c>
      <c r="C8" s="369">
        <v>100673</v>
      </c>
      <c r="D8" s="369">
        <v>56338</v>
      </c>
      <c r="E8" s="369">
        <v>71512</v>
      </c>
      <c r="F8" s="369">
        <v>10524</v>
      </c>
      <c r="G8" s="369">
        <v>9753</v>
      </c>
      <c r="H8" s="370">
        <f>SUM(B8:G8)</f>
        <v>274892</v>
      </c>
      <c r="I8" s="371">
        <v>28390</v>
      </c>
      <c r="J8" s="369">
        <v>102428</v>
      </c>
      <c r="K8" s="369">
        <v>73803</v>
      </c>
      <c r="L8" s="369">
        <v>73482</v>
      </c>
      <c r="M8" s="369">
        <v>8182</v>
      </c>
      <c r="N8" s="369">
        <v>10020</v>
      </c>
      <c r="O8" s="372">
        <f>SUM(I8:N8)</f>
        <v>296305</v>
      </c>
    </row>
    <row r="9" spans="1:15" ht="25.5">
      <c r="A9" s="373" t="s">
        <v>198</v>
      </c>
      <c r="B9" s="374">
        <v>7065</v>
      </c>
      <c r="C9" s="375">
        <v>26240</v>
      </c>
      <c r="D9" s="375">
        <v>15210</v>
      </c>
      <c r="E9" s="375">
        <v>19228</v>
      </c>
      <c r="F9" s="375">
        <v>2920</v>
      </c>
      <c r="G9" s="375">
        <v>2565</v>
      </c>
      <c r="H9" s="376">
        <f t="shared" ref="H9:H70" si="0">SUM(B9:G9)</f>
        <v>73228</v>
      </c>
      <c r="I9" s="377">
        <v>7395</v>
      </c>
      <c r="J9" s="375">
        <v>26538</v>
      </c>
      <c r="K9" s="375">
        <v>19195</v>
      </c>
      <c r="L9" s="375">
        <v>19849</v>
      </c>
      <c r="M9" s="375">
        <v>2296</v>
      </c>
      <c r="N9" s="375">
        <v>2653</v>
      </c>
      <c r="O9" s="378">
        <f t="shared" ref="O9:O68" si="1">SUM(I9:N9)</f>
        <v>77926</v>
      </c>
    </row>
    <row r="10" spans="1:15">
      <c r="A10" s="373" t="s">
        <v>199</v>
      </c>
      <c r="B10" s="374">
        <v>89721</v>
      </c>
      <c r="C10" s="375">
        <v>62579</v>
      </c>
      <c r="D10" s="375">
        <v>79420</v>
      </c>
      <c r="E10" s="375">
        <v>27197</v>
      </c>
      <c r="F10" s="375">
        <v>4964</v>
      </c>
      <c r="G10" s="375">
        <v>7438</v>
      </c>
      <c r="H10" s="376">
        <f t="shared" si="0"/>
        <v>271319</v>
      </c>
      <c r="I10" s="377">
        <v>94275</v>
      </c>
      <c r="J10" s="375">
        <v>63379</v>
      </c>
      <c r="K10" s="375">
        <v>82830</v>
      </c>
      <c r="L10" s="375">
        <v>27515</v>
      </c>
      <c r="M10" s="375">
        <v>4741</v>
      </c>
      <c r="N10" s="375">
        <v>10904</v>
      </c>
      <c r="O10" s="378">
        <f t="shared" si="1"/>
        <v>283644</v>
      </c>
    </row>
    <row r="11" spans="1:15">
      <c r="A11" s="379" t="s">
        <v>200</v>
      </c>
      <c r="B11" s="374"/>
      <c r="C11" s="375"/>
      <c r="D11" s="375"/>
      <c r="E11" s="375"/>
      <c r="F11" s="375"/>
      <c r="G11" s="375"/>
      <c r="H11" s="376">
        <f t="shared" si="0"/>
        <v>0</v>
      </c>
      <c r="I11" s="377"/>
      <c r="J11" s="375"/>
      <c r="K11" s="375"/>
      <c r="L11" s="375"/>
      <c r="M11" s="375"/>
      <c r="N11" s="375"/>
      <c r="O11" s="378">
        <f t="shared" si="1"/>
        <v>0</v>
      </c>
    </row>
    <row r="12" spans="1:15">
      <c r="A12" s="380" t="s">
        <v>201</v>
      </c>
      <c r="B12" s="374">
        <f>B13+B14+B15+B22+B23</f>
        <v>16000</v>
      </c>
      <c r="C12" s="375">
        <f t="shared" ref="C12:I12" si="2">C13+C14+C15+C22+C23</f>
        <v>0</v>
      </c>
      <c r="D12" s="375">
        <f t="shared" si="2"/>
        <v>117706</v>
      </c>
      <c r="E12" s="375">
        <f t="shared" si="2"/>
        <v>0</v>
      </c>
      <c r="F12" s="375">
        <f t="shared" si="2"/>
        <v>0</v>
      </c>
      <c r="G12" s="375">
        <f t="shared" si="2"/>
        <v>0</v>
      </c>
      <c r="H12" s="376">
        <f t="shared" si="0"/>
        <v>133706</v>
      </c>
      <c r="I12" s="377">
        <f t="shared" si="2"/>
        <v>16000</v>
      </c>
      <c r="J12" s="375">
        <f>J13+J14+J15+J22+J23</f>
        <v>0</v>
      </c>
      <c r="K12" s="375">
        <f>K13+K14+K15+K22+K23</f>
        <v>121115</v>
      </c>
      <c r="L12" s="375">
        <f>L13+L14+L15+L22+L23</f>
        <v>0</v>
      </c>
      <c r="M12" s="375">
        <f>M13+M14+M15+M22+M23</f>
        <v>0</v>
      </c>
      <c r="N12" s="375">
        <f>N13+N14+N15+N22+N23</f>
        <v>0</v>
      </c>
      <c r="O12" s="378">
        <f t="shared" si="1"/>
        <v>137115</v>
      </c>
    </row>
    <row r="13" spans="1:15">
      <c r="A13" s="381" t="s">
        <v>202</v>
      </c>
      <c r="B13" s="374"/>
      <c r="C13" s="375"/>
      <c r="D13" s="375"/>
      <c r="E13" s="375"/>
      <c r="F13" s="375"/>
      <c r="G13" s="375"/>
      <c r="H13" s="376">
        <f t="shared" si="0"/>
        <v>0</v>
      </c>
      <c r="I13" s="377"/>
      <c r="J13" s="375"/>
      <c r="K13" s="375"/>
      <c r="L13" s="375"/>
      <c r="M13" s="375"/>
      <c r="N13" s="375"/>
      <c r="O13" s="378">
        <f t="shared" si="1"/>
        <v>0</v>
      </c>
    </row>
    <row r="14" spans="1:15">
      <c r="A14" s="381" t="s">
        <v>203</v>
      </c>
      <c r="B14" s="374"/>
      <c r="C14" s="375"/>
      <c r="D14" s="375"/>
      <c r="E14" s="375"/>
      <c r="F14" s="375"/>
      <c r="G14" s="375"/>
      <c r="H14" s="376">
        <f t="shared" si="0"/>
        <v>0</v>
      </c>
      <c r="I14" s="377"/>
      <c r="J14" s="375"/>
      <c r="K14" s="375"/>
      <c r="L14" s="375"/>
      <c r="M14" s="375"/>
      <c r="N14" s="375"/>
      <c r="O14" s="378">
        <f t="shared" si="1"/>
        <v>0</v>
      </c>
    </row>
    <row r="15" spans="1:15" ht="25.5">
      <c r="A15" s="382" t="s">
        <v>512</v>
      </c>
      <c r="B15" s="374">
        <f t="shared" ref="B15:G15" si="3">SUM(B16:B21)</f>
        <v>0</v>
      </c>
      <c r="C15" s="375">
        <f t="shared" si="3"/>
        <v>0</v>
      </c>
      <c r="D15" s="375">
        <f t="shared" si="3"/>
        <v>117706</v>
      </c>
      <c r="E15" s="375">
        <f t="shared" si="3"/>
        <v>0</v>
      </c>
      <c r="F15" s="375">
        <f t="shared" si="3"/>
        <v>0</v>
      </c>
      <c r="G15" s="375">
        <f t="shared" si="3"/>
        <v>0</v>
      </c>
      <c r="H15" s="376">
        <f t="shared" si="0"/>
        <v>117706</v>
      </c>
      <c r="I15" s="377">
        <f t="shared" ref="I15:N15" si="4">SUM(I16:I21)</f>
        <v>0</v>
      </c>
      <c r="J15" s="375">
        <f t="shared" si="4"/>
        <v>0</v>
      </c>
      <c r="K15" s="375">
        <f t="shared" si="4"/>
        <v>121115</v>
      </c>
      <c r="L15" s="375">
        <f t="shared" si="4"/>
        <v>0</v>
      </c>
      <c r="M15" s="375">
        <f t="shared" si="4"/>
        <v>0</v>
      </c>
      <c r="N15" s="375">
        <f t="shared" si="4"/>
        <v>0</v>
      </c>
      <c r="O15" s="378">
        <f t="shared" si="1"/>
        <v>121115</v>
      </c>
    </row>
    <row r="16" spans="1:15">
      <c r="A16" s="383" t="s">
        <v>513</v>
      </c>
      <c r="B16" s="374"/>
      <c r="C16" s="375"/>
      <c r="D16" s="375">
        <v>4976</v>
      </c>
      <c r="E16" s="375"/>
      <c r="F16" s="375"/>
      <c r="G16" s="375"/>
      <c r="H16" s="376">
        <f t="shared" si="0"/>
        <v>4976</v>
      </c>
      <c r="I16" s="377"/>
      <c r="J16" s="375"/>
      <c r="K16" s="375">
        <v>4976</v>
      </c>
      <c r="L16" s="375"/>
      <c r="M16" s="375"/>
      <c r="N16" s="375"/>
      <c r="O16" s="378">
        <f t="shared" si="1"/>
        <v>4976</v>
      </c>
    </row>
    <row r="17" spans="1:15">
      <c r="A17" s="383" t="s">
        <v>514</v>
      </c>
      <c r="B17" s="374"/>
      <c r="C17" s="375"/>
      <c r="D17" s="375">
        <v>95760</v>
      </c>
      <c r="E17" s="375"/>
      <c r="F17" s="375"/>
      <c r="G17" s="375"/>
      <c r="H17" s="376">
        <f t="shared" si="0"/>
        <v>95760</v>
      </c>
      <c r="I17" s="377"/>
      <c r="J17" s="375"/>
      <c r="K17" s="375">
        <v>95760</v>
      </c>
      <c r="L17" s="375"/>
      <c r="M17" s="375"/>
      <c r="N17" s="375"/>
      <c r="O17" s="378">
        <f t="shared" si="1"/>
        <v>95760</v>
      </c>
    </row>
    <row r="18" spans="1:15">
      <c r="A18" s="383" t="s">
        <v>515</v>
      </c>
      <c r="B18" s="374"/>
      <c r="C18" s="375"/>
      <c r="D18" s="375">
        <v>10320</v>
      </c>
      <c r="E18" s="375"/>
      <c r="F18" s="375"/>
      <c r="G18" s="375"/>
      <c r="H18" s="376">
        <f t="shared" si="0"/>
        <v>10320</v>
      </c>
      <c r="I18" s="377"/>
      <c r="J18" s="375"/>
      <c r="K18" s="375">
        <v>10320</v>
      </c>
      <c r="L18" s="375"/>
      <c r="M18" s="375"/>
      <c r="N18" s="375"/>
      <c r="O18" s="378">
        <f t="shared" si="1"/>
        <v>10320</v>
      </c>
    </row>
    <row r="19" spans="1:15">
      <c r="A19" s="383" t="s">
        <v>516</v>
      </c>
      <c r="B19" s="374"/>
      <c r="C19" s="375"/>
      <c r="D19" s="375">
        <v>6400</v>
      </c>
      <c r="E19" s="375"/>
      <c r="F19" s="375"/>
      <c r="G19" s="375"/>
      <c r="H19" s="376">
        <f t="shared" si="0"/>
        <v>6400</v>
      </c>
      <c r="I19" s="377"/>
      <c r="J19" s="375"/>
      <c r="K19" s="375">
        <v>6400</v>
      </c>
      <c r="L19" s="375"/>
      <c r="M19" s="375"/>
      <c r="N19" s="375"/>
      <c r="O19" s="378">
        <f t="shared" si="1"/>
        <v>6400</v>
      </c>
    </row>
    <row r="20" spans="1:15">
      <c r="A20" s="383" t="s">
        <v>517</v>
      </c>
      <c r="B20" s="374"/>
      <c r="C20" s="375"/>
      <c r="D20" s="375">
        <v>250</v>
      </c>
      <c r="E20" s="375"/>
      <c r="F20" s="375"/>
      <c r="G20" s="375"/>
      <c r="H20" s="376">
        <f t="shared" si="0"/>
        <v>250</v>
      </c>
      <c r="I20" s="377"/>
      <c r="J20" s="375"/>
      <c r="K20" s="375">
        <v>250</v>
      </c>
      <c r="L20" s="375"/>
      <c r="M20" s="375"/>
      <c r="N20" s="375"/>
      <c r="O20" s="378">
        <f t="shared" si="1"/>
        <v>250</v>
      </c>
    </row>
    <row r="21" spans="1:15">
      <c r="A21" s="383" t="s">
        <v>498</v>
      </c>
      <c r="B21" s="374"/>
      <c r="C21" s="375"/>
      <c r="D21" s="375"/>
      <c r="E21" s="375"/>
      <c r="F21" s="375"/>
      <c r="G21" s="375"/>
      <c r="H21" s="376">
        <f t="shared" si="0"/>
        <v>0</v>
      </c>
      <c r="I21" s="377"/>
      <c r="J21" s="375"/>
      <c r="K21" s="375">
        <v>3409</v>
      </c>
      <c r="L21" s="375"/>
      <c r="M21" s="375"/>
      <c r="N21" s="375"/>
      <c r="O21" s="378">
        <f t="shared" si="1"/>
        <v>3409</v>
      </c>
    </row>
    <row r="22" spans="1:15">
      <c r="A22" s="382" t="s">
        <v>205</v>
      </c>
      <c r="B22" s="374">
        <v>1000</v>
      </c>
      <c r="C22" s="375"/>
      <c r="D22" s="375"/>
      <c r="E22" s="375"/>
      <c r="F22" s="375"/>
      <c r="G22" s="375"/>
      <c r="H22" s="376">
        <f t="shared" si="0"/>
        <v>1000</v>
      </c>
      <c r="I22" s="377">
        <v>1000</v>
      </c>
      <c r="J22" s="375"/>
      <c r="K22" s="375"/>
      <c r="L22" s="375"/>
      <c r="M22" s="375"/>
      <c r="N22" s="375"/>
      <c r="O22" s="378">
        <f t="shared" si="1"/>
        <v>1000</v>
      </c>
    </row>
    <row r="23" spans="1:15">
      <c r="A23" s="382" t="s">
        <v>206</v>
      </c>
      <c r="B23" s="374">
        <v>15000</v>
      </c>
      <c r="C23" s="375"/>
      <c r="D23" s="375"/>
      <c r="E23" s="375"/>
      <c r="F23" s="375"/>
      <c r="G23" s="375"/>
      <c r="H23" s="376">
        <f t="shared" si="0"/>
        <v>15000</v>
      </c>
      <c r="I23" s="377">
        <v>15000</v>
      </c>
      <c r="J23" s="375"/>
      <c r="K23" s="375"/>
      <c r="L23" s="375"/>
      <c r="M23" s="375"/>
      <c r="N23" s="375"/>
      <c r="O23" s="378">
        <f t="shared" si="1"/>
        <v>15000</v>
      </c>
    </row>
    <row r="24" spans="1:15">
      <c r="A24" s="379" t="s">
        <v>16</v>
      </c>
      <c r="B24" s="374">
        <f t="shared" ref="B24:G24" si="5">SUM(B25:B37)</f>
        <v>10000</v>
      </c>
      <c r="C24" s="375">
        <f t="shared" si="5"/>
        <v>0</v>
      </c>
      <c r="D24" s="375">
        <f t="shared" si="5"/>
        <v>0</v>
      </c>
      <c r="E24" s="375">
        <f t="shared" si="5"/>
        <v>0</v>
      </c>
      <c r="F24" s="375">
        <f t="shared" si="5"/>
        <v>0</v>
      </c>
      <c r="G24" s="375">
        <f t="shared" si="5"/>
        <v>0</v>
      </c>
      <c r="H24" s="376">
        <f t="shared" si="0"/>
        <v>10000</v>
      </c>
      <c r="I24" s="377">
        <f t="shared" ref="I24:N24" si="6">SUM(I25:I37)</f>
        <v>12955</v>
      </c>
      <c r="J24" s="375">
        <f t="shared" si="6"/>
        <v>0</v>
      </c>
      <c r="K24" s="375">
        <f t="shared" si="6"/>
        <v>0</v>
      </c>
      <c r="L24" s="375">
        <f t="shared" si="6"/>
        <v>0</v>
      </c>
      <c r="M24" s="375">
        <f t="shared" si="6"/>
        <v>0</v>
      </c>
      <c r="N24" s="375">
        <f t="shared" si="6"/>
        <v>0</v>
      </c>
      <c r="O24" s="378">
        <f t="shared" si="1"/>
        <v>12955</v>
      </c>
    </row>
    <row r="25" spans="1:15">
      <c r="A25" s="382" t="s">
        <v>518</v>
      </c>
      <c r="B25" s="374">
        <v>7000</v>
      </c>
      <c r="C25" s="375"/>
      <c r="D25" s="375"/>
      <c r="E25" s="375"/>
      <c r="F25" s="375"/>
      <c r="G25" s="375"/>
      <c r="H25" s="376">
        <f t="shared" si="0"/>
        <v>7000</v>
      </c>
      <c r="I25" s="377">
        <v>7000</v>
      </c>
      <c r="J25" s="375"/>
      <c r="K25" s="375"/>
      <c r="L25" s="375"/>
      <c r="M25" s="375"/>
      <c r="N25" s="375"/>
      <c r="O25" s="378">
        <f t="shared" si="1"/>
        <v>7000</v>
      </c>
    </row>
    <row r="26" spans="1:15">
      <c r="A26" s="382" t="s">
        <v>519</v>
      </c>
      <c r="B26" s="374">
        <v>2000</v>
      </c>
      <c r="C26" s="375"/>
      <c r="D26" s="375"/>
      <c r="E26" s="375"/>
      <c r="F26" s="375"/>
      <c r="G26" s="375"/>
      <c r="H26" s="376">
        <f t="shared" si="0"/>
        <v>2000</v>
      </c>
      <c r="I26" s="377">
        <v>2000</v>
      </c>
      <c r="J26" s="375"/>
      <c r="K26" s="375"/>
      <c r="L26" s="375"/>
      <c r="M26" s="375"/>
      <c r="N26" s="375"/>
      <c r="O26" s="378">
        <f t="shared" si="1"/>
        <v>2000</v>
      </c>
    </row>
    <row r="27" spans="1:15">
      <c r="A27" s="382" t="s">
        <v>520</v>
      </c>
      <c r="B27" s="374">
        <v>1000</v>
      </c>
      <c r="C27" s="375"/>
      <c r="D27" s="375"/>
      <c r="E27" s="375"/>
      <c r="F27" s="375"/>
      <c r="G27" s="375"/>
      <c r="H27" s="376">
        <f t="shared" si="0"/>
        <v>1000</v>
      </c>
      <c r="I27" s="377">
        <v>1000</v>
      </c>
      <c r="J27" s="375"/>
      <c r="K27" s="375"/>
      <c r="L27" s="375"/>
      <c r="M27" s="375"/>
      <c r="N27" s="375"/>
      <c r="O27" s="378">
        <f t="shared" si="1"/>
        <v>1000</v>
      </c>
    </row>
    <row r="28" spans="1:15">
      <c r="A28" s="382" t="s">
        <v>521</v>
      </c>
      <c r="B28" s="374"/>
      <c r="C28" s="375"/>
      <c r="D28" s="375"/>
      <c r="E28" s="375"/>
      <c r="F28" s="375"/>
      <c r="G28" s="375"/>
      <c r="H28" s="376">
        <f t="shared" si="0"/>
        <v>0</v>
      </c>
      <c r="I28" s="377">
        <v>193</v>
      </c>
      <c r="J28" s="375"/>
      <c r="K28" s="375"/>
      <c r="L28" s="375"/>
      <c r="M28" s="375"/>
      <c r="N28" s="375"/>
      <c r="O28" s="378">
        <f t="shared" si="1"/>
        <v>193</v>
      </c>
    </row>
    <row r="29" spans="1:15">
      <c r="A29" s="382" t="s">
        <v>522</v>
      </c>
      <c r="B29" s="374"/>
      <c r="C29" s="375"/>
      <c r="D29" s="375"/>
      <c r="E29" s="375"/>
      <c r="F29" s="375"/>
      <c r="G29" s="375"/>
      <c r="H29" s="376">
        <f t="shared" si="0"/>
        <v>0</v>
      </c>
      <c r="I29" s="377">
        <v>583</v>
      </c>
      <c r="J29" s="375"/>
      <c r="K29" s="375"/>
      <c r="L29" s="375"/>
      <c r="M29" s="375"/>
      <c r="N29" s="375"/>
      <c r="O29" s="378">
        <f t="shared" si="1"/>
        <v>583</v>
      </c>
    </row>
    <row r="30" spans="1:15">
      <c r="A30" s="382" t="s">
        <v>523</v>
      </c>
      <c r="B30" s="374"/>
      <c r="C30" s="375"/>
      <c r="D30" s="375"/>
      <c r="E30" s="375"/>
      <c r="F30" s="375"/>
      <c r="G30" s="375"/>
      <c r="H30" s="376">
        <f t="shared" si="0"/>
        <v>0</v>
      </c>
      <c r="I30" s="377">
        <v>63</v>
      </c>
      <c r="J30" s="375"/>
      <c r="K30" s="375"/>
      <c r="L30" s="375"/>
      <c r="M30" s="375"/>
      <c r="N30" s="375"/>
      <c r="O30" s="378">
        <f t="shared" si="1"/>
        <v>63</v>
      </c>
    </row>
    <row r="31" spans="1:15">
      <c r="A31" s="382" t="s">
        <v>524</v>
      </c>
      <c r="B31" s="374"/>
      <c r="C31" s="375"/>
      <c r="D31" s="375"/>
      <c r="E31" s="375"/>
      <c r="F31" s="375"/>
      <c r="G31" s="375"/>
      <c r="H31" s="376">
        <f t="shared" si="0"/>
        <v>0</v>
      </c>
      <c r="I31" s="377">
        <v>166</v>
      </c>
      <c r="J31" s="375"/>
      <c r="K31" s="375"/>
      <c r="L31" s="375"/>
      <c r="M31" s="375"/>
      <c r="N31" s="375"/>
      <c r="O31" s="378">
        <f t="shared" si="1"/>
        <v>166</v>
      </c>
    </row>
    <row r="32" spans="1:15">
      <c r="A32" s="382" t="s">
        <v>525</v>
      </c>
      <c r="B32" s="374"/>
      <c r="C32" s="375"/>
      <c r="D32" s="375"/>
      <c r="E32" s="375"/>
      <c r="F32" s="375"/>
      <c r="G32" s="375"/>
      <c r="H32" s="376">
        <f t="shared" si="0"/>
        <v>0</v>
      </c>
      <c r="I32" s="377">
        <v>150</v>
      </c>
      <c r="J32" s="375"/>
      <c r="K32" s="375"/>
      <c r="L32" s="375"/>
      <c r="M32" s="375"/>
      <c r="N32" s="375"/>
      <c r="O32" s="378">
        <f t="shared" si="1"/>
        <v>150</v>
      </c>
    </row>
    <row r="33" spans="1:15">
      <c r="A33" s="382" t="s">
        <v>526</v>
      </c>
      <c r="B33" s="374"/>
      <c r="C33" s="375"/>
      <c r="D33" s="375"/>
      <c r="E33" s="375"/>
      <c r="F33" s="375"/>
      <c r="G33" s="375"/>
      <c r="H33" s="376">
        <f t="shared" si="0"/>
        <v>0</v>
      </c>
      <c r="I33" s="377">
        <v>150</v>
      </c>
      <c r="J33" s="375"/>
      <c r="K33" s="375"/>
      <c r="L33" s="375"/>
      <c r="M33" s="375"/>
      <c r="N33" s="375"/>
      <c r="O33" s="378">
        <f t="shared" si="1"/>
        <v>150</v>
      </c>
    </row>
    <row r="34" spans="1:15">
      <c r="A34" s="382" t="s">
        <v>527</v>
      </c>
      <c r="B34" s="374"/>
      <c r="C34" s="375"/>
      <c r="D34" s="375"/>
      <c r="E34" s="375"/>
      <c r="F34" s="375"/>
      <c r="G34" s="375"/>
      <c r="H34" s="376">
        <f t="shared" si="0"/>
        <v>0</v>
      </c>
      <c r="I34" s="377">
        <v>200</v>
      </c>
      <c r="J34" s="375"/>
      <c r="K34" s="375"/>
      <c r="L34" s="375"/>
      <c r="M34" s="375"/>
      <c r="N34" s="375"/>
      <c r="O34" s="378">
        <f t="shared" si="1"/>
        <v>200</v>
      </c>
    </row>
    <row r="35" spans="1:15">
      <c r="A35" s="382" t="s">
        <v>528</v>
      </c>
      <c r="B35" s="374"/>
      <c r="C35" s="375"/>
      <c r="D35" s="375"/>
      <c r="E35" s="375"/>
      <c r="F35" s="375"/>
      <c r="G35" s="375"/>
      <c r="H35" s="376">
        <f t="shared" si="0"/>
        <v>0</v>
      </c>
      <c r="I35" s="377">
        <v>500</v>
      </c>
      <c r="J35" s="375"/>
      <c r="K35" s="375"/>
      <c r="L35" s="375"/>
      <c r="M35" s="375"/>
      <c r="N35" s="375"/>
      <c r="O35" s="378">
        <f t="shared" si="1"/>
        <v>500</v>
      </c>
    </row>
    <row r="36" spans="1:15">
      <c r="A36" s="382" t="s">
        <v>529</v>
      </c>
      <c r="B36" s="374"/>
      <c r="C36" s="375"/>
      <c r="D36" s="375"/>
      <c r="E36" s="375"/>
      <c r="F36" s="375"/>
      <c r="G36" s="375"/>
      <c r="H36" s="376">
        <f t="shared" si="0"/>
        <v>0</v>
      </c>
      <c r="I36" s="377">
        <v>750</v>
      </c>
      <c r="J36" s="375"/>
      <c r="K36" s="375"/>
      <c r="L36" s="375"/>
      <c r="M36" s="375"/>
      <c r="N36" s="375"/>
      <c r="O36" s="378">
        <f t="shared" si="1"/>
        <v>750</v>
      </c>
    </row>
    <row r="37" spans="1:15">
      <c r="A37" s="382" t="s">
        <v>530</v>
      </c>
      <c r="B37" s="374"/>
      <c r="C37" s="375"/>
      <c r="D37" s="375"/>
      <c r="E37" s="375"/>
      <c r="F37" s="375"/>
      <c r="G37" s="375"/>
      <c r="H37" s="376">
        <f t="shared" si="0"/>
        <v>0</v>
      </c>
      <c r="I37" s="377">
        <v>200</v>
      </c>
      <c r="J37" s="375"/>
      <c r="K37" s="375"/>
      <c r="L37" s="375"/>
      <c r="M37" s="375"/>
      <c r="N37" s="375"/>
      <c r="O37" s="378">
        <f t="shared" si="1"/>
        <v>200</v>
      </c>
    </row>
    <row r="38" spans="1:15">
      <c r="A38" s="373" t="s">
        <v>218</v>
      </c>
      <c r="B38" s="374">
        <v>8000</v>
      </c>
      <c r="C38" s="375"/>
      <c r="D38" s="375"/>
      <c r="E38" s="375"/>
      <c r="F38" s="375"/>
      <c r="G38" s="375"/>
      <c r="H38" s="376">
        <f t="shared" si="0"/>
        <v>8000</v>
      </c>
      <c r="I38" s="377">
        <v>32290</v>
      </c>
      <c r="J38" s="375"/>
      <c r="K38" s="375"/>
      <c r="L38" s="375"/>
      <c r="M38" s="375"/>
      <c r="N38" s="375"/>
      <c r="O38" s="378">
        <f t="shared" si="1"/>
        <v>32290</v>
      </c>
    </row>
    <row r="39" spans="1:15">
      <c r="A39" s="373" t="s">
        <v>219</v>
      </c>
      <c r="B39" s="374">
        <v>4500</v>
      </c>
      <c r="C39" s="375"/>
      <c r="D39" s="375"/>
      <c r="E39" s="375"/>
      <c r="F39" s="375"/>
      <c r="G39" s="375"/>
      <c r="H39" s="376">
        <f t="shared" si="0"/>
        <v>4500</v>
      </c>
      <c r="I39" s="377">
        <v>10078</v>
      </c>
      <c r="J39" s="375"/>
      <c r="K39" s="375"/>
      <c r="L39" s="375"/>
      <c r="M39" s="375"/>
      <c r="N39" s="375"/>
      <c r="O39" s="378">
        <f t="shared" si="1"/>
        <v>10078</v>
      </c>
    </row>
    <row r="40" spans="1:15">
      <c r="A40" s="384" t="s">
        <v>207</v>
      </c>
      <c r="B40" s="385">
        <f t="shared" ref="B40:G40" si="7">B8+B9+B10+B11+B12+B24+B38+B39</f>
        <v>161378</v>
      </c>
      <c r="C40" s="386">
        <f t="shared" si="7"/>
        <v>189492</v>
      </c>
      <c r="D40" s="386">
        <f t="shared" si="7"/>
        <v>268674</v>
      </c>
      <c r="E40" s="386">
        <f t="shared" si="7"/>
        <v>117937</v>
      </c>
      <c r="F40" s="386">
        <f t="shared" si="7"/>
        <v>18408</v>
      </c>
      <c r="G40" s="386">
        <f t="shared" si="7"/>
        <v>19756</v>
      </c>
      <c r="H40" s="387">
        <f t="shared" si="0"/>
        <v>775645</v>
      </c>
      <c r="I40" s="388">
        <f t="shared" ref="I40:N40" si="8">I8+I9+I10+I11+I12+I24+I38+I39</f>
        <v>201383</v>
      </c>
      <c r="J40" s="386">
        <f t="shared" si="8"/>
        <v>192345</v>
      </c>
      <c r="K40" s="386">
        <f t="shared" si="8"/>
        <v>296943</v>
      </c>
      <c r="L40" s="386">
        <f t="shared" si="8"/>
        <v>120846</v>
      </c>
      <c r="M40" s="386">
        <f t="shared" si="8"/>
        <v>15219</v>
      </c>
      <c r="N40" s="386">
        <f t="shared" si="8"/>
        <v>23577</v>
      </c>
      <c r="O40" s="389">
        <f t="shared" si="1"/>
        <v>850313</v>
      </c>
    </row>
    <row r="41" spans="1:15">
      <c r="A41" s="390"/>
      <c r="B41" s="374"/>
      <c r="C41" s="375"/>
      <c r="D41" s="375"/>
      <c r="E41" s="375"/>
      <c r="F41" s="375"/>
      <c r="G41" s="375"/>
      <c r="H41" s="376"/>
      <c r="I41" s="377"/>
      <c r="J41" s="375"/>
      <c r="K41" s="375"/>
      <c r="L41" s="375"/>
      <c r="M41" s="375"/>
      <c r="N41" s="375"/>
      <c r="O41" s="378"/>
    </row>
    <row r="42" spans="1:15">
      <c r="A42" s="373" t="s">
        <v>23</v>
      </c>
      <c r="B42" s="374"/>
      <c r="C42" s="375"/>
      <c r="D42" s="375"/>
      <c r="E42" s="375"/>
      <c r="F42" s="375"/>
      <c r="G42" s="375"/>
      <c r="H42" s="376">
        <f t="shared" si="0"/>
        <v>0</v>
      </c>
      <c r="I42" s="377"/>
      <c r="J42" s="375"/>
      <c r="K42" s="375"/>
      <c r="L42" s="375"/>
      <c r="M42" s="375"/>
      <c r="N42" s="375"/>
      <c r="O42" s="378">
        <f t="shared" si="1"/>
        <v>0</v>
      </c>
    </row>
    <row r="43" spans="1:15">
      <c r="A43" s="373" t="s">
        <v>25</v>
      </c>
      <c r="B43" s="374"/>
      <c r="C43" s="375"/>
      <c r="D43" s="375"/>
      <c r="E43" s="375"/>
      <c r="F43" s="375"/>
      <c r="G43" s="375"/>
      <c r="H43" s="376">
        <f t="shared" si="0"/>
        <v>0</v>
      </c>
      <c r="I43" s="377"/>
      <c r="J43" s="375"/>
      <c r="K43" s="375"/>
      <c r="L43" s="375"/>
      <c r="M43" s="375"/>
      <c r="N43" s="375"/>
      <c r="O43" s="378">
        <f t="shared" si="1"/>
        <v>0</v>
      </c>
    </row>
    <row r="44" spans="1:15">
      <c r="A44" s="373" t="s">
        <v>27</v>
      </c>
      <c r="B44" s="374">
        <v>534255</v>
      </c>
      <c r="C44" s="375"/>
      <c r="D44" s="375"/>
      <c r="E44" s="375"/>
      <c r="F44" s="375"/>
      <c r="G44" s="375"/>
      <c r="H44" s="376">
        <f t="shared" si="0"/>
        <v>534255</v>
      </c>
      <c r="I44" s="377">
        <v>539074</v>
      </c>
      <c r="J44" s="375"/>
      <c r="K44" s="375"/>
      <c r="L44" s="375"/>
      <c r="M44" s="375"/>
      <c r="N44" s="375"/>
      <c r="O44" s="378">
        <f t="shared" si="1"/>
        <v>539074</v>
      </c>
    </row>
    <row r="45" spans="1:15">
      <c r="A45" s="373" t="s">
        <v>29</v>
      </c>
      <c r="B45" s="374"/>
      <c r="C45" s="375"/>
      <c r="D45" s="375"/>
      <c r="E45" s="375"/>
      <c r="F45" s="375"/>
      <c r="G45" s="375"/>
      <c r="H45" s="376">
        <f t="shared" si="0"/>
        <v>0</v>
      </c>
      <c r="I45" s="377"/>
      <c r="J45" s="375"/>
      <c r="K45" s="375"/>
      <c r="L45" s="375"/>
      <c r="M45" s="375"/>
      <c r="N45" s="375"/>
      <c r="O45" s="378">
        <f t="shared" si="1"/>
        <v>0</v>
      </c>
    </row>
    <row r="46" spans="1:15">
      <c r="A46" s="391" t="s">
        <v>32</v>
      </c>
      <c r="B46" s="385">
        <f t="shared" ref="B46:G46" si="9">B42+B43+B44+B45</f>
        <v>534255</v>
      </c>
      <c r="C46" s="386">
        <f t="shared" si="9"/>
        <v>0</v>
      </c>
      <c r="D46" s="386">
        <f t="shared" si="9"/>
        <v>0</v>
      </c>
      <c r="E46" s="386">
        <f t="shared" si="9"/>
        <v>0</v>
      </c>
      <c r="F46" s="386">
        <f t="shared" si="9"/>
        <v>0</v>
      </c>
      <c r="G46" s="386">
        <f t="shared" si="9"/>
        <v>0</v>
      </c>
      <c r="H46" s="387">
        <f t="shared" si="0"/>
        <v>534255</v>
      </c>
      <c r="I46" s="388">
        <f t="shared" ref="I46:N46" si="10">I42+I43+I44+I45</f>
        <v>539074</v>
      </c>
      <c r="J46" s="386">
        <f t="shared" si="10"/>
        <v>0</v>
      </c>
      <c r="K46" s="386">
        <f t="shared" si="10"/>
        <v>0</v>
      </c>
      <c r="L46" s="386">
        <f t="shared" si="10"/>
        <v>0</v>
      </c>
      <c r="M46" s="386">
        <f t="shared" si="10"/>
        <v>0</v>
      </c>
      <c r="N46" s="386">
        <f t="shared" si="10"/>
        <v>0</v>
      </c>
      <c r="O46" s="389">
        <f t="shared" si="1"/>
        <v>539074</v>
      </c>
    </row>
    <row r="47" spans="1:15">
      <c r="A47" s="391"/>
      <c r="B47" s="385"/>
      <c r="C47" s="386"/>
      <c r="D47" s="386"/>
      <c r="E47" s="386"/>
      <c r="F47" s="386"/>
      <c r="G47" s="386"/>
      <c r="H47" s="387"/>
      <c r="I47" s="388"/>
      <c r="J47" s="386"/>
      <c r="K47" s="386"/>
      <c r="L47" s="386"/>
      <c r="M47" s="386"/>
      <c r="N47" s="386"/>
      <c r="O47" s="389"/>
    </row>
    <row r="48" spans="1:15">
      <c r="A48" s="391" t="s">
        <v>34</v>
      </c>
      <c r="B48" s="385">
        <f t="shared" ref="B48:G48" si="11">B40+B46</f>
        <v>695633</v>
      </c>
      <c r="C48" s="386">
        <f t="shared" si="11"/>
        <v>189492</v>
      </c>
      <c r="D48" s="386">
        <f t="shared" si="11"/>
        <v>268674</v>
      </c>
      <c r="E48" s="386">
        <f t="shared" si="11"/>
        <v>117937</v>
      </c>
      <c r="F48" s="386">
        <f t="shared" si="11"/>
        <v>18408</v>
      </c>
      <c r="G48" s="386">
        <f t="shared" si="11"/>
        <v>19756</v>
      </c>
      <c r="H48" s="387">
        <f t="shared" si="0"/>
        <v>1309900</v>
      </c>
      <c r="I48" s="388">
        <f t="shared" ref="I48:N48" si="12">I40+I46</f>
        <v>740457</v>
      </c>
      <c r="J48" s="386">
        <f t="shared" si="12"/>
        <v>192345</v>
      </c>
      <c r="K48" s="386">
        <f t="shared" si="12"/>
        <v>296943</v>
      </c>
      <c r="L48" s="386">
        <f t="shared" si="12"/>
        <v>120846</v>
      </c>
      <c r="M48" s="386">
        <f t="shared" si="12"/>
        <v>15219</v>
      </c>
      <c r="N48" s="386">
        <f t="shared" si="12"/>
        <v>23577</v>
      </c>
      <c r="O48" s="389">
        <f t="shared" si="1"/>
        <v>1389387</v>
      </c>
    </row>
    <row r="49" spans="1:15">
      <c r="A49" s="390"/>
      <c r="B49" s="374"/>
      <c r="C49" s="375"/>
      <c r="D49" s="375"/>
      <c r="E49" s="375"/>
      <c r="F49" s="375"/>
      <c r="G49" s="375"/>
      <c r="H49" s="376"/>
      <c r="I49" s="377"/>
      <c r="J49" s="375"/>
      <c r="K49" s="375"/>
      <c r="L49" s="375"/>
      <c r="M49" s="375"/>
      <c r="N49" s="375"/>
      <c r="O49" s="378"/>
    </row>
    <row r="50" spans="1:15">
      <c r="A50" s="373" t="s">
        <v>36</v>
      </c>
      <c r="B50" s="374">
        <v>12991</v>
      </c>
      <c r="C50" s="375"/>
      <c r="D50" s="375"/>
      <c r="E50" s="375"/>
      <c r="F50" s="375"/>
      <c r="G50" s="375"/>
      <c r="H50" s="376">
        <f t="shared" si="0"/>
        <v>12991</v>
      </c>
      <c r="I50" s="377">
        <v>23782</v>
      </c>
      <c r="J50" s="375">
        <v>155</v>
      </c>
      <c r="K50" s="375"/>
      <c r="L50" s="375"/>
      <c r="M50" s="375"/>
      <c r="N50" s="375"/>
      <c r="O50" s="378">
        <f t="shared" si="1"/>
        <v>23937</v>
      </c>
    </row>
    <row r="51" spans="1:15">
      <c r="A51" s="373" t="s">
        <v>38</v>
      </c>
      <c r="B51" s="374"/>
      <c r="C51" s="375"/>
      <c r="D51" s="375"/>
      <c r="E51" s="375"/>
      <c r="F51" s="375"/>
      <c r="G51" s="375"/>
      <c r="H51" s="376">
        <f t="shared" si="0"/>
        <v>0</v>
      </c>
      <c r="I51" s="377">
        <v>30202</v>
      </c>
      <c r="J51" s="375"/>
      <c r="K51" s="375"/>
      <c r="L51" s="375"/>
      <c r="M51" s="375"/>
      <c r="N51" s="375"/>
      <c r="O51" s="378">
        <f t="shared" si="1"/>
        <v>30202</v>
      </c>
    </row>
    <row r="52" spans="1:15">
      <c r="A52" s="373" t="s">
        <v>209</v>
      </c>
      <c r="B52" s="374">
        <f>B53+B54+B56</f>
        <v>27000</v>
      </c>
      <c r="C52" s="375">
        <f t="shared" ref="C52:I52" si="13">C53+C54+C56</f>
        <v>0</v>
      </c>
      <c r="D52" s="375">
        <f t="shared" si="13"/>
        <v>0</v>
      </c>
      <c r="E52" s="375">
        <f t="shared" si="13"/>
        <v>0</v>
      </c>
      <c r="F52" s="375">
        <f t="shared" si="13"/>
        <v>0</v>
      </c>
      <c r="G52" s="375">
        <f t="shared" si="13"/>
        <v>0</v>
      </c>
      <c r="H52" s="376">
        <f t="shared" si="0"/>
        <v>27000</v>
      </c>
      <c r="I52" s="377">
        <f t="shared" si="13"/>
        <v>27000</v>
      </c>
      <c r="J52" s="375">
        <f>J53+J54+J56</f>
        <v>0</v>
      </c>
      <c r="K52" s="375">
        <f>K53+K54+K56</f>
        <v>0</v>
      </c>
      <c r="L52" s="375">
        <f>L53+L54+L56</f>
        <v>0</v>
      </c>
      <c r="M52" s="375">
        <f>M53+M54+M56</f>
        <v>0</v>
      </c>
      <c r="N52" s="375">
        <f>N53+N54+N56</f>
        <v>0</v>
      </c>
      <c r="O52" s="378">
        <f t="shared" si="1"/>
        <v>27000</v>
      </c>
    </row>
    <row r="53" spans="1:15">
      <c r="A53" s="381" t="s">
        <v>202</v>
      </c>
      <c r="B53" s="374"/>
      <c r="C53" s="375"/>
      <c r="D53" s="375"/>
      <c r="E53" s="375"/>
      <c r="F53" s="375"/>
      <c r="G53" s="375"/>
      <c r="H53" s="376">
        <f t="shared" si="0"/>
        <v>0</v>
      </c>
      <c r="I53" s="377"/>
      <c r="J53" s="375"/>
      <c r="K53" s="375"/>
      <c r="L53" s="375"/>
      <c r="M53" s="375"/>
      <c r="N53" s="375"/>
      <c r="O53" s="378">
        <f t="shared" si="1"/>
        <v>0</v>
      </c>
    </row>
    <row r="54" spans="1:15">
      <c r="A54" s="381" t="s">
        <v>210</v>
      </c>
      <c r="B54" s="374">
        <f>B55</f>
        <v>27000</v>
      </c>
      <c r="C54" s="375">
        <f t="shared" ref="C54:I54" si="14">C55</f>
        <v>0</v>
      </c>
      <c r="D54" s="375">
        <f t="shared" si="14"/>
        <v>0</v>
      </c>
      <c r="E54" s="375">
        <f t="shared" si="14"/>
        <v>0</v>
      </c>
      <c r="F54" s="375">
        <f t="shared" si="14"/>
        <v>0</v>
      </c>
      <c r="G54" s="375">
        <f t="shared" si="14"/>
        <v>0</v>
      </c>
      <c r="H54" s="376">
        <f t="shared" si="0"/>
        <v>27000</v>
      </c>
      <c r="I54" s="377">
        <f t="shared" si="14"/>
        <v>27000</v>
      </c>
      <c r="J54" s="375">
        <f>J55</f>
        <v>0</v>
      </c>
      <c r="K54" s="375">
        <f>K55</f>
        <v>0</v>
      </c>
      <c r="L54" s="375">
        <f>L55</f>
        <v>0</v>
      </c>
      <c r="M54" s="375">
        <f>M55</f>
        <v>0</v>
      </c>
      <c r="N54" s="375">
        <f>N55</f>
        <v>0</v>
      </c>
      <c r="O54" s="378">
        <f t="shared" si="1"/>
        <v>27000</v>
      </c>
    </row>
    <row r="55" spans="1:15">
      <c r="A55" s="392" t="s">
        <v>531</v>
      </c>
      <c r="B55" s="374">
        <v>27000</v>
      </c>
      <c r="C55" s="375"/>
      <c r="D55" s="375"/>
      <c r="E55" s="375"/>
      <c r="F55" s="375"/>
      <c r="G55" s="375"/>
      <c r="H55" s="376">
        <f t="shared" si="0"/>
        <v>27000</v>
      </c>
      <c r="I55" s="377">
        <v>27000</v>
      </c>
      <c r="J55" s="375"/>
      <c r="K55" s="375"/>
      <c r="L55" s="375"/>
      <c r="M55" s="375"/>
      <c r="N55" s="375"/>
      <c r="O55" s="378">
        <f t="shared" si="1"/>
        <v>27000</v>
      </c>
    </row>
    <row r="56" spans="1:15">
      <c r="A56" s="381" t="s">
        <v>211</v>
      </c>
      <c r="B56" s="374"/>
      <c r="C56" s="375"/>
      <c r="D56" s="375"/>
      <c r="E56" s="375"/>
      <c r="F56" s="375"/>
      <c r="G56" s="375"/>
      <c r="H56" s="376">
        <f t="shared" si="0"/>
        <v>0</v>
      </c>
      <c r="I56" s="377"/>
      <c r="J56" s="375"/>
      <c r="K56" s="375"/>
      <c r="L56" s="375"/>
      <c r="M56" s="375"/>
      <c r="N56" s="375"/>
      <c r="O56" s="378">
        <f t="shared" si="1"/>
        <v>0</v>
      </c>
    </row>
    <row r="57" spans="1:15">
      <c r="A57" s="373" t="s">
        <v>212</v>
      </c>
      <c r="B57" s="374"/>
      <c r="C57" s="375"/>
      <c r="D57" s="375"/>
      <c r="E57" s="375"/>
      <c r="F57" s="375"/>
      <c r="G57" s="375"/>
      <c r="H57" s="376">
        <f t="shared" si="0"/>
        <v>0</v>
      </c>
      <c r="I57" s="377"/>
      <c r="J57" s="375"/>
      <c r="K57" s="375"/>
      <c r="L57" s="375"/>
      <c r="M57" s="375"/>
      <c r="N57" s="375"/>
      <c r="O57" s="378">
        <f t="shared" si="1"/>
        <v>0</v>
      </c>
    </row>
    <row r="58" spans="1:15">
      <c r="A58" s="373" t="s">
        <v>213</v>
      </c>
      <c r="B58" s="374"/>
      <c r="C58" s="375"/>
      <c r="D58" s="375"/>
      <c r="E58" s="375"/>
      <c r="F58" s="375"/>
      <c r="G58" s="375"/>
      <c r="H58" s="376">
        <f t="shared" si="0"/>
        <v>0</v>
      </c>
      <c r="I58" s="377"/>
      <c r="J58" s="375"/>
      <c r="K58" s="375"/>
      <c r="L58" s="375"/>
      <c r="M58" s="375"/>
      <c r="N58" s="375"/>
      <c r="O58" s="378">
        <f t="shared" si="1"/>
        <v>0</v>
      </c>
    </row>
    <row r="59" spans="1:15" ht="25.5">
      <c r="A59" s="391" t="s">
        <v>214</v>
      </c>
      <c r="B59" s="385">
        <f>B50+B51+B52</f>
        <v>39991</v>
      </c>
      <c r="C59" s="386">
        <f t="shared" ref="C59:N59" si="15">C50+C51+C52</f>
        <v>0</v>
      </c>
      <c r="D59" s="386">
        <f t="shared" si="15"/>
        <v>0</v>
      </c>
      <c r="E59" s="386">
        <f t="shared" si="15"/>
        <v>0</v>
      </c>
      <c r="F59" s="386">
        <f t="shared" si="15"/>
        <v>0</v>
      </c>
      <c r="G59" s="386">
        <f t="shared" si="15"/>
        <v>0</v>
      </c>
      <c r="H59" s="387">
        <f t="shared" si="0"/>
        <v>39991</v>
      </c>
      <c r="I59" s="388">
        <f t="shared" si="15"/>
        <v>80984</v>
      </c>
      <c r="J59" s="386">
        <f t="shared" si="15"/>
        <v>155</v>
      </c>
      <c r="K59" s="386">
        <f t="shared" si="15"/>
        <v>0</v>
      </c>
      <c r="L59" s="386">
        <f t="shared" si="15"/>
        <v>0</v>
      </c>
      <c r="M59" s="386">
        <f t="shared" si="15"/>
        <v>0</v>
      </c>
      <c r="N59" s="386">
        <f t="shared" si="15"/>
        <v>0</v>
      </c>
      <c r="O59" s="389">
        <f t="shared" si="1"/>
        <v>81139</v>
      </c>
    </row>
    <row r="60" spans="1:15">
      <c r="A60" s="393"/>
      <c r="B60" s="374"/>
      <c r="C60" s="375"/>
      <c r="D60" s="375"/>
      <c r="E60" s="375"/>
      <c r="F60" s="375"/>
      <c r="G60" s="375"/>
      <c r="H60" s="376"/>
      <c r="I60" s="377"/>
      <c r="J60" s="375"/>
      <c r="K60" s="375"/>
      <c r="L60" s="375"/>
      <c r="M60" s="375"/>
      <c r="N60" s="375"/>
      <c r="O60" s="378"/>
    </row>
    <row r="61" spans="1:15" s="18" customFormat="1">
      <c r="A61" s="373" t="s">
        <v>23</v>
      </c>
      <c r="B61" s="374"/>
      <c r="C61" s="375"/>
      <c r="D61" s="375"/>
      <c r="E61" s="375"/>
      <c r="F61" s="375"/>
      <c r="G61" s="375"/>
      <c r="H61" s="376">
        <f t="shared" si="0"/>
        <v>0</v>
      </c>
      <c r="I61" s="377"/>
      <c r="J61" s="375"/>
      <c r="K61" s="375"/>
      <c r="L61" s="375"/>
      <c r="M61" s="375"/>
      <c r="N61" s="375"/>
      <c r="O61" s="378">
        <f t="shared" si="1"/>
        <v>0</v>
      </c>
    </row>
    <row r="62" spans="1:15">
      <c r="A62" s="373" t="s">
        <v>46</v>
      </c>
      <c r="B62" s="374"/>
      <c r="C62" s="375"/>
      <c r="D62" s="375"/>
      <c r="E62" s="375"/>
      <c r="F62" s="375"/>
      <c r="G62" s="375"/>
      <c r="H62" s="376">
        <f t="shared" si="0"/>
        <v>0</v>
      </c>
      <c r="I62" s="377"/>
      <c r="J62" s="375"/>
      <c r="K62" s="375"/>
      <c r="L62" s="375"/>
      <c r="M62" s="375"/>
      <c r="N62" s="375"/>
      <c r="O62" s="378">
        <f t="shared" si="1"/>
        <v>0</v>
      </c>
    </row>
    <row r="63" spans="1:15">
      <c r="A63" s="373" t="s">
        <v>27</v>
      </c>
      <c r="B63" s="374"/>
      <c r="C63" s="375"/>
      <c r="D63" s="375"/>
      <c r="E63" s="375"/>
      <c r="F63" s="375"/>
      <c r="G63" s="375"/>
      <c r="H63" s="376">
        <f t="shared" si="0"/>
        <v>0</v>
      </c>
      <c r="I63" s="377">
        <v>155</v>
      </c>
      <c r="J63" s="375"/>
      <c r="K63" s="375"/>
      <c r="L63" s="375"/>
      <c r="M63" s="375"/>
      <c r="N63" s="375"/>
      <c r="O63" s="378">
        <f t="shared" si="1"/>
        <v>155</v>
      </c>
    </row>
    <row r="64" spans="1:15">
      <c r="A64" s="373" t="s">
        <v>47</v>
      </c>
      <c r="B64" s="374"/>
      <c r="C64" s="375"/>
      <c r="D64" s="375"/>
      <c r="E64" s="375"/>
      <c r="F64" s="375"/>
      <c r="G64" s="375"/>
      <c r="H64" s="376">
        <f t="shared" si="0"/>
        <v>0</v>
      </c>
      <c r="I64" s="377"/>
      <c r="J64" s="375"/>
      <c r="K64" s="375"/>
      <c r="L64" s="375"/>
      <c r="M64" s="375"/>
      <c r="N64" s="375"/>
      <c r="O64" s="378">
        <f t="shared" si="1"/>
        <v>0</v>
      </c>
    </row>
    <row r="65" spans="1:15">
      <c r="A65" s="373" t="s">
        <v>49</v>
      </c>
      <c r="B65" s="374">
        <v>49000</v>
      </c>
      <c r="C65" s="375"/>
      <c r="D65" s="375"/>
      <c r="E65" s="375"/>
      <c r="F65" s="375"/>
      <c r="G65" s="375"/>
      <c r="H65" s="376">
        <f t="shared" si="0"/>
        <v>49000</v>
      </c>
      <c r="I65" s="377">
        <v>49000</v>
      </c>
      <c r="J65" s="375"/>
      <c r="K65" s="375"/>
      <c r="L65" s="375"/>
      <c r="M65" s="375"/>
      <c r="N65" s="375"/>
      <c r="O65" s="378">
        <f t="shared" si="1"/>
        <v>49000</v>
      </c>
    </row>
    <row r="66" spans="1:15">
      <c r="A66" s="391" t="s">
        <v>51</v>
      </c>
      <c r="B66" s="385">
        <f>B61+B62+B63+B64+B65</f>
        <v>49000</v>
      </c>
      <c r="C66" s="386">
        <f t="shared" ref="C66:I66" si="16">C61+C62+C63+C64+C65</f>
        <v>0</v>
      </c>
      <c r="D66" s="386">
        <f t="shared" si="16"/>
        <v>0</v>
      </c>
      <c r="E66" s="386">
        <f t="shared" si="16"/>
        <v>0</v>
      </c>
      <c r="F66" s="386">
        <f t="shared" si="16"/>
        <v>0</v>
      </c>
      <c r="G66" s="386">
        <f t="shared" si="16"/>
        <v>0</v>
      </c>
      <c r="H66" s="387">
        <f t="shared" si="0"/>
        <v>49000</v>
      </c>
      <c r="I66" s="388">
        <f t="shared" si="16"/>
        <v>49155</v>
      </c>
      <c r="J66" s="386">
        <f>J61+J62+J63+J64+J65</f>
        <v>0</v>
      </c>
      <c r="K66" s="386">
        <f>K61+K62+K63+K64+K65</f>
        <v>0</v>
      </c>
      <c r="L66" s="386">
        <f>L61+L62+L63+L64+L65</f>
        <v>0</v>
      </c>
      <c r="M66" s="386">
        <f>M61+M62+M63+M64+M65</f>
        <v>0</v>
      </c>
      <c r="N66" s="386">
        <f>N61+N62+N63+N64+N65</f>
        <v>0</v>
      </c>
      <c r="O66" s="389">
        <f t="shared" si="1"/>
        <v>49155</v>
      </c>
    </row>
    <row r="67" spans="1:15">
      <c r="A67" s="391"/>
      <c r="B67" s="385"/>
      <c r="C67" s="386"/>
      <c r="D67" s="386"/>
      <c r="E67" s="386"/>
      <c r="F67" s="386"/>
      <c r="G67" s="386"/>
      <c r="H67" s="387"/>
      <c r="I67" s="388"/>
      <c r="J67" s="386"/>
      <c r="K67" s="386"/>
      <c r="L67" s="386"/>
      <c r="M67" s="386"/>
      <c r="N67" s="386"/>
      <c r="O67" s="389"/>
    </row>
    <row r="68" spans="1:15" ht="25.5">
      <c r="A68" s="391" t="s">
        <v>53</v>
      </c>
      <c r="B68" s="385">
        <f t="shared" ref="B68:G68" si="17">B59+B66</f>
        <v>88991</v>
      </c>
      <c r="C68" s="386">
        <f t="shared" si="17"/>
        <v>0</v>
      </c>
      <c r="D68" s="386">
        <f t="shared" si="17"/>
        <v>0</v>
      </c>
      <c r="E68" s="386">
        <f t="shared" si="17"/>
        <v>0</v>
      </c>
      <c r="F68" s="386">
        <f t="shared" si="17"/>
        <v>0</v>
      </c>
      <c r="G68" s="386">
        <f t="shared" si="17"/>
        <v>0</v>
      </c>
      <c r="H68" s="387">
        <f t="shared" si="0"/>
        <v>88991</v>
      </c>
      <c r="I68" s="388">
        <f t="shared" ref="I68:N68" si="18">I59+I66</f>
        <v>130139</v>
      </c>
      <c r="J68" s="386">
        <f t="shared" si="18"/>
        <v>155</v>
      </c>
      <c r="K68" s="386">
        <f t="shared" si="18"/>
        <v>0</v>
      </c>
      <c r="L68" s="386">
        <f t="shared" si="18"/>
        <v>0</v>
      </c>
      <c r="M68" s="386">
        <f t="shared" si="18"/>
        <v>0</v>
      </c>
      <c r="N68" s="386">
        <f t="shared" si="18"/>
        <v>0</v>
      </c>
      <c r="O68" s="389">
        <f t="shared" si="1"/>
        <v>130294</v>
      </c>
    </row>
    <row r="69" spans="1:15" ht="13.5" thickBot="1">
      <c r="A69" s="394"/>
      <c r="B69" s="395"/>
      <c r="C69" s="396"/>
      <c r="D69" s="396"/>
      <c r="E69" s="396"/>
      <c r="F69" s="396"/>
      <c r="G69" s="396"/>
      <c r="H69" s="397"/>
      <c r="I69" s="398"/>
      <c r="J69" s="396"/>
      <c r="K69" s="396"/>
      <c r="L69" s="396"/>
      <c r="M69" s="396"/>
      <c r="N69" s="396"/>
      <c r="O69" s="399"/>
    </row>
    <row r="70" spans="1:15" ht="13.5" thickBot="1">
      <c r="A70" s="400" t="s">
        <v>215</v>
      </c>
      <c r="B70" s="401">
        <f t="shared" ref="B70:G70" si="19">B48+B68</f>
        <v>784624</v>
      </c>
      <c r="C70" s="402">
        <f t="shared" si="19"/>
        <v>189492</v>
      </c>
      <c r="D70" s="402">
        <f t="shared" si="19"/>
        <v>268674</v>
      </c>
      <c r="E70" s="402">
        <f t="shared" si="19"/>
        <v>117937</v>
      </c>
      <c r="F70" s="402">
        <f t="shared" si="19"/>
        <v>18408</v>
      </c>
      <c r="G70" s="402">
        <f t="shared" si="19"/>
        <v>19756</v>
      </c>
      <c r="H70" s="403">
        <f t="shared" si="0"/>
        <v>1398891</v>
      </c>
      <c r="I70" s="404">
        <f t="shared" ref="I70:N70" si="20">I48+I68</f>
        <v>870596</v>
      </c>
      <c r="J70" s="402">
        <f t="shared" si="20"/>
        <v>192500</v>
      </c>
      <c r="K70" s="402">
        <f t="shared" si="20"/>
        <v>296943</v>
      </c>
      <c r="L70" s="402">
        <f t="shared" si="20"/>
        <v>120846</v>
      </c>
      <c r="M70" s="402">
        <f t="shared" si="20"/>
        <v>15219</v>
      </c>
      <c r="N70" s="402">
        <f t="shared" si="20"/>
        <v>23577</v>
      </c>
      <c r="O70" s="405">
        <f>SUM(I70:N70)</f>
        <v>1519681</v>
      </c>
    </row>
    <row r="72" spans="1:15" ht="15.75">
      <c r="A72" s="1347" t="s">
        <v>578</v>
      </c>
      <c r="B72" s="1348"/>
      <c r="C72" s="1348"/>
    </row>
    <row r="73" spans="1:15" ht="15.75">
      <c r="A73" s="1347" t="s">
        <v>579</v>
      </c>
      <c r="B73" s="1348"/>
      <c r="C73" s="1348"/>
    </row>
    <row r="74" spans="1:15" ht="15.75">
      <c r="A74" s="1347" t="s">
        <v>580</v>
      </c>
      <c r="B74" s="1348"/>
      <c r="C74" s="1348"/>
    </row>
  </sheetData>
  <sheetProtection selectLockedCells="1" selectUnlockedCells="1"/>
  <mergeCells count="16">
    <mergeCell ref="A72:C72"/>
    <mergeCell ref="A73:C73"/>
    <mergeCell ref="A74:C74"/>
    <mergeCell ref="I5:O5"/>
    <mergeCell ref="B6:B7"/>
    <mergeCell ref="C6:G6"/>
    <mergeCell ref="H6:H7"/>
    <mergeCell ref="I6:I7"/>
    <mergeCell ref="J6:N6"/>
    <mergeCell ref="O6:O7"/>
    <mergeCell ref="A1:H1"/>
    <mergeCell ref="A3:H3"/>
    <mergeCell ref="A4:B4"/>
    <mergeCell ref="F4:H4"/>
    <mergeCell ref="A5:A7"/>
    <mergeCell ref="B5:H5"/>
  </mergeCells>
  <pageMargins left="0.39374999999999999" right="0.39374999999999999" top="0.59027777777777779" bottom="0.51180555555555551" header="0.51180555555555551" footer="0.51180555555555551"/>
  <pageSetup paperSize="9" scale="86" firstPageNumber="0" fitToHeight="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23</vt:i4>
      </vt:variant>
    </vt:vector>
  </HeadingPairs>
  <TitlesOfParts>
    <vt:vector size="23" baseType="lpstr">
      <vt:lpstr>1.Mérleg</vt:lpstr>
      <vt:lpstr>2. Működ.felhalm bev.</vt:lpstr>
      <vt:lpstr>3. Önkor. M-F. Köt.Önk. Áll.</vt:lpstr>
      <vt:lpstr> 4A Önkorm. bevét.köt. fa.</vt:lpstr>
      <vt:lpstr>4B Önkor. bevét. önk.fa.</vt:lpstr>
      <vt:lpstr>4C Önk. bevét állig.fa.</vt:lpstr>
      <vt:lpstr>5. GAMESZ és int. bev.</vt:lpstr>
      <vt:lpstr>6. Önk. kiad. köt.önk.állig.</vt:lpstr>
      <vt:lpstr>7. költs.kiad.</vt:lpstr>
      <vt:lpstr>8A Önk.Műk Felh. köt.fa.</vt:lpstr>
      <vt:lpstr>8B Önk. Műk Felhalm.Önként fa.</vt:lpstr>
      <vt:lpstr>8C Önk. Műk. Felhal. Állig.fa.</vt:lpstr>
      <vt:lpstr>9. mell. GAMESZ</vt:lpstr>
      <vt:lpstr>10-11. beruh-felúj.</vt:lpstr>
      <vt:lpstr>12. Céltartalék</vt:lpstr>
      <vt:lpstr>13-14.Létszám</vt:lpstr>
      <vt:lpstr>15.Adósságot keletk. ügylet</vt:lpstr>
      <vt:lpstr>16. adóss.keletk. g.stab.</vt:lpstr>
      <vt:lpstr>17-18-19.Adóss.keletk.</vt:lpstr>
      <vt:lpstr>20.Adósság</vt:lpstr>
      <vt:lpstr>21. Eu projekt.</vt:lpstr>
      <vt:lpstr>22 Közvetett tám.</vt:lpstr>
      <vt:lpstr> 23.Előir. felhaszn.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ronai.istvan</cp:lastModifiedBy>
  <cp:lastPrinted>2013-02-27T14:50:48Z</cp:lastPrinted>
  <dcterms:created xsi:type="dcterms:W3CDTF">2013-02-14T14:20:11Z</dcterms:created>
  <dcterms:modified xsi:type="dcterms:W3CDTF">2013-08-09T11:02:28Z</dcterms:modified>
</cp:coreProperties>
</file>