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2. M." sheetId="1" r:id="rId1"/>
    <sheet name="3.M." sheetId="2" r:id="rId2"/>
    <sheet name="4.M." sheetId="3" r:id="rId3"/>
    <sheet name="5.M." sheetId="4" r:id="rId4"/>
    <sheet name="6.M." sheetId="5" r:id="rId5"/>
    <sheet name="7.M." sheetId="6" r:id="rId6"/>
  </sheets>
  <definedNames>
    <definedName name="_xlnm.Print_Area" localSheetId="0">'2. M.'!$A$1:$K$87</definedName>
    <definedName name="_xlnm.Print_Area" localSheetId="1">'3.M.'!$A$1:$K$174</definedName>
  </definedNames>
  <calcPr fullCalcOnLoad="1"/>
</workbook>
</file>

<file path=xl/sharedStrings.xml><?xml version="1.0" encoding="utf-8"?>
<sst xmlns="http://schemas.openxmlformats.org/spreadsheetml/2006/main" count="585" uniqueCount="481">
  <si>
    <t>Megnevezés</t>
  </si>
  <si>
    <t>Költségvetési bevételek</t>
  </si>
  <si>
    <t>Költségvetési kiadások</t>
  </si>
  <si>
    <t>Költségvetési hiány</t>
  </si>
  <si>
    <t>Költségvetési többlet</t>
  </si>
  <si>
    <t>Előző évek pénzmaradványának igénybevétele</t>
  </si>
  <si>
    <t>Tárgyévi kiadások</t>
  </si>
  <si>
    <t>Tárgyévi bevételek</t>
  </si>
  <si>
    <t xml:space="preserve"> /adatok e Ft-ban/</t>
  </si>
  <si>
    <t>2014. évi eredeti eir. Működési</t>
  </si>
  <si>
    <t xml:space="preserve">2014. évi eredeti eir. Felhalmozási </t>
  </si>
  <si>
    <t>Költségvetési bevételek:</t>
  </si>
  <si>
    <t>Rovat száma</t>
  </si>
  <si>
    <t>Helyi önkormányzatok működésének általános támogatása</t>
  </si>
  <si>
    <t xml:space="preserve"> -Önkormányzati Hivatal működésének támogatása</t>
  </si>
  <si>
    <t xml:space="preserve"> -Település üzemeltetés (zöldterület-gazdálkodás, közvilágítás, köztemető-fenntartás, közütak-fenntartása)</t>
  </si>
  <si>
    <t xml:space="preserve"> -Egyéb önkormányzati feladatok támogatása</t>
  </si>
  <si>
    <t>Települési önkormányzatok szociális és gyermekjóléti feladatainak támogatása</t>
  </si>
  <si>
    <t xml:space="preserve"> -Falugondnoki szolgálat támogatása</t>
  </si>
  <si>
    <t xml:space="preserve"> -Kistelepülések szociális feladatainak támogatása</t>
  </si>
  <si>
    <t xml:space="preserve"> -Hozzájárulás pénzbeli szociális ellátásokhoz</t>
  </si>
  <si>
    <t>Települési önkormányzatok kulturális feladatainak támogatása</t>
  </si>
  <si>
    <t>Működési célú központosított előírányzatok (lakott külterület)</t>
  </si>
  <si>
    <t>Helyi önkormányzatok kiegészítő támogatásai (egyes jövedelem pótló támogatások kiegészítése)</t>
  </si>
  <si>
    <t>Működési célúvisszatérítendő támogatások, kölcsönök visszatérülése államháztartáson belülről</t>
  </si>
  <si>
    <t>Egyéb működési célú támogatások bevételei államháztartáson belülről (közfoglalkoztatottak bére)</t>
  </si>
  <si>
    <t>B1</t>
  </si>
  <si>
    <t>Vagyoni típusú adók</t>
  </si>
  <si>
    <t xml:space="preserve"> -Magánszemélyek kommunális adója</t>
  </si>
  <si>
    <t xml:space="preserve"> -Idegenforgalmi adó</t>
  </si>
  <si>
    <t>Gépjárműadó</t>
  </si>
  <si>
    <t>Egyéb áruhasználati és szolgáltatási adók (talajterhelési díj)</t>
  </si>
  <si>
    <t>Egyéb közhatalmi bevételek</t>
  </si>
  <si>
    <t xml:space="preserve"> -Igazgatási szolgáltatási díj</t>
  </si>
  <si>
    <t xml:space="preserve"> -Adópótlék, adóbírság</t>
  </si>
  <si>
    <t xml:space="preserve"> -Egyéb közhatalmi bevételek</t>
  </si>
  <si>
    <t>B3</t>
  </si>
  <si>
    <t>Áru- és készletértékesítés ellenértéke</t>
  </si>
  <si>
    <t>Szolgáltatások ellenértéke</t>
  </si>
  <si>
    <t>Közvetített szolgáltatások értéke</t>
  </si>
  <si>
    <t>Tulajdonosi bevételek</t>
  </si>
  <si>
    <t>Kiszámlázott általános forgalmi adó</t>
  </si>
  <si>
    <t>Kamatbevétel</t>
  </si>
  <si>
    <t>Egyéb működési bevételek</t>
  </si>
  <si>
    <t>B4</t>
  </si>
  <si>
    <t>Egyéb felhalmozási célú átvett pénzeszközök</t>
  </si>
  <si>
    <t>B7</t>
  </si>
  <si>
    <t>B1-B7</t>
  </si>
  <si>
    <t>Rövid lejáratú hitelek, kölcsönök felvétele</t>
  </si>
  <si>
    <t xml:space="preserve">Hitel-, kölcsönfelvétel államháztartáson kívülről </t>
  </si>
  <si>
    <t>Előző év költségvetési maradványának igénybevétele</t>
  </si>
  <si>
    <t>Maradvány igénybevétele</t>
  </si>
  <si>
    <t>B8</t>
  </si>
  <si>
    <t>TÁRGYÉVI BEVÉTELEK ÖSSZESEN:</t>
  </si>
  <si>
    <t>Tervezett előirányzat</t>
  </si>
  <si>
    <t>Rövid lejáratú hitel, kölcsön felvét</t>
  </si>
  <si>
    <t>Rövid lejáratú hitel, kölcsön törlesztés</t>
  </si>
  <si>
    <t xml:space="preserve"> -</t>
  </si>
  <si>
    <t xml:space="preserve"> - </t>
  </si>
  <si>
    <t>Központi, irányító szervi támogatások folyósítása - Hivatal finanszírozás</t>
  </si>
  <si>
    <t xml:space="preserve">                                                                                 ( Adatok ezer Ft- ban ) </t>
  </si>
  <si>
    <t>Egyéb külső személyi juttatások</t>
  </si>
  <si>
    <t>K1</t>
  </si>
  <si>
    <t>Munkaadókat terhelő járulékok és szociális hozzájárulási adó</t>
  </si>
  <si>
    <t>K2</t>
  </si>
  <si>
    <t>Szakmai anyagok beszerzése</t>
  </si>
  <si>
    <t xml:space="preserve"> -Vegyszerbeszerzés</t>
  </si>
  <si>
    <t xml:space="preserve"> -Irodaszer, nyomtatvány</t>
  </si>
  <si>
    <t xml:space="preserve"> -Könyv beszerzés</t>
  </si>
  <si>
    <t xml:space="preserve"> -Folyóirat beszerzés</t>
  </si>
  <si>
    <t>Üzemeltetési anyagok beszerzése</t>
  </si>
  <si>
    <t xml:space="preserve"> -Tüzelőanyag beszerzés</t>
  </si>
  <si>
    <t xml:space="preserve"> -Hajtó - és kenőanyagok</t>
  </si>
  <si>
    <t xml:space="preserve"> -Munkaruha, védőruha</t>
  </si>
  <si>
    <t xml:space="preserve"> -Egyéb anyagbeszerzés</t>
  </si>
  <si>
    <t>Informatikai szolgáltatások igénybevétele</t>
  </si>
  <si>
    <t>Egyéb kommunikációs szolgáltatások</t>
  </si>
  <si>
    <t>Közüzemi díjak</t>
  </si>
  <si>
    <t xml:space="preserve"> -Gázenergia</t>
  </si>
  <si>
    <t xml:space="preserve"> -Villamos energia</t>
  </si>
  <si>
    <t xml:space="preserve"> -Víz- és csatorna díjak</t>
  </si>
  <si>
    <t>Bérleti és lízing díjak</t>
  </si>
  <si>
    <t>Karbantartási, kisjavítási szolgáltatások</t>
  </si>
  <si>
    <t>Szakmai tevékenységet segítő szolgáltatások</t>
  </si>
  <si>
    <t>Egyéb szolgáltatások</t>
  </si>
  <si>
    <t>Kiküldetések kiadásai</t>
  </si>
  <si>
    <t>Reklám - és propagandakiadások</t>
  </si>
  <si>
    <t>Működési célú előzetesen felszámított általános forgalmi adó</t>
  </si>
  <si>
    <t>K3</t>
  </si>
  <si>
    <t>Betegséggel kapcsolatos (nem társadalombiztosítási) ellátások</t>
  </si>
  <si>
    <t xml:space="preserve"> -Ápolási díj</t>
  </si>
  <si>
    <t xml:space="preserve"> -Közgyógyellátás</t>
  </si>
  <si>
    <t>Foglalkoztatással, munkanélküliséggel kapcsolatos ellátások (FHT.)</t>
  </si>
  <si>
    <t>Lakhatással kapcsolatos ellátások (Lakásfenntartási támogatás)</t>
  </si>
  <si>
    <t>Egyéb nem intézményi ellátások</t>
  </si>
  <si>
    <t xml:space="preserve">  -Temetési segély</t>
  </si>
  <si>
    <t>K4</t>
  </si>
  <si>
    <t>Egyéb működési célú támogatások államháztartáson belülre</t>
  </si>
  <si>
    <t xml:space="preserve"> -Óvoda finanszírozás</t>
  </si>
  <si>
    <t xml:space="preserve"> -Iskolai étkeztetése</t>
  </si>
  <si>
    <t xml:space="preserve"> -Észak-Nyugat Zalai Kistérségi Társulás tagdíj hozzájárulás</t>
  </si>
  <si>
    <t xml:space="preserve"> -Többcélú Kistérségi  Társulás tagdíj hozzájárulás</t>
  </si>
  <si>
    <t xml:space="preserve"> -Kistérségi ügyelet működési hozzájárulás</t>
  </si>
  <si>
    <t xml:space="preserve"> -Védőnői szolgálat</t>
  </si>
  <si>
    <t>Egyéb működési célú támogatások államháztartáson kívülre</t>
  </si>
  <si>
    <t xml:space="preserve"> -Göcsej-Hegyhát   Leader  egyesület tagdíj hozzájárulás</t>
  </si>
  <si>
    <t xml:space="preserve">  -Közvilágítási Egyesület tagdíj hozzájárulás</t>
  </si>
  <si>
    <t xml:space="preserve"> -Zalai Falvakért Egyesület tagdíj hozzájárulás</t>
  </si>
  <si>
    <t xml:space="preserve"> -Polgárőr Egyesület működésének támogatása</t>
  </si>
  <si>
    <t xml:space="preserve"> -Zala-Menti Polgármesterek és Polgárok egyesületének támogatása</t>
  </si>
  <si>
    <t xml:space="preserve"> -BURSA</t>
  </si>
  <si>
    <t xml:space="preserve"> -Fogorvosi ügyelet hozzájárulás</t>
  </si>
  <si>
    <t xml:space="preserve"> -Zalatáj Kiadó támogatása</t>
  </si>
  <si>
    <t xml:space="preserve"> -Ifjusági Egyesület működési célú támogatása</t>
  </si>
  <si>
    <t xml:space="preserve"> -Faluért Alapítvány működési célú támogatása</t>
  </si>
  <si>
    <t xml:space="preserve"> -Turisztikai Közhasznú Egyesület működési célú támogatása </t>
  </si>
  <si>
    <t xml:space="preserve"> -Nagypáli Fejlesztési Övezet Nonprofit Kft. működési célú támogatása</t>
  </si>
  <si>
    <t>Tartalékok</t>
  </si>
  <si>
    <t xml:space="preserve"> -Szennyvíz alszámla pénzkészlete</t>
  </si>
  <si>
    <t xml:space="preserve"> -Beruházásokra, felújításokra tartalék</t>
  </si>
  <si>
    <t xml:space="preserve"> -Működési tartalék (általános tartalék)</t>
  </si>
  <si>
    <t>K5</t>
  </si>
  <si>
    <t>Ingatlanok beszerzése, létesítése</t>
  </si>
  <si>
    <t xml:space="preserve"> -Park - és bemutatóhely kialakítása</t>
  </si>
  <si>
    <t xml:space="preserve"> -Boronapince felújítás</t>
  </si>
  <si>
    <t>Egyéb tárgyi eszközök beszerzése, létesítése (Kisértékű tárgyi eszközök beszerzése)</t>
  </si>
  <si>
    <t>Beruházási célú előzetesen felszámított általános forgalmi adó</t>
  </si>
  <si>
    <t>K6</t>
  </si>
  <si>
    <t xml:space="preserve"> -Nagypáli hosszú-parkoló melletti kiemelt szegély bontás, helyreállítás </t>
  </si>
  <si>
    <t xml:space="preserve"> -Nagypáli lakótelep területén útburkolat helyreállítás</t>
  </si>
  <si>
    <t xml:space="preserve"> -Nagypáli Vitalitas medence szerkezetépítés</t>
  </si>
  <si>
    <t xml:space="preserve"> -Nagypáli hosszú-parkoló melletti járda építés</t>
  </si>
  <si>
    <t xml:space="preserve"> -Nagypáli faluház előtti térkövezés</t>
  </si>
  <si>
    <t xml:space="preserve"> -Nagypáli Vitalitas medence burkolás (030/2 hrsz.)</t>
  </si>
  <si>
    <t xml:space="preserve"> -Nagypáli, Aany J. u. járda térburkolat helyreállítás</t>
  </si>
  <si>
    <t xml:space="preserve"> -Napelem telep alap készítés</t>
  </si>
  <si>
    <t xml:space="preserve"> -Nagypáli KHT. Út melletti parkoló felújítás és a 109/2 hrsz.-ú járda felújítása számlarészletező szerint</t>
  </si>
  <si>
    <t>Felújítási célú előzetesen felszámított általános forgalmi adó</t>
  </si>
  <si>
    <t>K7</t>
  </si>
  <si>
    <t>Egyéb felhalmozási célú támogatások államháztartáson kívülre</t>
  </si>
  <si>
    <t xml:space="preserve"> -Zala Menti Turisztikai Közhasznú Egyesület  - turisztikai térkép</t>
  </si>
  <si>
    <t xml:space="preserve"> -Nagypáli Ifjusági Egyesület - Kiadványok - és bemutatófilm</t>
  </si>
  <si>
    <t xml:space="preserve"> -Nagypáli Ifjusági Egyesület -Helyi termék kiállító tér</t>
  </si>
  <si>
    <t>K8</t>
  </si>
  <si>
    <t xml:space="preserve">Költségvetési kiadások </t>
  </si>
  <si>
    <t>K1-K8</t>
  </si>
  <si>
    <t>Rövid lejáratú hitelek, kölcsönök törlesztése</t>
  </si>
  <si>
    <t>Központi, irányító szervi támogatások folyóítása</t>
  </si>
  <si>
    <t>K9</t>
  </si>
  <si>
    <t xml:space="preserve">Önkormányzati létszám előirányzat </t>
  </si>
  <si>
    <t xml:space="preserve">Ebből: Közfoglalkoztatottak éves létszám előirányzata </t>
  </si>
  <si>
    <t>Költségvetési kiadások:</t>
  </si>
  <si>
    <t>Kiadási tétel megnevezése</t>
  </si>
  <si>
    <t>Foglalkoztatottak személyi juttatásai</t>
  </si>
  <si>
    <t>Külső személyi juttatások</t>
  </si>
  <si>
    <t>Személyi juttatások</t>
  </si>
  <si>
    <t>Készletbeszerzés</t>
  </si>
  <si>
    <t xml:space="preserve">Kommunikációs szolgáltatások </t>
  </si>
  <si>
    <t>Szolgáltatási kiadások</t>
  </si>
  <si>
    <t xml:space="preserve">Kiküldetések, reklám - és propagandakiadások </t>
  </si>
  <si>
    <t>Különféle befizetések és egyéb dologi kiadások</t>
  </si>
  <si>
    <t>Dologi kiadások</t>
  </si>
  <si>
    <t>Ellátottak pénzbeli juttatásai</t>
  </si>
  <si>
    <t>Egyéb működési célú kiadások</t>
  </si>
  <si>
    <t>Beruházások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</si>
  <si>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</si>
  <si>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</si>
  <si>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</si>
  <si>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finanszírozás kiadásai </t>
  </si>
  <si>
    <t xml:space="preserve">Finanszírozási kiadások </t>
  </si>
  <si>
    <t>Önkormányzatok működési támogatásai</t>
  </si>
  <si>
    <t>Működési célú támogatások államháztartáson belülről</t>
  </si>
  <si>
    <t xml:space="preserve">Termékek és szolgáltatások adói </t>
  </si>
  <si>
    <t>Közhatalmi bevételek</t>
  </si>
  <si>
    <t xml:space="preserve">Működési bevételek </t>
  </si>
  <si>
    <t xml:space="preserve">Felhalmozási célú átvett pénzeszközök </t>
  </si>
  <si>
    <t xml:space="preserve">Költségvetési bevételek </t>
  </si>
  <si>
    <t xml:space="preserve">Finanszírozási bevételek </t>
  </si>
  <si>
    <t xml:space="preserve">TÁRGYÉVI KIADÁSOK  ÖSSZESEN: </t>
  </si>
  <si>
    <t>Hitelműveletek igénybevétele utáni többlet / hiány</t>
  </si>
  <si>
    <t>Előző évek pénzmaradványának igénybevétele uáni többlet / hiány</t>
  </si>
  <si>
    <t>2014. évi erdeti eir. Összesen</t>
  </si>
  <si>
    <t>Projekt megnevezése</t>
  </si>
  <si>
    <t>Törvény szerinti illetmények, munkabérek</t>
  </si>
  <si>
    <t>Béren kívüli juttatások</t>
  </si>
  <si>
    <t>2014. évi kormányzati funkció</t>
  </si>
  <si>
    <t>2014. évi kormányzati funkció elnevezése</t>
  </si>
  <si>
    <t>I. Kiadások és bevételek kormányzati funkcióként</t>
  </si>
  <si>
    <t>052020</t>
  </si>
  <si>
    <t>Szennyvíz gyűjtése, tisztítása, elhelyezése</t>
  </si>
  <si>
    <t>051030</t>
  </si>
  <si>
    <t>Nem veszélyes (települési) hulladék vegyes (ömlesztett) begyűjtése, szállítása, átrakása</t>
  </si>
  <si>
    <t>013350</t>
  </si>
  <si>
    <t>Önkormányzati vagyonnal való gazdálkodással kapcsolatos feladatok (önkormányzati tulajdonú üzlethelyiségek, irodák, más ingatlanok hasznosítása)</t>
  </si>
  <si>
    <t>011130</t>
  </si>
  <si>
    <t>Önkormányzatok és önkormányzati hivatalok jogalkotó és általános igazgatási tevékenysége</t>
  </si>
  <si>
    <t>064010</t>
  </si>
  <si>
    <t>Közvilágítás</t>
  </si>
  <si>
    <t>066020</t>
  </si>
  <si>
    <t>Város-, községgazdálkodási egyéb szolgáltatások</t>
  </si>
  <si>
    <t>018010</t>
  </si>
  <si>
    <t>Önkormányzatok elszámolásai a központi költségvetéssel</t>
  </si>
  <si>
    <t>072190</t>
  </si>
  <si>
    <t>Általános orvosi szolgáltatások finanszírozása és támogatása</t>
  </si>
  <si>
    <t>091140</t>
  </si>
  <si>
    <t xml:space="preserve">Óvodai nevelés, ellátás működtetési feladatai </t>
  </si>
  <si>
    <t>091211</t>
  </si>
  <si>
    <t>Köznevelési intézmény 1-4. évfolyamán tanulók nevelésével, oktatásával összefüggő működtetési feladatok</t>
  </si>
  <si>
    <t>072112</t>
  </si>
  <si>
    <t>Háziorvosi ügyeleti ellátás</t>
  </si>
  <si>
    <t>072311</t>
  </si>
  <si>
    <t>Fogorvosi alapellátás</t>
  </si>
  <si>
    <t>101150</t>
  </si>
  <si>
    <t>Betegséggel kapcsolatos pénzbeli ellátások, támogatások</t>
  </si>
  <si>
    <t>107060</t>
  </si>
  <si>
    <t>Egyéb szociális pénzbeli ellátások, támogatások</t>
  </si>
  <si>
    <t>103010</t>
  </si>
  <si>
    <t>Elhunyt személyek hátramaradottainak pénzbeli ellátása</t>
  </si>
  <si>
    <t>041233</t>
  </si>
  <si>
    <t>Hosszabb időtartamú közfoglalkoztatás (Vállalkozás részére foglalkoztatást helyettesítő támogatásban részesülő személy foglalkoztatásához nyújtható támogatás )</t>
  </si>
  <si>
    <t>082094</t>
  </si>
  <si>
    <t>Közművelődés-kulturális alapú gazdaságfejlesztés</t>
  </si>
  <si>
    <t>013320</t>
  </si>
  <si>
    <t>Köztemető - fenntartás és - működtetés</t>
  </si>
  <si>
    <t>105010</t>
  </si>
  <si>
    <t>Munkanélküli aktív korúak ellátásai</t>
  </si>
  <si>
    <t>106020</t>
  </si>
  <si>
    <t>Lakásfenntartással, lakhatással összefüggő ellátások</t>
  </si>
  <si>
    <t>045160</t>
  </si>
  <si>
    <t>Közutak, hidak, alagutak üzemeltetése, fenntartása</t>
  </si>
  <si>
    <t>107055</t>
  </si>
  <si>
    <t>Falugondnoki, tanyagondnoki szolgáltatás</t>
  </si>
  <si>
    <t>084031</t>
  </si>
  <si>
    <t>Civil szervezetek működési támogatása</t>
  </si>
  <si>
    <t>084032</t>
  </si>
  <si>
    <t>Civil szervezetek porgramtámogatása</t>
  </si>
  <si>
    <t>066010</t>
  </si>
  <si>
    <t>Zöldterület-kezelés</t>
  </si>
  <si>
    <t xml:space="preserve"> - általános tartalék</t>
  </si>
  <si>
    <t xml:space="preserve"> - céltartalék</t>
  </si>
  <si>
    <t>MINDÖSSZESEN:</t>
  </si>
  <si>
    <t>önk.</t>
  </si>
  <si>
    <t>Bevétel 2014. évi eredeti előirányzata</t>
  </si>
  <si>
    <t>Kiadás 2014. évi eredeti előirányzata</t>
  </si>
  <si>
    <t>Költségvetési egyenleg megállapítása, hiány finanszírozásának módja, többlet felhasználása - 6. melléklet</t>
  </si>
  <si>
    <t>Bevételi  forrás  megnevezése</t>
  </si>
  <si>
    <t xml:space="preserve"> -Hivatali épület emeletén kialakított irodák festési munkálatai</t>
  </si>
  <si>
    <t xml:space="preserve"> - Helyi önkormányzatok működésének általános támogatása</t>
  </si>
  <si>
    <t xml:space="preserve"> - Települési önkormányzatok szociális, gyermekjóléti és gyermekétkeztetési feladatainak támogatása</t>
  </si>
  <si>
    <t xml:space="preserve"> - Települési önkormányzatok kulturális feladatainak támogatása</t>
  </si>
  <si>
    <t xml:space="preserve"> - Helyi önkormányzatok kiegészítő támogatásai</t>
  </si>
  <si>
    <t>I. Módosítás</t>
  </si>
  <si>
    <t>I. Módosítás működési</t>
  </si>
  <si>
    <t>I. Módosítás felhalmozási</t>
  </si>
  <si>
    <t xml:space="preserve"> - Árubeszerzés</t>
  </si>
  <si>
    <t>Fizetendő általános forgalmi adó, cégautóadó</t>
  </si>
  <si>
    <t>Egyéb dologi kiadások (kamat)</t>
  </si>
  <si>
    <t xml:space="preserve"> - Egervári körzeti fogorvosi rendelőbe fogorvosi szék vásárlásához lakosságszám arányában hozzájárulás</t>
  </si>
  <si>
    <t xml:space="preserve"> - Nagypáli Nyugdíjas Egyesület működési célú támogatása</t>
  </si>
  <si>
    <t xml:space="preserve"> - Pályázati Management Iroda Nonprofit Kft. működési támogatás</t>
  </si>
  <si>
    <t xml:space="preserve"> - Göcsej - Hegyhát Leader Egyesület működési célú támogatása</t>
  </si>
  <si>
    <t>Felhalmozási célú visszatérítendő támogatások, kölcsönök nyújtása államháztartáson kívülre</t>
  </si>
  <si>
    <t>Működési célú visszatérítendő támogatások, kölcsönök nyújtása államháztartáson kívülre</t>
  </si>
  <si>
    <t xml:space="preserve"> - Magyar Régiómenedzsment Közhasznú Nonprofit Kft.Turisztikai szolgáltató központ kialakítása - visszatérítendő pályázati támogatás  </t>
  </si>
  <si>
    <t xml:space="preserve"> - Szociális Kölcsön nyújtása (háztartásoknak)</t>
  </si>
  <si>
    <t xml:space="preserve"> - Polgárőr Egyesület - Helyi Biopiac pályázathoz nyújtott visszatérítendő támogatás</t>
  </si>
  <si>
    <t xml:space="preserve"> - Ifjúsági Egyesület - Helyi termék kiállító tér pályázathoz nyújtott visszatérítendő támogatás</t>
  </si>
  <si>
    <t xml:space="preserve"> - Magyar Régiómenedzsment Közhasznú Nonprofit Kft. Rózsakert projekt visszatérítendő pályázati támogatás nyújtása</t>
  </si>
  <si>
    <t xml:space="preserve"> - Magyar Régiómenedzsment Közhasznú Nonprofit Kft. Traktor vásárlásához visszatérítendő támogatás nyújtása</t>
  </si>
  <si>
    <t xml:space="preserve"> - Észak - Nyugat Zalai Kistérségi Társulásnak visszatérítendő támogatás nyújtása (Kistérségi Ifjúsági - és Kulturális találkozó)</t>
  </si>
  <si>
    <t>Faluért Alapítvány - Közterület rehabilitáció</t>
  </si>
  <si>
    <t xml:space="preserve"> - Magyar Régiómenedzsment  Közhasznú Nonprofit Kft. - Turisztikai Szolgáltató  Központ 50 %-os tulajdonjoga</t>
  </si>
  <si>
    <t xml:space="preserve"> -  Szennyvíz vagyon felújítása</t>
  </si>
  <si>
    <t xml:space="preserve"> - Kávézó vízberendezési tárgyak bekötése</t>
  </si>
  <si>
    <t xml:space="preserve"> - IKSZT tetőtér víz, fűtés szerelés</t>
  </si>
  <si>
    <t xml:space="preserve"> - Vitalitas medence gépészeti munkálatai</t>
  </si>
  <si>
    <t xml:space="preserve"> - 3 fázisú fogyasztó bekapcsolása ( 83/138. hrsz., 83/5. hrsz.)</t>
  </si>
  <si>
    <t xml:space="preserve"> - LED lámpatest vásárlás 109/1. hrsz.</t>
  </si>
  <si>
    <t xml:space="preserve"> - Öntözőrendszer (falucentrum), szökőkút gépészet</t>
  </si>
  <si>
    <t xml:space="preserve"> - Hegyi út felújítási munkálata</t>
  </si>
  <si>
    <t xml:space="preserve"> - Petőfi út útburkolat javítás (1-39. sz.)</t>
  </si>
  <si>
    <t xml:space="preserve"> - IKSZT tetőtér parkettázás (anyag, munkadíj)</t>
  </si>
  <si>
    <t>I. Módosítás összesen</t>
  </si>
  <si>
    <t>B6</t>
  </si>
  <si>
    <t>Működési célú átvett pénzeszközök</t>
  </si>
  <si>
    <t>Háztartásoktól kölcsön visszatérülés</t>
  </si>
  <si>
    <t xml:space="preserve"> - Területalapú támogatás - energiafűz</t>
  </si>
  <si>
    <t xml:space="preserve"> -Önkormányzat által saját hatáskörben adott pénzügyi ellátás (korábban átmeneti segély, iskola-, óvodakezdési támogatás)</t>
  </si>
  <si>
    <t>Immateriális javak beszerzése</t>
  </si>
  <si>
    <t xml:space="preserve"> - WIN ZP Konfiguráció </t>
  </si>
  <si>
    <t xml:space="preserve"> - E - Pult nyilvántartó szoftver</t>
  </si>
  <si>
    <t xml:space="preserve"> - Polgárőr Egyesület - Helyi Biopiac </t>
  </si>
  <si>
    <t>2014. I. módosított előirányzat összesen</t>
  </si>
  <si>
    <t>2014. I. módosított működési előirányzat</t>
  </si>
  <si>
    <t>2014. évi I. módosított felhalmozási előirányzat</t>
  </si>
  <si>
    <t>Eredeti eir. Bevétel</t>
  </si>
  <si>
    <t>Eredeti eir. Kiadás</t>
  </si>
  <si>
    <t>50*</t>
  </si>
  <si>
    <t>580**</t>
  </si>
  <si>
    <t>* Hirdetési költségek.</t>
  </si>
  <si>
    <t>4 000***</t>
  </si>
  <si>
    <t>VISSZAADVA.</t>
  </si>
  <si>
    <t>2014. évi önkormányzat által megvalósítandó EU-s projektek I. módosítás</t>
  </si>
  <si>
    <t xml:space="preserve"> - Működési célú központosított előirányzatok (E-útdíj: 16 111 e Ft, Szeretlek Mo. 195 e Ft, Lakott külterület és bérkompenzáció 70 e Ft)</t>
  </si>
  <si>
    <t>081030</t>
  </si>
  <si>
    <t>Sportlétesítmények, edzőtáborok működtetése és fejlesztése</t>
  </si>
  <si>
    <t>I. Módosított bevételi eir.</t>
  </si>
  <si>
    <t>I. Módosított kiadási eir.</t>
  </si>
  <si>
    <t>II. Módosítás összesen</t>
  </si>
  <si>
    <t>Felhalmozási célú támogatások államháztartáson belülről</t>
  </si>
  <si>
    <t>B2</t>
  </si>
  <si>
    <t>Áfa visszatérítése</t>
  </si>
  <si>
    <t>Államháztartáson belüli megelőlegezések</t>
  </si>
  <si>
    <t>II. Módosítás</t>
  </si>
  <si>
    <t>Foglalkoztatottak egyéb személyi juttatásai</t>
  </si>
  <si>
    <t>Választott tisztségviselők juttatásai</t>
  </si>
  <si>
    <t>Munkavégzésre irányuló egyéb jogviszonyba nem saját foglalkoztatottak fizetési juttatásai</t>
  </si>
  <si>
    <t>Kamatkiadások</t>
  </si>
  <si>
    <t>Egyéb pénzügyi műveletek kiadásai</t>
  </si>
  <si>
    <t>Családi támogatások</t>
  </si>
  <si>
    <t>Elvonások és befizetések</t>
  </si>
  <si>
    <t>Zala m. Kormányhivatal Földhivatal támogatása</t>
  </si>
  <si>
    <t>Ingatlanok felújitása</t>
  </si>
  <si>
    <t>Egyéb tárgyi eszközök felújítása (szennyvíz vagyon)</t>
  </si>
  <si>
    <t>Faluért Alapítvány - áfa befizetés</t>
  </si>
  <si>
    <t>II. Módosítás működési</t>
  </si>
  <si>
    <t>II. Módosítás felhalmozási</t>
  </si>
  <si>
    <t>II. Módosított bevételi eir.</t>
  </si>
  <si>
    <t>900020</t>
  </si>
  <si>
    <t>Önkormányzati funkcióra nem sorolható bevételek államháztartáson kívülről</t>
  </si>
  <si>
    <t>104051</t>
  </si>
  <si>
    <t>Gyermekvédelmi pénzbeli és természetbeni juttatások</t>
  </si>
  <si>
    <t>900060</t>
  </si>
  <si>
    <t>Forgatási és befektetési célú finanszírozási műveletek</t>
  </si>
  <si>
    <t>082044</t>
  </si>
  <si>
    <t>Könyvtári szolgáltatások</t>
  </si>
  <si>
    <t>082091</t>
  </si>
  <si>
    <t>Közművelődés - közösségi és társadalmi részvétel fejlesztése</t>
  </si>
  <si>
    <t>042220</t>
  </si>
  <si>
    <t>Erdőgazdálkodás</t>
  </si>
  <si>
    <t>018030</t>
  </si>
  <si>
    <t>Támogatási célú finanszírozási műveletek</t>
  </si>
  <si>
    <t>016010</t>
  </si>
  <si>
    <t>II. Módosított kiadási eir.</t>
  </si>
  <si>
    <t>Országgyűlési-, önkormányzati-, és ep. képviselőválasztással kapcsolatos tevékenységek</t>
  </si>
  <si>
    <t>Rendszeres gyermekvédelmi kedvezményben részesülők Erzsébet utalványa</t>
  </si>
  <si>
    <t>Tárgyi eszközök bérbeadásából származó bevétele</t>
  </si>
  <si>
    <t xml:space="preserve">                 Költségvetési szerv megnevezése</t>
  </si>
  <si>
    <t>2014. ÉVI I. MÓDOSÍTOTT ELÓIRÁNYZAT TELJES HIVATAL MINDÖSSZESEN</t>
  </si>
  <si>
    <t>2014. II. MÓDOSÍTOTT ÖSSZESEN TELJES HIVATAL MINDÖSSZESEN</t>
  </si>
  <si>
    <r>
      <t xml:space="preserve">2014. II. MÓDOSÍTOTT ELŐIRÁNYZAT </t>
    </r>
    <r>
      <rPr>
        <b/>
        <u val="single"/>
        <sz val="14"/>
        <color indexed="8"/>
        <rFont val="Garamond"/>
        <family val="1"/>
      </rPr>
      <t>SZÉKHELY ÖSSZESEN</t>
    </r>
  </si>
  <si>
    <r>
      <t xml:space="preserve">2014. II. MÓDOSÍTOTT ELŐIRÁNYZAT </t>
    </r>
    <r>
      <rPr>
        <b/>
        <u val="single"/>
        <sz val="14"/>
        <color indexed="8"/>
        <rFont val="Garamond"/>
        <family val="1"/>
      </rPr>
      <t>KIRENDELTSÉG</t>
    </r>
  </si>
  <si>
    <t>BEVÉTELEK (ezer Ft)</t>
  </si>
  <si>
    <t>Működési célú támogatások államházt.bel.</t>
  </si>
  <si>
    <t>Működési bevételek</t>
  </si>
  <si>
    <t>Közvetített szolgálatások értéke</t>
  </si>
  <si>
    <t>Készletértékesítés ellenértéke</t>
  </si>
  <si>
    <t xml:space="preserve">Egyéb működési bevételek </t>
  </si>
  <si>
    <t>Kamatbevételek</t>
  </si>
  <si>
    <t>3</t>
  </si>
  <si>
    <t xml:space="preserve">Egyéb működési célú átvett pénzeszközök </t>
  </si>
  <si>
    <t xml:space="preserve">Működési célú visszatérítendő tám, kölcsönök visszatér. ÁHT.-én kívülről </t>
  </si>
  <si>
    <t>4</t>
  </si>
  <si>
    <t>Finanszírozási bevételek</t>
  </si>
  <si>
    <t>Központi, irányító szervi támogatás (2 104 fő Székhely Hivatal tekintetében)</t>
  </si>
  <si>
    <t>Előző évi költségvetési maradvány igénybevétele</t>
  </si>
  <si>
    <t>BEVÉTELEK ÖSSZESEN</t>
  </si>
  <si>
    <t>KIADÁSOK (ezer Ft)</t>
  </si>
  <si>
    <t>1</t>
  </si>
  <si>
    <t>Személyi juttatások (1.1.+1.2.)</t>
  </si>
  <si>
    <t xml:space="preserve">Foglalkoztatottak személyi juttatásai </t>
  </si>
  <si>
    <t>Foglalkoztatottak egyéb személyi juttatásai (bérkomp.)</t>
  </si>
  <si>
    <t>Közlekedési költségtérítés</t>
  </si>
  <si>
    <t>Céljuttatás</t>
  </si>
  <si>
    <t>Normatív jutalom</t>
  </si>
  <si>
    <t>Reprezentáció</t>
  </si>
  <si>
    <t xml:space="preserve">Munkavégzésre irányuló egyéb jogviszonyban nem saját foglalkoztatottnak fizetett juttatások </t>
  </si>
  <si>
    <t>2</t>
  </si>
  <si>
    <t>Munkáltatót terhelő járulékok és szociális hozzájárulási adó</t>
  </si>
  <si>
    <t xml:space="preserve">Dologi kiadások </t>
  </si>
  <si>
    <t>Kommunikációs szolgáltatás</t>
  </si>
  <si>
    <t xml:space="preserve">Szolgáltatási kiadások </t>
  </si>
  <si>
    <t>Különféle befizetések és egyéb dologi kiadások (ÁFA)</t>
  </si>
  <si>
    <t>Belföldi kiküldetés</t>
  </si>
  <si>
    <t>Egyéb dologi kiadások</t>
  </si>
  <si>
    <t>Műkdési célú visszatérítendő támogatások ÁHT.-on belülre</t>
  </si>
  <si>
    <t>Működési célú visszatérítendő támogatások, kölcsönök ÁHT.-én kívülre</t>
  </si>
  <si>
    <t>Egyéb működési célú támogatások államháztartáson belülre (korábban OGY. , EP. és időközi választás járulékainak megfizetése gesztor részére)</t>
  </si>
  <si>
    <t>5</t>
  </si>
  <si>
    <t xml:space="preserve">KIADÁSOK ÖSSZESEN </t>
  </si>
  <si>
    <t>LÉTSZÁM ELŐIRÁNYZAT /FŐ/</t>
  </si>
  <si>
    <t>Irányító szervi támogatások/államházt.beüli megelőlegezések folyósítását követő többlet / hiány</t>
  </si>
  <si>
    <t>2014. évi II. módosított előirányzat</t>
  </si>
  <si>
    <t>2014. évi II. módosított előirányzat összesen</t>
  </si>
  <si>
    <t xml:space="preserve">2014. évi II. módosított előirányzat működési </t>
  </si>
  <si>
    <t>2014. évi II. módosított felhalmozási előirányzat</t>
  </si>
  <si>
    <t>Eredeti előirányzat Összesen:</t>
  </si>
  <si>
    <t>Eredeti előirányzat Működési</t>
  </si>
  <si>
    <t>Eredeti előirányzat Felhalmozási</t>
  </si>
  <si>
    <t>Tervezett és módosított előirányzat</t>
  </si>
  <si>
    <t>Nagypáli Község Önkormányzatának 2014. évi II. módosított bevételi előirányzatai működési és felhalmozási cél szerinti bontásban (adatok e Ft-ban)  - 2. melléklet</t>
  </si>
  <si>
    <t xml:space="preserve"> - Polgárőr Egyesülettől Helyi biopiac pályázati támogatása</t>
  </si>
  <si>
    <t xml:space="preserve"> - Kölcsön visszatérülés háztartásoktól</t>
  </si>
  <si>
    <t xml:space="preserve"> - NFÖ Kft.-től visszatérítendő pénzeszköz visszavétele</t>
  </si>
  <si>
    <t xml:space="preserve"> - Egységes területalapú támogatás Energiafűz ültetlvényhez kapcsolódóan</t>
  </si>
  <si>
    <t>IKSZT működésének támogatása-EMVA</t>
  </si>
  <si>
    <t>Pályázati támogatás - Boronapince kialakítása 660/2. HRSZ.on</t>
  </si>
  <si>
    <t>Pályázati támogatás - Önkéntes Program keretében park kialakítása Faluház előtt</t>
  </si>
  <si>
    <t xml:space="preserve"> - Hivatal finanszírozás fenntartó önkormányzatok részéről (Nemesapáti KÖK, Alsónemesapáti KÖK)</t>
  </si>
  <si>
    <t xml:space="preserve"> - Falunapi támogatás vállalkozásoktól</t>
  </si>
  <si>
    <r>
      <t xml:space="preserve"> -</t>
    </r>
    <r>
      <rPr>
        <b/>
        <sz val="24"/>
        <rFont val="Garamond"/>
        <family val="1"/>
      </rPr>
      <t xml:space="preserve">Nagypáli Fejlesztési Övezet </t>
    </r>
    <r>
      <rPr>
        <sz val="24"/>
        <rFont val="Garamond"/>
        <family val="1"/>
      </rPr>
      <t>Nonprofit Kft. (Képzés a megújuló energiák használatának elterjedése érdekében)</t>
    </r>
  </si>
  <si>
    <r>
      <t xml:space="preserve"> -</t>
    </r>
    <r>
      <rPr>
        <b/>
        <sz val="24"/>
        <rFont val="Garamond"/>
        <family val="1"/>
      </rPr>
      <t xml:space="preserve">Faluért Alapítvány </t>
    </r>
    <r>
      <rPr>
        <sz val="24"/>
        <rFont val="Garamond"/>
        <family val="1"/>
      </rPr>
      <t>(Közterületek rehabilitációja - Hegyi út)</t>
    </r>
  </si>
  <si>
    <r>
      <t xml:space="preserve"> -</t>
    </r>
    <r>
      <rPr>
        <b/>
        <sz val="24"/>
        <rFont val="Garamond"/>
        <family val="1"/>
      </rPr>
      <t>Zalamenti Turisztikai Közhasznú Egyesület</t>
    </r>
    <r>
      <rPr>
        <sz val="24"/>
        <rFont val="Garamond"/>
        <family val="1"/>
      </rPr>
      <t xml:space="preserve"> (Turisztikai térkép létrehozása Nagypáliban)</t>
    </r>
  </si>
  <si>
    <r>
      <t xml:space="preserve"> -</t>
    </r>
    <r>
      <rPr>
        <b/>
        <sz val="24"/>
        <rFont val="Garamond"/>
        <family val="1"/>
      </rPr>
      <t>Nagypáli Ifjusági Közhasznú Egyesület</t>
    </r>
    <r>
      <rPr>
        <sz val="24"/>
        <rFont val="Garamond"/>
        <family val="1"/>
      </rPr>
      <t xml:space="preserve"> (Kiadványok és bemutatófilm készítése Nagypáliról)</t>
    </r>
  </si>
  <si>
    <r>
      <t xml:space="preserve"> -</t>
    </r>
    <r>
      <rPr>
        <b/>
        <sz val="24"/>
        <rFont val="Garamond"/>
        <family val="1"/>
      </rPr>
      <t>Zala-Menti Polgármesterek és Polgárok Egyesülete</t>
    </r>
    <r>
      <rPr>
        <sz val="24"/>
        <rFont val="Garamond"/>
        <family val="1"/>
      </rPr>
      <t xml:space="preserve"> (Polgári Hagyományőrzés Nagypáliban)</t>
    </r>
  </si>
  <si>
    <r>
      <t xml:space="preserve"> -</t>
    </r>
    <r>
      <rPr>
        <b/>
        <sz val="24"/>
        <rFont val="Garamond"/>
        <family val="1"/>
      </rPr>
      <t>Polgárőr Egyesület</t>
    </r>
    <r>
      <rPr>
        <sz val="24"/>
        <rFont val="Garamond"/>
        <family val="1"/>
      </rPr>
      <t xml:space="preserve"> Nagypáli (Helyi Biopiac Naturális körülmények közt)</t>
    </r>
  </si>
  <si>
    <r>
      <t xml:space="preserve"> -</t>
    </r>
    <r>
      <rPr>
        <b/>
        <sz val="24"/>
        <rFont val="Garamond"/>
        <family val="1"/>
      </rPr>
      <t xml:space="preserve">Faluért Alapítvány </t>
    </r>
    <r>
      <rPr>
        <sz val="24"/>
        <rFont val="Garamond"/>
        <family val="1"/>
      </rPr>
      <t>(Apartmanlakások kialakítása -turisztika)</t>
    </r>
  </si>
  <si>
    <r>
      <t xml:space="preserve"> -</t>
    </r>
    <r>
      <rPr>
        <b/>
        <sz val="24"/>
        <rFont val="Garamond"/>
        <family val="1"/>
      </rPr>
      <t>Nagypáli Ifjusági Közhasznú Egyesület</t>
    </r>
    <r>
      <rPr>
        <sz val="24"/>
        <rFont val="Garamond"/>
        <family val="1"/>
      </rPr>
      <t xml:space="preserve"> (Helyi termék kiállító tér Ökocentrumnál)</t>
    </r>
  </si>
  <si>
    <r>
      <t xml:space="preserve"> -Park és Bemutatóhely Kialakítása (Leader önkéntesprogram) - EU-s </t>
    </r>
    <r>
      <rPr>
        <b/>
        <sz val="24"/>
        <rFont val="Garamond"/>
        <family val="1"/>
      </rPr>
      <t xml:space="preserve">önkormányzati projekt </t>
    </r>
  </si>
  <si>
    <r>
      <t xml:space="preserve"> -Boronapince felújítása (Nagypáli Önkormányzat -                    Eu-s</t>
    </r>
    <r>
      <rPr>
        <b/>
        <sz val="24"/>
        <rFont val="Garamond"/>
        <family val="1"/>
      </rPr>
      <t xml:space="preserve"> önkormányzati projekt)</t>
    </r>
  </si>
  <si>
    <r>
      <t xml:space="preserve"> -IKSZT (Nagypáli Önkormányzat - működési támogatás -            EU-s </t>
    </r>
    <r>
      <rPr>
        <b/>
        <sz val="24"/>
        <rFont val="Garamond"/>
        <family val="1"/>
      </rPr>
      <t>önkormányzati projekt)</t>
    </r>
  </si>
  <si>
    <r>
      <t xml:space="preserve"> - </t>
    </r>
    <r>
      <rPr>
        <b/>
        <sz val="24"/>
        <rFont val="Garamond"/>
        <family val="1"/>
      </rPr>
      <t>Magyar Régiómenedzsment Közhasznú Nonprofit Kft.</t>
    </r>
    <r>
      <rPr>
        <sz val="24"/>
        <rFont val="Garamond"/>
        <family val="1"/>
      </rPr>
      <t xml:space="preserve"> - Turisztikai szolgáltató központ</t>
    </r>
  </si>
  <si>
    <r>
      <t xml:space="preserve"> - </t>
    </r>
    <r>
      <rPr>
        <b/>
        <sz val="24"/>
        <rFont val="Garamond"/>
        <family val="1"/>
      </rPr>
      <t>Magyar Régiómenedzsment Közhasznú Nonprofit Kft.</t>
    </r>
    <r>
      <rPr>
        <sz val="24"/>
        <rFont val="Garamond"/>
        <family val="1"/>
      </rPr>
      <t xml:space="preserve"> - Rózsakert - projekt</t>
    </r>
  </si>
  <si>
    <r>
      <t xml:space="preserve"> -  </t>
    </r>
    <r>
      <rPr>
        <b/>
        <sz val="24"/>
        <rFont val="Garamond"/>
        <family val="1"/>
      </rPr>
      <t>Magyar Régiómenedzsment Közhasznú Nonprofit Kft.</t>
    </r>
    <r>
      <rPr>
        <sz val="24"/>
        <rFont val="Garamond"/>
        <family val="1"/>
      </rPr>
      <t xml:space="preserve"> - traktor vásárlás</t>
    </r>
  </si>
  <si>
    <r>
      <t xml:space="preserve"> - </t>
    </r>
    <r>
      <rPr>
        <b/>
        <sz val="24"/>
        <rFont val="Garamond"/>
        <family val="1"/>
      </rPr>
      <t>Észak - Nyugat Zalai Kistérségi Társulás</t>
    </r>
    <r>
      <rPr>
        <sz val="24"/>
        <rFont val="Garamond"/>
        <family val="1"/>
      </rPr>
      <t xml:space="preserve"> - Kistérségi Ifjúsági - és Kulturális találkozó </t>
    </r>
  </si>
  <si>
    <t>A Közös Önkormányzati Hivatal részéről választások járulékainak rendezése - Gesztor részére visszafizetés</t>
  </si>
  <si>
    <t>Egységes területalapú támogatás - energiafűz ültetvény kapcsán</t>
  </si>
  <si>
    <r>
      <rPr>
        <u val="single"/>
        <sz val="24"/>
        <rFont val="Garamond"/>
        <family val="1"/>
      </rPr>
      <t>Működési célú visszatérítendő támogatások visszatérülése</t>
    </r>
    <r>
      <rPr>
        <sz val="24"/>
        <rFont val="Garamond"/>
        <family val="1"/>
      </rPr>
      <t xml:space="preserve"> államháztartáson kívülről</t>
    </r>
  </si>
  <si>
    <r>
      <rPr>
        <u val="single"/>
        <sz val="24"/>
        <rFont val="Garamond"/>
        <family val="1"/>
      </rPr>
      <t xml:space="preserve">Működési célú átvett pénzeszközök </t>
    </r>
    <r>
      <rPr>
        <sz val="24"/>
        <rFont val="Garamond"/>
        <family val="1"/>
      </rPr>
      <t>(Alsónemesapáti kirendeltség hivatal finanszírozás, falunapi támogatás)</t>
    </r>
  </si>
  <si>
    <t>Az önkormányzat 2014. évi II. módosított  költségvetési kiadásai működési és felhalmozási cél szerinti bontásban és létszám előirányzata (adatok e Ft-ban) - 3. melléklet</t>
  </si>
  <si>
    <t>Eredeti előirányzat Összesen</t>
  </si>
  <si>
    <t>,</t>
  </si>
  <si>
    <t xml:space="preserve"> -Nem adatátviteli célú távközlési díjak -telefon</t>
  </si>
  <si>
    <t xml:space="preserve"> -Egyéb kommunikációs szolgáltatások - internet</t>
  </si>
  <si>
    <t xml:space="preserve"> - Nagypáli hosszú parkoló melletti járda építés</t>
  </si>
  <si>
    <t xml:space="preserve"> - Nagypáli Vitalitas medence burkolás</t>
  </si>
  <si>
    <t xml:space="preserve"> - Nagypáli Vitalitas medence szerkezetépítés</t>
  </si>
  <si>
    <t xml:space="preserve"> - Napelem telep alap készítés</t>
  </si>
  <si>
    <t xml:space="preserve"> - IKSZT tetőtér víz-, fűtés szerelés</t>
  </si>
  <si>
    <t xml:space="preserve"> - 3 fázisú fogyasztó beszerelése 83/138. HRSZ.</t>
  </si>
  <si>
    <t xml:space="preserve"> - 3 fázisú fogyasztó beszerelése 83/5. HRSZ,</t>
  </si>
  <si>
    <t xml:space="preserve"> - IKSZT tetőtér villanyszerelési munkálatai</t>
  </si>
  <si>
    <t xml:space="preserve"> - Innovációs ökocentrum - sokszögű fatető készítes kemencéhez</t>
  </si>
  <si>
    <t xml:space="preserve"> -  Innovációs Ökocentrumnál kemencehéjazat készítése </t>
  </si>
  <si>
    <t xml:space="preserve"> -  Innovációs Ökocentrumnál Kemence tető fedőzés</t>
  </si>
  <si>
    <t xml:space="preserve"> - Innovációs Ökocentrumnál elhelyezkedő kemence magasítás</t>
  </si>
  <si>
    <t xml:space="preserve">  - Anyagbeszerzés Innovációs Ökocentrumnál levő kemence felújításához</t>
  </si>
  <si>
    <t xml:space="preserve"> - Helyi termék kiállító tér előtti térkövezés</t>
  </si>
  <si>
    <t xml:space="preserve"> - Támfal kialakítása Nagypáli 030/2. HRSZ.on </t>
  </si>
  <si>
    <t xml:space="preserve"> - Nagypáli 030/2.HRSZ.on  járdaépítés, vízelvezetés</t>
  </si>
  <si>
    <t xml:space="preserve"> - Nagypáli Fejlesztési Övezet Kft. Részére visszatérítendő támogatás nyújtása</t>
  </si>
  <si>
    <t xml:space="preserve"> - Faluért Alapítvány - Kávézó működtetéséhez visszatérítendő támogatás nyújtása</t>
  </si>
  <si>
    <t xml:space="preserve"> - Faluért Alapítvány - műszaki ellenőrzésre átadott visszatérítendő pénzeszköz</t>
  </si>
  <si>
    <t>615**</t>
  </si>
  <si>
    <t>** Műzsaki ellenőrzés, rendezvényszervezés, anyagbeszerzés.</t>
  </si>
  <si>
    <t>*** Bér jellegű kifizetések, annak járulékai-pályzatban elszámolhatók.</t>
  </si>
  <si>
    <t xml:space="preserve">2014. évi önkormányzati hozzájárulások EU-s projektekhez  </t>
  </si>
  <si>
    <t>Európai Uniós forrásból finanszírozott támogatással megvalósuló projektek bevételei, kiadásai, az azokhoz történő hozzájárulás (adatok e Ft-ban) II. módosítás - 7. melléklet</t>
  </si>
  <si>
    <r>
      <t xml:space="preserve">I. módosított eir. </t>
    </r>
    <r>
      <rPr>
        <b/>
        <u val="single"/>
        <sz val="16"/>
        <color indexed="8"/>
        <rFont val="Garamond"/>
        <family val="1"/>
      </rPr>
      <t>Bevétel</t>
    </r>
  </si>
  <si>
    <r>
      <t xml:space="preserve">II. módosított eir. </t>
    </r>
    <r>
      <rPr>
        <b/>
        <u val="single"/>
        <sz val="16"/>
        <color indexed="8"/>
        <rFont val="Garamond"/>
        <family val="1"/>
      </rPr>
      <t>Bevétel</t>
    </r>
  </si>
  <si>
    <r>
      <t xml:space="preserve">I. módosított eir. </t>
    </r>
    <r>
      <rPr>
        <b/>
        <u val="single"/>
        <sz val="16"/>
        <color indexed="8"/>
        <rFont val="Garamond"/>
        <family val="1"/>
      </rPr>
      <t>Kiadás</t>
    </r>
  </si>
  <si>
    <r>
      <t xml:space="preserve">II. módosított eir. </t>
    </r>
    <r>
      <rPr>
        <b/>
        <u val="single"/>
        <sz val="16"/>
        <color indexed="8"/>
        <rFont val="Garamond"/>
        <family val="1"/>
      </rPr>
      <t>Kiadás</t>
    </r>
  </si>
  <si>
    <r>
      <t xml:space="preserve"> - </t>
    </r>
    <r>
      <rPr>
        <b/>
        <sz val="16"/>
        <color indexed="8"/>
        <rFont val="Garamond"/>
        <family val="1"/>
      </rPr>
      <t xml:space="preserve">Park-és bemutatóhely </t>
    </r>
    <r>
      <rPr>
        <sz val="16"/>
        <color indexed="8"/>
        <rFont val="Garamond"/>
        <family val="1"/>
      </rPr>
      <t>kialakítása - Leader Önkéntes Program (Hivatali épület mellett kialakított park)</t>
    </r>
  </si>
  <si>
    <r>
      <t xml:space="preserve"> - </t>
    </r>
    <r>
      <rPr>
        <b/>
        <sz val="16"/>
        <color indexed="8"/>
        <rFont val="Garamond"/>
        <family val="1"/>
      </rPr>
      <t>Boronapince</t>
    </r>
    <r>
      <rPr>
        <sz val="16"/>
        <color indexed="8"/>
        <rFont val="Garamond"/>
        <family val="1"/>
      </rPr>
      <t xml:space="preserve"> felújítás - Leader pályázat (660/2. HRSZ.)</t>
    </r>
  </si>
  <si>
    <r>
      <t xml:space="preserve"> - </t>
    </r>
    <r>
      <rPr>
        <b/>
        <sz val="16"/>
        <color indexed="8"/>
        <rFont val="Garamond"/>
        <family val="1"/>
      </rPr>
      <t>IKSZT</t>
    </r>
    <r>
      <rPr>
        <sz val="16"/>
        <color indexed="8"/>
        <rFont val="Garamond"/>
        <family val="1"/>
      </rPr>
      <t xml:space="preserve"> működési támogatás - első működési évet követő támogatási összeg</t>
    </r>
  </si>
  <si>
    <r>
      <t xml:space="preserve"> - Magyar Régió Menedzsment Közh.Nonpr. Kft. -</t>
    </r>
    <r>
      <rPr>
        <sz val="16"/>
        <color indexed="8"/>
        <rFont val="Garamond"/>
        <family val="1"/>
      </rPr>
      <t xml:space="preserve"> 033/1 HRSZ. -ú ingatlanon "Magyar rózsa génbank és mintakert" projekt</t>
    </r>
  </si>
  <si>
    <r>
      <t xml:space="preserve"> - Magyar Régió Menedzsment Közh.Nonpr. Kft. -</t>
    </r>
    <r>
      <rPr>
        <sz val="16"/>
        <color indexed="8"/>
        <rFont val="Garamond"/>
        <family val="1"/>
      </rPr>
      <t xml:space="preserve"> "AlternatÍv közösségi szolgáltatások fejlesztése" projekt keretében MTZ 892.2 univerzális traktor vásárlás</t>
    </r>
  </si>
  <si>
    <r>
      <t xml:space="preserve"> - Magyar Régió Menedzsment Közh.Nonpr. Kft. -</t>
    </r>
    <r>
      <rPr>
        <sz val="16"/>
        <color indexed="8"/>
        <rFont val="Garamond"/>
        <family val="1"/>
      </rPr>
      <t xml:space="preserve"> 83/138. HRSZ.-ú ingatlanon "Turisztikai szolgáltató központ és szálláshely kialakítás" projekt</t>
    </r>
  </si>
  <si>
    <r>
      <t xml:space="preserve"> -  Észak-Nyugat Zalai Kisértségi Területfej.Önk.Társulása - </t>
    </r>
    <r>
      <rPr>
        <sz val="16"/>
        <color indexed="8"/>
        <rFont val="Garamond"/>
        <family val="1"/>
      </rPr>
      <t>"Kistérségi ifjulsági és kulturális találkozó"</t>
    </r>
  </si>
  <si>
    <r>
      <t xml:space="preserve"> - </t>
    </r>
    <r>
      <rPr>
        <b/>
        <sz val="16"/>
        <color indexed="8"/>
        <rFont val="Garamond"/>
        <family val="1"/>
      </rPr>
      <t>Nagypáli Fejlesztési Övezet Nonprofit Kft.-</t>
    </r>
    <r>
      <rPr>
        <sz val="16"/>
        <color indexed="8"/>
        <rFont val="Garamond"/>
        <family val="1"/>
      </rPr>
      <t xml:space="preserve"> Leader (Képzés a megújuló energiák használatának elterjedése érdekében)</t>
    </r>
  </si>
  <si>
    <r>
      <t xml:space="preserve"> - </t>
    </r>
    <r>
      <rPr>
        <b/>
        <sz val="16"/>
        <color indexed="8"/>
        <rFont val="Garamond"/>
        <family val="1"/>
      </rPr>
      <t>Faluért Alapítvány</t>
    </r>
    <r>
      <rPr>
        <sz val="16"/>
        <color indexed="8"/>
        <rFont val="Garamond"/>
        <family val="1"/>
      </rPr>
      <t xml:space="preserve"> Nagypáli - Leader (Közterületek rehabilitációja- Hegyi út)</t>
    </r>
  </si>
  <si>
    <r>
      <t xml:space="preserve"> - Zalamenti </t>
    </r>
    <r>
      <rPr>
        <b/>
        <sz val="16"/>
        <color indexed="8"/>
        <rFont val="Garamond"/>
        <family val="1"/>
      </rPr>
      <t>Turisztikai Közhasznú Egyesület</t>
    </r>
    <r>
      <rPr>
        <sz val="16"/>
        <color indexed="8"/>
        <rFont val="Garamond"/>
        <family val="1"/>
      </rPr>
      <t xml:space="preserve"> - Leader (Turisztikai térkép léterhozása Nagypáliban)</t>
    </r>
  </si>
  <si>
    <r>
      <t xml:space="preserve"> - Nagypáli </t>
    </r>
    <r>
      <rPr>
        <b/>
        <sz val="16"/>
        <color indexed="8"/>
        <rFont val="Garamond"/>
        <family val="1"/>
      </rPr>
      <t>Ifjusági Egyesület</t>
    </r>
    <r>
      <rPr>
        <sz val="16"/>
        <color indexed="8"/>
        <rFont val="Garamond"/>
        <family val="1"/>
      </rPr>
      <t>- Leader (Kiadványok és bemutatófilm készítése Nagypáliról)</t>
    </r>
  </si>
  <si>
    <r>
      <t xml:space="preserve"> - </t>
    </r>
    <r>
      <rPr>
        <b/>
        <sz val="16"/>
        <color indexed="8"/>
        <rFont val="Garamond"/>
        <family val="1"/>
      </rPr>
      <t>Zala-Menti Polgármesterek és Polgárok Egyesülete</t>
    </r>
    <r>
      <rPr>
        <sz val="16"/>
        <color indexed="8"/>
        <rFont val="Garamond"/>
        <family val="1"/>
      </rPr>
      <t>- Leader (Polgári hagyományőrzés Nagypáliban)</t>
    </r>
  </si>
  <si>
    <r>
      <t xml:space="preserve"> - </t>
    </r>
    <r>
      <rPr>
        <b/>
        <sz val="16"/>
        <color indexed="8"/>
        <rFont val="Garamond"/>
        <family val="1"/>
      </rPr>
      <t xml:space="preserve">Polgárőr Egyesület </t>
    </r>
    <r>
      <rPr>
        <sz val="16"/>
        <color indexed="8"/>
        <rFont val="Garamond"/>
        <family val="1"/>
      </rPr>
      <t>Nagypáli- Leader (Helyi biopiac naturáli körülmények közt)</t>
    </r>
  </si>
  <si>
    <r>
      <t xml:space="preserve"> - </t>
    </r>
    <r>
      <rPr>
        <b/>
        <sz val="16"/>
        <color indexed="8"/>
        <rFont val="Garamond"/>
        <family val="1"/>
      </rPr>
      <t xml:space="preserve">Faluért Alapítvány </t>
    </r>
    <r>
      <rPr>
        <sz val="16"/>
        <color indexed="8"/>
        <rFont val="Garamond"/>
        <family val="1"/>
      </rPr>
      <t>Nagypáli - Turisztika (Apartman lakások kialakítása bolt emeletén)</t>
    </r>
  </si>
  <si>
    <r>
      <t xml:space="preserve"> - Nagypáli </t>
    </r>
    <r>
      <rPr>
        <b/>
        <sz val="16"/>
        <color indexed="8"/>
        <rFont val="Garamond"/>
        <family val="1"/>
      </rPr>
      <t>Ifjusági Egyesület</t>
    </r>
    <r>
      <rPr>
        <sz val="16"/>
        <color indexed="8"/>
        <rFont val="Garamond"/>
        <family val="1"/>
      </rPr>
      <t>- Turisztika (Helyi termék kiállító tér Ökocentrumnál)</t>
    </r>
  </si>
  <si>
    <t>Helyi önkormányzat bevételei és kiadásai kormányzati funkciók szerinti bontásban (adatok e Ft-ban)- 5. melléklet - II. módosítás</t>
  </si>
  <si>
    <t>NAGYPÁLI KÖZÖS ÖNKORMÁNYZATI HIVATAL II. MÓDOSÍTOTT ELŐIRÁNYZATAINAK KIMUTATÁSA                                                                                                             MINDÖSSZESEN ÉS  SZERVEZETI EGYSÉGENKÉNT - 4. melléklet</t>
  </si>
  <si>
    <t>6 499***</t>
  </si>
  <si>
    <r>
      <t xml:space="preserve"> - Magyar Régió Menedzsment Közh.Nonpr. Kft. -</t>
    </r>
    <r>
      <rPr>
        <sz val="16"/>
        <color indexed="8"/>
        <rFont val="Garamond"/>
        <family val="1"/>
      </rPr>
      <t xml:space="preserve"> 83/138. HRSZ.-ú ingatlanon "Turisztikai szolgáltató központ és szálláshely kialakítás" projekt- tulajdonjog megszerzéséhez pénzeszköz átadás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</si>
</sst>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00\ _F_t_-;\-* #,##0.000\ _F_t_-;_-* &quot;-&quot;??\ _F_t_-;_-@_-"/>
    <numFmt numFmtId="168" formatCode="_-* #,##0.0000\ _F_t_-;\-* #,##0.0000\ _F_t_-;_-* &quot;-&quot;??\ _F_t_-;_-@_-"/>
    <numFmt numFmtId="169" formatCode="_-* #,##0.0\ _F_t_-;\-* #,##0.0\ _F_t_-;_-* &quot;-&quot;??\ _F_t_-;_-@_-"/>
    <numFmt numFmtId="170" formatCode="_-* #,##0\ _F_t_-;\-* #,##0\ _F_t_-;_-* &quot;-&quot;??\ _F_t_-;_-@_-"/>
  </numFmts>
  <fonts count="70"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6"/>
      <color indexed="8"/>
      <name val="Garamond"/>
      <family val="1"/>
    </font>
    <font>
      <b/>
      <u val="single"/>
      <sz val="14"/>
      <color indexed="8"/>
      <name val="Garamond"/>
      <family val="1"/>
    </font>
    <font>
      <b/>
      <sz val="14"/>
      <color indexed="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6"/>
      <name val="Garamond"/>
      <family val="1"/>
    </font>
    <font>
      <b/>
      <sz val="12"/>
      <name val="Garamond"/>
      <family val="1"/>
    </font>
    <font>
      <sz val="16"/>
      <color indexed="8"/>
      <name val="Garamond"/>
      <family val="1"/>
    </font>
    <font>
      <sz val="12"/>
      <color indexed="8"/>
      <name val="Garamond"/>
      <family val="1"/>
    </font>
    <font>
      <b/>
      <sz val="24"/>
      <name val="Garamond"/>
      <family val="1"/>
    </font>
    <font>
      <sz val="24"/>
      <name val="Garamond"/>
      <family val="1"/>
    </font>
    <font>
      <b/>
      <i/>
      <sz val="24"/>
      <name val="Garamond"/>
      <family val="1"/>
    </font>
    <font>
      <i/>
      <sz val="24"/>
      <name val="Garamond"/>
      <family val="1"/>
    </font>
    <font>
      <sz val="24"/>
      <color indexed="8"/>
      <name val="Garamond"/>
      <family val="1"/>
    </font>
    <font>
      <sz val="24"/>
      <color indexed="10"/>
      <name val="Garamond"/>
      <family val="1"/>
    </font>
    <font>
      <b/>
      <sz val="24"/>
      <color indexed="10"/>
      <name val="Garamond"/>
      <family val="1"/>
    </font>
    <font>
      <b/>
      <sz val="26"/>
      <name val="Garamond"/>
      <family val="1"/>
    </font>
    <font>
      <sz val="26"/>
      <name val="Garamond"/>
      <family val="1"/>
    </font>
    <font>
      <sz val="10"/>
      <name val="Garamond"/>
      <family val="1"/>
    </font>
    <font>
      <u val="single"/>
      <sz val="24"/>
      <name val="Garamond"/>
      <family val="1"/>
    </font>
    <font>
      <sz val="12"/>
      <name val="Garamond"/>
      <family val="1"/>
    </font>
    <font>
      <b/>
      <i/>
      <sz val="12"/>
      <name val="Garamond"/>
      <family val="1"/>
    </font>
    <font>
      <i/>
      <sz val="12"/>
      <name val="Garamond"/>
      <family val="1"/>
    </font>
    <font>
      <sz val="9"/>
      <name val="Garamond"/>
      <family val="1"/>
    </font>
    <font>
      <b/>
      <u val="single"/>
      <sz val="16"/>
      <color indexed="8"/>
      <name val="Garamond"/>
      <family val="1"/>
    </font>
    <font>
      <b/>
      <sz val="10"/>
      <name val="Garamond"/>
      <family val="1"/>
    </font>
    <font>
      <sz val="14"/>
      <color indexed="8"/>
      <name val="Garamond"/>
      <family val="1"/>
    </font>
    <font>
      <b/>
      <sz val="24"/>
      <color indexed="8"/>
      <name val="Garamond"/>
      <family val="1"/>
    </font>
    <font>
      <b/>
      <sz val="26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24"/>
      <color theme="1"/>
      <name val="Garamond"/>
      <family val="1"/>
    </font>
    <font>
      <b/>
      <sz val="24"/>
      <color theme="1"/>
      <name val="Garamond"/>
      <family val="1"/>
    </font>
    <font>
      <b/>
      <sz val="26"/>
      <color theme="1"/>
      <name val="Garamond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52" fillId="38" borderId="1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41" borderId="7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11" fillId="13" borderId="2" applyNumberFormat="0" applyAlignment="0" applyProtection="0"/>
    <xf numFmtId="0" fontId="0" fillId="42" borderId="12" applyNumberFormat="0" applyFont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13" applyNumberFormat="0" applyAlignment="0" applyProtection="0"/>
    <xf numFmtId="0" fontId="1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2" borderId="15" applyNumberFormat="0" applyFont="0" applyAlignment="0" applyProtection="0"/>
    <xf numFmtId="0" fontId="14" fillId="39" borderId="16" applyNumberFormat="0" applyAlignment="0" applyProtection="0"/>
    <xf numFmtId="0" fontId="6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53" borderId="0" applyNumberFormat="0" applyBorder="0" applyAlignment="0" applyProtection="0"/>
    <xf numFmtId="0" fontId="65" fillId="54" borderId="0" applyNumberFormat="0" applyBorder="0" applyAlignment="0" applyProtection="0"/>
    <xf numFmtId="0" fontId="66" fillId="50" borderId="1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3" fontId="18" fillId="0" borderId="23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0" fillId="0" borderId="23" xfId="0" applyNumberFormat="1" applyFont="1" applyFill="1" applyBorder="1" applyAlignment="1">
      <alignment horizontal="center"/>
    </xf>
    <xf numFmtId="3" fontId="20" fillId="0" borderId="24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0" fontId="18" fillId="0" borderId="23" xfId="0" applyFont="1" applyFill="1" applyBorder="1" applyAlignment="1">
      <alignment/>
    </xf>
    <xf numFmtId="3" fontId="18" fillId="0" borderId="23" xfId="0" applyNumberFormat="1" applyFont="1" applyFill="1" applyBorder="1" applyAlignment="1">
      <alignment horizontal="center"/>
    </xf>
    <xf numFmtId="3" fontId="21" fillId="0" borderId="23" xfId="0" applyNumberFormat="1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left"/>
    </xf>
    <xf numFmtId="0" fontId="25" fillId="0" borderId="23" xfId="0" applyFont="1" applyFill="1" applyBorder="1" applyAlignment="1">
      <alignment/>
    </xf>
    <xf numFmtId="3" fontId="25" fillId="0" borderId="23" xfId="0" applyNumberFormat="1" applyFont="1" applyFill="1" applyBorder="1" applyAlignment="1">
      <alignment horizontal="center"/>
    </xf>
    <xf numFmtId="3" fontId="26" fillId="0" borderId="23" xfId="0" applyNumberFormat="1" applyFont="1" applyFill="1" applyBorder="1" applyAlignment="1">
      <alignment horizontal="center"/>
    </xf>
    <xf numFmtId="3" fontId="27" fillId="0" borderId="24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49" fontId="18" fillId="0" borderId="22" xfId="0" applyNumberFormat="1" applyFont="1" applyFill="1" applyBorder="1" applyAlignment="1">
      <alignment horizontal="left"/>
    </xf>
    <xf numFmtId="0" fontId="19" fillId="0" borderId="23" xfId="0" applyFont="1" applyFill="1" applyBorder="1" applyAlignment="1">
      <alignment/>
    </xf>
    <xf numFmtId="3" fontId="19" fillId="0" borderId="23" xfId="0" applyNumberFormat="1" applyFont="1" applyFill="1" applyBorder="1" applyAlignment="1">
      <alignment horizontal="center"/>
    </xf>
    <xf numFmtId="3" fontId="28" fillId="0" borderId="23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wrapText="1"/>
    </xf>
    <xf numFmtId="3" fontId="19" fillId="0" borderId="23" xfId="0" applyNumberFormat="1" applyFont="1" applyFill="1" applyBorder="1" applyAlignment="1">
      <alignment horizontal="center" wrapText="1"/>
    </xf>
    <xf numFmtId="3" fontId="28" fillId="0" borderId="23" xfId="0" applyNumberFormat="1" applyFont="1" applyFill="1" applyBorder="1" applyAlignment="1">
      <alignment horizontal="center" wrapText="1"/>
    </xf>
    <xf numFmtId="49" fontId="19" fillId="0" borderId="25" xfId="0" applyNumberFormat="1" applyFont="1" applyFill="1" applyBorder="1" applyAlignment="1">
      <alignment/>
    </xf>
    <xf numFmtId="0" fontId="19" fillId="0" borderId="26" xfId="0" applyFont="1" applyFill="1" applyBorder="1" applyAlignment="1">
      <alignment/>
    </xf>
    <xf numFmtId="3" fontId="19" fillId="0" borderId="26" xfId="0" applyNumberFormat="1" applyFont="1" applyFill="1" applyBorder="1" applyAlignment="1">
      <alignment horizontal="center"/>
    </xf>
    <xf numFmtId="3" fontId="28" fillId="0" borderId="26" xfId="0" applyNumberFormat="1" applyFont="1" applyFill="1" applyBorder="1" applyAlignment="1">
      <alignment horizontal="center"/>
    </xf>
    <xf numFmtId="3" fontId="20" fillId="0" borderId="27" xfId="0" applyNumberFormat="1" applyFont="1" applyFill="1" applyBorder="1" applyAlignment="1">
      <alignment horizontal="center"/>
    </xf>
    <xf numFmtId="3" fontId="18" fillId="0" borderId="28" xfId="0" applyNumberFormat="1" applyFont="1" applyFill="1" applyBorder="1" applyAlignment="1">
      <alignment horizontal="center"/>
    </xf>
    <xf numFmtId="3" fontId="21" fillId="0" borderId="28" xfId="0" applyNumberFormat="1" applyFont="1" applyFill="1" applyBorder="1" applyAlignment="1">
      <alignment horizontal="center"/>
    </xf>
    <xf numFmtId="3" fontId="20" fillId="0" borderId="29" xfId="0" applyNumberFormat="1" applyFont="1" applyFill="1" applyBorder="1" applyAlignment="1">
      <alignment horizontal="center"/>
    </xf>
    <xf numFmtId="3" fontId="18" fillId="0" borderId="24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8" fillId="0" borderId="26" xfId="0" applyFont="1" applyFill="1" applyBorder="1" applyAlignment="1">
      <alignment wrapText="1"/>
    </xf>
    <xf numFmtId="3" fontId="18" fillId="0" borderId="26" xfId="0" applyNumberFormat="1" applyFont="1" applyFill="1" applyBorder="1" applyAlignment="1">
      <alignment horizontal="center" wrapText="1"/>
    </xf>
    <xf numFmtId="3" fontId="21" fillId="0" borderId="26" xfId="0" applyNumberFormat="1" applyFont="1" applyFill="1" applyBorder="1" applyAlignment="1">
      <alignment horizontal="center" wrapText="1"/>
    </xf>
    <xf numFmtId="3" fontId="18" fillId="0" borderId="26" xfId="0" applyNumberFormat="1" applyFont="1" applyFill="1" applyBorder="1" applyAlignment="1">
      <alignment horizontal="center"/>
    </xf>
    <xf numFmtId="3" fontId="18" fillId="0" borderId="27" xfId="0" applyNumberFormat="1" applyFont="1" applyFill="1" applyBorder="1" applyAlignment="1">
      <alignment horizontal="center"/>
    </xf>
    <xf numFmtId="3" fontId="18" fillId="0" borderId="29" xfId="0" applyNumberFormat="1" applyFont="1" applyFill="1" applyBorder="1" applyAlignment="1">
      <alignment horizontal="center"/>
    </xf>
    <xf numFmtId="49" fontId="19" fillId="0" borderId="30" xfId="0" applyNumberFormat="1" applyFont="1" applyBorder="1" applyAlignment="1">
      <alignment/>
    </xf>
    <xf numFmtId="0" fontId="29" fillId="0" borderId="31" xfId="0" applyFont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0" xfId="0" applyFont="1" applyBorder="1" applyAlignment="1">
      <alignment/>
    </xf>
    <xf numFmtId="0" fontId="28" fillId="0" borderId="0" xfId="0" applyFont="1" applyAlignment="1">
      <alignment/>
    </xf>
    <xf numFmtId="0" fontId="30" fillId="0" borderId="0" xfId="90" applyFont="1" applyBorder="1" applyAlignment="1">
      <alignment vertical="center" wrapText="1"/>
      <protection/>
    </xf>
    <xf numFmtId="0" fontId="30" fillId="0" borderId="0" xfId="90" applyFont="1" applyBorder="1" applyAlignment="1">
      <alignment horizontal="center"/>
      <protection/>
    </xf>
    <xf numFmtId="0" fontId="31" fillId="0" borderId="0" xfId="90" applyFont="1">
      <alignment/>
      <protection/>
    </xf>
    <xf numFmtId="0" fontId="30" fillId="0" borderId="23" xfId="90" applyFont="1" applyFill="1" applyBorder="1">
      <alignment/>
      <protection/>
    </xf>
    <xf numFmtId="0" fontId="30" fillId="0" borderId="23" xfId="90" applyFont="1" applyFill="1" applyBorder="1" applyAlignment="1">
      <alignment horizontal="center"/>
      <protection/>
    </xf>
    <xf numFmtId="0" fontId="31" fillId="0" borderId="0" xfId="90" applyFont="1" applyBorder="1" applyAlignment="1">
      <alignment horizontal="centerContinuous"/>
      <protection/>
    </xf>
    <xf numFmtId="0" fontId="31" fillId="0" borderId="0" xfId="90" applyFont="1" applyBorder="1" applyAlignment="1">
      <alignment horizontal="center"/>
      <protection/>
    </xf>
    <xf numFmtId="0" fontId="31" fillId="0" borderId="0" xfId="90" applyFont="1" applyBorder="1" applyAlignment="1">
      <alignment horizontal="left"/>
      <protection/>
    </xf>
    <xf numFmtId="0" fontId="30" fillId="0" borderId="23" xfId="90" applyFont="1" applyFill="1" applyBorder="1" applyAlignment="1">
      <alignment horizontal="center" wrapText="1"/>
      <protection/>
    </xf>
    <xf numFmtId="0" fontId="31" fillId="0" borderId="23" xfId="90" applyFont="1" applyFill="1" applyBorder="1">
      <alignment/>
      <protection/>
    </xf>
    <xf numFmtId="3" fontId="31" fillId="0" borderId="23" xfId="90" applyNumberFormat="1" applyFont="1" applyFill="1" applyBorder="1" applyAlignment="1">
      <alignment horizontal="right"/>
      <protection/>
    </xf>
    <xf numFmtId="0" fontId="31" fillId="0" borderId="23" xfId="90" applyFont="1" applyFill="1" applyBorder="1" applyAlignment="1">
      <alignment horizontal="right" wrapText="1"/>
      <protection/>
    </xf>
    <xf numFmtId="3" fontId="31" fillId="0" borderId="23" xfId="90" applyNumberFormat="1" applyFont="1" applyFill="1" applyBorder="1" applyAlignment="1">
      <alignment horizontal="left"/>
      <protection/>
    </xf>
    <xf numFmtId="0" fontId="31" fillId="0" borderId="23" xfId="90" applyFont="1" applyFill="1" applyBorder="1" applyAlignment="1">
      <alignment horizontal="left"/>
      <protection/>
    </xf>
    <xf numFmtId="0" fontId="31" fillId="0" borderId="23" xfId="90" applyFont="1" applyFill="1" applyBorder="1" applyAlignment="1">
      <alignment vertical="center" wrapText="1"/>
      <protection/>
    </xf>
    <xf numFmtId="0" fontId="31" fillId="0" borderId="23" xfId="90" applyFont="1" applyFill="1" applyBorder="1" applyAlignment="1">
      <alignment wrapText="1"/>
      <protection/>
    </xf>
    <xf numFmtId="0" fontId="30" fillId="0" borderId="23" xfId="90" applyFont="1" applyFill="1" applyBorder="1" applyAlignment="1">
      <alignment horizontal="right"/>
      <protection/>
    </xf>
    <xf numFmtId="49" fontId="31" fillId="0" borderId="23" xfId="90" applyNumberFormat="1" applyFont="1" applyFill="1" applyBorder="1" applyAlignment="1">
      <alignment horizontal="right" vertical="center" wrapText="1"/>
      <protection/>
    </xf>
    <xf numFmtId="49" fontId="31" fillId="0" borderId="23" xfId="90" applyNumberFormat="1" applyFont="1" applyFill="1" applyBorder="1" applyAlignment="1">
      <alignment wrapText="1"/>
      <protection/>
    </xf>
    <xf numFmtId="0" fontId="31" fillId="0" borderId="23" xfId="90" applyFont="1" applyFill="1" applyBorder="1" applyAlignment="1">
      <alignment horizontal="right" vertical="center" wrapText="1"/>
      <protection/>
    </xf>
    <xf numFmtId="0" fontId="31" fillId="0" borderId="23" xfId="90" applyFont="1" applyFill="1" applyBorder="1" applyAlignment="1">
      <alignment horizontal="center"/>
      <protection/>
    </xf>
    <xf numFmtId="3" fontId="31" fillId="0" borderId="23" xfId="90" applyNumberFormat="1" applyFont="1" applyFill="1" applyBorder="1">
      <alignment/>
      <protection/>
    </xf>
    <xf numFmtId="0" fontId="31" fillId="0" borderId="0" xfId="90" applyFont="1" applyBorder="1">
      <alignment/>
      <protection/>
    </xf>
    <xf numFmtId="3" fontId="31" fillId="0" borderId="23" xfId="90" applyNumberFormat="1" applyFont="1" applyFill="1" applyBorder="1" applyAlignment="1">
      <alignment vertical="center" wrapText="1"/>
      <protection/>
    </xf>
    <xf numFmtId="3" fontId="31" fillId="0" borderId="23" xfId="90" applyNumberFormat="1" applyFont="1" applyFill="1" applyBorder="1" applyAlignment="1">
      <alignment wrapText="1"/>
      <protection/>
    </xf>
    <xf numFmtId="0" fontId="32" fillId="0" borderId="23" xfId="90" applyFont="1" applyFill="1" applyBorder="1" applyAlignment="1">
      <alignment vertical="center"/>
      <protection/>
    </xf>
    <xf numFmtId="0" fontId="32" fillId="0" borderId="23" xfId="90" applyFont="1" applyFill="1" applyBorder="1">
      <alignment/>
      <protection/>
    </xf>
    <xf numFmtId="3" fontId="32" fillId="0" borderId="23" xfId="90" applyNumberFormat="1" applyFont="1" applyFill="1" applyBorder="1">
      <alignment/>
      <protection/>
    </xf>
    <xf numFmtId="3" fontId="33" fillId="0" borderId="23" xfId="90" applyNumberFormat="1" applyFont="1" applyFill="1" applyBorder="1">
      <alignment/>
      <protection/>
    </xf>
    <xf numFmtId="0" fontId="31" fillId="0" borderId="23" xfId="90" applyFont="1" applyFill="1" applyBorder="1" applyAlignment="1">
      <alignment horizontal="left" vertical="center" wrapText="1"/>
      <protection/>
    </xf>
    <xf numFmtId="0" fontId="30" fillId="0" borderId="23" xfId="90" applyFont="1" applyFill="1" applyBorder="1" applyAlignment="1">
      <alignment vertical="center" wrapText="1"/>
      <protection/>
    </xf>
    <xf numFmtId="3" fontId="30" fillId="0" borderId="23" xfId="90" applyNumberFormat="1" applyFont="1" applyFill="1" applyBorder="1">
      <alignment/>
      <protection/>
    </xf>
    <xf numFmtId="3" fontId="30" fillId="0" borderId="23" xfId="90" applyNumberFormat="1" applyFont="1" applyFill="1" applyBorder="1" applyAlignment="1">
      <alignment horizontal="right"/>
      <protection/>
    </xf>
    <xf numFmtId="0" fontId="30" fillId="0" borderId="0" xfId="90" applyFont="1" applyBorder="1">
      <alignment/>
      <protection/>
    </xf>
    <xf numFmtId="0" fontId="30" fillId="0" borderId="23" xfId="90" applyFont="1" applyFill="1" applyBorder="1" applyAlignment="1">
      <alignment wrapText="1"/>
      <protection/>
    </xf>
    <xf numFmtId="0" fontId="34" fillId="0" borderId="23" xfId="90" applyFont="1" applyFill="1" applyBorder="1" applyAlignment="1">
      <alignment vertical="center" wrapText="1"/>
      <protection/>
    </xf>
    <xf numFmtId="0" fontId="34" fillId="0" borderId="23" xfId="90" applyFont="1" applyFill="1" applyBorder="1">
      <alignment/>
      <protection/>
    </xf>
    <xf numFmtId="3" fontId="34" fillId="0" borderId="23" xfId="90" applyNumberFormat="1" applyFont="1" applyFill="1" applyBorder="1" applyAlignment="1">
      <alignment horizontal="left"/>
      <protection/>
    </xf>
    <xf numFmtId="3" fontId="35" fillId="0" borderId="23" xfId="90" applyNumberFormat="1" applyFont="1" applyFill="1" applyBorder="1">
      <alignment/>
      <protection/>
    </xf>
    <xf numFmtId="0" fontId="30" fillId="0" borderId="23" xfId="90" applyFont="1" applyFill="1" applyBorder="1" applyAlignment="1">
      <alignment vertical="center"/>
      <protection/>
    </xf>
    <xf numFmtId="0" fontId="31" fillId="0" borderId="23" xfId="90" applyFont="1" applyFill="1" applyBorder="1" applyAlignment="1">
      <alignment horizontal="right" vertical="center"/>
      <protection/>
    </xf>
    <xf numFmtId="0" fontId="33" fillId="0" borderId="23" xfId="90" applyFont="1" applyFill="1" applyBorder="1" applyAlignment="1">
      <alignment horizontal="right" vertical="center" wrapText="1"/>
      <protection/>
    </xf>
    <xf numFmtId="0" fontId="32" fillId="0" borderId="23" xfId="90" applyFont="1" applyFill="1" applyBorder="1" applyAlignment="1">
      <alignment horizontal="center" wrapText="1"/>
      <protection/>
    </xf>
    <xf numFmtId="3" fontId="33" fillId="0" borderId="23" xfId="90" applyNumberFormat="1" applyFont="1" applyFill="1" applyBorder="1" applyAlignment="1">
      <alignment horizontal="left"/>
      <protection/>
    </xf>
    <xf numFmtId="3" fontId="32" fillId="0" borderId="23" xfId="90" applyNumberFormat="1" applyFont="1" applyFill="1" applyBorder="1" applyAlignment="1">
      <alignment horizontal="left"/>
      <protection/>
    </xf>
    <xf numFmtId="0" fontId="31" fillId="0" borderId="23" xfId="90" applyFont="1" applyFill="1" applyBorder="1" applyAlignment="1">
      <alignment horizontal="center" wrapText="1"/>
      <protection/>
    </xf>
    <xf numFmtId="3" fontId="31" fillId="0" borderId="23" xfId="90" applyNumberFormat="1" applyFont="1" applyFill="1" applyBorder="1" applyAlignment="1">
      <alignment horizontal="left" vertical="center"/>
      <protection/>
    </xf>
    <xf numFmtId="0" fontId="31" fillId="0" borderId="23" xfId="90" applyFont="1" applyFill="1" applyBorder="1" applyAlignment="1">
      <alignment horizontal="center" vertical="center" wrapText="1"/>
      <protection/>
    </xf>
    <xf numFmtId="3" fontId="35" fillId="0" borderId="23" xfId="90" applyNumberFormat="1" applyFont="1" applyFill="1" applyBorder="1" applyAlignment="1">
      <alignment horizontal="left" vertical="center"/>
      <protection/>
    </xf>
    <xf numFmtId="3" fontId="35" fillId="0" borderId="23" xfId="90" applyNumberFormat="1" applyFont="1" applyFill="1" applyBorder="1" applyAlignment="1">
      <alignment horizontal="left"/>
      <protection/>
    </xf>
    <xf numFmtId="3" fontId="67" fillId="0" borderId="23" xfId="90" applyNumberFormat="1" applyFont="1" applyFill="1" applyBorder="1" applyAlignment="1">
      <alignment horizontal="left"/>
      <protection/>
    </xf>
    <xf numFmtId="3" fontId="68" fillId="0" borderId="23" xfId="90" applyNumberFormat="1" applyFont="1" applyFill="1" applyBorder="1">
      <alignment/>
      <protection/>
    </xf>
    <xf numFmtId="3" fontId="36" fillId="0" borderId="23" xfId="90" applyNumberFormat="1" applyFont="1" applyFill="1" applyBorder="1">
      <alignment/>
      <protection/>
    </xf>
    <xf numFmtId="0" fontId="33" fillId="0" borderId="23" xfId="90" applyFont="1" applyFill="1" applyBorder="1" applyAlignment="1">
      <alignment wrapText="1"/>
      <protection/>
    </xf>
    <xf numFmtId="0" fontId="37" fillId="0" borderId="23" xfId="90" applyFont="1" applyFill="1" applyBorder="1" applyAlignment="1">
      <alignment vertical="center"/>
      <protection/>
    </xf>
    <xf numFmtId="0" fontId="37" fillId="0" borderId="23" xfId="90" applyFont="1" applyFill="1" applyBorder="1">
      <alignment/>
      <protection/>
    </xf>
    <xf numFmtId="3" fontId="37" fillId="0" borderId="23" xfId="90" applyNumberFormat="1" applyFont="1" applyFill="1" applyBorder="1">
      <alignment/>
      <protection/>
    </xf>
    <xf numFmtId="3" fontId="69" fillId="0" borderId="23" xfId="90" applyNumberFormat="1" applyFont="1" applyFill="1" applyBorder="1">
      <alignment/>
      <protection/>
    </xf>
    <xf numFmtId="0" fontId="38" fillId="0" borderId="0" xfId="90" applyFont="1">
      <alignment/>
      <protection/>
    </xf>
    <xf numFmtId="0" fontId="38" fillId="0" borderId="0" xfId="90" applyFont="1" applyBorder="1">
      <alignment/>
      <protection/>
    </xf>
    <xf numFmtId="0" fontId="39" fillId="0" borderId="0" xfId="90" applyFont="1">
      <alignment/>
      <protection/>
    </xf>
    <xf numFmtId="0" fontId="39" fillId="0" borderId="33" xfId="90" applyFont="1" applyBorder="1">
      <alignment/>
      <protection/>
    </xf>
    <xf numFmtId="0" fontId="39" fillId="0" borderId="0" xfId="90" applyFont="1" applyBorder="1">
      <alignment/>
      <protection/>
    </xf>
    <xf numFmtId="3" fontId="39" fillId="0" borderId="0" xfId="90" applyNumberFormat="1" applyFont="1" applyBorder="1">
      <alignment/>
      <protection/>
    </xf>
    <xf numFmtId="3" fontId="39" fillId="0" borderId="0" xfId="90" applyNumberFormat="1" applyFont="1">
      <alignment/>
      <protection/>
    </xf>
    <xf numFmtId="3" fontId="35" fillId="0" borderId="23" xfId="90" applyNumberFormat="1" applyFont="1" applyFill="1" applyBorder="1" applyAlignment="1">
      <alignment horizontal="right"/>
      <protection/>
    </xf>
    <xf numFmtId="0" fontId="27" fillId="0" borderId="23" xfId="90" applyFont="1" applyFill="1" applyBorder="1" applyAlignment="1">
      <alignment horizontal="center" vertical="center" wrapText="1"/>
      <protection/>
    </xf>
    <xf numFmtId="0" fontId="27" fillId="0" borderId="0" xfId="90" applyFont="1" applyFill="1" applyBorder="1" applyAlignment="1">
      <alignment horizontal="center" vertical="center" wrapText="1"/>
      <protection/>
    </xf>
    <xf numFmtId="0" fontId="27" fillId="0" borderId="0" xfId="90" applyFont="1" applyFill="1" applyBorder="1" applyAlignment="1">
      <alignment horizontal="center"/>
      <protection/>
    </xf>
    <xf numFmtId="0" fontId="41" fillId="0" borderId="0" xfId="90" applyFont="1" applyFill="1">
      <alignment/>
      <protection/>
    </xf>
    <xf numFmtId="0" fontId="41" fillId="0" borderId="0" xfId="90" applyFont="1" applyFill="1" applyBorder="1" applyAlignment="1">
      <alignment horizontal="center" wrapText="1"/>
      <protection/>
    </xf>
    <xf numFmtId="0" fontId="27" fillId="0" borderId="23" xfId="90" applyFont="1" applyFill="1" applyBorder="1">
      <alignment/>
      <protection/>
    </xf>
    <xf numFmtId="0" fontId="41" fillId="0" borderId="23" xfId="90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27" fillId="0" borderId="0" xfId="90" applyFont="1" applyFill="1" applyBorder="1">
      <alignment/>
      <protection/>
    </xf>
    <xf numFmtId="0" fontId="18" fillId="0" borderId="0" xfId="0" applyFont="1" applyFill="1" applyBorder="1" applyAlignment="1">
      <alignment horizontal="center" wrapText="1"/>
    </xf>
    <xf numFmtId="3" fontId="41" fillId="0" borderId="23" xfId="90" applyNumberFormat="1" applyFont="1" applyFill="1" applyBorder="1">
      <alignment/>
      <protection/>
    </xf>
    <xf numFmtId="3" fontId="41" fillId="0" borderId="0" xfId="90" applyNumberFormat="1" applyFont="1" applyFill="1" applyBorder="1">
      <alignment/>
      <protection/>
    </xf>
    <xf numFmtId="0" fontId="41" fillId="0" borderId="0" xfId="90" applyFont="1" applyFill="1" applyBorder="1">
      <alignment/>
      <protection/>
    </xf>
    <xf numFmtId="3" fontId="27" fillId="0" borderId="23" xfId="90" applyNumberFormat="1" applyFont="1" applyFill="1" applyBorder="1">
      <alignment/>
      <protection/>
    </xf>
    <xf numFmtId="3" fontId="27" fillId="0" borderId="0" xfId="90" applyNumberFormat="1" applyFont="1" applyFill="1" applyBorder="1">
      <alignment/>
      <protection/>
    </xf>
    <xf numFmtId="0" fontId="41" fillId="0" borderId="23" xfId="90" applyFont="1" applyFill="1" applyBorder="1" applyAlignment="1">
      <alignment wrapText="1"/>
      <protection/>
    </xf>
    <xf numFmtId="0" fontId="27" fillId="0" borderId="23" xfId="90" applyFont="1" applyFill="1" applyBorder="1" applyAlignment="1">
      <alignment horizontal="center"/>
      <protection/>
    </xf>
    <xf numFmtId="3" fontId="27" fillId="0" borderId="23" xfId="90" applyNumberFormat="1" applyFont="1" applyFill="1" applyBorder="1" applyAlignment="1">
      <alignment horizontal="right"/>
      <protection/>
    </xf>
    <xf numFmtId="0" fontId="27" fillId="0" borderId="23" xfId="90" applyFont="1" applyFill="1" applyBorder="1" applyAlignment="1">
      <alignment wrapText="1"/>
      <protection/>
    </xf>
    <xf numFmtId="0" fontId="41" fillId="0" borderId="23" xfId="90" applyFont="1" applyFill="1" applyBorder="1" applyAlignment="1">
      <alignment horizontal="right"/>
      <protection/>
    </xf>
    <xf numFmtId="3" fontId="41" fillId="0" borderId="23" xfId="90" applyNumberFormat="1" applyFont="1" applyFill="1" applyBorder="1" applyAlignment="1">
      <alignment horizontal="left"/>
      <protection/>
    </xf>
    <xf numFmtId="3" fontId="41" fillId="0" borderId="0" xfId="90" applyNumberFormat="1" applyFont="1" applyFill="1" applyBorder="1" applyAlignment="1">
      <alignment horizontal="left"/>
      <protection/>
    </xf>
    <xf numFmtId="0" fontId="41" fillId="0" borderId="23" xfId="90" applyFont="1" applyFill="1" applyBorder="1" applyAlignment="1">
      <alignment horizontal="left"/>
      <protection/>
    </xf>
    <xf numFmtId="0" fontId="41" fillId="0" borderId="0" xfId="90" applyFont="1" applyFill="1" applyBorder="1" applyAlignment="1">
      <alignment horizontal="left"/>
      <protection/>
    </xf>
    <xf numFmtId="0" fontId="41" fillId="0" borderId="0" xfId="90" applyFont="1" applyFill="1" applyAlignment="1">
      <alignment horizontal="left"/>
      <protection/>
    </xf>
    <xf numFmtId="2" fontId="41" fillId="0" borderId="23" xfId="90" applyNumberFormat="1" applyFont="1" applyFill="1" applyBorder="1" applyAlignment="1">
      <alignment wrapText="1"/>
      <protection/>
    </xf>
    <xf numFmtId="2" fontId="41" fillId="0" borderId="23" xfId="90" applyNumberFormat="1" applyFont="1" applyFill="1" applyBorder="1" applyAlignment="1">
      <alignment horizontal="right" wrapText="1"/>
      <protection/>
    </xf>
    <xf numFmtId="0" fontId="42" fillId="0" borderId="23" xfId="90" applyFont="1" applyFill="1" applyBorder="1">
      <alignment/>
      <protection/>
    </xf>
    <xf numFmtId="0" fontId="42" fillId="0" borderId="0" xfId="90" applyFont="1" applyFill="1" applyBorder="1">
      <alignment/>
      <protection/>
    </xf>
    <xf numFmtId="0" fontId="43" fillId="0" borderId="0" xfId="90" applyFont="1" applyFill="1">
      <alignment/>
      <protection/>
    </xf>
    <xf numFmtId="0" fontId="41" fillId="0" borderId="23" xfId="90" applyFont="1" applyFill="1" applyBorder="1" applyAlignment="1">
      <alignment horizontal="right" wrapText="1"/>
      <protection/>
    </xf>
    <xf numFmtId="0" fontId="27" fillId="0" borderId="23" xfId="90" applyFont="1" applyFill="1" applyBorder="1" applyAlignment="1">
      <alignment horizontal="right"/>
      <protection/>
    </xf>
    <xf numFmtId="0" fontId="27" fillId="0" borderId="0" xfId="90" applyFont="1" applyFill="1" applyBorder="1" applyAlignment="1">
      <alignment horizontal="right"/>
      <protection/>
    </xf>
    <xf numFmtId="0" fontId="41" fillId="0" borderId="0" xfId="90" applyFont="1" applyFill="1" applyAlignment="1">
      <alignment horizontal="right"/>
      <protection/>
    </xf>
    <xf numFmtId="0" fontId="25" fillId="0" borderId="23" xfId="90" applyFont="1" applyFill="1" applyBorder="1" applyAlignment="1">
      <alignment horizontal="right"/>
      <protection/>
    </xf>
    <xf numFmtId="0" fontId="27" fillId="0" borderId="23" xfId="90" applyFont="1" applyFill="1" applyBorder="1" applyAlignment="1">
      <alignment horizontal="left" wrapText="1"/>
      <protection/>
    </xf>
    <xf numFmtId="3" fontId="27" fillId="0" borderId="23" xfId="90" applyNumberFormat="1" applyFont="1" applyFill="1" applyBorder="1" applyAlignment="1">
      <alignment horizontal="center"/>
      <protection/>
    </xf>
    <xf numFmtId="0" fontId="41" fillId="0" borderId="23" xfId="90" applyFont="1" applyFill="1" applyBorder="1" applyAlignment="1">
      <alignment horizontal="left" wrapText="1"/>
      <protection/>
    </xf>
    <xf numFmtId="3" fontId="41" fillId="0" borderId="23" xfId="90" applyNumberFormat="1" applyFont="1" applyFill="1" applyBorder="1" applyAlignment="1">
      <alignment horizontal="right"/>
      <protection/>
    </xf>
    <xf numFmtId="3" fontId="41" fillId="0" borderId="0" xfId="90" applyNumberFormat="1" applyFont="1" applyFill="1" applyBorder="1" applyAlignment="1">
      <alignment horizontal="right"/>
      <protection/>
    </xf>
    <xf numFmtId="0" fontId="41" fillId="0" borderId="0" xfId="90" applyFont="1" applyFill="1" applyBorder="1" applyAlignment="1">
      <alignment horizontal="right"/>
      <protection/>
    </xf>
    <xf numFmtId="3" fontId="27" fillId="0" borderId="23" xfId="90" applyNumberFormat="1" applyFont="1" applyFill="1" applyBorder="1" applyAlignment="1">
      <alignment horizontal="left"/>
      <protection/>
    </xf>
    <xf numFmtId="3" fontId="27" fillId="0" borderId="0" xfId="90" applyNumberFormat="1" applyFont="1" applyFill="1" applyBorder="1" applyAlignment="1">
      <alignment horizontal="left"/>
      <protection/>
    </xf>
    <xf numFmtId="0" fontId="27" fillId="0" borderId="0" xfId="90" applyFont="1" applyFill="1">
      <alignment/>
      <protection/>
    </xf>
    <xf numFmtId="3" fontId="27" fillId="0" borderId="0" xfId="90" applyNumberFormat="1" applyFont="1" applyFill="1" applyBorder="1" applyAlignment="1">
      <alignment horizontal="right"/>
      <protection/>
    </xf>
    <xf numFmtId="3" fontId="41" fillId="0" borderId="23" xfId="90" applyNumberFormat="1" applyFont="1" applyFill="1" applyBorder="1" applyAlignment="1">
      <alignment horizontal="center"/>
      <protection/>
    </xf>
    <xf numFmtId="0" fontId="25" fillId="0" borderId="23" xfId="90" applyFont="1" applyFill="1" applyBorder="1" applyAlignment="1">
      <alignment wrapText="1"/>
      <protection/>
    </xf>
    <xf numFmtId="0" fontId="44" fillId="0" borderId="0" xfId="90" applyFont="1" applyFill="1">
      <alignment/>
      <protection/>
    </xf>
    <xf numFmtId="0" fontId="39" fillId="0" borderId="0" xfId="90" applyFont="1" applyFill="1">
      <alignment/>
      <protection/>
    </xf>
    <xf numFmtId="3" fontId="39" fillId="0" borderId="0" xfId="90" applyNumberFormat="1" applyFont="1" applyFill="1">
      <alignment/>
      <protection/>
    </xf>
    <xf numFmtId="0" fontId="18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/>
    </xf>
    <xf numFmtId="0" fontId="28" fillId="0" borderId="23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3" fontId="2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1" fillId="0" borderId="23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 wrapText="1"/>
    </xf>
    <xf numFmtId="3" fontId="19" fillId="0" borderId="0" xfId="0" applyNumberFormat="1" applyFont="1" applyFill="1" applyAlignment="1">
      <alignment/>
    </xf>
    <xf numFmtId="0" fontId="19" fillId="0" borderId="23" xfId="90" applyFont="1" applyBorder="1" applyAlignment="1">
      <alignment horizontal="center" vertical="center" wrapText="1"/>
      <protection/>
    </xf>
    <xf numFmtId="0" fontId="18" fillId="0" borderId="23" xfId="90" applyFont="1" applyBorder="1" applyAlignment="1">
      <alignment horizontal="center" vertical="center" wrapText="1"/>
      <protection/>
    </xf>
    <xf numFmtId="0" fontId="18" fillId="0" borderId="23" xfId="90" applyFont="1" applyFill="1" applyBorder="1" applyAlignment="1">
      <alignment horizontal="center" vertical="center" wrapText="1"/>
      <protection/>
    </xf>
    <xf numFmtId="0" fontId="19" fillId="0" borderId="23" xfId="90" applyFont="1" applyFill="1" applyBorder="1" applyAlignment="1">
      <alignment horizontal="center" vertical="center" wrapText="1"/>
      <protection/>
    </xf>
    <xf numFmtId="0" fontId="19" fillId="0" borderId="23" xfId="90" applyFont="1" applyBorder="1">
      <alignment/>
      <protection/>
    </xf>
    <xf numFmtId="3" fontId="19" fillId="0" borderId="23" xfId="90" applyNumberFormat="1" applyFont="1" applyBorder="1" applyAlignment="1">
      <alignment horizontal="center"/>
      <protection/>
    </xf>
    <xf numFmtId="3" fontId="19" fillId="0" borderId="23" xfId="90" applyNumberFormat="1" applyFont="1" applyFill="1" applyBorder="1" applyAlignment="1">
      <alignment horizontal="center"/>
      <protection/>
    </xf>
    <xf numFmtId="0" fontId="46" fillId="0" borderId="23" xfId="90" applyFont="1" applyBorder="1" applyAlignment="1">
      <alignment horizontal="center"/>
      <protection/>
    </xf>
    <xf numFmtId="0" fontId="46" fillId="0" borderId="23" xfId="90" applyFont="1" applyFill="1" applyBorder="1" applyAlignment="1">
      <alignment horizontal="center"/>
      <protection/>
    </xf>
    <xf numFmtId="0" fontId="19" fillId="0" borderId="23" xfId="90" applyFont="1" applyBorder="1" applyAlignment="1">
      <alignment wrapText="1"/>
      <protection/>
    </xf>
    <xf numFmtId="0" fontId="18" fillId="0" borderId="23" xfId="90" applyFont="1" applyBorder="1">
      <alignment/>
      <protection/>
    </xf>
    <xf numFmtId="3" fontId="18" fillId="0" borderId="23" xfId="90" applyNumberFormat="1" applyFont="1" applyBorder="1" applyAlignment="1">
      <alignment horizontal="center"/>
      <protection/>
    </xf>
    <xf numFmtId="3" fontId="18" fillId="0" borderId="23" xfId="90" applyNumberFormat="1" applyFont="1" applyFill="1" applyBorder="1" applyAlignment="1">
      <alignment horizontal="center"/>
      <protection/>
    </xf>
    <xf numFmtId="0" fontId="47" fillId="0" borderId="0" xfId="91" applyFont="1">
      <alignment/>
      <protection/>
    </xf>
    <xf numFmtId="0" fontId="23" fillId="0" borderId="23" xfId="91" applyFont="1" applyFill="1" applyBorder="1" applyAlignment="1">
      <alignment horizontal="center" wrapText="1"/>
      <protection/>
    </xf>
    <xf numFmtId="0" fontId="23" fillId="0" borderId="23" xfId="91" applyFont="1" applyFill="1" applyBorder="1" applyAlignment="1">
      <alignment horizontal="center" vertical="center" wrapText="1"/>
      <protection/>
    </xf>
    <xf numFmtId="49" fontId="47" fillId="0" borderId="23" xfId="91" applyNumberFormat="1" applyFont="1" applyFill="1" applyBorder="1" applyAlignment="1">
      <alignment wrapText="1"/>
      <protection/>
    </xf>
    <xf numFmtId="0" fontId="47" fillId="0" borderId="23" xfId="91" applyFont="1" applyFill="1" applyBorder="1" applyAlignment="1">
      <alignment wrapText="1"/>
      <protection/>
    </xf>
    <xf numFmtId="3" fontId="47" fillId="0" borderId="23" xfId="91" applyNumberFormat="1" applyFont="1" applyFill="1" applyBorder="1" applyAlignment="1">
      <alignment horizontal="right" wrapText="1"/>
      <protection/>
    </xf>
    <xf numFmtId="49" fontId="47" fillId="0" borderId="23" xfId="91" applyNumberFormat="1" applyFont="1" applyFill="1" applyBorder="1">
      <alignment/>
      <protection/>
    </xf>
    <xf numFmtId="3" fontId="47" fillId="0" borderId="23" xfId="91" applyNumberFormat="1" applyFont="1" applyFill="1" applyBorder="1" applyAlignment="1">
      <alignment wrapText="1"/>
      <protection/>
    </xf>
    <xf numFmtId="3" fontId="47" fillId="0" borderId="0" xfId="91" applyNumberFormat="1" applyFont="1">
      <alignment/>
      <protection/>
    </xf>
    <xf numFmtId="0" fontId="23" fillId="0" borderId="23" xfId="91" applyFont="1" applyFill="1" applyBorder="1" applyAlignment="1">
      <alignment wrapText="1"/>
      <protection/>
    </xf>
    <xf numFmtId="3" fontId="23" fillId="0" borderId="23" xfId="91" applyNumberFormat="1" applyFont="1" applyFill="1" applyBorder="1" applyAlignment="1">
      <alignment horizontal="right" wrapText="1"/>
      <protection/>
    </xf>
    <xf numFmtId="3" fontId="23" fillId="0" borderId="23" xfId="91" applyNumberFormat="1" applyFont="1" applyFill="1" applyBorder="1" applyAlignment="1">
      <alignment wrapText="1"/>
      <protection/>
    </xf>
    <xf numFmtId="0" fontId="30" fillId="0" borderId="23" xfId="90" applyFont="1" applyFill="1" applyBorder="1" applyAlignment="1">
      <alignment horizontal="center" vertical="center" wrapText="1"/>
      <protection/>
    </xf>
    <xf numFmtId="0" fontId="30" fillId="0" borderId="23" xfId="90" applyFont="1" applyFill="1" applyBorder="1" applyAlignment="1">
      <alignment horizontal="center"/>
      <protection/>
    </xf>
    <xf numFmtId="0" fontId="27" fillId="0" borderId="23" xfId="90" applyFont="1" applyFill="1" applyBorder="1" applyAlignment="1">
      <alignment horizontal="center" vertical="center" wrapText="1"/>
      <protection/>
    </xf>
    <xf numFmtId="0" fontId="41" fillId="0" borderId="23" xfId="90" applyFont="1" applyFill="1" applyBorder="1" applyAlignment="1">
      <alignment horizontal="center" wrapText="1"/>
      <protection/>
    </xf>
    <xf numFmtId="0" fontId="27" fillId="0" borderId="23" xfId="90" applyFont="1" applyFill="1" applyBorder="1" applyAlignment="1">
      <alignment horizontal="center" wrapText="1"/>
      <protection/>
    </xf>
    <xf numFmtId="0" fontId="19" fillId="0" borderId="23" xfId="0" applyFont="1" applyFill="1" applyBorder="1" applyAlignment="1">
      <alignment/>
    </xf>
    <xf numFmtId="0" fontId="18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49" fontId="18" fillId="0" borderId="41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23" fillId="0" borderId="23" xfId="91" applyFont="1" applyFill="1" applyBorder="1" applyAlignment="1">
      <alignment horizontal="center" vertical="center"/>
      <protection/>
    </xf>
    <xf numFmtId="0" fontId="22" fillId="0" borderId="23" xfId="91" applyFont="1" applyFill="1" applyBorder="1" applyAlignment="1">
      <alignment wrapText="1"/>
      <protection/>
    </xf>
    <xf numFmtId="0" fontId="23" fillId="0" borderId="23" xfId="91" applyFont="1" applyFill="1" applyBorder="1" applyAlignment="1">
      <alignment wrapText="1"/>
      <protection/>
    </xf>
    <xf numFmtId="0" fontId="18" fillId="0" borderId="23" xfId="90" applyFont="1" applyBorder="1" applyAlignment="1">
      <alignment horizontal="center"/>
      <protection/>
    </xf>
    <xf numFmtId="0" fontId="19" fillId="0" borderId="23" xfId="90" applyFont="1" applyBorder="1" applyAlignment="1">
      <alignment horizontal="center" wrapText="1"/>
      <protection/>
    </xf>
    <xf numFmtId="0" fontId="18" fillId="0" borderId="23" xfId="90" applyFont="1" applyBorder="1" applyAlignment="1">
      <alignment horizontal="center" wrapText="1"/>
      <protection/>
    </xf>
    <xf numFmtId="0" fontId="39" fillId="0" borderId="23" xfId="90" applyFont="1" applyBorder="1" applyAlignment="1">
      <alignment horizont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31" fillId="0" borderId="23" xfId="90" applyFont="1" applyFill="1" applyBorder="1" applyAlignment="1">
      <alignment vertical="center"/>
      <protection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 2" xfId="90"/>
    <cellStyle name="Normál_7. sz. m.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view="pageBreakPreview" zoomScale="46" zoomScaleSheetLayoutView="46" zoomScalePageLayoutView="0" workbookViewId="0" topLeftCell="A1">
      <selection activeCell="D32" sqref="D32"/>
    </sheetView>
  </sheetViews>
  <sheetFormatPr defaultColWidth="9.140625" defaultRowHeight="15"/>
  <cols>
    <col min="1" max="1" width="91.8515625" style="111" customWidth="1"/>
    <col min="2" max="2" width="17.7109375" style="111" customWidth="1"/>
    <col min="3" max="3" width="27.140625" style="111" customWidth="1"/>
    <col min="4" max="5" width="30.57421875" style="111" customWidth="1"/>
    <col min="6" max="6" width="27.7109375" style="111" customWidth="1"/>
    <col min="7" max="8" width="29.00390625" style="111" customWidth="1"/>
    <col min="9" max="9" width="31.57421875" style="111" customWidth="1"/>
    <col min="10" max="10" width="31.7109375" style="111" customWidth="1"/>
    <col min="11" max="11" width="31.7109375" style="112" customWidth="1"/>
    <col min="12" max="12" width="11.140625" style="111" customWidth="1"/>
    <col min="13" max="14" width="10.140625" style="111" customWidth="1"/>
    <col min="15" max="15" width="8.57421875" style="111" customWidth="1"/>
    <col min="16" max="18" width="30.421875" style="111" customWidth="1"/>
    <col min="19" max="16384" width="9.140625" style="111" customWidth="1"/>
  </cols>
  <sheetData>
    <row r="1" spans="1:18" s="53" customFormat="1" ht="60.75" customHeight="1">
      <c r="A1" s="207" t="s">
        <v>400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51"/>
      <c r="M1" s="52"/>
      <c r="N1" s="52"/>
      <c r="O1" s="52"/>
      <c r="P1" s="52"/>
      <c r="Q1" s="52"/>
      <c r="R1" s="52"/>
    </row>
    <row r="2" spans="1:18" s="53" customFormat="1" ht="30.75">
      <c r="A2" s="54" t="s">
        <v>245</v>
      </c>
      <c r="B2" s="54"/>
      <c r="C2" s="208" t="s">
        <v>399</v>
      </c>
      <c r="D2" s="208"/>
      <c r="E2" s="208"/>
      <c r="F2" s="208"/>
      <c r="G2" s="208"/>
      <c r="H2" s="208"/>
      <c r="I2" s="208"/>
      <c r="J2" s="208"/>
      <c r="K2" s="208"/>
      <c r="L2" s="52"/>
      <c r="M2" s="56"/>
      <c r="N2" s="57"/>
      <c r="O2" s="56"/>
      <c r="P2" s="58"/>
      <c r="Q2" s="56"/>
      <c r="R2" s="56"/>
    </row>
    <row r="3" spans="1:17" s="53" customFormat="1" ht="92.25">
      <c r="A3" s="54" t="s">
        <v>11</v>
      </c>
      <c r="B3" s="59" t="s">
        <v>12</v>
      </c>
      <c r="C3" s="59" t="s">
        <v>396</v>
      </c>
      <c r="D3" s="59" t="s">
        <v>282</v>
      </c>
      <c r="E3" s="59" t="s">
        <v>308</v>
      </c>
      <c r="F3" s="59" t="s">
        <v>397</v>
      </c>
      <c r="G3" s="59" t="s">
        <v>252</v>
      </c>
      <c r="H3" s="59" t="s">
        <v>325</v>
      </c>
      <c r="I3" s="59" t="s">
        <v>398</v>
      </c>
      <c r="J3" s="59" t="s">
        <v>253</v>
      </c>
      <c r="K3" s="59" t="s">
        <v>326</v>
      </c>
      <c r="L3" s="56"/>
      <c r="M3" s="56"/>
      <c r="N3" s="56"/>
      <c r="O3" s="58"/>
      <c r="P3" s="56"/>
      <c r="Q3" s="56"/>
    </row>
    <row r="4" spans="1:17" s="53" customFormat="1" ht="30.75">
      <c r="A4" s="60" t="s">
        <v>170</v>
      </c>
      <c r="B4" s="59"/>
      <c r="C4" s="55"/>
      <c r="D4" s="61">
        <f>SUM(D5:D9)</f>
        <v>82113</v>
      </c>
      <c r="E4" s="61">
        <v>82338</v>
      </c>
      <c r="F4" s="61"/>
      <c r="G4" s="61">
        <f>SUM(G5:G9)</f>
        <v>82113</v>
      </c>
      <c r="H4" s="61">
        <v>82338</v>
      </c>
      <c r="I4" s="55"/>
      <c r="J4" s="55"/>
      <c r="K4" s="55"/>
      <c r="L4" s="56"/>
      <c r="M4" s="56"/>
      <c r="N4" s="56"/>
      <c r="O4" s="58"/>
      <c r="P4" s="56"/>
      <c r="Q4" s="56"/>
    </row>
    <row r="5" spans="1:17" s="53" customFormat="1" ht="61.5">
      <c r="A5" s="62" t="s">
        <v>247</v>
      </c>
      <c r="B5" s="59"/>
      <c r="C5" s="55"/>
      <c r="D5" s="63">
        <v>60432</v>
      </c>
      <c r="E5" s="63">
        <v>60754</v>
      </c>
      <c r="F5" s="63"/>
      <c r="G5" s="63">
        <v>60432</v>
      </c>
      <c r="H5" s="63">
        <v>60754</v>
      </c>
      <c r="I5" s="55"/>
      <c r="J5" s="55"/>
      <c r="K5" s="55"/>
      <c r="L5" s="56"/>
      <c r="M5" s="56"/>
      <c r="N5" s="56"/>
      <c r="O5" s="58"/>
      <c r="P5" s="56"/>
      <c r="Q5" s="56"/>
    </row>
    <row r="6" spans="1:17" s="53" customFormat="1" ht="92.25">
      <c r="A6" s="62" t="s">
        <v>248</v>
      </c>
      <c r="B6" s="59"/>
      <c r="C6" s="55"/>
      <c r="D6" s="63">
        <v>3680</v>
      </c>
      <c r="E6" s="63">
        <v>3691</v>
      </c>
      <c r="F6" s="63"/>
      <c r="G6" s="63">
        <v>3680</v>
      </c>
      <c r="H6" s="63">
        <v>3691</v>
      </c>
      <c r="I6" s="55"/>
      <c r="J6" s="55"/>
      <c r="K6" s="55"/>
      <c r="L6" s="56"/>
      <c r="M6" s="56"/>
      <c r="N6" s="56"/>
      <c r="O6" s="58"/>
      <c r="P6" s="56"/>
      <c r="Q6" s="56"/>
    </row>
    <row r="7" spans="1:17" s="53" customFormat="1" ht="61.5">
      <c r="A7" s="62" t="s">
        <v>249</v>
      </c>
      <c r="B7" s="59"/>
      <c r="C7" s="55"/>
      <c r="D7" s="64">
        <v>538</v>
      </c>
      <c r="E7" s="64">
        <v>538</v>
      </c>
      <c r="F7" s="64"/>
      <c r="G7" s="64">
        <v>538</v>
      </c>
      <c r="H7" s="64">
        <v>538</v>
      </c>
      <c r="I7" s="55"/>
      <c r="J7" s="55"/>
      <c r="K7" s="55"/>
      <c r="L7" s="56"/>
      <c r="M7" s="56"/>
      <c r="N7" s="56"/>
      <c r="O7" s="58"/>
      <c r="P7" s="56"/>
      <c r="Q7" s="56"/>
    </row>
    <row r="8" spans="1:17" s="53" customFormat="1" ht="91.5" customHeight="1">
      <c r="A8" s="62" t="s">
        <v>303</v>
      </c>
      <c r="B8" s="59"/>
      <c r="C8" s="55"/>
      <c r="D8" s="63">
        <v>16376</v>
      </c>
      <c r="E8" s="63">
        <v>16179</v>
      </c>
      <c r="F8" s="64"/>
      <c r="G8" s="63">
        <v>16376</v>
      </c>
      <c r="H8" s="63">
        <v>16179</v>
      </c>
      <c r="I8" s="55"/>
      <c r="J8" s="55"/>
      <c r="K8" s="55"/>
      <c r="L8" s="56"/>
      <c r="M8" s="56"/>
      <c r="N8" s="56"/>
      <c r="O8" s="58"/>
      <c r="P8" s="56"/>
      <c r="Q8" s="56"/>
    </row>
    <row r="9" spans="1:17" s="53" customFormat="1" ht="30.75">
      <c r="A9" s="62" t="s">
        <v>250</v>
      </c>
      <c r="B9" s="59"/>
      <c r="C9" s="55"/>
      <c r="D9" s="63">
        <v>1087</v>
      </c>
      <c r="E9" s="63">
        <v>1176</v>
      </c>
      <c r="F9" s="64"/>
      <c r="G9" s="64">
        <v>1087</v>
      </c>
      <c r="H9" s="64">
        <v>1176</v>
      </c>
      <c r="I9" s="55"/>
      <c r="J9" s="55"/>
      <c r="K9" s="55"/>
      <c r="L9" s="56"/>
      <c r="M9" s="56"/>
      <c r="N9" s="56"/>
      <c r="O9" s="58"/>
      <c r="P9" s="56"/>
      <c r="Q9" s="56"/>
    </row>
    <row r="10" spans="1:17" s="53" customFormat="1" ht="61.5">
      <c r="A10" s="65" t="s">
        <v>13</v>
      </c>
      <c r="B10" s="66"/>
      <c r="C10" s="61">
        <v>60432</v>
      </c>
      <c r="D10" s="61"/>
      <c r="E10" s="61"/>
      <c r="F10" s="61">
        <v>60432</v>
      </c>
      <c r="G10" s="61"/>
      <c r="H10" s="61"/>
      <c r="I10" s="67"/>
      <c r="J10" s="67"/>
      <c r="K10" s="67"/>
      <c r="L10" s="56"/>
      <c r="M10" s="56"/>
      <c r="N10" s="56"/>
      <c r="O10" s="58"/>
      <c r="P10" s="56"/>
      <c r="Q10" s="56"/>
    </row>
    <row r="11" spans="1:17" s="53" customFormat="1" ht="61.5">
      <c r="A11" s="68" t="s">
        <v>14</v>
      </c>
      <c r="B11" s="69"/>
      <c r="C11" s="63">
        <v>51525</v>
      </c>
      <c r="D11" s="63"/>
      <c r="E11" s="63"/>
      <c r="F11" s="63">
        <v>51525</v>
      </c>
      <c r="G11" s="63"/>
      <c r="H11" s="63"/>
      <c r="I11" s="67"/>
      <c r="J11" s="67"/>
      <c r="K11" s="67"/>
      <c r="L11" s="56"/>
      <c r="M11" s="56"/>
      <c r="N11" s="56"/>
      <c r="O11" s="58"/>
      <c r="P11" s="56"/>
      <c r="Q11" s="56"/>
    </row>
    <row r="12" spans="1:17" s="53" customFormat="1" ht="92.25">
      <c r="A12" s="68" t="s">
        <v>15</v>
      </c>
      <c r="B12" s="69"/>
      <c r="C12" s="63">
        <v>4907</v>
      </c>
      <c r="D12" s="63"/>
      <c r="E12" s="63"/>
      <c r="F12" s="63">
        <v>4907</v>
      </c>
      <c r="G12" s="63"/>
      <c r="H12" s="63"/>
      <c r="I12" s="67"/>
      <c r="J12" s="67"/>
      <c r="K12" s="67"/>
      <c r="L12" s="56"/>
      <c r="M12" s="56"/>
      <c r="N12" s="56"/>
      <c r="O12" s="58"/>
      <c r="P12" s="56"/>
      <c r="Q12" s="56"/>
    </row>
    <row r="13" spans="1:17" s="53" customFormat="1" ht="30.75">
      <c r="A13" s="68" t="s">
        <v>16</v>
      </c>
      <c r="B13" s="69"/>
      <c r="C13" s="63">
        <v>4000</v>
      </c>
      <c r="D13" s="63"/>
      <c r="E13" s="63"/>
      <c r="F13" s="63">
        <v>4000</v>
      </c>
      <c r="G13" s="63"/>
      <c r="H13" s="63"/>
      <c r="I13" s="67"/>
      <c r="J13" s="67"/>
      <c r="K13" s="67"/>
      <c r="L13" s="56"/>
      <c r="M13" s="56"/>
      <c r="N13" s="56"/>
      <c r="O13" s="58"/>
      <c r="P13" s="56"/>
      <c r="Q13" s="56"/>
    </row>
    <row r="14" spans="1:17" s="53" customFormat="1" ht="61.5">
      <c r="A14" s="70" t="s">
        <v>17</v>
      </c>
      <c r="B14" s="66"/>
      <c r="C14" s="61">
        <v>3422</v>
      </c>
      <c r="D14" s="61"/>
      <c r="E14" s="61"/>
      <c r="F14" s="61">
        <v>3422</v>
      </c>
      <c r="G14" s="61"/>
      <c r="H14" s="61"/>
      <c r="I14" s="55"/>
      <c r="J14" s="55"/>
      <c r="K14" s="55"/>
      <c r="L14" s="56"/>
      <c r="M14" s="56"/>
      <c r="N14" s="56"/>
      <c r="O14" s="58"/>
      <c r="P14" s="56"/>
      <c r="Q14" s="56"/>
    </row>
    <row r="15" spans="1:17" s="53" customFormat="1" ht="30.75">
      <c r="A15" s="70" t="s">
        <v>18</v>
      </c>
      <c r="B15" s="66"/>
      <c r="C15" s="63">
        <v>2500</v>
      </c>
      <c r="D15" s="63"/>
      <c r="E15" s="63"/>
      <c r="F15" s="63">
        <v>2500</v>
      </c>
      <c r="G15" s="63"/>
      <c r="H15" s="63"/>
      <c r="I15" s="55"/>
      <c r="J15" s="55"/>
      <c r="K15" s="55"/>
      <c r="L15" s="56"/>
      <c r="M15" s="56"/>
      <c r="N15" s="56"/>
      <c r="O15" s="58"/>
      <c r="P15" s="56"/>
      <c r="Q15" s="56"/>
    </row>
    <row r="16" spans="1:17" s="53" customFormat="1" ht="30.75">
      <c r="A16" s="70" t="s">
        <v>19</v>
      </c>
      <c r="B16" s="66"/>
      <c r="C16" s="63">
        <v>600</v>
      </c>
      <c r="D16" s="63"/>
      <c r="E16" s="63"/>
      <c r="F16" s="63">
        <v>600</v>
      </c>
      <c r="G16" s="63"/>
      <c r="H16" s="63"/>
      <c r="I16" s="55"/>
      <c r="J16" s="55"/>
      <c r="K16" s="55"/>
      <c r="L16" s="56"/>
      <c r="M16" s="56"/>
      <c r="N16" s="56"/>
      <c r="O16" s="58"/>
      <c r="P16" s="56"/>
      <c r="Q16" s="56"/>
    </row>
    <row r="17" spans="1:17" s="53" customFormat="1" ht="30.75">
      <c r="A17" s="70" t="s">
        <v>20</v>
      </c>
      <c r="B17" s="66"/>
      <c r="C17" s="63">
        <v>322</v>
      </c>
      <c r="D17" s="63"/>
      <c r="E17" s="63"/>
      <c r="F17" s="63">
        <v>322</v>
      </c>
      <c r="G17" s="63"/>
      <c r="H17" s="63"/>
      <c r="I17" s="55"/>
      <c r="J17" s="55"/>
      <c r="K17" s="55"/>
      <c r="L17" s="56"/>
      <c r="M17" s="56"/>
      <c r="N17" s="56"/>
      <c r="O17" s="58"/>
      <c r="P17" s="56"/>
      <c r="Q17" s="56"/>
    </row>
    <row r="18" spans="1:17" s="53" customFormat="1" ht="61.5">
      <c r="A18" s="65" t="s">
        <v>21</v>
      </c>
      <c r="B18" s="66"/>
      <c r="C18" s="61">
        <v>538</v>
      </c>
      <c r="D18" s="61"/>
      <c r="E18" s="61"/>
      <c r="F18" s="61">
        <v>538</v>
      </c>
      <c r="G18" s="61"/>
      <c r="H18" s="61"/>
      <c r="I18" s="71"/>
      <c r="J18" s="71"/>
      <c r="K18" s="71"/>
      <c r="L18" s="56"/>
      <c r="M18" s="57"/>
      <c r="N18" s="56"/>
      <c r="O18" s="58"/>
      <c r="P18" s="56"/>
      <c r="Q18" s="56"/>
    </row>
    <row r="19" spans="1:17" s="53" customFormat="1" ht="61.5">
      <c r="A19" s="65" t="s">
        <v>22</v>
      </c>
      <c r="B19" s="66"/>
      <c r="C19" s="72">
        <v>3</v>
      </c>
      <c r="D19" s="72"/>
      <c r="E19" s="72"/>
      <c r="F19" s="72">
        <v>3</v>
      </c>
      <c r="G19" s="72"/>
      <c r="H19" s="72"/>
      <c r="I19" s="72"/>
      <c r="J19" s="72"/>
      <c r="K19" s="72"/>
      <c r="L19" s="73"/>
      <c r="M19" s="73"/>
      <c r="N19" s="73"/>
      <c r="O19" s="73"/>
      <c r="P19" s="73"/>
      <c r="Q19" s="73"/>
    </row>
    <row r="20" spans="1:17" s="53" customFormat="1" ht="61.5">
      <c r="A20" s="74" t="s">
        <v>23</v>
      </c>
      <c r="B20" s="75"/>
      <c r="C20" s="72">
        <v>570</v>
      </c>
      <c r="D20" s="72"/>
      <c r="E20" s="72"/>
      <c r="F20" s="72">
        <v>570</v>
      </c>
      <c r="G20" s="72"/>
      <c r="H20" s="72"/>
      <c r="I20" s="72"/>
      <c r="J20" s="72"/>
      <c r="K20" s="72"/>
      <c r="L20" s="73"/>
      <c r="M20" s="73"/>
      <c r="N20" s="73"/>
      <c r="O20" s="73"/>
      <c r="P20" s="73"/>
      <c r="Q20" s="73"/>
    </row>
    <row r="21" spans="1:17" s="53" customFormat="1" ht="30.75">
      <c r="A21" s="76" t="s">
        <v>170</v>
      </c>
      <c r="B21" s="77"/>
      <c r="C21" s="78">
        <f>SUM(C10+C14+C18+C19+C20)</f>
        <v>64965</v>
      </c>
      <c r="D21" s="78">
        <v>82113</v>
      </c>
      <c r="E21" s="78">
        <v>82338</v>
      </c>
      <c r="F21" s="78">
        <f>SUM(F10+F14+F18+F19+F20)</f>
        <v>64965</v>
      </c>
      <c r="G21" s="78">
        <v>65807</v>
      </c>
      <c r="H21" s="78">
        <v>82338</v>
      </c>
      <c r="I21" s="79"/>
      <c r="J21" s="79"/>
      <c r="K21" s="79"/>
      <c r="L21" s="73"/>
      <c r="M21" s="73"/>
      <c r="N21" s="73"/>
      <c r="O21" s="73"/>
      <c r="P21" s="73"/>
      <c r="Q21" s="73"/>
    </row>
    <row r="22" spans="1:17" s="53" customFormat="1" ht="92.25">
      <c r="A22" s="65" t="s">
        <v>24</v>
      </c>
      <c r="B22" s="66"/>
      <c r="C22" s="72">
        <v>20</v>
      </c>
      <c r="D22" s="72">
        <v>150</v>
      </c>
      <c r="E22" s="72"/>
      <c r="F22" s="72">
        <v>20</v>
      </c>
      <c r="G22" s="72">
        <v>150</v>
      </c>
      <c r="H22" s="72"/>
      <c r="I22" s="72"/>
      <c r="J22" s="72"/>
      <c r="K22" s="72"/>
      <c r="L22" s="73"/>
      <c r="M22" s="73"/>
      <c r="N22" s="73"/>
      <c r="O22" s="73"/>
      <c r="P22" s="73"/>
      <c r="Q22" s="73"/>
    </row>
    <row r="23" spans="1:17" s="53" customFormat="1" ht="92.25">
      <c r="A23" s="65" t="s">
        <v>25</v>
      </c>
      <c r="B23" s="66"/>
      <c r="C23" s="72">
        <v>1035</v>
      </c>
      <c r="D23" s="72">
        <v>2945</v>
      </c>
      <c r="E23" s="72">
        <v>4437</v>
      </c>
      <c r="F23" s="72">
        <v>1035</v>
      </c>
      <c r="G23" s="72">
        <v>2945</v>
      </c>
      <c r="H23" s="72">
        <v>4437</v>
      </c>
      <c r="I23" s="72"/>
      <c r="J23" s="72"/>
      <c r="K23" s="72"/>
      <c r="L23" s="73"/>
      <c r="M23" s="73"/>
      <c r="N23" s="73"/>
      <c r="O23" s="73"/>
      <c r="P23" s="73"/>
      <c r="Q23" s="73"/>
    </row>
    <row r="24" spans="1:17" s="53" customFormat="1" ht="92.25">
      <c r="A24" s="65" t="s">
        <v>425</v>
      </c>
      <c r="B24" s="66"/>
      <c r="C24" s="72"/>
      <c r="D24" s="72"/>
      <c r="E24" s="72">
        <v>2910</v>
      </c>
      <c r="F24" s="72"/>
      <c r="G24" s="72"/>
      <c r="H24" s="72">
        <v>2910</v>
      </c>
      <c r="I24" s="72"/>
      <c r="J24" s="72"/>
      <c r="K24" s="72"/>
      <c r="L24" s="73"/>
      <c r="M24" s="73"/>
      <c r="N24" s="73"/>
      <c r="O24" s="73"/>
      <c r="P24" s="73"/>
      <c r="Q24" s="73"/>
    </row>
    <row r="25" spans="1:17" s="53" customFormat="1" ht="61.5">
      <c r="A25" s="80" t="s">
        <v>345</v>
      </c>
      <c r="B25" s="66"/>
      <c r="C25" s="72"/>
      <c r="D25" s="72"/>
      <c r="E25" s="72">
        <v>81</v>
      </c>
      <c r="F25" s="72"/>
      <c r="G25" s="72"/>
      <c r="H25" s="72">
        <v>81</v>
      </c>
      <c r="I25" s="72"/>
      <c r="J25" s="72"/>
      <c r="K25" s="72"/>
      <c r="L25" s="73"/>
      <c r="M25" s="73"/>
      <c r="N25" s="73"/>
      <c r="O25" s="73"/>
      <c r="P25" s="73"/>
      <c r="Q25" s="73"/>
    </row>
    <row r="26" spans="1:17" s="53" customFormat="1" ht="61.5">
      <c r="A26" s="81" t="s">
        <v>171</v>
      </c>
      <c r="B26" s="59" t="s">
        <v>26</v>
      </c>
      <c r="C26" s="82">
        <f>SUM(C21:C23)</f>
        <v>66020</v>
      </c>
      <c r="D26" s="82">
        <f>D4+D22+D23</f>
        <v>85208</v>
      </c>
      <c r="E26" s="82">
        <f>SUM(E21:E25)</f>
        <v>89766</v>
      </c>
      <c r="F26" s="82">
        <f>F21+F22+F23</f>
        <v>66020</v>
      </c>
      <c r="G26" s="82">
        <f>G4+G22+G23</f>
        <v>85208</v>
      </c>
      <c r="H26" s="82">
        <v>89766</v>
      </c>
      <c r="I26" s="72"/>
      <c r="J26" s="72"/>
      <c r="K26" s="72"/>
      <c r="L26" s="73"/>
      <c r="M26" s="73"/>
      <c r="N26" s="73"/>
      <c r="O26" s="73"/>
      <c r="P26" s="73"/>
      <c r="Q26" s="73"/>
    </row>
    <row r="27" spans="1:17" s="53" customFormat="1" ht="30.75">
      <c r="A27" s="65" t="s">
        <v>405</v>
      </c>
      <c r="B27" s="59"/>
      <c r="C27" s="82"/>
      <c r="D27" s="82"/>
      <c r="E27" s="61">
        <v>4149</v>
      </c>
      <c r="F27" s="83"/>
      <c r="G27" s="83"/>
      <c r="H27" s="83"/>
      <c r="I27" s="61"/>
      <c r="J27" s="61"/>
      <c r="K27" s="61">
        <v>4149</v>
      </c>
      <c r="L27" s="73"/>
      <c r="M27" s="73"/>
      <c r="N27" s="73"/>
      <c r="O27" s="73"/>
      <c r="P27" s="73"/>
      <c r="Q27" s="73"/>
    </row>
    <row r="28" spans="1:17" s="53" customFormat="1" ht="61.5">
      <c r="A28" s="65" t="s">
        <v>426</v>
      </c>
      <c r="B28" s="59"/>
      <c r="C28" s="82"/>
      <c r="D28" s="82"/>
      <c r="E28" s="61">
        <v>140</v>
      </c>
      <c r="F28" s="83"/>
      <c r="G28" s="83"/>
      <c r="H28" s="83"/>
      <c r="I28" s="61"/>
      <c r="J28" s="61"/>
      <c r="K28" s="61">
        <v>140</v>
      </c>
      <c r="L28" s="73"/>
      <c r="M28" s="73"/>
      <c r="N28" s="73"/>
      <c r="O28" s="73"/>
      <c r="P28" s="73"/>
      <c r="Q28" s="73"/>
    </row>
    <row r="29" spans="1:17" s="53" customFormat="1" ht="61.5">
      <c r="A29" s="65" t="s">
        <v>406</v>
      </c>
      <c r="B29" s="59"/>
      <c r="C29" s="82"/>
      <c r="D29" s="82"/>
      <c r="E29" s="61">
        <v>3282</v>
      </c>
      <c r="F29" s="83"/>
      <c r="G29" s="83"/>
      <c r="H29" s="83"/>
      <c r="I29" s="61"/>
      <c r="J29" s="61"/>
      <c r="K29" s="61">
        <v>3282</v>
      </c>
      <c r="L29" s="73"/>
      <c r="M29" s="73"/>
      <c r="N29" s="73"/>
      <c r="O29" s="73"/>
      <c r="P29" s="73"/>
      <c r="Q29" s="73"/>
    </row>
    <row r="30" spans="1:17" s="53" customFormat="1" ht="61.5">
      <c r="A30" s="65" t="s">
        <v>407</v>
      </c>
      <c r="B30" s="59"/>
      <c r="C30" s="82"/>
      <c r="D30" s="82"/>
      <c r="E30" s="61">
        <v>1336</v>
      </c>
      <c r="F30" s="83"/>
      <c r="G30" s="83"/>
      <c r="H30" s="83"/>
      <c r="I30" s="61"/>
      <c r="J30" s="61"/>
      <c r="K30" s="61">
        <v>1336</v>
      </c>
      <c r="L30" s="73"/>
      <c r="M30" s="73"/>
      <c r="N30" s="73"/>
      <c r="O30" s="73"/>
      <c r="P30" s="73"/>
      <c r="Q30" s="73"/>
    </row>
    <row r="31" spans="1:17" s="53" customFormat="1" ht="61.5">
      <c r="A31" s="81" t="s">
        <v>309</v>
      </c>
      <c r="B31" s="59" t="s">
        <v>310</v>
      </c>
      <c r="C31" s="82"/>
      <c r="D31" s="82"/>
      <c r="E31" s="83">
        <v>8907</v>
      </c>
      <c r="F31" s="83"/>
      <c r="G31" s="83"/>
      <c r="H31" s="83"/>
      <c r="I31" s="61"/>
      <c r="J31" s="61"/>
      <c r="K31" s="83">
        <v>8907</v>
      </c>
      <c r="L31" s="73"/>
      <c r="M31" s="73"/>
      <c r="N31" s="73"/>
      <c r="O31" s="73"/>
      <c r="P31" s="73"/>
      <c r="Q31" s="73"/>
    </row>
    <row r="32" spans="1:17" s="53" customFormat="1" ht="30.75">
      <c r="A32" s="70" t="s">
        <v>28</v>
      </c>
      <c r="B32" s="66"/>
      <c r="C32" s="63">
        <v>2250</v>
      </c>
      <c r="D32" s="63">
        <v>1940</v>
      </c>
      <c r="E32" s="63">
        <v>2084</v>
      </c>
      <c r="F32" s="63">
        <v>2250</v>
      </c>
      <c r="G32" s="63">
        <v>1940</v>
      </c>
      <c r="H32" s="63">
        <v>2084</v>
      </c>
      <c r="I32" s="82"/>
      <c r="J32" s="82"/>
      <c r="K32" s="82"/>
      <c r="L32" s="84"/>
      <c r="M32" s="84"/>
      <c r="N32" s="84"/>
      <c r="O32" s="73"/>
      <c r="P32" s="73"/>
      <c r="Q32" s="73"/>
    </row>
    <row r="33" spans="1:17" s="53" customFormat="1" ht="30.75">
      <c r="A33" s="70" t="s">
        <v>29</v>
      </c>
      <c r="B33" s="66"/>
      <c r="C33" s="63">
        <v>10</v>
      </c>
      <c r="D33" s="63">
        <v>30</v>
      </c>
      <c r="E33" s="63">
        <v>30</v>
      </c>
      <c r="F33" s="63">
        <v>10</v>
      </c>
      <c r="G33" s="63">
        <v>30</v>
      </c>
      <c r="H33" s="63">
        <v>30</v>
      </c>
      <c r="I33" s="82"/>
      <c r="J33" s="82"/>
      <c r="K33" s="82"/>
      <c r="L33" s="84"/>
      <c r="M33" s="84"/>
      <c r="N33" s="84"/>
      <c r="O33" s="73"/>
      <c r="P33" s="73"/>
      <c r="Q33" s="73"/>
    </row>
    <row r="34" spans="1:17" s="53" customFormat="1" ht="30.75">
      <c r="A34" s="81" t="s">
        <v>27</v>
      </c>
      <c r="B34" s="85"/>
      <c r="C34" s="82">
        <v>2260</v>
      </c>
      <c r="D34" s="82">
        <v>1970</v>
      </c>
      <c r="E34" s="82">
        <v>2114</v>
      </c>
      <c r="F34" s="82">
        <v>2260</v>
      </c>
      <c r="G34" s="82">
        <v>1970</v>
      </c>
      <c r="H34" s="82">
        <v>2114</v>
      </c>
      <c r="I34" s="82"/>
      <c r="J34" s="82"/>
      <c r="K34" s="82"/>
      <c r="L34" s="84"/>
      <c r="M34" s="84"/>
      <c r="N34" s="84"/>
      <c r="O34" s="73"/>
      <c r="P34" s="73"/>
      <c r="Q34" s="73"/>
    </row>
    <row r="35" spans="1:17" s="53" customFormat="1" ht="30.75">
      <c r="A35" s="65" t="s">
        <v>30</v>
      </c>
      <c r="B35" s="66"/>
      <c r="C35" s="63">
        <v>69900</v>
      </c>
      <c r="D35" s="63">
        <v>100000</v>
      </c>
      <c r="E35" s="63">
        <v>99343</v>
      </c>
      <c r="F35" s="63">
        <v>69900</v>
      </c>
      <c r="G35" s="63">
        <v>100000</v>
      </c>
      <c r="H35" s="63">
        <v>99343</v>
      </c>
      <c r="I35" s="72"/>
      <c r="J35" s="72"/>
      <c r="K35" s="72"/>
      <c r="L35" s="84"/>
      <c r="M35" s="84"/>
      <c r="N35" s="84"/>
      <c r="O35" s="73"/>
      <c r="P35" s="73"/>
      <c r="Q35" s="73"/>
    </row>
    <row r="36" spans="1:17" s="53" customFormat="1" ht="61.5">
      <c r="A36" s="86" t="s">
        <v>31</v>
      </c>
      <c r="B36" s="87"/>
      <c r="C36" s="88">
        <v>170</v>
      </c>
      <c r="D36" s="63">
        <v>30</v>
      </c>
      <c r="E36" s="63">
        <v>59</v>
      </c>
      <c r="F36" s="63">
        <v>170</v>
      </c>
      <c r="G36" s="63">
        <v>30</v>
      </c>
      <c r="H36" s="63">
        <v>59</v>
      </c>
      <c r="I36" s="89"/>
      <c r="J36" s="72"/>
      <c r="K36" s="89"/>
      <c r="L36" s="73"/>
      <c r="M36" s="73"/>
      <c r="N36" s="73"/>
      <c r="O36" s="73"/>
      <c r="P36" s="73"/>
      <c r="Q36" s="73"/>
    </row>
    <row r="37" spans="1:17" s="53" customFormat="1" ht="30.75">
      <c r="A37" s="90" t="s">
        <v>172</v>
      </c>
      <c r="B37" s="54"/>
      <c r="C37" s="82">
        <v>70070</v>
      </c>
      <c r="D37" s="82">
        <v>100030</v>
      </c>
      <c r="E37" s="82">
        <v>99402</v>
      </c>
      <c r="F37" s="82">
        <v>70070</v>
      </c>
      <c r="G37" s="82">
        <v>100030</v>
      </c>
      <c r="H37" s="82">
        <v>99402</v>
      </c>
      <c r="I37" s="72"/>
      <c r="J37" s="72"/>
      <c r="K37" s="72"/>
      <c r="L37" s="73"/>
      <c r="M37" s="73"/>
      <c r="N37" s="73"/>
      <c r="O37" s="73"/>
      <c r="P37" s="73"/>
      <c r="Q37" s="73"/>
    </row>
    <row r="38" spans="1:17" s="53" customFormat="1" ht="30.75">
      <c r="A38" s="241" t="s">
        <v>32</v>
      </c>
      <c r="B38" s="60"/>
      <c r="C38" s="72">
        <v>210</v>
      </c>
      <c r="D38" s="72">
        <v>100</v>
      </c>
      <c r="E38" s="72">
        <v>109</v>
      </c>
      <c r="F38" s="72">
        <v>210</v>
      </c>
      <c r="G38" s="72">
        <v>100</v>
      </c>
      <c r="H38" s="72">
        <v>109</v>
      </c>
      <c r="I38" s="82"/>
      <c r="J38" s="82"/>
      <c r="K38" s="82"/>
      <c r="L38" s="73"/>
      <c r="M38" s="73"/>
      <c r="N38" s="73"/>
      <c r="O38" s="73"/>
      <c r="P38" s="73"/>
      <c r="Q38" s="73"/>
    </row>
    <row r="39" spans="1:17" s="53" customFormat="1" ht="30.75">
      <c r="A39" s="91" t="s">
        <v>33</v>
      </c>
      <c r="B39" s="60"/>
      <c r="C39" s="63">
        <v>18</v>
      </c>
      <c r="D39" s="63"/>
      <c r="E39" s="63"/>
      <c r="F39" s="63">
        <v>18</v>
      </c>
      <c r="G39" s="63"/>
      <c r="H39" s="63"/>
      <c r="I39" s="72"/>
      <c r="J39" s="72"/>
      <c r="K39" s="72"/>
      <c r="L39" s="73"/>
      <c r="M39" s="73"/>
      <c r="N39" s="73"/>
      <c r="O39" s="73"/>
      <c r="P39" s="73"/>
      <c r="Q39" s="73"/>
    </row>
    <row r="40" spans="1:17" s="53" customFormat="1" ht="30.75">
      <c r="A40" s="91" t="s">
        <v>34</v>
      </c>
      <c r="B40" s="60"/>
      <c r="C40" s="63">
        <v>180</v>
      </c>
      <c r="D40" s="63">
        <v>90</v>
      </c>
      <c r="E40" s="63">
        <v>97</v>
      </c>
      <c r="F40" s="63">
        <v>180</v>
      </c>
      <c r="G40" s="63">
        <v>90</v>
      </c>
      <c r="H40" s="63">
        <v>97</v>
      </c>
      <c r="I40" s="72"/>
      <c r="J40" s="72"/>
      <c r="K40" s="72"/>
      <c r="L40" s="73"/>
      <c r="M40" s="73"/>
      <c r="N40" s="73"/>
      <c r="O40" s="73"/>
      <c r="P40" s="73"/>
      <c r="Q40" s="73"/>
    </row>
    <row r="41" spans="1:17" s="53" customFormat="1" ht="30.75">
      <c r="A41" s="91" t="s">
        <v>35</v>
      </c>
      <c r="B41" s="60"/>
      <c r="C41" s="63">
        <v>12</v>
      </c>
      <c r="D41" s="63">
        <v>10</v>
      </c>
      <c r="E41" s="63">
        <v>12</v>
      </c>
      <c r="F41" s="63">
        <v>12</v>
      </c>
      <c r="G41" s="63">
        <v>10</v>
      </c>
      <c r="H41" s="63">
        <v>12</v>
      </c>
      <c r="I41" s="72"/>
      <c r="J41" s="72"/>
      <c r="K41" s="72"/>
      <c r="L41" s="73"/>
      <c r="M41" s="73"/>
      <c r="N41" s="73"/>
      <c r="O41" s="73"/>
      <c r="P41" s="73"/>
      <c r="Q41" s="73"/>
    </row>
    <row r="42" spans="1:17" s="53" customFormat="1" ht="30.75">
      <c r="A42" s="81" t="s">
        <v>173</v>
      </c>
      <c r="B42" s="59" t="s">
        <v>36</v>
      </c>
      <c r="C42" s="82">
        <v>72540</v>
      </c>
      <c r="D42" s="82">
        <v>102100</v>
      </c>
      <c r="E42" s="82">
        <v>101625</v>
      </c>
      <c r="F42" s="82">
        <v>72540</v>
      </c>
      <c r="G42" s="82">
        <v>102100</v>
      </c>
      <c r="H42" s="82">
        <v>101625</v>
      </c>
      <c r="I42" s="72"/>
      <c r="J42" s="72"/>
      <c r="K42" s="72"/>
      <c r="L42" s="73"/>
      <c r="M42" s="73"/>
      <c r="N42" s="73"/>
      <c r="O42" s="73"/>
      <c r="P42" s="73"/>
      <c r="Q42" s="73"/>
    </row>
    <row r="43" spans="1:17" s="53" customFormat="1" ht="30.75">
      <c r="A43" s="65" t="s">
        <v>37</v>
      </c>
      <c r="B43" s="66"/>
      <c r="C43" s="72">
        <v>45</v>
      </c>
      <c r="D43" s="72">
        <v>1120</v>
      </c>
      <c r="E43" s="72">
        <v>1120</v>
      </c>
      <c r="F43" s="72">
        <v>45</v>
      </c>
      <c r="G43" s="72">
        <v>1120</v>
      </c>
      <c r="H43" s="72">
        <v>1120</v>
      </c>
      <c r="I43" s="82"/>
      <c r="J43" s="82"/>
      <c r="K43" s="82"/>
      <c r="L43" s="73"/>
      <c r="M43" s="73"/>
      <c r="N43" s="73"/>
      <c r="O43" s="73"/>
      <c r="P43" s="73"/>
      <c r="Q43" s="73"/>
    </row>
    <row r="44" spans="1:17" s="53" customFormat="1" ht="30.75">
      <c r="A44" s="65" t="s">
        <v>38</v>
      </c>
      <c r="B44" s="66"/>
      <c r="C44" s="72">
        <v>4000</v>
      </c>
      <c r="D44" s="72">
        <v>6500</v>
      </c>
      <c r="E44" s="72">
        <v>7491</v>
      </c>
      <c r="F44" s="72">
        <v>4000</v>
      </c>
      <c r="G44" s="72">
        <v>6500</v>
      </c>
      <c r="H44" s="72">
        <v>7491</v>
      </c>
      <c r="I44" s="72"/>
      <c r="J44" s="72"/>
      <c r="K44" s="72"/>
      <c r="L44" s="73"/>
      <c r="M44" s="73"/>
      <c r="N44" s="73"/>
      <c r="O44" s="73"/>
      <c r="P44" s="73"/>
      <c r="Q44" s="73"/>
    </row>
    <row r="45" spans="1:17" s="53" customFormat="1" ht="35.25" customHeight="1">
      <c r="A45" s="65" t="s">
        <v>346</v>
      </c>
      <c r="B45" s="66"/>
      <c r="C45" s="72"/>
      <c r="D45" s="72"/>
      <c r="E45" s="72">
        <v>405</v>
      </c>
      <c r="F45" s="72"/>
      <c r="G45" s="72"/>
      <c r="H45" s="72">
        <v>405</v>
      </c>
      <c r="I45" s="72"/>
      <c r="J45" s="72"/>
      <c r="K45" s="72"/>
      <c r="L45" s="73"/>
      <c r="M45" s="73"/>
      <c r="N45" s="73"/>
      <c r="O45" s="73"/>
      <c r="P45" s="73"/>
      <c r="Q45" s="73"/>
    </row>
    <row r="46" spans="1:17" s="53" customFormat="1" ht="30.75">
      <c r="A46" s="65" t="s">
        <v>39</v>
      </c>
      <c r="B46" s="66"/>
      <c r="C46" s="72">
        <v>4260</v>
      </c>
      <c r="D46" s="72">
        <v>1800</v>
      </c>
      <c r="E46" s="72">
        <v>2691</v>
      </c>
      <c r="F46" s="72">
        <v>4260</v>
      </c>
      <c r="G46" s="72">
        <v>1800</v>
      </c>
      <c r="H46" s="72">
        <v>2691</v>
      </c>
      <c r="I46" s="72"/>
      <c r="J46" s="72"/>
      <c r="K46" s="72"/>
      <c r="L46" s="73"/>
      <c r="M46" s="73"/>
      <c r="N46" s="73"/>
      <c r="O46" s="73"/>
      <c r="P46" s="73"/>
      <c r="Q46" s="73"/>
    </row>
    <row r="47" spans="1:17" s="53" customFormat="1" ht="30.75">
      <c r="A47" s="65" t="s">
        <v>40</v>
      </c>
      <c r="B47" s="66"/>
      <c r="C47" s="72">
        <v>6360</v>
      </c>
      <c r="D47" s="72">
        <v>4000</v>
      </c>
      <c r="E47" s="72">
        <v>4668</v>
      </c>
      <c r="F47" s="72">
        <v>6360</v>
      </c>
      <c r="G47" s="72">
        <v>4000</v>
      </c>
      <c r="H47" s="72">
        <v>4668</v>
      </c>
      <c r="I47" s="72"/>
      <c r="J47" s="72"/>
      <c r="K47" s="72"/>
      <c r="L47" s="73"/>
      <c r="M47" s="73"/>
      <c r="N47" s="73"/>
      <c r="O47" s="73"/>
      <c r="P47" s="73"/>
      <c r="Q47" s="73"/>
    </row>
    <row r="48" spans="1:17" s="53" customFormat="1" ht="30.75">
      <c r="A48" s="65" t="s">
        <v>43</v>
      </c>
      <c r="B48" s="66"/>
      <c r="C48" s="72">
        <v>430</v>
      </c>
      <c r="D48" s="72">
        <v>670</v>
      </c>
      <c r="E48" s="72">
        <v>838</v>
      </c>
      <c r="F48" s="72">
        <v>430</v>
      </c>
      <c r="G48" s="72">
        <v>670</v>
      </c>
      <c r="H48" s="72">
        <v>838</v>
      </c>
      <c r="I48" s="72"/>
      <c r="J48" s="72"/>
      <c r="K48" s="72"/>
      <c r="L48" s="73"/>
      <c r="M48" s="73"/>
      <c r="N48" s="73"/>
      <c r="O48" s="73"/>
      <c r="P48" s="73"/>
      <c r="Q48" s="73"/>
    </row>
    <row r="49" spans="1:17" s="53" customFormat="1" ht="30.75">
      <c r="A49" s="65" t="s">
        <v>41</v>
      </c>
      <c r="B49" s="66"/>
      <c r="C49" s="72">
        <v>4260</v>
      </c>
      <c r="D49" s="72">
        <v>3620</v>
      </c>
      <c r="E49" s="72">
        <v>5949</v>
      </c>
      <c r="F49" s="72">
        <v>4260</v>
      </c>
      <c r="G49" s="72">
        <v>3620</v>
      </c>
      <c r="H49" s="72">
        <v>5949</v>
      </c>
      <c r="I49" s="72"/>
      <c r="J49" s="72"/>
      <c r="K49" s="72"/>
      <c r="L49" s="73"/>
      <c r="M49" s="73"/>
      <c r="N49" s="73"/>
      <c r="O49" s="73"/>
      <c r="P49" s="73"/>
      <c r="Q49" s="73"/>
    </row>
    <row r="50" spans="1:17" s="53" customFormat="1" ht="30.75">
      <c r="A50" s="65" t="s">
        <v>311</v>
      </c>
      <c r="B50" s="66"/>
      <c r="C50" s="72"/>
      <c r="D50" s="72"/>
      <c r="E50" s="72">
        <v>960</v>
      </c>
      <c r="F50" s="72"/>
      <c r="G50" s="72"/>
      <c r="H50" s="72">
        <v>960</v>
      </c>
      <c r="I50" s="72"/>
      <c r="J50" s="72"/>
      <c r="K50" s="72"/>
      <c r="L50" s="73"/>
      <c r="M50" s="73"/>
      <c r="N50" s="73"/>
      <c r="O50" s="73"/>
      <c r="P50" s="73"/>
      <c r="Q50" s="73"/>
    </row>
    <row r="51" spans="1:17" s="53" customFormat="1" ht="30.75">
      <c r="A51" s="65" t="s">
        <v>42</v>
      </c>
      <c r="B51" s="66"/>
      <c r="C51" s="72">
        <v>45</v>
      </c>
      <c r="D51" s="72">
        <v>40</v>
      </c>
      <c r="E51" s="72">
        <v>44</v>
      </c>
      <c r="F51" s="72">
        <v>45</v>
      </c>
      <c r="G51" s="72">
        <v>40</v>
      </c>
      <c r="H51" s="72">
        <v>44</v>
      </c>
      <c r="I51" s="72"/>
      <c r="J51" s="72"/>
      <c r="K51" s="72"/>
      <c r="L51" s="73"/>
      <c r="M51" s="73"/>
      <c r="N51" s="73"/>
      <c r="O51" s="73"/>
      <c r="P51" s="73"/>
      <c r="Q51" s="73"/>
    </row>
    <row r="52" spans="1:17" s="53" customFormat="1" ht="30.75">
      <c r="A52" s="81" t="s">
        <v>174</v>
      </c>
      <c r="B52" s="59" t="s">
        <v>44</v>
      </c>
      <c r="C52" s="82">
        <f>SUM(C43:C51)</f>
        <v>19400</v>
      </c>
      <c r="D52" s="82">
        <v>17750</v>
      </c>
      <c r="E52" s="82">
        <v>24166</v>
      </c>
      <c r="F52" s="82">
        <f>SUM(F43:F51)</f>
        <v>19400</v>
      </c>
      <c r="G52" s="82">
        <v>17750</v>
      </c>
      <c r="H52" s="82">
        <v>24166</v>
      </c>
      <c r="I52" s="72"/>
      <c r="J52" s="72"/>
      <c r="K52" s="72"/>
      <c r="L52" s="73"/>
      <c r="M52" s="73"/>
      <c r="N52" s="73"/>
      <c r="O52" s="73"/>
      <c r="P52" s="73"/>
      <c r="Q52" s="73"/>
    </row>
    <row r="53" spans="1:17" s="53" customFormat="1" ht="67.5" customHeight="1">
      <c r="A53" s="65" t="s">
        <v>427</v>
      </c>
      <c r="B53" s="59"/>
      <c r="C53" s="82"/>
      <c r="D53" s="82"/>
      <c r="E53" s="72">
        <v>2652</v>
      </c>
      <c r="F53" s="82"/>
      <c r="G53" s="82"/>
      <c r="H53" s="72">
        <v>2652</v>
      </c>
      <c r="I53" s="72"/>
      <c r="J53" s="72"/>
      <c r="K53" s="72"/>
      <c r="L53" s="73"/>
      <c r="M53" s="73"/>
      <c r="N53" s="73"/>
      <c r="O53" s="73"/>
      <c r="P53" s="73"/>
      <c r="Q53" s="73"/>
    </row>
    <row r="54" spans="1:17" s="53" customFormat="1" ht="61.5">
      <c r="A54" s="92" t="s">
        <v>401</v>
      </c>
      <c r="B54" s="93"/>
      <c r="C54" s="78"/>
      <c r="D54" s="78"/>
      <c r="E54" s="94">
        <v>2330</v>
      </c>
      <c r="F54" s="95"/>
      <c r="G54" s="95"/>
      <c r="H54" s="94">
        <v>2330</v>
      </c>
      <c r="I54" s="72"/>
      <c r="J54" s="72"/>
      <c r="K54" s="72"/>
      <c r="L54" s="73"/>
      <c r="M54" s="73"/>
      <c r="N54" s="73"/>
      <c r="O54" s="73"/>
      <c r="P54" s="73"/>
      <c r="Q54" s="73"/>
    </row>
    <row r="55" spans="1:17" s="53" customFormat="1" ht="30.75">
      <c r="A55" s="92" t="s">
        <v>402</v>
      </c>
      <c r="B55" s="93"/>
      <c r="C55" s="78"/>
      <c r="D55" s="78"/>
      <c r="E55" s="94">
        <v>105</v>
      </c>
      <c r="F55" s="95"/>
      <c r="G55" s="95"/>
      <c r="H55" s="94">
        <v>105</v>
      </c>
      <c r="I55" s="72"/>
      <c r="J55" s="72"/>
      <c r="K55" s="72"/>
      <c r="L55" s="73"/>
      <c r="M55" s="73"/>
      <c r="N55" s="73"/>
      <c r="O55" s="73"/>
      <c r="P55" s="73"/>
      <c r="Q55" s="73"/>
    </row>
    <row r="56" spans="1:17" s="53" customFormat="1" ht="30.75">
      <c r="A56" s="92" t="s">
        <v>403</v>
      </c>
      <c r="B56" s="93"/>
      <c r="C56" s="78"/>
      <c r="D56" s="78"/>
      <c r="E56" s="94">
        <v>217</v>
      </c>
      <c r="F56" s="95"/>
      <c r="G56" s="95"/>
      <c r="H56" s="94">
        <v>217</v>
      </c>
      <c r="I56" s="72"/>
      <c r="J56" s="72"/>
      <c r="K56" s="72"/>
      <c r="L56" s="73"/>
      <c r="M56" s="73"/>
      <c r="N56" s="73"/>
      <c r="O56" s="73"/>
      <c r="P56" s="73"/>
      <c r="Q56" s="73"/>
    </row>
    <row r="57" spans="1:17" s="53" customFormat="1" ht="93.75" customHeight="1">
      <c r="A57" s="65" t="s">
        <v>428</v>
      </c>
      <c r="B57" s="59"/>
      <c r="C57" s="82"/>
      <c r="D57" s="72">
        <v>2000</v>
      </c>
      <c r="E57" s="72">
        <v>2880</v>
      </c>
      <c r="F57" s="72"/>
      <c r="G57" s="72">
        <v>2000</v>
      </c>
      <c r="H57" s="72">
        <v>2880</v>
      </c>
      <c r="I57" s="72"/>
      <c r="J57" s="72"/>
      <c r="K57" s="72"/>
      <c r="L57" s="73"/>
      <c r="M57" s="73"/>
      <c r="N57" s="73"/>
      <c r="O57" s="73"/>
      <c r="P57" s="73"/>
      <c r="Q57" s="73"/>
    </row>
    <row r="58" spans="1:17" s="53" customFormat="1" ht="90.75" customHeight="1">
      <c r="A58" s="92" t="s">
        <v>408</v>
      </c>
      <c r="B58" s="59"/>
      <c r="C58" s="82"/>
      <c r="D58" s="72"/>
      <c r="E58" s="94">
        <v>2720</v>
      </c>
      <c r="F58" s="94"/>
      <c r="G58" s="94"/>
      <c r="H58" s="94">
        <v>2720</v>
      </c>
      <c r="I58" s="72"/>
      <c r="J58" s="72"/>
      <c r="K58" s="72"/>
      <c r="L58" s="73"/>
      <c r="M58" s="73"/>
      <c r="N58" s="73"/>
      <c r="O58" s="73"/>
      <c r="P58" s="73"/>
      <c r="Q58" s="73"/>
    </row>
    <row r="59" spans="1:17" s="53" customFormat="1" ht="30.75">
      <c r="A59" s="92" t="s">
        <v>409</v>
      </c>
      <c r="B59" s="59"/>
      <c r="C59" s="82"/>
      <c r="D59" s="72"/>
      <c r="E59" s="94">
        <v>160</v>
      </c>
      <c r="F59" s="94"/>
      <c r="G59" s="94"/>
      <c r="H59" s="94">
        <v>160</v>
      </c>
      <c r="I59" s="72"/>
      <c r="J59" s="72"/>
      <c r="K59" s="72"/>
      <c r="L59" s="73"/>
      <c r="M59" s="73"/>
      <c r="N59" s="73"/>
      <c r="O59" s="73"/>
      <c r="P59" s="73"/>
      <c r="Q59" s="73"/>
    </row>
    <row r="60" spans="1:17" s="53" customFormat="1" ht="30.75">
      <c r="A60" s="65" t="s">
        <v>285</v>
      </c>
      <c r="B60" s="59"/>
      <c r="C60" s="82"/>
      <c r="D60" s="72">
        <v>70</v>
      </c>
      <c r="E60" s="72"/>
      <c r="F60" s="72"/>
      <c r="G60" s="72">
        <v>70</v>
      </c>
      <c r="H60" s="72"/>
      <c r="I60" s="72"/>
      <c r="J60" s="72"/>
      <c r="K60" s="72"/>
      <c r="L60" s="73"/>
      <c r="M60" s="73"/>
      <c r="N60" s="73"/>
      <c r="O60" s="73"/>
      <c r="P60" s="73"/>
      <c r="Q60" s="73"/>
    </row>
    <row r="61" spans="1:17" s="53" customFormat="1" ht="30.75">
      <c r="A61" s="81" t="s">
        <v>284</v>
      </c>
      <c r="B61" s="59" t="s">
        <v>283</v>
      </c>
      <c r="C61" s="82"/>
      <c r="D61" s="82">
        <v>2070</v>
      </c>
      <c r="E61" s="82">
        <v>5532</v>
      </c>
      <c r="F61" s="82"/>
      <c r="G61" s="82">
        <v>2070</v>
      </c>
      <c r="H61" s="82">
        <v>5532</v>
      </c>
      <c r="I61" s="72"/>
      <c r="J61" s="72"/>
      <c r="K61" s="72"/>
      <c r="L61" s="73"/>
      <c r="M61" s="73"/>
      <c r="N61" s="73"/>
      <c r="O61" s="73"/>
      <c r="P61" s="73"/>
      <c r="Q61" s="73"/>
    </row>
    <row r="62" spans="1:17" s="53" customFormat="1" ht="30.75">
      <c r="A62" s="65" t="s">
        <v>45</v>
      </c>
      <c r="B62" s="96"/>
      <c r="C62" s="72">
        <f>SUM(C63:C73)</f>
        <v>39176</v>
      </c>
      <c r="D62" s="72">
        <v>46927</v>
      </c>
      <c r="E62" s="72"/>
      <c r="F62" s="60"/>
      <c r="G62" s="60"/>
      <c r="H62" s="60"/>
      <c r="I62" s="72">
        <f>SUM(I63:I73)</f>
        <v>39176</v>
      </c>
      <c r="J62" s="72">
        <v>46927</v>
      </c>
      <c r="K62" s="72">
        <v>6324</v>
      </c>
      <c r="L62" s="73"/>
      <c r="M62" s="73"/>
      <c r="N62" s="73"/>
      <c r="O62" s="73"/>
      <c r="P62" s="73"/>
      <c r="Q62" s="73"/>
    </row>
    <row r="63" spans="1:17" s="53" customFormat="1" ht="92.25">
      <c r="A63" s="70" t="s">
        <v>410</v>
      </c>
      <c r="B63" s="66"/>
      <c r="C63" s="97">
        <v>2917</v>
      </c>
      <c r="D63" s="97">
        <v>2917</v>
      </c>
      <c r="E63" s="97">
        <v>2917</v>
      </c>
      <c r="F63" s="60"/>
      <c r="G63" s="60"/>
      <c r="H63" s="60"/>
      <c r="I63" s="97">
        <v>2917</v>
      </c>
      <c r="J63" s="97">
        <v>2917</v>
      </c>
      <c r="K63" s="97">
        <v>2917</v>
      </c>
      <c r="L63" s="73"/>
      <c r="M63" s="73"/>
      <c r="N63" s="73"/>
      <c r="O63" s="73"/>
      <c r="P63" s="73"/>
      <c r="Q63" s="73"/>
    </row>
    <row r="64" spans="1:17" s="53" customFormat="1" ht="61.5">
      <c r="A64" s="98" t="s">
        <v>411</v>
      </c>
      <c r="B64" s="66"/>
      <c r="C64" s="97">
        <v>2269</v>
      </c>
      <c r="D64" s="97"/>
      <c r="E64" s="97"/>
      <c r="F64" s="60"/>
      <c r="G64" s="60"/>
      <c r="H64" s="60"/>
      <c r="I64" s="97">
        <v>2269</v>
      </c>
      <c r="J64" s="97"/>
      <c r="K64" s="99"/>
      <c r="L64" s="73"/>
      <c r="M64" s="73"/>
      <c r="N64" s="73"/>
      <c r="O64" s="73"/>
      <c r="P64" s="73"/>
      <c r="Q64" s="73"/>
    </row>
    <row r="65" spans="1:17" s="53" customFormat="1" ht="61.5">
      <c r="A65" s="70" t="s">
        <v>412</v>
      </c>
      <c r="B65" s="66"/>
      <c r="C65" s="63">
        <v>2160</v>
      </c>
      <c r="D65" s="63"/>
      <c r="E65" s="63"/>
      <c r="F65" s="60"/>
      <c r="G65" s="60"/>
      <c r="H65" s="60"/>
      <c r="I65" s="63">
        <v>2160</v>
      </c>
      <c r="J65" s="63"/>
      <c r="K65" s="100"/>
      <c r="L65" s="73"/>
      <c r="M65" s="73"/>
      <c r="N65" s="73"/>
      <c r="O65" s="73"/>
      <c r="P65" s="73"/>
      <c r="Q65" s="73"/>
    </row>
    <row r="66" spans="1:17" s="53" customFormat="1" ht="92.25">
      <c r="A66" s="70" t="s">
        <v>413</v>
      </c>
      <c r="B66" s="66"/>
      <c r="C66" s="63">
        <v>2063</v>
      </c>
      <c r="D66" s="63"/>
      <c r="E66" s="63"/>
      <c r="F66" s="60"/>
      <c r="G66" s="60"/>
      <c r="H66" s="60"/>
      <c r="I66" s="63">
        <v>2063</v>
      </c>
      <c r="J66" s="63"/>
      <c r="K66" s="100"/>
      <c r="L66" s="73"/>
      <c r="M66" s="73"/>
      <c r="N66" s="73"/>
      <c r="O66" s="73"/>
      <c r="P66" s="73"/>
      <c r="Q66" s="73"/>
    </row>
    <row r="67" spans="1:17" s="53" customFormat="1" ht="92.25">
      <c r="A67" s="70" t="s">
        <v>414</v>
      </c>
      <c r="B67" s="66"/>
      <c r="C67" s="63">
        <v>1220</v>
      </c>
      <c r="D67" s="63">
        <v>512</v>
      </c>
      <c r="E67" s="63"/>
      <c r="F67" s="60"/>
      <c r="G67" s="60"/>
      <c r="H67" s="60"/>
      <c r="I67" s="63">
        <v>1220</v>
      </c>
      <c r="J67" s="63">
        <v>512</v>
      </c>
      <c r="K67" s="100"/>
      <c r="L67" s="73"/>
      <c r="M67" s="73"/>
      <c r="N67" s="73"/>
      <c r="O67" s="73"/>
      <c r="P67" s="73"/>
      <c r="Q67" s="73"/>
    </row>
    <row r="68" spans="1:17" s="53" customFormat="1" ht="61.5">
      <c r="A68" s="70" t="s">
        <v>415</v>
      </c>
      <c r="B68" s="66"/>
      <c r="C68" s="63">
        <v>2942</v>
      </c>
      <c r="D68" s="63">
        <v>2940</v>
      </c>
      <c r="E68" s="63"/>
      <c r="F68" s="60"/>
      <c r="G68" s="60"/>
      <c r="H68" s="60"/>
      <c r="I68" s="63">
        <v>2942</v>
      </c>
      <c r="J68" s="63">
        <v>2940</v>
      </c>
      <c r="K68" s="100"/>
      <c r="L68" s="73"/>
      <c r="M68" s="73"/>
      <c r="N68" s="73"/>
      <c r="O68" s="73"/>
      <c r="P68" s="73"/>
      <c r="Q68" s="73"/>
    </row>
    <row r="69" spans="1:17" s="53" customFormat="1" ht="61.5">
      <c r="A69" s="70" t="s">
        <v>416</v>
      </c>
      <c r="B69" s="66"/>
      <c r="C69" s="63">
        <v>2015</v>
      </c>
      <c r="D69" s="63">
        <v>1567</v>
      </c>
      <c r="E69" s="63">
        <v>3408</v>
      </c>
      <c r="F69" s="60"/>
      <c r="G69" s="60"/>
      <c r="H69" s="60"/>
      <c r="I69" s="63">
        <v>2015</v>
      </c>
      <c r="J69" s="63">
        <v>1567</v>
      </c>
      <c r="K69" s="101">
        <v>3408</v>
      </c>
      <c r="L69" s="73"/>
      <c r="M69" s="73"/>
      <c r="N69" s="73"/>
      <c r="O69" s="73"/>
      <c r="P69" s="73"/>
      <c r="Q69" s="73"/>
    </row>
    <row r="70" spans="1:17" s="53" customFormat="1" ht="61.5">
      <c r="A70" s="70" t="s">
        <v>417</v>
      </c>
      <c r="B70" s="66"/>
      <c r="C70" s="63">
        <v>14830</v>
      </c>
      <c r="D70" s="63">
        <v>1780</v>
      </c>
      <c r="E70" s="63"/>
      <c r="F70" s="60"/>
      <c r="G70" s="60"/>
      <c r="H70" s="60"/>
      <c r="I70" s="63">
        <v>14830</v>
      </c>
      <c r="J70" s="63">
        <v>1780</v>
      </c>
      <c r="K70" s="100"/>
      <c r="L70" s="73"/>
      <c r="M70" s="73"/>
      <c r="N70" s="73"/>
      <c r="O70" s="73"/>
      <c r="P70" s="73"/>
      <c r="Q70" s="73"/>
    </row>
    <row r="71" spans="1:17" s="53" customFormat="1" ht="92.25">
      <c r="A71" s="70" t="s">
        <v>418</v>
      </c>
      <c r="B71" s="66"/>
      <c r="C71" s="63">
        <v>1730</v>
      </c>
      <c r="D71" s="63">
        <v>1550</v>
      </c>
      <c r="E71" s="63"/>
      <c r="F71" s="60"/>
      <c r="G71" s="60"/>
      <c r="H71" s="60"/>
      <c r="I71" s="63">
        <v>1730</v>
      </c>
      <c r="J71" s="63">
        <v>1550</v>
      </c>
      <c r="K71" s="100"/>
      <c r="L71" s="73"/>
      <c r="M71" s="73"/>
      <c r="N71" s="73"/>
      <c r="O71" s="73"/>
      <c r="P71" s="73"/>
      <c r="Q71" s="73"/>
    </row>
    <row r="72" spans="1:17" s="53" customFormat="1" ht="61.5">
      <c r="A72" s="70" t="s">
        <v>419</v>
      </c>
      <c r="B72" s="66"/>
      <c r="C72" s="63">
        <v>3830</v>
      </c>
      <c r="D72" s="63">
        <v>3735</v>
      </c>
      <c r="E72" s="63"/>
      <c r="F72" s="60"/>
      <c r="G72" s="60"/>
      <c r="H72" s="60"/>
      <c r="I72" s="63">
        <v>3830</v>
      </c>
      <c r="J72" s="63">
        <v>3735</v>
      </c>
      <c r="K72" s="100"/>
      <c r="L72" s="73"/>
      <c r="M72" s="73"/>
      <c r="N72" s="73"/>
      <c r="O72" s="73"/>
      <c r="P72" s="73"/>
      <c r="Q72" s="73"/>
    </row>
    <row r="73" spans="1:17" s="53" customFormat="1" ht="92.25">
      <c r="A73" s="70" t="s">
        <v>420</v>
      </c>
      <c r="B73" s="66"/>
      <c r="C73" s="63">
        <v>3200</v>
      </c>
      <c r="D73" s="63">
        <v>4150</v>
      </c>
      <c r="E73" s="63"/>
      <c r="F73" s="60"/>
      <c r="G73" s="60"/>
      <c r="H73" s="60"/>
      <c r="I73" s="63">
        <v>3200</v>
      </c>
      <c r="J73" s="63">
        <v>4150</v>
      </c>
      <c r="K73" s="100"/>
      <c r="L73" s="73"/>
      <c r="M73" s="73"/>
      <c r="N73" s="73"/>
      <c r="O73" s="73"/>
      <c r="P73" s="73"/>
      <c r="Q73" s="73"/>
    </row>
    <row r="74" spans="1:17" s="53" customFormat="1" ht="61.5">
      <c r="A74" s="70" t="s">
        <v>421</v>
      </c>
      <c r="B74" s="66"/>
      <c r="C74" s="63"/>
      <c r="D74" s="63">
        <v>9450</v>
      </c>
      <c r="E74" s="63"/>
      <c r="F74" s="60"/>
      <c r="G74" s="60"/>
      <c r="H74" s="60"/>
      <c r="I74" s="63"/>
      <c r="J74" s="63">
        <v>9450</v>
      </c>
      <c r="K74" s="100"/>
      <c r="L74" s="73"/>
      <c r="M74" s="73"/>
      <c r="N74" s="73"/>
      <c r="O74" s="73"/>
      <c r="P74" s="73"/>
      <c r="Q74" s="73"/>
    </row>
    <row r="75" spans="1:17" s="53" customFormat="1" ht="41.25" customHeight="1">
      <c r="A75" s="70" t="s">
        <v>286</v>
      </c>
      <c r="B75" s="66"/>
      <c r="C75" s="63"/>
      <c r="D75" s="63">
        <v>70</v>
      </c>
      <c r="E75" s="63"/>
      <c r="F75" s="60"/>
      <c r="G75" s="60"/>
      <c r="H75" s="60"/>
      <c r="I75" s="63"/>
      <c r="J75" s="63">
        <v>70</v>
      </c>
      <c r="K75" s="100"/>
      <c r="L75" s="73"/>
      <c r="M75" s="73"/>
      <c r="N75" s="73"/>
      <c r="O75" s="73"/>
      <c r="P75" s="73"/>
      <c r="Q75" s="73"/>
    </row>
    <row r="76" spans="1:17" s="53" customFormat="1" ht="61.5">
      <c r="A76" s="70" t="s">
        <v>422</v>
      </c>
      <c r="B76" s="66"/>
      <c r="C76" s="63"/>
      <c r="D76" s="63">
        <v>9391</v>
      </c>
      <c r="E76" s="63"/>
      <c r="F76" s="60"/>
      <c r="G76" s="60"/>
      <c r="H76" s="60"/>
      <c r="I76" s="63"/>
      <c r="J76" s="63">
        <v>9391</v>
      </c>
      <c r="K76" s="100"/>
      <c r="L76" s="73"/>
      <c r="M76" s="73"/>
      <c r="N76" s="73"/>
      <c r="O76" s="73"/>
      <c r="P76" s="73"/>
      <c r="Q76" s="73"/>
    </row>
    <row r="77" spans="1:17" s="53" customFormat="1" ht="61.5">
      <c r="A77" s="70" t="s">
        <v>423</v>
      </c>
      <c r="B77" s="66"/>
      <c r="C77" s="63"/>
      <c r="D77" s="63">
        <v>8366</v>
      </c>
      <c r="E77" s="63"/>
      <c r="F77" s="60"/>
      <c r="G77" s="60"/>
      <c r="H77" s="60"/>
      <c r="I77" s="63"/>
      <c r="J77" s="63">
        <v>8366</v>
      </c>
      <c r="K77" s="100"/>
      <c r="L77" s="73"/>
      <c r="M77" s="73"/>
      <c r="N77" s="73"/>
      <c r="O77" s="73"/>
      <c r="P77" s="73"/>
      <c r="Q77" s="73"/>
    </row>
    <row r="78" spans="1:17" s="53" customFormat="1" ht="61.5">
      <c r="A78" s="70" t="s">
        <v>424</v>
      </c>
      <c r="B78" s="66"/>
      <c r="C78" s="63"/>
      <c r="D78" s="63">
        <v>499</v>
      </c>
      <c r="E78" s="63"/>
      <c r="F78" s="60"/>
      <c r="G78" s="60"/>
      <c r="H78" s="60"/>
      <c r="I78" s="63"/>
      <c r="J78" s="63">
        <v>499</v>
      </c>
      <c r="K78" s="100"/>
      <c r="L78" s="73"/>
      <c r="M78" s="73"/>
      <c r="N78" s="73"/>
      <c r="O78" s="73"/>
      <c r="P78" s="73"/>
      <c r="Q78" s="73"/>
    </row>
    <row r="79" spans="1:17" s="53" customFormat="1" ht="30.75">
      <c r="A79" s="81" t="s">
        <v>175</v>
      </c>
      <c r="B79" s="59" t="s">
        <v>46</v>
      </c>
      <c r="C79" s="82">
        <f>SUM(C63:C73)</f>
        <v>39176</v>
      </c>
      <c r="D79" s="82">
        <f>SUM(D63:D78)</f>
        <v>46927</v>
      </c>
      <c r="E79" s="82">
        <v>6325</v>
      </c>
      <c r="F79" s="82"/>
      <c r="G79" s="82"/>
      <c r="H79" s="82"/>
      <c r="I79" s="82">
        <f>SUM(I63:I73)</f>
        <v>39176</v>
      </c>
      <c r="J79" s="82">
        <f>SUM(J63:J78)</f>
        <v>46927</v>
      </c>
      <c r="K79" s="102">
        <v>6325</v>
      </c>
      <c r="L79" s="73"/>
      <c r="M79" s="73"/>
      <c r="N79" s="73"/>
      <c r="O79" s="73"/>
      <c r="P79" s="73"/>
      <c r="Q79" s="73"/>
    </row>
    <row r="80" spans="1:17" s="53" customFormat="1" ht="30.75">
      <c r="A80" s="81" t="s">
        <v>176</v>
      </c>
      <c r="B80" s="59" t="s">
        <v>47</v>
      </c>
      <c r="C80" s="83">
        <f>C26+C42+C52+C79</f>
        <v>197136</v>
      </c>
      <c r="D80" s="83">
        <f>D26+D42+D52+D61+D79</f>
        <v>254055</v>
      </c>
      <c r="E80" s="83">
        <v>236321</v>
      </c>
      <c r="F80" s="83">
        <f>F26+F42+F52</f>
        <v>157960</v>
      </c>
      <c r="G80" s="83">
        <f>G26+G42+G52+G61</f>
        <v>207128</v>
      </c>
      <c r="H80" s="83">
        <v>221089</v>
      </c>
      <c r="I80" s="82">
        <f>I79</f>
        <v>39176</v>
      </c>
      <c r="J80" s="82">
        <v>46927</v>
      </c>
      <c r="K80" s="102">
        <v>15232</v>
      </c>
      <c r="L80" s="73"/>
      <c r="M80" s="73"/>
      <c r="N80" s="73"/>
      <c r="O80" s="73"/>
      <c r="P80" s="73"/>
      <c r="Q80" s="73"/>
    </row>
    <row r="81" spans="1:17" s="53" customFormat="1" ht="30.75">
      <c r="A81" s="65" t="s">
        <v>48</v>
      </c>
      <c r="B81" s="96"/>
      <c r="C81" s="63">
        <v>596</v>
      </c>
      <c r="D81" s="63">
        <v>190</v>
      </c>
      <c r="E81" s="63">
        <v>190</v>
      </c>
      <c r="F81" s="61"/>
      <c r="G81" s="61"/>
      <c r="H81" s="61"/>
      <c r="I81" s="63">
        <v>596</v>
      </c>
      <c r="J81" s="63">
        <v>190</v>
      </c>
      <c r="K81" s="101">
        <v>190</v>
      </c>
      <c r="L81" s="73"/>
      <c r="M81" s="73"/>
      <c r="N81" s="73"/>
      <c r="O81" s="73"/>
      <c r="P81" s="73"/>
      <c r="Q81" s="73"/>
    </row>
    <row r="82" spans="1:17" s="53" customFormat="1" ht="61.5">
      <c r="A82" s="81" t="s">
        <v>49</v>
      </c>
      <c r="B82" s="85"/>
      <c r="C82" s="83">
        <v>596</v>
      </c>
      <c r="D82" s="83">
        <v>190</v>
      </c>
      <c r="E82" s="83">
        <v>190</v>
      </c>
      <c r="F82" s="61"/>
      <c r="G82" s="61"/>
      <c r="H82" s="61"/>
      <c r="I82" s="82">
        <v>596</v>
      </c>
      <c r="J82" s="82">
        <v>190</v>
      </c>
      <c r="K82" s="102">
        <v>190</v>
      </c>
      <c r="L82" s="73"/>
      <c r="M82" s="73"/>
      <c r="N82" s="73"/>
      <c r="O82" s="73"/>
      <c r="P82" s="73"/>
      <c r="Q82" s="73"/>
    </row>
    <row r="83" spans="1:17" s="53" customFormat="1" ht="30.75">
      <c r="A83" s="81" t="s">
        <v>312</v>
      </c>
      <c r="B83" s="85"/>
      <c r="C83" s="83"/>
      <c r="D83" s="83"/>
      <c r="E83" s="83">
        <v>2630</v>
      </c>
      <c r="F83" s="83"/>
      <c r="G83" s="83"/>
      <c r="H83" s="83">
        <v>2630</v>
      </c>
      <c r="I83" s="82"/>
      <c r="J83" s="82"/>
      <c r="K83" s="103"/>
      <c r="L83" s="73"/>
      <c r="M83" s="73"/>
      <c r="N83" s="73"/>
      <c r="O83" s="73"/>
      <c r="P83" s="73"/>
      <c r="Q83" s="73"/>
    </row>
    <row r="84" spans="1:17" s="53" customFormat="1" ht="61.5">
      <c r="A84" s="65" t="s">
        <v>50</v>
      </c>
      <c r="B84" s="104"/>
      <c r="C84" s="61">
        <v>9461</v>
      </c>
      <c r="D84" s="61">
        <v>9461</v>
      </c>
      <c r="E84" s="61">
        <v>4252</v>
      </c>
      <c r="F84" s="61">
        <v>2721</v>
      </c>
      <c r="G84" s="61">
        <v>2721</v>
      </c>
      <c r="H84" s="61">
        <v>4252</v>
      </c>
      <c r="I84" s="61">
        <v>6740</v>
      </c>
      <c r="J84" s="61">
        <v>6740</v>
      </c>
      <c r="K84" s="116"/>
      <c r="L84" s="73"/>
      <c r="M84" s="73"/>
      <c r="N84" s="73"/>
      <c r="O84" s="73"/>
      <c r="P84" s="73"/>
      <c r="Q84" s="73"/>
    </row>
    <row r="85" spans="1:17" s="53" customFormat="1" ht="30.75">
      <c r="A85" s="81" t="s">
        <v>51</v>
      </c>
      <c r="B85" s="85"/>
      <c r="C85" s="82">
        <v>9461</v>
      </c>
      <c r="D85" s="82">
        <v>9461</v>
      </c>
      <c r="E85" s="82">
        <v>4252</v>
      </c>
      <c r="F85" s="82">
        <v>2721</v>
      </c>
      <c r="G85" s="82">
        <v>2721</v>
      </c>
      <c r="H85" s="82">
        <v>4252</v>
      </c>
      <c r="I85" s="82">
        <v>6740</v>
      </c>
      <c r="J85" s="82">
        <v>6740</v>
      </c>
      <c r="K85" s="103"/>
      <c r="L85" s="73"/>
      <c r="M85" s="73"/>
      <c r="N85" s="73"/>
      <c r="O85" s="73"/>
      <c r="P85" s="73"/>
      <c r="Q85" s="73"/>
    </row>
    <row r="86" spans="1:17" s="53" customFormat="1" ht="30.75">
      <c r="A86" s="81" t="s">
        <v>177</v>
      </c>
      <c r="B86" s="59" t="s">
        <v>52</v>
      </c>
      <c r="C86" s="82">
        <v>10057</v>
      </c>
      <c r="D86" s="82">
        <v>9651</v>
      </c>
      <c r="E86" s="82">
        <v>7072</v>
      </c>
      <c r="F86" s="82">
        <v>2721</v>
      </c>
      <c r="G86" s="82">
        <v>2721</v>
      </c>
      <c r="H86" s="82">
        <v>7072</v>
      </c>
      <c r="I86" s="82">
        <v>7336</v>
      </c>
      <c r="J86" s="82">
        <v>6930</v>
      </c>
      <c r="K86" s="103"/>
      <c r="L86" s="73"/>
      <c r="M86" s="73"/>
      <c r="N86" s="73"/>
      <c r="O86" s="73"/>
      <c r="P86" s="73"/>
      <c r="Q86" s="73"/>
    </row>
    <row r="87" spans="1:15" s="109" customFormat="1" ht="67.5" customHeight="1">
      <c r="A87" s="105" t="s">
        <v>53</v>
      </c>
      <c r="B87" s="106"/>
      <c r="C87" s="107">
        <f>C26+C42+C52+C79+C86</f>
        <v>207193</v>
      </c>
      <c r="D87" s="107">
        <f>D26+D42+D52+D61+D79+D82+D85</f>
        <v>263706</v>
      </c>
      <c r="E87" s="107">
        <v>243393</v>
      </c>
      <c r="F87" s="107">
        <f>F26+F42+F52+F85</f>
        <v>160681</v>
      </c>
      <c r="G87" s="107">
        <f>G80+G86</f>
        <v>209849</v>
      </c>
      <c r="H87" s="107">
        <v>227971</v>
      </c>
      <c r="I87" s="107">
        <f>I79+I86</f>
        <v>46512</v>
      </c>
      <c r="J87" s="107">
        <f>J80+J86</f>
        <v>53857</v>
      </c>
      <c r="K87" s="108">
        <v>15422</v>
      </c>
      <c r="M87" s="110"/>
      <c r="N87" s="110"/>
      <c r="O87" s="110"/>
    </row>
    <row r="88" spans="14:16" ht="12.75">
      <c r="N88" s="113"/>
      <c r="O88" s="113"/>
      <c r="P88" s="113"/>
    </row>
    <row r="89" spans="14:16" ht="12.75">
      <c r="N89" s="113"/>
      <c r="O89" s="114"/>
      <c r="P89" s="113"/>
    </row>
    <row r="90" spans="14:16" ht="12.75">
      <c r="N90" s="113"/>
      <c r="O90" s="113"/>
      <c r="P90" s="113"/>
    </row>
    <row r="91" spans="14:16" ht="12.75">
      <c r="N91" s="113"/>
      <c r="O91" s="113"/>
      <c r="P91" s="113"/>
    </row>
    <row r="92" spans="6:16" ht="12.75">
      <c r="F92" s="115"/>
      <c r="G92" s="115"/>
      <c r="H92" s="115"/>
      <c r="I92" s="115"/>
      <c r="N92" s="113"/>
      <c r="O92" s="113"/>
      <c r="P92" s="113"/>
    </row>
    <row r="93" spans="14:16" ht="12.75">
      <c r="N93" s="113"/>
      <c r="O93" s="113"/>
      <c r="P93" s="113"/>
    </row>
    <row r="94" spans="14:16" ht="12.75">
      <c r="N94" s="113"/>
      <c r="O94" s="113"/>
      <c r="P94" s="113"/>
    </row>
    <row r="95" spans="14:16" ht="12.75">
      <c r="N95" s="113"/>
      <c r="O95" s="113"/>
      <c r="P95" s="113"/>
    </row>
    <row r="96" spans="14:16" ht="12.75">
      <c r="N96" s="113"/>
      <c r="O96" s="113"/>
      <c r="P96" s="113"/>
    </row>
  </sheetData>
  <sheetProtection/>
  <mergeCells count="2">
    <mergeCell ref="A1:K1"/>
    <mergeCell ref="C2:K2"/>
  </mergeCells>
  <printOptions horizontalCentered="1"/>
  <pageMargins left="0.15748031496062992" right="0.15748031496062992" top="0.2362204724409449" bottom="0.15748031496062992" header="0.4724409448818898" footer="0.15748031496062992"/>
  <pageSetup fitToHeight="3" fitToWidth="1" horizontalDpi="600" verticalDpi="600" orientation="portrait" paperSize="8" scale="38" r:id="rId1"/>
  <rowBreaks count="2" manualBreakCount="2">
    <brk id="26" max="10" man="1"/>
    <brk id="61" max="10" man="1"/>
  </rowBreaks>
  <ignoredErrors>
    <ignoredError sqref="C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3"/>
  <sheetViews>
    <sheetView zoomScale="90" zoomScaleNormal="90" zoomScalePageLayoutView="0" workbookViewId="0" topLeftCell="A1">
      <selection activeCell="K143" sqref="K143"/>
    </sheetView>
  </sheetViews>
  <sheetFormatPr defaultColWidth="9.140625" defaultRowHeight="15"/>
  <cols>
    <col min="1" max="1" width="55.57421875" style="165" customWidth="1"/>
    <col min="2" max="2" width="8.140625" style="165" customWidth="1"/>
    <col min="3" max="3" width="13.28125" style="165" customWidth="1"/>
    <col min="4" max="5" width="14.28125" style="165" customWidth="1"/>
    <col min="6" max="6" width="13.28125" style="165" customWidth="1"/>
    <col min="7" max="8" width="13.140625" style="165" customWidth="1"/>
    <col min="9" max="9" width="14.140625" style="165" customWidth="1"/>
    <col min="10" max="12" width="14.7109375" style="165" customWidth="1"/>
    <col min="13" max="13" width="8.28125" style="165" customWidth="1"/>
    <col min="14" max="14" width="9.140625" style="165" customWidth="1"/>
    <col min="15" max="15" width="14.7109375" style="165" customWidth="1"/>
    <col min="16" max="16384" width="9.140625" style="165" customWidth="1"/>
  </cols>
  <sheetData>
    <row r="1" spans="1:13" s="120" customFormat="1" ht="39.75" customHeight="1">
      <c r="A1" s="209" t="s">
        <v>429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118"/>
      <c r="M1" s="119"/>
    </row>
    <row r="2" spans="1:13" s="120" customFormat="1" ht="15" customHeight="1">
      <c r="A2" s="210" t="s">
        <v>60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121"/>
      <c r="M2" s="119"/>
    </row>
    <row r="3" spans="1:13" s="120" customFormat="1" ht="15.75">
      <c r="A3" s="122" t="s">
        <v>152</v>
      </c>
      <c r="B3" s="123"/>
      <c r="C3" s="211" t="s">
        <v>54</v>
      </c>
      <c r="D3" s="211"/>
      <c r="E3" s="211"/>
      <c r="F3" s="212"/>
      <c r="G3" s="212"/>
      <c r="H3" s="212"/>
      <c r="I3" s="212"/>
      <c r="J3" s="212"/>
      <c r="K3" s="212"/>
      <c r="L3" s="124"/>
      <c r="M3" s="125"/>
    </row>
    <row r="4" spans="1:13" s="120" customFormat="1" ht="47.25">
      <c r="A4" s="122" t="s">
        <v>151</v>
      </c>
      <c r="B4" s="117" t="s">
        <v>12</v>
      </c>
      <c r="C4" s="117" t="s">
        <v>430</v>
      </c>
      <c r="D4" s="117" t="s">
        <v>251</v>
      </c>
      <c r="E4" s="117" t="s">
        <v>313</v>
      </c>
      <c r="F4" s="167" t="s">
        <v>397</v>
      </c>
      <c r="G4" s="167" t="s">
        <v>252</v>
      </c>
      <c r="H4" s="167" t="s">
        <v>325</v>
      </c>
      <c r="I4" s="167" t="s">
        <v>398</v>
      </c>
      <c r="J4" s="167" t="s">
        <v>253</v>
      </c>
      <c r="K4" s="167" t="s">
        <v>326</v>
      </c>
      <c r="L4" s="126"/>
      <c r="M4" s="125"/>
    </row>
    <row r="5" spans="1:13" s="120" customFormat="1" ht="15.75">
      <c r="A5" s="123" t="s">
        <v>183</v>
      </c>
      <c r="B5" s="122"/>
      <c r="C5" s="127">
        <v>12418</v>
      </c>
      <c r="D5" s="127">
        <v>15210</v>
      </c>
      <c r="E5" s="127">
        <v>15188</v>
      </c>
      <c r="F5" s="127" t="s">
        <v>431</v>
      </c>
      <c r="G5" s="127">
        <v>15210</v>
      </c>
      <c r="H5" s="127">
        <v>15188</v>
      </c>
      <c r="I5" s="127"/>
      <c r="J5" s="127"/>
      <c r="K5" s="127"/>
      <c r="L5" s="128"/>
      <c r="M5" s="125"/>
    </row>
    <row r="6" spans="1:13" s="120" customFormat="1" ht="15.75">
      <c r="A6" s="123" t="s">
        <v>184</v>
      </c>
      <c r="B6" s="123"/>
      <c r="C6" s="127">
        <v>1999</v>
      </c>
      <c r="D6" s="127">
        <v>1903</v>
      </c>
      <c r="E6" s="127">
        <v>1787</v>
      </c>
      <c r="F6" s="127">
        <v>1999</v>
      </c>
      <c r="G6" s="127">
        <v>1903</v>
      </c>
      <c r="H6" s="127">
        <v>1787</v>
      </c>
      <c r="I6" s="127"/>
      <c r="J6" s="127"/>
      <c r="K6" s="127"/>
      <c r="L6" s="128"/>
      <c r="M6" s="129"/>
    </row>
    <row r="7" spans="1:13" s="120" customFormat="1" ht="15.75">
      <c r="A7" s="123" t="s">
        <v>314</v>
      </c>
      <c r="B7" s="123"/>
      <c r="C7" s="127"/>
      <c r="D7" s="127"/>
      <c r="E7" s="127">
        <v>492</v>
      </c>
      <c r="F7" s="127"/>
      <c r="G7" s="127"/>
      <c r="H7" s="127">
        <v>492</v>
      </c>
      <c r="I7" s="127"/>
      <c r="J7" s="127"/>
      <c r="K7" s="127"/>
      <c r="L7" s="128"/>
      <c r="M7" s="129"/>
    </row>
    <row r="8" spans="1:13" s="120" customFormat="1" ht="15.75">
      <c r="A8" s="122" t="s">
        <v>153</v>
      </c>
      <c r="B8" s="123"/>
      <c r="C8" s="130">
        <v>14417</v>
      </c>
      <c r="D8" s="130">
        <v>17113</v>
      </c>
      <c r="E8" s="130">
        <v>17467</v>
      </c>
      <c r="F8" s="130">
        <v>14417</v>
      </c>
      <c r="G8" s="130">
        <v>17113</v>
      </c>
      <c r="H8" s="130">
        <v>17467</v>
      </c>
      <c r="I8" s="130"/>
      <c r="J8" s="130"/>
      <c r="K8" s="130"/>
      <c r="L8" s="131"/>
      <c r="M8" s="129"/>
    </row>
    <row r="9" spans="1:13" s="120" customFormat="1" ht="30.75" customHeight="1">
      <c r="A9" s="132" t="s">
        <v>316</v>
      </c>
      <c r="B9" s="123"/>
      <c r="C9" s="130"/>
      <c r="D9" s="130"/>
      <c r="E9" s="127">
        <v>451</v>
      </c>
      <c r="F9" s="130"/>
      <c r="G9" s="130"/>
      <c r="H9" s="127">
        <v>451</v>
      </c>
      <c r="I9" s="130"/>
      <c r="J9" s="130"/>
      <c r="K9" s="130"/>
      <c r="L9" s="131"/>
      <c r="M9" s="129"/>
    </row>
    <row r="10" spans="1:13" s="120" customFormat="1" ht="15.75">
      <c r="A10" s="123" t="s">
        <v>315</v>
      </c>
      <c r="B10" s="123"/>
      <c r="C10" s="130"/>
      <c r="D10" s="130"/>
      <c r="E10" s="127">
        <v>466</v>
      </c>
      <c r="F10" s="130"/>
      <c r="G10" s="130"/>
      <c r="H10" s="127">
        <v>466</v>
      </c>
      <c r="I10" s="130"/>
      <c r="J10" s="130"/>
      <c r="K10" s="130"/>
      <c r="L10" s="131"/>
      <c r="M10" s="129"/>
    </row>
    <row r="11" spans="1:13" s="120" customFormat="1" ht="15.75">
      <c r="A11" s="123" t="s">
        <v>61</v>
      </c>
      <c r="B11" s="122"/>
      <c r="C11" s="127">
        <v>440</v>
      </c>
      <c r="D11" s="127">
        <v>375</v>
      </c>
      <c r="E11" s="127">
        <v>42</v>
      </c>
      <c r="F11" s="127">
        <v>440</v>
      </c>
      <c r="G11" s="127">
        <v>375</v>
      </c>
      <c r="H11" s="127">
        <v>42</v>
      </c>
      <c r="I11" s="127"/>
      <c r="J11" s="127"/>
      <c r="K11" s="127"/>
      <c r="L11" s="128"/>
      <c r="M11" s="125"/>
    </row>
    <row r="12" spans="1:13" s="120" customFormat="1" ht="15.75">
      <c r="A12" s="122" t="s">
        <v>154</v>
      </c>
      <c r="B12" s="123"/>
      <c r="C12" s="130">
        <v>440</v>
      </c>
      <c r="D12" s="130">
        <v>375</v>
      </c>
      <c r="E12" s="130">
        <v>959</v>
      </c>
      <c r="F12" s="130">
        <v>440</v>
      </c>
      <c r="G12" s="130">
        <v>375</v>
      </c>
      <c r="H12" s="130">
        <v>959</v>
      </c>
      <c r="I12" s="130"/>
      <c r="J12" s="130"/>
      <c r="K12" s="130"/>
      <c r="L12" s="131"/>
      <c r="M12" s="129"/>
    </row>
    <row r="13" spans="1:13" s="120" customFormat="1" ht="15.75">
      <c r="A13" s="122" t="s">
        <v>155</v>
      </c>
      <c r="B13" s="133" t="s">
        <v>62</v>
      </c>
      <c r="C13" s="130">
        <v>14857</v>
      </c>
      <c r="D13" s="130">
        <v>17488</v>
      </c>
      <c r="E13" s="130">
        <v>18426</v>
      </c>
      <c r="F13" s="134">
        <f>F8+F12</f>
        <v>14857</v>
      </c>
      <c r="G13" s="134">
        <v>17488</v>
      </c>
      <c r="H13" s="134">
        <v>18426</v>
      </c>
      <c r="I13" s="130"/>
      <c r="J13" s="130"/>
      <c r="K13" s="130"/>
      <c r="L13" s="131"/>
      <c r="M13" s="129"/>
    </row>
    <row r="14" spans="1:13" s="120" customFormat="1" ht="31.5">
      <c r="A14" s="135" t="s">
        <v>63</v>
      </c>
      <c r="B14" s="133" t="s">
        <v>64</v>
      </c>
      <c r="C14" s="130">
        <v>3677</v>
      </c>
      <c r="D14" s="130">
        <v>4827</v>
      </c>
      <c r="E14" s="130">
        <v>4653</v>
      </c>
      <c r="F14" s="134">
        <v>3677</v>
      </c>
      <c r="G14" s="134">
        <v>4827</v>
      </c>
      <c r="H14" s="134">
        <v>4653</v>
      </c>
      <c r="I14" s="130"/>
      <c r="J14" s="130"/>
      <c r="K14" s="130"/>
      <c r="L14" s="131"/>
      <c r="M14" s="125"/>
    </row>
    <row r="15" spans="1:13" s="120" customFormat="1" ht="15.75">
      <c r="A15" s="123" t="s">
        <v>65</v>
      </c>
      <c r="B15" s="123"/>
      <c r="C15" s="127">
        <v>430</v>
      </c>
      <c r="D15" s="127">
        <v>425</v>
      </c>
      <c r="E15" s="127">
        <v>4</v>
      </c>
      <c r="F15" s="127">
        <v>430</v>
      </c>
      <c r="G15" s="127">
        <v>425</v>
      </c>
      <c r="H15" s="127">
        <v>4</v>
      </c>
      <c r="I15" s="127"/>
      <c r="J15" s="127"/>
      <c r="K15" s="127"/>
      <c r="L15" s="128"/>
      <c r="M15" s="129"/>
    </row>
    <row r="16" spans="1:13" s="120" customFormat="1" ht="15.75">
      <c r="A16" s="136" t="s">
        <v>66</v>
      </c>
      <c r="B16" s="123"/>
      <c r="C16" s="137">
        <v>30</v>
      </c>
      <c r="D16" s="137">
        <v>50</v>
      </c>
      <c r="E16" s="137"/>
      <c r="F16" s="137">
        <v>30</v>
      </c>
      <c r="G16" s="137">
        <v>50</v>
      </c>
      <c r="H16" s="137"/>
      <c r="I16" s="137"/>
      <c r="J16" s="137"/>
      <c r="K16" s="137"/>
      <c r="L16" s="138"/>
      <c r="M16" s="129"/>
    </row>
    <row r="17" spans="1:13" s="120" customFormat="1" ht="15.75">
      <c r="A17" s="136" t="s">
        <v>67</v>
      </c>
      <c r="B17" s="123"/>
      <c r="C17" s="137">
        <v>235</v>
      </c>
      <c r="D17" s="137">
        <v>300</v>
      </c>
      <c r="E17" s="137"/>
      <c r="F17" s="137">
        <v>235</v>
      </c>
      <c r="G17" s="137">
        <v>300</v>
      </c>
      <c r="H17" s="137"/>
      <c r="I17" s="137"/>
      <c r="J17" s="137"/>
      <c r="K17" s="137"/>
      <c r="L17" s="138"/>
      <c r="M17" s="129"/>
    </row>
    <row r="18" spans="1:13" s="120" customFormat="1" ht="15.75">
      <c r="A18" s="136" t="s">
        <v>68</v>
      </c>
      <c r="B18" s="123"/>
      <c r="C18" s="137">
        <v>25</v>
      </c>
      <c r="D18" s="137">
        <v>25</v>
      </c>
      <c r="E18" s="137">
        <v>4</v>
      </c>
      <c r="F18" s="137">
        <v>25</v>
      </c>
      <c r="G18" s="137">
        <v>25</v>
      </c>
      <c r="H18" s="137">
        <v>4</v>
      </c>
      <c r="I18" s="137"/>
      <c r="J18" s="137"/>
      <c r="K18" s="137"/>
      <c r="L18" s="138"/>
      <c r="M18" s="129"/>
    </row>
    <row r="19" spans="1:13" s="120" customFormat="1" ht="15.75">
      <c r="A19" s="136" t="s">
        <v>69</v>
      </c>
      <c r="B19" s="123"/>
      <c r="C19" s="137">
        <v>140</v>
      </c>
      <c r="D19" s="137">
        <v>50</v>
      </c>
      <c r="E19" s="137"/>
      <c r="F19" s="137">
        <v>140</v>
      </c>
      <c r="G19" s="137">
        <v>50</v>
      </c>
      <c r="H19" s="137"/>
      <c r="I19" s="137"/>
      <c r="J19" s="137"/>
      <c r="K19" s="137"/>
      <c r="L19" s="138"/>
      <c r="M19" s="129"/>
    </row>
    <row r="20" spans="1:13" s="120" customFormat="1" ht="15.75">
      <c r="A20" s="123" t="s">
        <v>70</v>
      </c>
      <c r="B20" s="123"/>
      <c r="C20" s="127">
        <v>5115</v>
      </c>
      <c r="D20" s="127">
        <v>7735</v>
      </c>
      <c r="E20" s="127">
        <f>SUM(E21:E25)</f>
        <v>7821</v>
      </c>
      <c r="F20" s="127">
        <v>5115</v>
      </c>
      <c r="G20" s="127">
        <v>7735</v>
      </c>
      <c r="H20" s="127">
        <f>SUM(H21:H25)</f>
        <v>7821</v>
      </c>
      <c r="I20" s="127"/>
      <c r="J20" s="127"/>
      <c r="K20" s="127"/>
      <c r="L20" s="128"/>
      <c r="M20" s="129"/>
    </row>
    <row r="21" spans="1:13" s="120" customFormat="1" ht="15.75">
      <c r="A21" s="136" t="s">
        <v>71</v>
      </c>
      <c r="B21" s="123"/>
      <c r="C21" s="137">
        <v>370</v>
      </c>
      <c r="D21" s="137">
        <v>1800</v>
      </c>
      <c r="E21" s="137">
        <v>1800</v>
      </c>
      <c r="F21" s="137">
        <v>370</v>
      </c>
      <c r="G21" s="137">
        <v>1800</v>
      </c>
      <c r="H21" s="137">
        <v>1800</v>
      </c>
      <c r="I21" s="137"/>
      <c r="J21" s="137"/>
      <c r="K21" s="137"/>
      <c r="L21" s="138"/>
      <c r="M21" s="129"/>
    </row>
    <row r="22" spans="1:13" s="120" customFormat="1" ht="15.75">
      <c r="A22" s="136" t="s">
        <v>72</v>
      </c>
      <c r="B22" s="127"/>
      <c r="C22" s="137">
        <v>1500</v>
      </c>
      <c r="D22" s="137">
        <v>1800</v>
      </c>
      <c r="E22" s="137">
        <v>1800</v>
      </c>
      <c r="F22" s="137">
        <v>1500</v>
      </c>
      <c r="G22" s="137">
        <v>1800</v>
      </c>
      <c r="H22" s="137">
        <v>1800</v>
      </c>
      <c r="I22" s="137"/>
      <c r="J22" s="137"/>
      <c r="K22" s="137"/>
      <c r="L22" s="138"/>
      <c r="M22" s="129"/>
    </row>
    <row r="23" spans="1:13" s="120" customFormat="1" ht="15.75">
      <c r="A23" s="136" t="s">
        <v>73</v>
      </c>
      <c r="B23" s="123"/>
      <c r="C23" s="137">
        <v>100</v>
      </c>
      <c r="D23" s="137">
        <v>100</v>
      </c>
      <c r="E23" s="137">
        <v>100</v>
      </c>
      <c r="F23" s="137">
        <v>100</v>
      </c>
      <c r="G23" s="137">
        <v>100</v>
      </c>
      <c r="H23" s="137">
        <v>100</v>
      </c>
      <c r="I23" s="137"/>
      <c r="J23" s="137"/>
      <c r="K23" s="137"/>
      <c r="L23" s="138"/>
      <c r="M23" s="129"/>
    </row>
    <row r="24" spans="1:13" s="120" customFormat="1" ht="15.75">
      <c r="A24" s="136" t="s">
        <v>254</v>
      </c>
      <c r="B24" s="123"/>
      <c r="C24" s="137"/>
      <c r="D24" s="137">
        <v>60</v>
      </c>
      <c r="E24" s="137">
        <v>195</v>
      </c>
      <c r="F24" s="137"/>
      <c r="G24" s="137">
        <v>60</v>
      </c>
      <c r="H24" s="137">
        <v>195</v>
      </c>
      <c r="I24" s="137"/>
      <c r="J24" s="137"/>
      <c r="K24" s="137"/>
      <c r="L24" s="138"/>
      <c r="M24" s="129"/>
    </row>
    <row r="25" spans="1:13" s="120" customFormat="1" ht="15.75">
      <c r="A25" s="136" t="s">
        <v>74</v>
      </c>
      <c r="B25" s="123"/>
      <c r="C25" s="137">
        <v>3145</v>
      </c>
      <c r="D25" s="137">
        <v>3975</v>
      </c>
      <c r="E25" s="137">
        <v>3926</v>
      </c>
      <c r="F25" s="137">
        <v>3145</v>
      </c>
      <c r="G25" s="137">
        <v>3975</v>
      </c>
      <c r="H25" s="137">
        <v>3926</v>
      </c>
      <c r="I25" s="137"/>
      <c r="J25" s="137"/>
      <c r="K25" s="137"/>
      <c r="L25" s="138"/>
      <c r="M25" s="129"/>
    </row>
    <row r="26" spans="1:13" s="120" customFormat="1" ht="15.75">
      <c r="A26" s="122" t="s">
        <v>156</v>
      </c>
      <c r="B26" s="123"/>
      <c r="C26" s="130">
        <v>5545</v>
      </c>
      <c r="D26" s="130">
        <v>8160</v>
      </c>
      <c r="E26" s="130">
        <v>7825</v>
      </c>
      <c r="F26" s="130">
        <v>5545</v>
      </c>
      <c r="G26" s="130">
        <v>8160</v>
      </c>
      <c r="H26" s="130">
        <v>7825</v>
      </c>
      <c r="I26" s="130"/>
      <c r="J26" s="130"/>
      <c r="K26" s="130"/>
      <c r="L26" s="131"/>
      <c r="M26" s="129"/>
    </row>
    <row r="27" spans="1:13" s="120" customFormat="1" ht="15.75">
      <c r="A27" s="123" t="s">
        <v>75</v>
      </c>
      <c r="B27" s="123"/>
      <c r="C27" s="127">
        <v>200</v>
      </c>
      <c r="D27" s="127">
        <v>265</v>
      </c>
      <c r="E27" s="127">
        <v>265</v>
      </c>
      <c r="F27" s="127">
        <v>200</v>
      </c>
      <c r="G27" s="127">
        <v>265</v>
      </c>
      <c r="H27" s="127">
        <v>265</v>
      </c>
      <c r="I27" s="127"/>
      <c r="J27" s="127"/>
      <c r="K27" s="127"/>
      <c r="L27" s="128"/>
      <c r="M27" s="129"/>
    </row>
    <row r="28" spans="1:13" s="120" customFormat="1" ht="15.75">
      <c r="A28" s="123" t="s">
        <v>76</v>
      </c>
      <c r="B28" s="123"/>
      <c r="C28" s="127">
        <v>320</v>
      </c>
      <c r="D28" s="127">
        <v>320</v>
      </c>
      <c r="E28" s="127">
        <v>320</v>
      </c>
      <c r="F28" s="127">
        <v>320</v>
      </c>
      <c r="G28" s="127">
        <v>320</v>
      </c>
      <c r="H28" s="127">
        <v>320</v>
      </c>
      <c r="I28" s="127"/>
      <c r="J28" s="127"/>
      <c r="K28" s="127"/>
      <c r="L28" s="128"/>
      <c r="M28" s="129"/>
    </row>
    <row r="29" spans="1:13" s="120" customFormat="1" ht="15.75">
      <c r="A29" s="136" t="s">
        <v>432</v>
      </c>
      <c r="B29" s="123"/>
      <c r="C29" s="137">
        <v>270</v>
      </c>
      <c r="D29" s="137">
        <v>270</v>
      </c>
      <c r="E29" s="137">
        <v>230</v>
      </c>
      <c r="F29" s="137">
        <v>270</v>
      </c>
      <c r="G29" s="137">
        <v>270</v>
      </c>
      <c r="H29" s="137">
        <v>230</v>
      </c>
      <c r="I29" s="137"/>
      <c r="J29" s="137"/>
      <c r="K29" s="137"/>
      <c r="L29" s="138"/>
      <c r="M29" s="129"/>
    </row>
    <row r="30" spans="1:13" s="120" customFormat="1" ht="15.75">
      <c r="A30" s="136" t="s">
        <v>433</v>
      </c>
      <c r="B30" s="123"/>
      <c r="C30" s="137">
        <v>50</v>
      </c>
      <c r="D30" s="137">
        <v>50</v>
      </c>
      <c r="E30" s="137">
        <v>90</v>
      </c>
      <c r="F30" s="137">
        <v>50</v>
      </c>
      <c r="G30" s="137">
        <v>50</v>
      </c>
      <c r="H30" s="137">
        <v>90</v>
      </c>
      <c r="I30" s="137"/>
      <c r="J30" s="137"/>
      <c r="K30" s="137"/>
      <c r="L30" s="138"/>
      <c r="M30" s="129"/>
    </row>
    <row r="31" spans="1:13" s="120" customFormat="1" ht="15.75">
      <c r="A31" s="122" t="s">
        <v>157</v>
      </c>
      <c r="B31" s="123"/>
      <c r="C31" s="130">
        <v>520</v>
      </c>
      <c r="D31" s="130">
        <v>585</v>
      </c>
      <c r="E31" s="130">
        <v>585</v>
      </c>
      <c r="F31" s="130">
        <v>520</v>
      </c>
      <c r="G31" s="130">
        <v>585</v>
      </c>
      <c r="H31" s="130">
        <v>585</v>
      </c>
      <c r="I31" s="130"/>
      <c r="J31" s="130"/>
      <c r="K31" s="130"/>
      <c r="L31" s="131"/>
      <c r="M31" s="129"/>
    </row>
    <row r="32" spans="1:13" s="120" customFormat="1" ht="15.75">
      <c r="A32" s="123" t="s">
        <v>77</v>
      </c>
      <c r="B32" s="123"/>
      <c r="C32" s="127">
        <v>5900</v>
      </c>
      <c r="D32" s="127">
        <v>5500</v>
      </c>
      <c r="E32" s="127">
        <v>5500</v>
      </c>
      <c r="F32" s="127">
        <v>5900</v>
      </c>
      <c r="G32" s="127">
        <v>5500</v>
      </c>
      <c r="H32" s="127">
        <v>5500</v>
      </c>
      <c r="I32" s="127"/>
      <c r="J32" s="127"/>
      <c r="K32" s="127"/>
      <c r="L32" s="128"/>
      <c r="M32" s="129"/>
    </row>
    <row r="33" spans="1:13" s="141" customFormat="1" ht="15.75">
      <c r="A33" s="136" t="s">
        <v>78</v>
      </c>
      <c r="B33" s="139"/>
      <c r="C33" s="137">
        <v>2600</v>
      </c>
      <c r="D33" s="137">
        <v>2600</v>
      </c>
      <c r="E33" s="137">
        <v>2560</v>
      </c>
      <c r="F33" s="137">
        <v>2600</v>
      </c>
      <c r="G33" s="137">
        <v>2600</v>
      </c>
      <c r="H33" s="137">
        <v>2560</v>
      </c>
      <c r="I33" s="137"/>
      <c r="J33" s="137"/>
      <c r="K33" s="137"/>
      <c r="L33" s="138"/>
      <c r="M33" s="140"/>
    </row>
    <row r="34" spans="1:13" s="120" customFormat="1" ht="15.75">
      <c r="A34" s="136" t="s">
        <v>79</v>
      </c>
      <c r="B34" s="123"/>
      <c r="C34" s="137">
        <v>2500</v>
      </c>
      <c r="D34" s="137">
        <v>2500</v>
      </c>
      <c r="E34" s="137">
        <v>2375</v>
      </c>
      <c r="F34" s="137">
        <v>2500</v>
      </c>
      <c r="G34" s="137">
        <v>2500</v>
      </c>
      <c r="H34" s="137">
        <v>2375</v>
      </c>
      <c r="I34" s="137"/>
      <c r="J34" s="137"/>
      <c r="K34" s="137"/>
      <c r="L34" s="138"/>
      <c r="M34" s="129"/>
    </row>
    <row r="35" spans="1:13" s="120" customFormat="1" ht="15.75">
      <c r="A35" s="136" t="s">
        <v>80</v>
      </c>
      <c r="B35" s="123"/>
      <c r="C35" s="137">
        <v>800</v>
      </c>
      <c r="D35" s="137">
        <v>400</v>
      </c>
      <c r="E35" s="137">
        <v>565</v>
      </c>
      <c r="F35" s="137">
        <v>800</v>
      </c>
      <c r="G35" s="137">
        <v>400</v>
      </c>
      <c r="H35" s="137">
        <v>565</v>
      </c>
      <c r="I35" s="137"/>
      <c r="J35" s="137"/>
      <c r="K35" s="137"/>
      <c r="L35" s="138"/>
      <c r="M35" s="129"/>
    </row>
    <row r="36" spans="1:13" s="120" customFormat="1" ht="15.75">
      <c r="A36" s="123" t="s">
        <v>81</v>
      </c>
      <c r="B36" s="123"/>
      <c r="C36" s="127">
        <v>50</v>
      </c>
      <c r="D36" s="127">
        <v>65</v>
      </c>
      <c r="E36" s="127">
        <v>120</v>
      </c>
      <c r="F36" s="127">
        <v>50</v>
      </c>
      <c r="G36" s="127">
        <v>65</v>
      </c>
      <c r="H36" s="127">
        <v>120</v>
      </c>
      <c r="I36" s="127"/>
      <c r="J36" s="127"/>
      <c r="K36" s="127"/>
      <c r="L36" s="128"/>
      <c r="M36" s="129"/>
    </row>
    <row r="37" spans="1:13" s="120" customFormat="1" ht="15.75">
      <c r="A37" s="123" t="s">
        <v>82</v>
      </c>
      <c r="B37" s="123"/>
      <c r="C37" s="127">
        <v>2050</v>
      </c>
      <c r="D37" s="127">
        <v>1800</v>
      </c>
      <c r="E37" s="127">
        <v>2807</v>
      </c>
      <c r="F37" s="127">
        <v>2050</v>
      </c>
      <c r="G37" s="127">
        <v>1800</v>
      </c>
      <c r="H37" s="127">
        <v>2807</v>
      </c>
      <c r="I37" s="127"/>
      <c r="J37" s="127"/>
      <c r="K37" s="127"/>
      <c r="L37" s="128"/>
      <c r="M37" s="129"/>
    </row>
    <row r="38" spans="1:13" s="120" customFormat="1" ht="15.75">
      <c r="A38" s="123" t="s">
        <v>83</v>
      </c>
      <c r="B38" s="123"/>
      <c r="C38" s="127">
        <v>2750</v>
      </c>
      <c r="D38" s="127">
        <v>3000</v>
      </c>
      <c r="E38" s="127">
        <v>3000</v>
      </c>
      <c r="F38" s="127">
        <v>2750</v>
      </c>
      <c r="G38" s="127">
        <v>1800</v>
      </c>
      <c r="H38" s="127">
        <v>3000</v>
      </c>
      <c r="I38" s="127"/>
      <c r="J38" s="127"/>
      <c r="K38" s="127"/>
      <c r="L38" s="128"/>
      <c r="M38" s="129"/>
    </row>
    <row r="39" spans="1:13" s="120" customFormat="1" ht="15.75">
      <c r="A39" s="123" t="s">
        <v>84</v>
      </c>
      <c r="B39" s="123"/>
      <c r="C39" s="127">
        <v>7267</v>
      </c>
      <c r="D39" s="127">
        <v>8225</v>
      </c>
      <c r="E39" s="127">
        <v>9058</v>
      </c>
      <c r="F39" s="127">
        <v>7267</v>
      </c>
      <c r="G39" s="127">
        <v>8225</v>
      </c>
      <c r="H39" s="127">
        <v>9058</v>
      </c>
      <c r="I39" s="127"/>
      <c r="J39" s="127"/>
      <c r="K39" s="127"/>
      <c r="L39" s="128"/>
      <c r="M39" s="129"/>
    </row>
    <row r="40" spans="1:13" s="120" customFormat="1" ht="15.75">
      <c r="A40" s="122" t="s">
        <v>158</v>
      </c>
      <c r="B40" s="123"/>
      <c r="C40" s="130">
        <v>18017</v>
      </c>
      <c r="D40" s="130">
        <v>18590</v>
      </c>
      <c r="E40" s="130">
        <v>20485</v>
      </c>
      <c r="F40" s="130">
        <v>18017</v>
      </c>
      <c r="G40" s="130">
        <v>18590</v>
      </c>
      <c r="H40" s="130">
        <v>20485</v>
      </c>
      <c r="I40" s="130"/>
      <c r="J40" s="130"/>
      <c r="K40" s="130"/>
      <c r="L40" s="131"/>
      <c r="M40" s="129"/>
    </row>
    <row r="41" spans="1:13" s="120" customFormat="1" ht="15.75">
      <c r="A41" s="123" t="s">
        <v>85</v>
      </c>
      <c r="B41" s="123"/>
      <c r="C41" s="127">
        <v>15</v>
      </c>
      <c r="D41" s="127">
        <v>15</v>
      </c>
      <c r="E41" s="127">
        <v>15</v>
      </c>
      <c r="F41" s="127">
        <v>15</v>
      </c>
      <c r="G41" s="127">
        <v>15</v>
      </c>
      <c r="H41" s="127">
        <v>15</v>
      </c>
      <c r="I41" s="127"/>
      <c r="J41" s="127"/>
      <c r="K41" s="127"/>
      <c r="L41" s="128"/>
      <c r="M41" s="129"/>
    </row>
    <row r="42" spans="1:13" s="120" customFormat="1" ht="15.75">
      <c r="A42" s="123" t="s">
        <v>86</v>
      </c>
      <c r="B42" s="123"/>
      <c r="C42" s="127">
        <v>130</v>
      </c>
      <c r="D42" s="127">
        <v>130</v>
      </c>
      <c r="E42" s="127">
        <v>130</v>
      </c>
      <c r="F42" s="127">
        <v>130</v>
      </c>
      <c r="G42" s="127">
        <v>130</v>
      </c>
      <c r="H42" s="127">
        <v>130</v>
      </c>
      <c r="I42" s="127"/>
      <c r="J42" s="127"/>
      <c r="K42" s="127"/>
      <c r="L42" s="128"/>
      <c r="M42" s="129"/>
    </row>
    <row r="43" spans="1:13" s="120" customFormat="1" ht="15.75">
      <c r="A43" s="122" t="s">
        <v>159</v>
      </c>
      <c r="B43" s="123"/>
      <c r="C43" s="130">
        <v>145</v>
      </c>
      <c r="D43" s="130">
        <v>145</v>
      </c>
      <c r="E43" s="130">
        <v>145</v>
      </c>
      <c r="F43" s="130">
        <v>145</v>
      </c>
      <c r="G43" s="130">
        <v>145</v>
      </c>
      <c r="H43" s="130">
        <v>145</v>
      </c>
      <c r="I43" s="130"/>
      <c r="J43" s="130"/>
      <c r="K43" s="130"/>
      <c r="L43" s="131"/>
      <c r="M43" s="129"/>
    </row>
    <row r="44" spans="1:13" s="120" customFormat="1" ht="15" customHeight="1">
      <c r="A44" s="132" t="s">
        <v>87</v>
      </c>
      <c r="B44" s="123"/>
      <c r="C44" s="127">
        <v>5795</v>
      </c>
      <c r="D44" s="127">
        <v>5600</v>
      </c>
      <c r="E44" s="127">
        <v>5675</v>
      </c>
      <c r="F44" s="127">
        <v>5795</v>
      </c>
      <c r="G44" s="127">
        <v>5600</v>
      </c>
      <c r="H44" s="127">
        <v>5675</v>
      </c>
      <c r="I44" s="127"/>
      <c r="J44" s="127"/>
      <c r="K44" s="127"/>
      <c r="L44" s="128"/>
      <c r="M44" s="129"/>
    </row>
    <row r="45" spans="1:13" s="120" customFormat="1" ht="16.5" customHeight="1">
      <c r="A45" s="132" t="s">
        <v>317</v>
      </c>
      <c r="B45" s="123"/>
      <c r="C45" s="127"/>
      <c r="D45" s="127"/>
      <c r="E45" s="127">
        <v>77</v>
      </c>
      <c r="F45" s="127"/>
      <c r="G45" s="127"/>
      <c r="H45" s="127">
        <v>77</v>
      </c>
      <c r="I45" s="127"/>
      <c r="J45" s="127"/>
      <c r="K45" s="127"/>
      <c r="L45" s="128"/>
      <c r="M45" s="129"/>
    </row>
    <row r="46" spans="1:13" s="120" customFormat="1" ht="15.75">
      <c r="A46" s="123" t="s">
        <v>255</v>
      </c>
      <c r="B46" s="123"/>
      <c r="C46" s="127">
        <v>4260</v>
      </c>
      <c r="D46" s="127">
        <v>4850</v>
      </c>
      <c r="E46" s="127">
        <v>6623</v>
      </c>
      <c r="F46" s="127">
        <v>4260</v>
      </c>
      <c r="G46" s="127">
        <v>4850</v>
      </c>
      <c r="H46" s="127">
        <v>6623</v>
      </c>
      <c r="I46" s="127"/>
      <c r="J46" s="127"/>
      <c r="K46" s="127"/>
      <c r="L46" s="128"/>
      <c r="M46" s="129"/>
    </row>
    <row r="47" spans="1:13" s="120" customFormat="1" ht="15.75">
      <c r="A47" s="123" t="s">
        <v>318</v>
      </c>
      <c r="B47" s="123"/>
      <c r="C47" s="127"/>
      <c r="D47" s="127"/>
      <c r="E47" s="127">
        <v>330</v>
      </c>
      <c r="F47" s="127"/>
      <c r="G47" s="127"/>
      <c r="H47" s="127">
        <v>330</v>
      </c>
      <c r="I47" s="127"/>
      <c r="J47" s="127"/>
      <c r="K47" s="127"/>
      <c r="L47" s="128"/>
      <c r="M47" s="129"/>
    </row>
    <row r="48" spans="1:13" s="120" customFormat="1" ht="15.75">
      <c r="A48" s="123" t="s">
        <v>256</v>
      </c>
      <c r="B48" s="123"/>
      <c r="C48" s="127">
        <v>1682</v>
      </c>
      <c r="D48" s="127">
        <v>400</v>
      </c>
      <c r="E48" s="127">
        <v>400</v>
      </c>
      <c r="F48" s="127">
        <v>1682</v>
      </c>
      <c r="G48" s="127">
        <v>400</v>
      </c>
      <c r="H48" s="127">
        <v>400</v>
      </c>
      <c r="I48" s="127"/>
      <c r="J48" s="127"/>
      <c r="K48" s="127"/>
      <c r="L48" s="128"/>
      <c r="M48" s="129"/>
    </row>
    <row r="49" spans="1:13" s="120" customFormat="1" ht="15.75">
      <c r="A49" s="122" t="s">
        <v>160</v>
      </c>
      <c r="B49" s="123"/>
      <c r="C49" s="130">
        <v>11737</v>
      </c>
      <c r="D49" s="130">
        <v>10850</v>
      </c>
      <c r="E49" s="130">
        <v>13105</v>
      </c>
      <c r="F49" s="130">
        <v>11737</v>
      </c>
      <c r="G49" s="130">
        <v>10850</v>
      </c>
      <c r="H49" s="130">
        <v>13105</v>
      </c>
      <c r="I49" s="130"/>
      <c r="J49" s="130"/>
      <c r="K49" s="130"/>
      <c r="L49" s="131"/>
      <c r="M49" s="129"/>
    </row>
    <row r="50" spans="1:13" s="120" customFormat="1" ht="15.75">
      <c r="A50" s="122" t="s">
        <v>161</v>
      </c>
      <c r="B50" s="133" t="s">
        <v>88</v>
      </c>
      <c r="C50" s="130">
        <v>35964</v>
      </c>
      <c r="D50" s="130">
        <v>38330</v>
      </c>
      <c r="E50" s="130">
        <v>42145</v>
      </c>
      <c r="F50" s="130">
        <v>35964</v>
      </c>
      <c r="G50" s="130">
        <v>38330</v>
      </c>
      <c r="H50" s="130">
        <v>42145</v>
      </c>
      <c r="I50" s="130"/>
      <c r="J50" s="130"/>
      <c r="K50" s="130"/>
      <c r="L50" s="131"/>
      <c r="M50" s="129"/>
    </row>
    <row r="51" spans="1:13" s="120" customFormat="1" ht="15.75">
      <c r="A51" s="123" t="s">
        <v>319</v>
      </c>
      <c r="B51" s="133"/>
      <c r="C51" s="130"/>
      <c r="D51" s="130"/>
      <c r="E51" s="127">
        <v>81</v>
      </c>
      <c r="F51" s="130"/>
      <c r="G51" s="130"/>
      <c r="H51" s="127">
        <v>81</v>
      </c>
      <c r="I51" s="130"/>
      <c r="J51" s="130"/>
      <c r="K51" s="130"/>
      <c r="L51" s="131"/>
      <c r="M51" s="129"/>
    </row>
    <row r="52" spans="1:13" s="120" customFormat="1" ht="16.5" customHeight="1">
      <c r="A52" s="142" t="s">
        <v>89</v>
      </c>
      <c r="B52" s="142"/>
      <c r="C52" s="127">
        <v>80</v>
      </c>
      <c r="D52" s="127">
        <v>40</v>
      </c>
      <c r="E52" s="127"/>
      <c r="F52" s="127">
        <v>80</v>
      </c>
      <c r="G52" s="127">
        <v>40</v>
      </c>
      <c r="H52" s="127"/>
      <c r="I52" s="127"/>
      <c r="J52" s="127"/>
      <c r="K52" s="127"/>
      <c r="L52" s="128"/>
      <c r="M52" s="129"/>
    </row>
    <row r="53" spans="1:13" s="120" customFormat="1" ht="15.75">
      <c r="A53" s="143" t="s">
        <v>90</v>
      </c>
      <c r="B53" s="142"/>
      <c r="C53" s="137">
        <v>40</v>
      </c>
      <c r="D53" s="137">
        <v>21</v>
      </c>
      <c r="E53" s="137"/>
      <c r="F53" s="137">
        <v>40</v>
      </c>
      <c r="G53" s="137">
        <v>21</v>
      </c>
      <c r="H53" s="137"/>
      <c r="I53" s="137"/>
      <c r="J53" s="137"/>
      <c r="K53" s="137"/>
      <c r="L53" s="138"/>
      <c r="M53" s="129"/>
    </row>
    <row r="54" spans="1:13" s="120" customFormat="1" ht="15.75">
      <c r="A54" s="143" t="s">
        <v>91</v>
      </c>
      <c r="B54" s="142"/>
      <c r="C54" s="137">
        <v>40</v>
      </c>
      <c r="D54" s="137">
        <v>19</v>
      </c>
      <c r="E54" s="137"/>
      <c r="F54" s="137">
        <v>40</v>
      </c>
      <c r="G54" s="137">
        <v>19</v>
      </c>
      <c r="H54" s="137"/>
      <c r="I54" s="137"/>
      <c r="J54" s="137"/>
      <c r="K54" s="137"/>
      <c r="L54" s="138"/>
      <c r="M54" s="129"/>
    </row>
    <row r="55" spans="1:13" s="146" customFormat="1" ht="17.25" customHeight="1">
      <c r="A55" s="163" t="s">
        <v>92</v>
      </c>
      <c r="B55" s="144"/>
      <c r="C55" s="127">
        <v>500</v>
      </c>
      <c r="D55" s="127">
        <v>500</v>
      </c>
      <c r="E55" s="127">
        <v>525</v>
      </c>
      <c r="F55" s="127">
        <v>500</v>
      </c>
      <c r="G55" s="127">
        <v>500</v>
      </c>
      <c r="H55" s="127">
        <v>525</v>
      </c>
      <c r="I55" s="127"/>
      <c r="J55" s="127"/>
      <c r="K55" s="127"/>
      <c r="L55" s="128"/>
      <c r="M55" s="145"/>
    </row>
    <row r="56" spans="1:13" s="146" customFormat="1" ht="18" customHeight="1">
      <c r="A56" s="132" t="s">
        <v>93</v>
      </c>
      <c r="B56" s="123"/>
      <c r="C56" s="127">
        <v>190</v>
      </c>
      <c r="D56" s="127">
        <v>200</v>
      </c>
      <c r="E56" s="127">
        <v>200</v>
      </c>
      <c r="F56" s="127">
        <v>190</v>
      </c>
      <c r="G56" s="127">
        <v>200</v>
      </c>
      <c r="H56" s="127">
        <v>200</v>
      </c>
      <c r="I56" s="127"/>
      <c r="J56" s="127"/>
      <c r="K56" s="127"/>
      <c r="L56" s="128"/>
      <c r="M56" s="145"/>
    </row>
    <row r="57" spans="1:13" s="146" customFormat="1" ht="20.25" customHeight="1">
      <c r="A57" s="123" t="s">
        <v>94</v>
      </c>
      <c r="B57" s="123"/>
      <c r="C57" s="127">
        <v>260</v>
      </c>
      <c r="D57" s="127">
        <v>740</v>
      </c>
      <c r="E57" s="127">
        <v>873</v>
      </c>
      <c r="F57" s="127">
        <v>260</v>
      </c>
      <c r="G57" s="127">
        <v>740</v>
      </c>
      <c r="H57" s="127">
        <v>873</v>
      </c>
      <c r="I57" s="127"/>
      <c r="J57" s="127"/>
      <c r="K57" s="127"/>
      <c r="L57" s="128"/>
      <c r="M57" s="145"/>
    </row>
    <row r="58" spans="1:13" s="146" customFormat="1" ht="30.75" customHeight="1">
      <c r="A58" s="147" t="s">
        <v>287</v>
      </c>
      <c r="B58" s="123"/>
      <c r="C58" s="137">
        <v>220</v>
      </c>
      <c r="D58" s="137">
        <v>700</v>
      </c>
      <c r="E58" s="137">
        <v>833</v>
      </c>
      <c r="F58" s="137">
        <v>220</v>
      </c>
      <c r="G58" s="137">
        <v>700</v>
      </c>
      <c r="H58" s="137">
        <v>833</v>
      </c>
      <c r="I58" s="137"/>
      <c r="J58" s="137"/>
      <c r="K58" s="137"/>
      <c r="L58" s="138"/>
      <c r="M58" s="145"/>
    </row>
    <row r="59" spans="1:13" s="146" customFormat="1" ht="15.75">
      <c r="A59" s="136" t="s">
        <v>95</v>
      </c>
      <c r="B59" s="123"/>
      <c r="C59" s="137">
        <v>40</v>
      </c>
      <c r="D59" s="137">
        <v>40</v>
      </c>
      <c r="E59" s="137">
        <v>40</v>
      </c>
      <c r="F59" s="137">
        <v>40</v>
      </c>
      <c r="G59" s="137">
        <v>40</v>
      </c>
      <c r="H59" s="137">
        <v>40</v>
      </c>
      <c r="I59" s="137"/>
      <c r="J59" s="137"/>
      <c r="K59" s="137"/>
      <c r="L59" s="138"/>
      <c r="M59" s="145"/>
    </row>
    <row r="60" spans="1:13" s="120" customFormat="1" ht="15.75">
      <c r="A60" s="122" t="s">
        <v>162</v>
      </c>
      <c r="B60" s="133" t="s">
        <v>96</v>
      </c>
      <c r="C60" s="130">
        <v>1030</v>
      </c>
      <c r="D60" s="130">
        <v>1480</v>
      </c>
      <c r="E60" s="130">
        <v>1679</v>
      </c>
      <c r="F60" s="130">
        <v>1030</v>
      </c>
      <c r="G60" s="130">
        <v>1480</v>
      </c>
      <c r="H60" s="130">
        <v>1679</v>
      </c>
      <c r="I60" s="130"/>
      <c r="J60" s="130"/>
      <c r="K60" s="130"/>
      <c r="L60" s="131"/>
      <c r="M60" s="129"/>
    </row>
    <row r="61" spans="1:13" s="120" customFormat="1" ht="15.75">
      <c r="A61" s="122" t="s">
        <v>320</v>
      </c>
      <c r="B61" s="133"/>
      <c r="C61" s="130"/>
      <c r="D61" s="130"/>
      <c r="E61" s="130">
        <v>26</v>
      </c>
      <c r="F61" s="130"/>
      <c r="G61" s="130"/>
      <c r="H61" s="130">
        <v>26</v>
      </c>
      <c r="I61" s="130"/>
      <c r="J61" s="130"/>
      <c r="K61" s="130"/>
      <c r="L61" s="131"/>
      <c r="M61" s="129"/>
    </row>
    <row r="62" spans="1:13" s="120" customFormat="1" ht="32.25" customHeight="1">
      <c r="A62" s="135" t="s">
        <v>97</v>
      </c>
      <c r="B62" s="122"/>
      <c r="C62" s="130">
        <v>1479</v>
      </c>
      <c r="D62" s="130">
        <v>1106</v>
      </c>
      <c r="E62" s="130">
        <v>1106</v>
      </c>
      <c r="F62" s="130">
        <v>1479</v>
      </c>
      <c r="G62" s="130">
        <v>1106</v>
      </c>
      <c r="H62" s="130">
        <v>1106</v>
      </c>
      <c r="I62" s="127"/>
      <c r="J62" s="127"/>
      <c r="K62" s="127"/>
      <c r="L62" s="128"/>
      <c r="M62" s="125"/>
    </row>
    <row r="63" spans="1:13" s="150" customFormat="1" ht="19.5" customHeight="1">
      <c r="A63" s="136" t="s">
        <v>98</v>
      </c>
      <c r="B63" s="148"/>
      <c r="C63" s="137">
        <v>680</v>
      </c>
      <c r="D63" s="137">
        <v>506</v>
      </c>
      <c r="E63" s="137">
        <v>506</v>
      </c>
      <c r="F63" s="137">
        <v>680</v>
      </c>
      <c r="G63" s="137">
        <v>506</v>
      </c>
      <c r="H63" s="137">
        <v>506</v>
      </c>
      <c r="I63" s="137"/>
      <c r="J63" s="137"/>
      <c r="K63" s="137"/>
      <c r="L63" s="138"/>
      <c r="M63" s="149"/>
    </row>
    <row r="64" spans="1:13" s="120" customFormat="1" ht="19.5" customHeight="1">
      <c r="A64" s="136" t="s">
        <v>99</v>
      </c>
      <c r="B64" s="122"/>
      <c r="C64" s="137">
        <v>317</v>
      </c>
      <c r="D64" s="137">
        <v>167</v>
      </c>
      <c r="E64" s="137">
        <v>167</v>
      </c>
      <c r="F64" s="137">
        <v>317</v>
      </c>
      <c r="G64" s="137">
        <v>167</v>
      </c>
      <c r="H64" s="137">
        <v>167</v>
      </c>
      <c r="I64" s="137"/>
      <c r="J64" s="137"/>
      <c r="K64" s="137"/>
      <c r="L64" s="138"/>
      <c r="M64" s="125"/>
    </row>
    <row r="65" spans="1:13" s="120" customFormat="1" ht="19.5" customHeight="1">
      <c r="A65" s="151" t="s">
        <v>100</v>
      </c>
      <c r="B65" s="133" t="s">
        <v>241</v>
      </c>
      <c r="C65" s="137">
        <v>143</v>
      </c>
      <c r="D65" s="137">
        <v>139</v>
      </c>
      <c r="E65" s="137">
        <v>139</v>
      </c>
      <c r="F65" s="137">
        <v>143</v>
      </c>
      <c r="G65" s="137">
        <v>139</v>
      </c>
      <c r="H65" s="137">
        <v>139</v>
      </c>
      <c r="I65" s="137"/>
      <c r="J65" s="137"/>
      <c r="K65" s="137"/>
      <c r="L65" s="138"/>
      <c r="M65" s="125"/>
    </row>
    <row r="66" spans="1:13" s="120" customFormat="1" ht="19.5" customHeight="1">
      <c r="A66" s="136" t="s">
        <v>101</v>
      </c>
      <c r="B66" s="122"/>
      <c r="C66" s="137">
        <v>94</v>
      </c>
      <c r="D66" s="137"/>
      <c r="E66" s="137"/>
      <c r="F66" s="137">
        <v>94</v>
      </c>
      <c r="G66" s="137"/>
      <c r="H66" s="137"/>
      <c r="I66" s="137"/>
      <c r="J66" s="137"/>
      <c r="K66" s="137"/>
      <c r="L66" s="138"/>
      <c r="M66" s="125"/>
    </row>
    <row r="67" spans="1:13" s="120" customFormat="1" ht="19.5" customHeight="1">
      <c r="A67" s="136" t="s">
        <v>102</v>
      </c>
      <c r="B67" s="122"/>
      <c r="C67" s="137">
        <v>225</v>
      </c>
      <c r="D67" s="137">
        <v>241</v>
      </c>
      <c r="E67" s="137">
        <v>241</v>
      </c>
      <c r="F67" s="137">
        <v>225</v>
      </c>
      <c r="G67" s="137">
        <v>241</v>
      </c>
      <c r="H67" s="137">
        <v>241</v>
      </c>
      <c r="I67" s="137"/>
      <c r="J67" s="137"/>
      <c r="K67" s="137"/>
      <c r="L67" s="138"/>
      <c r="M67" s="125"/>
    </row>
    <row r="68" spans="1:13" s="120" customFormat="1" ht="19.5" customHeight="1">
      <c r="A68" s="136" t="s">
        <v>103</v>
      </c>
      <c r="B68" s="122"/>
      <c r="C68" s="137">
        <v>20</v>
      </c>
      <c r="D68" s="137">
        <v>53</v>
      </c>
      <c r="E68" s="137">
        <v>53</v>
      </c>
      <c r="F68" s="137">
        <v>20</v>
      </c>
      <c r="G68" s="137">
        <v>53</v>
      </c>
      <c r="H68" s="137">
        <v>53</v>
      </c>
      <c r="I68" s="137"/>
      <c r="J68" s="137"/>
      <c r="K68" s="137"/>
      <c r="L68" s="138"/>
      <c r="M68" s="125"/>
    </row>
    <row r="69" spans="1:13" s="120" customFormat="1" ht="32.25" customHeight="1">
      <c r="A69" s="152" t="s">
        <v>262</v>
      </c>
      <c r="B69" s="122"/>
      <c r="C69" s="137"/>
      <c r="D69" s="134">
        <v>300</v>
      </c>
      <c r="E69" s="134">
        <v>369</v>
      </c>
      <c r="F69" s="137"/>
      <c r="G69" s="134">
        <v>300</v>
      </c>
      <c r="H69" s="134">
        <v>369</v>
      </c>
      <c r="I69" s="137"/>
      <c r="J69" s="137"/>
      <c r="K69" s="137"/>
      <c r="L69" s="138"/>
      <c r="M69" s="125"/>
    </row>
    <row r="70" spans="1:13" s="120" customFormat="1" ht="19.5" customHeight="1">
      <c r="A70" s="136" t="s">
        <v>264</v>
      </c>
      <c r="B70" s="122"/>
      <c r="C70" s="137"/>
      <c r="D70" s="137">
        <v>300</v>
      </c>
      <c r="E70" s="137">
        <v>369</v>
      </c>
      <c r="F70" s="137"/>
      <c r="G70" s="137">
        <v>300</v>
      </c>
      <c r="H70" s="137">
        <v>369</v>
      </c>
      <c r="I70" s="137"/>
      <c r="J70" s="137"/>
      <c r="K70" s="137"/>
      <c r="L70" s="138"/>
      <c r="M70" s="125"/>
    </row>
    <row r="71" spans="1:13" s="120" customFormat="1" ht="33.75" customHeight="1">
      <c r="A71" s="135" t="s">
        <v>104</v>
      </c>
      <c r="B71" s="144"/>
      <c r="C71" s="130">
        <v>4095</v>
      </c>
      <c r="D71" s="130">
        <v>11432</v>
      </c>
      <c r="E71" s="130">
        <v>8413</v>
      </c>
      <c r="F71" s="130">
        <v>4095</v>
      </c>
      <c r="G71" s="130">
        <v>11432</v>
      </c>
      <c r="H71" s="130">
        <v>8413</v>
      </c>
      <c r="I71" s="127"/>
      <c r="J71" s="127"/>
      <c r="K71" s="127"/>
      <c r="L71" s="128"/>
      <c r="M71" s="129"/>
    </row>
    <row r="72" spans="1:13" s="120" customFormat="1" ht="19.5" customHeight="1">
      <c r="A72" s="136" t="s">
        <v>105</v>
      </c>
      <c r="B72" s="144"/>
      <c r="C72" s="137">
        <v>10</v>
      </c>
      <c r="D72" s="137">
        <v>10</v>
      </c>
      <c r="E72" s="137">
        <v>10</v>
      </c>
      <c r="F72" s="137">
        <v>10</v>
      </c>
      <c r="G72" s="137">
        <v>10</v>
      </c>
      <c r="H72" s="137">
        <v>10</v>
      </c>
      <c r="I72" s="137"/>
      <c r="J72" s="137"/>
      <c r="K72" s="137"/>
      <c r="L72" s="138"/>
      <c r="M72" s="129"/>
    </row>
    <row r="73" spans="1:13" s="120" customFormat="1" ht="19.5" customHeight="1">
      <c r="A73" s="136" t="s">
        <v>106</v>
      </c>
      <c r="B73" s="133" t="s">
        <v>241</v>
      </c>
      <c r="C73" s="137">
        <v>130</v>
      </c>
      <c r="D73" s="137">
        <v>130</v>
      </c>
      <c r="E73" s="137">
        <v>130</v>
      </c>
      <c r="F73" s="137">
        <v>130</v>
      </c>
      <c r="G73" s="137">
        <v>130</v>
      </c>
      <c r="H73" s="137">
        <v>130</v>
      </c>
      <c r="I73" s="137"/>
      <c r="J73" s="137"/>
      <c r="K73" s="137"/>
      <c r="L73" s="138"/>
      <c r="M73" s="129"/>
    </row>
    <row r="74" spans="1:13" s="120" customFormat="1" ht="19.5" customHeight="1">
      <c r="A74" s="136" t="s">
        <v>107</v>
      </c>
      <c r="B74" s="133" t="s">
        <v>241</v>
      </c>
      <c r="C74" s="137">
        <v>15</v>
      </c>
      <c r="D74" s="137">
        <v>20</v>
      </c>
      <c r="E74" s="137">
        <v>20</v>
      </c>
      <c r="F74" s="137">
        <v>15</v>
      </c>
      <c r="G74" s="137">
        <v>20</v>
      </c>
      <c r="H74" s="137">
        <v>20</v>
      </c>
      <c r="I74" s="137"/>
      <c r="J74" s="137"/>
      <c r="K74" s="137"/>
      <c r="L74" s="138"/>
      <c r="M74" s="129"/>
    </row>
    <row r="75" spans="1:13" s="120" customFormat="1" ht="19.5" customHeight="1">
      <c r="A75" s="136" t="s">
        <v>108</v>
      </c>
      <c r="B75" s="133" t="s">
        <v>241</v>
      </c>
      <c r="C75" s="137">
        <v>800</v>
      </c>
      <c r="D75" s="137">
        <v>285</v>
      </c>
      <c r="E75" s="137">
        <v>1031</v>
      </c>
      <c r="F75" s="137">
        <v>800</v>
      </c>
      <c r="G75" s="137">
        <v>285</v>
      </c>
      <c r="H75" s="137">
        <v>1031</v>
      </c>
      <c r="I75" s="137"/>
      <c r="J75" s="137"/>
      <c r="K75" s="137"/>
      <c r="L75" s="138"/>
      <c r="M75" s="129"/>
    </row>
    <row r="76" spans="1:13" s="120" customFormat="1" ht="31.5">
      <c r="A76" s="147" t="s">
        <v>109</v>
      </c>
      <c r="B76" s="133" t="s">
        <v>241</v>
      </c>
      <c r="C76" s="137">
        <v>150</v>
      </c>
      <c r="D76" s="137">
        <v>150</v>
      </c>
      <c r="E76" s="137">
        <v>150</v>
      </c>
      <c r="F76" s="137">
        <v>150</v>
      </c>
      <c r="G76" s="137">
        <v>150</v>
      </c>
      <c r="H76" s="137">
        <v>150</v>
      </c>
      <c r="I76" s="137"/>
      <c r="J76" s="137"/>
      <c r="K76" s="137"/>
      <c r="L76" s="138"/>
      <c r="M76" s="129"/>
    </row>
    <row r="77" spans="1:13" s="120" customFormat="1" ht="19.5" customHeight="1">
      <c r="A77" s="136" t="s">
        <v>110</v>
      </c>
      <c r="B77" s="133" t="s">
        <v>241</v>
      </c>
      <c r="C77" s="137">
        <v>30</v>
      </c>
      <c r="D77" s="137">
        <v>300</v>
      </c>
      <c r="E77" s="137">
        <v>300</v>
      </c>
      <c r="F77" s="137">
        <v>30</v>
      </c>
      <c r="G77" s="137">
        <v>300</v>
      </c>
      <c r="H77" s="137">
        <v>300</v>
      </c>
      <c r="I77" s="137"/>
      <c r="J77" s="137"/>
      <c r="K77" s="137"/>
      <c r="L77" s="138"/>
      <c r="M77" s="129"/>
    </row>
    <row r="78" spans="1:13" s="120" customFormat="1" ht="19.5" customHeight="1">
      <c r="A78" s="136" t="s">
        <v>111</v>
      </c>
      <c r="B78" s="144"/>
      <c r="C78" s="137">
        <v>20</v>
      </c>
      <c r="D78" s="137">
        <v>20</v>
      </c>
      <c r="E78" s="137">
        <v>27</v>
      </c>
      <c r="F78" s="137">
        <v>20</v>
      </c>
      <c r="G78" s="137">
        <v>20</v>
      </c>
      <c r="H78" s="137">
        <v>27</v>
      </c>
      <c r="I78" s="137"/>
      <c r="J78" s="137"/>
      <c r="K78" s="137"/>
      <c r="L78" s="138"/>
      <c r="M78" s="129"/>
    </row>
    <row r="79" spans="1:13" s="120" customFormat="1" ht="19.5" customHeight="1">
      <c r="A79" s="136" t="s">
        <v>112</v>
      </c>
      <c r="B79" s="133" t="s">
        <v>241</v>
      </c>
      <c r="C79" s="137">
        <v>150</v>
      </c>
      <c r="D79" s="137">
        <v>191</v>
      </c>
      <c r="E79" s="137">
        <v>254</v>
      </c>
      <c r="F79" s="137">
        <v>150</v>
      </c>
      <c r="G79" s="137">
        <v>191</v>
      </c>
      <c r="H79" s="137">
        <v>254</v>
      </c>
      <c r="I79" s="137"/>
      <c r="J79" s="137"/>
      <c r="K79" s="137"/>
      <c r="L79" s="138"/>
      <c r="M79" s="129"/>
    </row>
    <row r="80" spans="1:13" s="120" customFormat="1" ht="19.5" customHeight="1">
      <c r="A80" s="136" t="s">
        <v>113</v>
      </c>
      <c r="B80" s="133" t="s">
        <v>241</v>
      </c>
      <c r="C80" s="137">
        <v>400</v>
      </c>
      <c r="D80" s="137">
        <v>820</v>
      </c>
      <c r="E80" s="137">
        <v>979</v>
      </c>
      <c r="F80" s="137">
        <v>400</v>
      </c>
      <c r="G80" s="137">
        <v>820</v>
      </c>
      <c r="H80" s="137">
        <v>979</v>
      </c>
      <c r="I80" s="137"/>
      <c r="J80" s="137"/>
      <c r="K80" s="137"/>
      <c r="L80" s="138"/>
      <c r="M80" s="129"/>
    </row>
    <row r="81" spans="1:13" s="120" customFormat="1" ht="19.5" customHeight="1">
      <c r="A81" s="136" t="s">
        <v>114</v>
      </c>
      <c r="B81" s="133" t="s">
        <v>241</v>
      </c>
      <c r="C81" s="137">
        <v>50</v>
      </c>
      <c r="D81" s="137">
        <v>5000</v>
      </c>
      <c r="E81" s="137">
        <v>1267</v>
      </c>
      <c r="F81" s="137">
        <v>50</v>
      </c>
      <c r="G81" s="137">
        <v>5000</v>
      </c>
      <c r="H81" s="137">
        <v>1267</v>
      </c>
      <c r="I81" s="137"/>
      <c r="J81" s="137"/>
      <c r="K81" s="137"/>
      <c r="L81" s="138"/>
      <c r="M81" s="129"/>
    </row>
    <row r="82" spans="1:13" s="120" customFormat="1" ht="19.5" customHeight="1">
      <c r="A82" s="136" t="s">
        <v>321</v>
      </c>
      <c r="B82" s="133"/>
      <c r="C82" s="137"/>
      <c r="D82" s="137"/>
      <c r="E82" s="137">
        <v>10</v>
      </c>
      <c r="F82" s="137"/>
      <c r="G82" s="137"/>
      <c r="H82" s="137">
        <v>10</v>
      </c>
      <c r="I82" s="137"/>
      <c r="J82" s="137"/>
      <c r="K82" s="137"/>
      <c r="L82" s="138"/>
      <c r="M82" s="129"/>
    </row>
    <row r="83" spans="1:13" s="120" customFormat="1" ht="19.5" customHeight="1">
      <c r="A83" s="136" t="s">
        <v>115</v>
      </c>
      <c r="B83" s="133" t="s">
        <v>241</v>
      </c>
      <c r="C83" s="137">
        <v>50</v>
      </c>
      <c r="D83" s="137">
        <v>50</v>
      </c>
      <c r="E83" s="137">
        <v>50</v>
      </c>
      <c r="F83" s="137">
        <v>50</v>
      </c>
      <c r="G83" s="137">
        <v>50</v>
      </c>
      <c r="H83" s="137">
        <v>50</v>
      </c>
      <c r="I83" s="137"/>
      <c r="J83" s="137"/>
      <c r="K83" s="137"/>
      <c r="L83" s="138"/>
      <c r="M83" s="129"/>
    </row>
    <row r="84" spans="1:13" s="120" customFormat="1" ht="31.5">
      <c r="A84" s="147" t="s">
        <v>116</v>
      </c>
      <c r="B84" s="133" t="s">
        <v>241</v>
      </c>
      <c r="C84" s="137">
        <v>2290</v>
      </c>
      <c r="D84" s="137">
        <v>2250</v>
      </c>
      <c r="E84" s="137">
        <v>1976</v>
      </c>
      <c r="F84" s="137">
        <v>2290</v>
      </c>
      <c r="G84" s="137">
        <v>2250</v>
      </c>
      <c r="H84" s="137">
        <v>1976</v>
      </c>
      <c r="I84" s="137"/>
      <c r="J84" s="137"/>
      <c r="K84" s="137"/>
      <c r="L84" s="138"/>
      <c r="M84" s="129"/>
    </row>
    <row r="85" spans="1:13" s="120" customFormat="1" ht="31.5" customHeight="1">
      <c r="A85" s="147" t="s">
        <v>259</v>
      </c>
      <c r="B85" s="133"/>
      <c r="C85" s="137"/>
      <c r="D85" s="137">
        <v>680</v>
      </c>
      <c r="E85" s="137">
        <v>1083</v>
      </c>
      <c r="F85" s="137"/>
      <c r="G85" s="137">
        <v>680</v>
      </c>
      <c r="H85" s="137">
        <v>1083</v>
      </c>
      <c r="I85" s="137"/>
      <c r="J85" s="137"/>
      <c r="K85" s="137"/>
      <c r="L85" s="138"/>
      <c r="M85" s="129"/>
    </row>
    <row r="86" spans="1:13" s="120" customFormat="1" ht="31.5">
      <c r="A86" s="147" t="s">
        <v>257</v>
      </c>
      <c r="B86" s="133"/>
      <c r="C86" s="137"/>
      <c r="D86" s="137">
        <v>126</v>
      </c>
      <c r="E86" s="137">
        <v>126</v>
      </c>
      <c r="F86" s="137"/>
      <c r="G86" s="137">
        <v>126</v>
      </c>
      <c r="H86" s="137">
        <v>126</v>
      </c>
      <c r="I86" s="137"/>
      <c r="J86" s="137"/>
      <c r="K86" s="137"/>
      <c r="L86" s="138"/>
      <c r="M86" s="129"/>
    </row>
    <row r="87" spans="1:13" s="120" customFormat="1" ht="18.75" customHeight="1">
      <c r="A87" s="147" t="s">
        <v>258</v>
      </c>
      <c r="B87" s="133"/>
      <c r="C87" s="137"/>
      <c r="D87" s="137">
        <v>400</v>
      </c>
      <c r="E87" s="137"/>
      <c r="F87" s="137"/>
      <c r="G87" s="137">
        <v>400</v>
      </c>
      <c r="H87" s="137"/>
      <c r="I87" s="137"/>
      <c r="J87" s="137"/>
      <c r="K87" s="137"/>
      <c r="L87" s="138"/>
      <c r="M87" s="129"/>
    </row>
    <row r="88" spans="1:13" s="120" customFormat="1" ht="31.5">
      <c r="A88" s="147" t="s">
        <v>260</v>
      </c>
      <c r="B88" s="133"/>
      <c r="C88" s="137"/>
      <c r="D88" s="137">
        <v>1000</v>
      </c>
      <c r="E88" s="137">
        <v>1000</v>
      </c>
      <c r="F88" s="137"/>
      <c r="G88" s="137">
        <v>1000</v>
      </c>
      <c r="H88" s="137">
        <v>1000</v>
      </c>
      <c r="I88" s="137"/>
      <c r="J88" s="137"/>
      <c r="K88" s="137"/>
      <c r="L88" s="138"/>
      <c r="M88" s="129"/>
    </row>
    <row r="89" spans="1:13" s="120" customFormat="1" ht="19.5" customHeight="1">
      <c r="A89" s="122" t="s">
        <v>117</v>
      </c>
      <c r="B89" s="122"/>
      <c r="C89" s="130">
        <v>50740</v>
      </c>
      <c r="D89" s="130">
        <f>SUM(D90:D92)</f>
        <v>47987</v>
      </c>
      <c r="E89" s="130">
        <v>16251</v>
      </c>
      <c r="F89" s="130">
        <v>6000</v>
      </c>
      <c r="G89" s="130">
        <v>6000</v>
      </c>
      <c r="H89" s="130">
        <v>16251</v>
      </c>
      <c r="I89" s="130">
        <v>44740</v>
      </c>
      <c r="J89" s="130">
        <f>SUM(J90:J92)</f>
        <v>41987</v>
      </c>
      <c r="K89" s="130"/>
      <c r="L89" s="131"/>
      <c r="M89" s="129"/>
    </row>
    <row r="90" spans="1:13" s="120" customFormat="1" ht="19.5" customHeight="1">
      <c r="A90" s="136" t="s">
        <v>118</v>
      </c>
      <c r="B90" s="123"/>
      <c r="C90" s="137">
        <v>6740</v>
      </c>
      <c r="D90" s="137">
        <v>6740</v>
      </c>
      <c r="E90" s="137"/>
      <c r="F90" s="127"/>
      <c r="G90" s="127"/>
      <c r="H90" s="127"/>
      <c r="I90" s="137">
        <v>6740</v>
      </c>
      <c r="J90" s="137">
        <v>6740</v>
      </c>
      <c r="K90" s="137"/>
      <c r="L90" s="138"/>
      <c r="M90" s="129"/>
    </row>
    <row r="91" spans="1:13" s="120" customFormat="1" ht="19.5" customHeight="1">
      <c r="A91" s="136" t="s">
        <v>119</v>
      </c>
      <c r="B91" s="123"/>
      <c r="C91" s="137">
        <v>38000</v>
      </c>
      <c r="D91" s="137">
        <v>35247</v>
      </c>
      <c r="E91" s="137"/>
      <c r="F91" s="127"/>
      <c r="G91" s="127"/>
      <c r="H91" s="127"/>
      <c r="I91" s="137">
        <v>38000</v>
      </c>
      <c r="J91" s="137">
        <v>35247</v>
      </c>
      <c r="K91" s="137"/>
      <c r="L91" s="138"/>
      <c r="M91" s="129"/>
    </row>
    <row r="92" spans="1:13" s="120" customFormat="1" ht="19.5" customHeight="1">
      <c r="A92" s="136" t="s">
        <v>120</v>
      </c>
      <c r="B92" s="123"/>
      <c r="C92" s="137">
        <v>6000</v>
      </c>
      <c r="D92" s="137">
        <v>6000</v>
      </c>
      <c r="E92" s="137">
        <v>16251</v>
      </c>
      <c r="F92" s="127">
        <v>6000</v>
      </c>
      <c r="G92" s="127">
        <v>6000</v>
      </c>
      <c r="H92" s="137">
        <v>16251</v>
      </c>
      <c r="I92" s="137"/>
      <c r="J92" s="137"/>
      <c r="K92" s="137"/>
      <c r="L92" s="138"/>
      <c r="M92" s="129"/>
    </row>
    <row r="93" spans="1:13" s="120" customFormat="1" ht="15.75">
      <c r="A93" s="122" t="s">
        <v>163</v>
      </c>
      <c r="B93" s="133" t="s">
        <v>121</v>
      </c>
      <c r="C93" s="130">
        <f>C62+C71+C89</f>
        <v>56314</v>
      </c>
      <c r="D93" s="130">
        <f>D62+D69+D71+D89</f>
        <v>60825</v>
      </c>
      <c r="E93" s="130">
        <v>26165</v>
      </c>
      <c r="F93" s="134">
        <f>F62+F71+F89</f>
        <v>11574</v>
      </c>
      <c r="G93" s="134">
        <v>18838</v>
      </c>
      <c r="H93" s="134">
        <v>26165</v>
      </c>
      <c r="I93" s="130">
        <f>I90+I91</f>
        <v>44740</v>
      </c>
      <c r="J93" s="130">
        <f>J89</f>
        <v>41987</v>
      </c>
      <c r="K93" s="130"/>
      <c r="L93" s="131"/>
      <c r="M93" s="129"/>
    </row>
    <row r="94" spans="1:13" s="120" customFormat="1" ht="15.75">
      <c r="A94" s="123" t="s">
        <v>122</v>
      </c>
      <c r="B94" s="133"/>
      <c r="C94" s="127">
        <v>740</v>
      </c>
      <c r="D94" s="127"/>
      <c r="E94" s="127">
        <v>2668</v>
      </c>
      <c r="F94" s="153"/>
      <c r="G94" s="153"/>
      <c r="H94" s="153"/>
      <c r="I94" s="127">
        <v>740</v>
      </c>
      <c r="J94" s="127"/>
      <c r="K94" s="127">
        <v>2668</v>
      </c>
      <c r="L94" s="128"/>
      <c r="M94" s="129"/>
    </row>
    <row r="95" spans="1:13" s="120" customFormat="1" ht="15.75">
      <c r="A95" s="136" t="s">
        <v>123</v>
      </c>
      <c r="B95" s="133" t="s">
        <v>241</v>
      </c>
      <c r="C95" s="137">
        <v>250</v>
      </c>
      <c r="D95" s="137"/>
      <c r="E95" s="137"/>
      <c r="F95" s="153"/>
      <c r="G95" s="153"/>
      <c r="H95" s="153"/>
      <c r="I95" s="137">
        <v>250</v>
      </c>
      <c r="J95" s="137"/>
      <c r="K95" s="137"/>
      <c r="L95" s="138"/>
      <c r="M95" s="129"/>
    </row>
    <row r="96" spans="1:13" s="120" customFormat="1" ht="15.75">
      <c r="A96" s="136" t="s">
        <v>124</v>
      </c>
      <c r="B96" s="133" t="s">
        <v>241</v>
      </c>
      <c r="C96" s="137">
        <v>490</v>
      </c>
      <c r="D96" s="137"/>
      <c r="E96" s="137"/>
      <c r="F96" s="153"/>
      <c r="G96" s="153"/>
      <c r="H96" s="153"/>
      <c r="I96" s="137">
        <v>490</v>
      </c>
      <c r="J96" s="137"/>
      <c r="K96" s="137"/>
      <c r="L96" s="138"/>
      <c r="M96" s="129"/>
    </row>
    <row r="97" spans="1:13" s="120" customFormat="1" ht="15.75">
      <c r="A97" s="136" t="s">
        <v>434</v>
      </c>
      <c r="B97" s="133"/>
      <c r="C97" s="137"/>
      <c r="D97" s="137"/>
      <c r="E97" s="137">
        <v>500</v>
      </c>
      <c r="F97" s="153"/>
      <c r="G97" s="153"/>
      <c r="H97" s="153"/>
      <c r="I97" s="137"/>
      <c r="J97" s="137"/>
      <c r="K97" s="137">
        <v>500</v>
      </c>
      <c r="L97" s="138"/>
      <c r="M97" s="129"/>
    </row>
    <row r="98" spans="1:13" s="120" customFormat="1" ht="15.75">
      <c r="A98" s="136" t="s">
        <v>132</v>
      </c>
      <c r="B98" s="133"/>
      <c r="C98" s="137"/>
      <c r="D98" s="137"/>
      <c r="E98" s="137">
        <v>254</v>
      </c>
      <c r="F98" s="153"/>
      <c r="G98" s="153"/>
      <c r="H98" s="153"/>
      <c r="I98" s="137"/>
      <c r="J98" s="137"/>
      <c r="K98" s="137">
        <v>254</v>
      </c>
      <c r="L98" s="138"/>
      <c r="M98" s="129"/>
    </row>
    <row r="99" spans="1:13" s="120" customFormat="1" ht="15.75">
      <c r="A99" s="136" t="s">
        <v>435</v>
      </c>
      <c r="B99" s="133"/>
      <c r="C99" s="137"/>
      <c r="D99" s="137"/>
      <c r="E99" s="137">
        <v>220</v>
      </c>
      <c r="F99" s="153"/>
      <c r="G99" s="153"/>
      <c r="H99" s="153"/>
      <c r="I99" s="137"/>
      <c r="J99" s="137"/>
      <c r="K99" s="137">
        <v>220</v>
      </c>
      <c r="L99" s="138"/>
      <c r="M99" s="129"/>
    </row>
    <row r="100" spans="1:13" s="120" customFormat="1" ht="15.75">
      <c r="A100" s="136" t="s">
        <v>436</v>
      </c>
      <c r="B100" s="133"/>
      <c r="C100" s="137"/>
      <c r="D100" s="137"/>
      <c r="E100" s="137">
        <v>378</v>
      </c>
      <c r="F100" s="153"/>
      <c r="G100" s="153"/>
      <c r="H100" s="153"/>
      <c r="I100" s="137"/>
      <c r="J100" s="137"/>
      <c r="K100" s="137">
        <v>378</v>
      </c>
      <c r="L100" s="138"/>
      <c r="M100" s="129"/>
    </row>
    <row r="101" spans="1:13" s="120" customFormat="1" ht="15.75">
      <c r="A101" s="136" t="s">
        <v>437</v>
      </c>
      <c r="B101" s="133"/>
      <c r="C101" s="137"/>
      <c r="D101" s="137"/>
      <c r="E101" s="137">
        <v>135</v>
      </c>
      <c r="F101" s="153"/>
      <c r="G101" s="153"/>
      <c r="H101" s="153"/>
      <c r="I101" s="137"/>
      <c r="J101" s="137"/>
      <c r="K101" s="137">
        <v>135</v>
      </c>
      <c r="L101" s="138"/>
      <c r="M101" s="129"/>
    </row>
    <row r="102" spans="1:13" s="120" customFormat="1" ht="15.75">
      <c r="A102" s="147" t="s">
        <v>273</v>
      </c>
      <c r="B102" s="133"/>
      <c r="C102" s="137"/>
      <c r="D102" s="137"/>
      <c r="E102" s="137">
        <v>65</v>
      </c>
      <c r="F102" s="153"/>
      <c r="G102" s="153"/>
      <c r="H102" s="153"/>
      <c r="I102" s="137"/>
      <c r="J102" s="137"/>
      <c r="K102" s="137">
        <v>65</v>
      </c>
      <c r="L102" s="138"/>
      <c r="M102" s="129"/>
    </row>
    <row r="103" spans="1:13" s="120" customFormat="1" ht="15.75">
      <c r="A103" s="147" t="s">
        <v>278</v>
      </c>
      <c r="B103" s="133"/>
      <c r="C103" s="137"/>
      <c r="D103" s="137"/>
      <c r="E103" s="137">
        <v>198</v>
      </c>
      <c r="F103" s="153"/>
      <c r="G103" s="153"/>
      <c r="H103" s="153"/>
      <c r="I103" s="137"/>
      <c r="J103" s="137"/>
      <c r="K103" s="137">
        <v>198</v>
      </c>
      <c r="L103" s="138"/>
      <c r="M103" s="129"/>
    </row>
    <row r="104" spans="1:13" s="120" customFormat="1" ht="15.75">
      <c r="A104" s="147" t="s">
        <v>275</v>
      </c>
      <c r="B104" s="133"/>
      <c r="C104" s="137"/>
      <c r="D104" s="137"/>
      <c r="E104" s="137">
        <v>134</v>
      </c>
      <c r="F104" s="153"/>
      <c r="G104" s="153"/>
      <c r="H104" s="153"/>
      <c r="I104" s="137"/>
      <c r="J104" s="137"/>
      <c r="K104" s="137">
        <v>134</v>
      </c>
      <c r="L104" s="138"/>
      <c r="M104" s="129"/>
    </row>
    <row r="105" spans="1:13" s="120" customFormat="1" ht="15.75">
      <c r="A105" s="136" t="s">
        <v>438</v>
      </c>
      <c r="B105" s="133"/>
      <c r="C105" s="137"/>
      <c r="D105" s="137"/>
      <c r="E105" s="137">
        <v>474</v>
      </c>
      <c r="F105" s="153"/>
      <c r="G105" s="153"/>
      <c r="H105" s="153"/>
      <c r="I105" s="137"/>
      <c r="J105" s="137"/>
      <c r="K105" s="137">
        <v>474</v>
      </c>
      <c r="L105" s="138"/>
      <c r="M105" s="129"/>
    </row>
    <row r="106" spans="1:13" s="120" customFormat="1" ht="15.75">
      <c r="A106" s="136" t="s">
        <v>439</v>
      </c>
      <c r="B106" s="133"/>
      <c r="C106" s="137"/>
      <c r="D106" s="137"/>
      <c r="E106" s="137">
        <v>155</v>
      </c>
      <c r="F106" s="153"/>
      <c r="G106" s="153"/>
      <c r="H106" s="153"/>
      <c r="I106" s="137"/>
      <c r="J106" s="137"/>
      <c r="K106" s="137">
        <v>155</v>
      </c>
      <c r="L106" s="138"/>
      <c r="M106" s="129"/>
    </row>
    <row r="107" spans="1:13" s="120" customFormat="1" ht="15.75">
      <c r="A107" s="136" t="s">
        <v>440</v>
      </c>
      <c r="B107" s="133"/>
      <c r="C107" s="137"/>
      <c r="D107" s="137"/>
      <c r="E107" s="137">
        <v>155</v>
      </c>
      <c r="F107" s="153"/>
      <c r="G107" s="153"/>
      <c r="H107" s="153"/>
      <c r="I107" s="137"/>
      <c r="J107" s="137"/>
      <c r="K107" s="137">
        <v>155</v>
      </c>
      <c r="L107" s="138"/>
      <c r="M107" s="129"/>
    </row>
    <row r="108" spans="1:13" s="120" customFormat="1" ht="32.25" customHeight="1">
      <c r="A108" s="154" t="s">
        <v>125</v>
      </c>
      <c r="B108" s="133"/>
      <c r="C108" s="155">
        <v>5620</v>
      </c>
      <c r="D108" s="155">
        <v>2000</v>
      </c>
      <c r="E108" s="155">
        <v>5305</v>
      </c>
      <c r="F108" s="153"/>
      <c r="G108" s="153"/>
      <c r="H108" s="153"/>
      <c r="I108" s="155">
        <v>5620</v>
      </c>
      <c r="J108" s="155">
        <v>2000</v>
      </c>
      <c r="K108" s="155">
        <v>5305</v>
      </c>
      <c r="L108" s="156"/>
      <c r="M108" s="129"/>
    </row>
    <row r="109" spans="1:13" s="120" customFormat="1" ht="18" customHeight="1">
      <c r="A109" s="154" t="s">
        <v>288</v>
      </c>
      <c r="B109" s="133"/>
      <c r="C109" s="155"/>
      <c r="D109" s="155">
        <v>260</v>
      </c>
      <c r="E109" s="155">
        <v>260</v>
      </c>
      <c r="F109" s="153"/>
      <c r="G109" s="153"/>
      <c r="H109" s="153"/>
      <c r="I109" s="155"/>
      <c r="J109" s="155">
        <v>260</v>
      </c>
      <c r="K109" s="155">
        <v>260</v>
      </c>
      <c r="L109" s="156"/>
      <c r="M109" s="129"/>
    </row>
    <row r="110" spans="1:13" s="120" customFormat="1" ht="15.75">
      <c r="A110" s="147" t="s">
        <v>289</v>
      </c>
      <c r="B110" s="133"/>
      <c r="C110" s="155"/>
      <c r="D110" s="137">
        <v>145</v>
      </c>
      <c r="E110" s="137">
        <v>145</v>
      </c>
      <c r="F110" s="153"/>
      <c r="G110" s="153"/>
      <c r="H110" s="153"/>
      <c r="I110" s="155"/>
      <c r="J110" s="137">
        <v>145</v>
      </c>
      <c r="K110" s="137">
        <v>145</v>
      </c>
      <c r="L110" s="138"/>
      <c r="M110" s="129"/>
    </row>
    <row r="111" spans="1:13" s="120" customFormat="1" ht="15.75">
      <c r="A111" s="147" t="s">
        <v>290</v>
      </c>
      <c r="B111" s="133"/>
      <c r="C111" s="155"/>
      <c r="D111" s="137">
        <v>115</v>
      </c>
      <c r="E111" s="137">
        <v>115</v>
      </c>
      <c r="F111" s="153"/>
      <c r="G111" s="153"/>
      <c r="H111" s="153"/>
      <c r="I111" s="155"/>
      <c r="J111" s="137">
        <v>115</v>
      </c>
      <c r="K111" s="137">
        <v>115</v>
      </c>
      <c r="L111" s="138"/>
      <c r="M111" s="129"/>
    </row>
    <row r="112" spans="1:13" s="120" customFormat="1" ht="17.25" customHeight="1">
      <c r="A112" s="154" t="s">
        <v>126</v>
      </c>
      <c r="B112" s="133"/>
      <c r="C112" s="155">
        <v>1658</v>
      </c>
      <c r="D112" s="155">
        <v>610</v>
      </c>
      <c r="E112" s="155">
        <v>1475</v>
      </c>
      <c r="F112" s="153"/>
      <c r="G112" s="153"/>
      <c r="H112" s="153"/>
      <c r="I112" s="155">
        <v>1658</v>
      </c>
      <c r="J112" s="155">
        <v>610</v>
      </c>
      <c r="K112" s="155">
        <v>1475</v>
      </c>
      <c r="L112" s="156"/>
      <c r="M112" s="129"/>
    </row>
    <row r="113" spans="1:13" s="120" customFormat="1" ht="15.75">
      <c r="A113" s="122" t="s">
        <v>164</v>
      </c>
      <c r="B113" s="133" t="s">
        <v>127</v>
      </c>
      <c r="C113" s="130">
        <v>8018</v>
      </c>
      <c r="D113" s="130">
        <v>2870</v>
      </c>
      <c r="E113" s="130">
        <v>9708</v>
      </c>
      <c r="F113" s="153"/>
      <c r="G113" s="153"/>
      <c r="H113" s="153"/>
      <c r="I113" s="130">
        <v>8018</v>
      </c>
      <c r="J113" s="130">
        <v>2870</v>
      </c>
      <c r="K113" s="130">
        <v>9708</v>
      </c>
      <c r="L113" s="131"/>
      <c r="M113" s="129"/>
    </row>
    <row r="114" spans="1:13" s="150" customFormat="1" ht="15.75">
      <c r="A114" s="151" t="s">
        <v>246</v>
      </c>
      <c r="B114" s="148"/>
      <c r="C114" s="137">
        <v>414</v>
      </c>
      <c r="D114" s="137">
        <v>414</v>
      </c>
      <c r="E114" s="137">
        <v>414</v>
      </c>
      <c r="F114" s="134"/>
      <c r="G114" s="134"/>
      <c r="H114" s="134"/>
      <c r="I114" s="137">
        <v>414</v>
      </c>
      <c r="J114" s="137">
        <v>414</v>
      </c>
      <c r="K114" s="137">
        <v>414</v>
      </c>
      <c r="L114" s="138"/>
      <c r="M114" s="157"/>
    </row>
    <row r="115" spans="1:13" s="150" customFormat="1" ht="32.25" customHeight="1">
      <c r="A115" s="147" t="s">
        <v>128</v>
      </c>
      <c r="B115" s="148"/>
      <c r="C115" s="137">
        <v>315</v>
      </c>
      <c r="D115" s="137">
        <v>315</v>
      </c>
      <c r="E115" s="137">
        <v>315</v>
      </c>
      <c r="F115" s="134"/>
      <c r="G115" s="134"/>
      <c r="H115" s="134"/>
      <c r="I115" s="137">
        <v>315</v>
      </c>
      <c r="J115" s="137">
        <v>315</v>
      </c>
      <c r="K115" s="137">
        <v>315</v>
      </c>
      <c r="L115" s="138"/>
      <c r="M115" s="157"/>
    </row>
    <row r="116" spans="1:13" s="150" customFormat="1" ht="15.75">
      <c r="A116" s="136" t="s">
        <v>129</v>
      </c>
      <c r="B116" s="148"/>
      <c r="C116" s="137">
        <v>514</v>
      </c>
      <c r="D116" s="137">
        <v>514</v>
      </c>
      <c r="E116" s="137">
        <v>514</v>
      </c>
      <c r="F116" s="134"/>
      <c r="G116" s="134"/>
      <c r="H116" s="134"/>
      <c r="I116" s="137">
        <v>514</v>
      </c>
      <c r="J116" s="137">
        <v>514</v>
      </c>
      <c r="K116" s="137">
        <v>514</v>
      </c>
      <c r="L116" s="138"/>
      <c r="M116" s="157"/>
    </row>
    <row r="117" spans="1:13" s="150" customFormat="1" ht="15.75">
      <c r="A117" s="136" t="s">
        <v>130</v>
      </c>
      <c r="B117" s="133" t="s">
        <v>241</v>
      </c>
      <c r="C117" s="137">
        <v>378</v>
      </c>
      <c r="D117" s="137">
        <v>378</v>
      </c>
      <c r="E117" s="137"/>
      <c r="F117" s="134"/>
      <c r="G117" s="134"/>
      <c r="H117" s="134"/>
      <c r="I117" s="137">
        <v>378</v>
      </c>
      <c r="J117" s="137">
        <v>378</v>
      </c>
      <c r="K117" s="137"/>
      <c r="L117" s="138"/>
      <c r="M117" s="157"/>
    </row>
    <row r="118" spans="1:13" s="150" customFormat="1" ht="15.75">
      <c r="A118" s="136" t="s">
        <v>131</v>
      </c>
      <c r="B118" s="148"/>
      <c r="C118" s="137">
        <v>500</v>
      </c>
      <c r="D118" s="137">
        <v>500</v>
      </c>
      <c r="E118" s="137"/>
      <c r="F118" s="134"/>
      <c r="G118" s="134"/>
      <c r="H118" s="134"/>
      <c r="I118" s="137">
        <v>500</v>
      </c>
      <c r="J118" s="137">
        <v>500</v>
      </c>
      <c r="K118" s="137"/>
      <c r="L118" s="138"/>
      <c r="M118" s="157"/>
    </row>
    <row r="119" spans="1:13" s="150" customFormat="1" ht="15.75">
      <c r="A119" s="136" t="s">
        <v>132</v>
      </c>
      <c r="B119" s="148"/>
      <c r="C119" s="137">
        <v>254</v>
      </c>
      <c r="D119" s="137">
        <v>254</v>
      </c>
      <c r="E119" s="137"/>
      <c r="F119" s="134"/>
      <c r="G119" s="134"/>
      <c r="H119" s="134"/>
      <c r="I119" s="137">
        <v>254</v>
      </c>
      <c r="J119" s="137">
        <v>254</v>
      </c>
      <c r="K119" s="137"/>
      <c r="L119" s="138"/>
      <c r="M119" s="157"/>
    </row>
    <row r="120" spans="1:13" s="150" customFormat="1" ht="15.75">
      <c r="A120" s="136" t="s">
        <v>133</v>
      </c>
      <c r="B120" s="133" t="s">
        <v>241</v>
      </c>
      <c r="C120" s="137">
        <v>220</v>
      </c>
      <c r="D120" s="137">
        <v>220</v>
      </c>
      <c r="E120" s="137"/>
      <c r="F120" s="134"/>
      <c r="G120" s="134"/>
      <c r="H120" s="134"/>
      <c r="I120" s="137">
        <v>220</v>
      </c>
      <c r="J120" s="137">
        <v>220</v>
      </c>
      <c r="K120" s="137"/>
      <c r="L120" s="138"/>
      <c r="M120" s="157"/>
    </row>
    <row r="121" spans="1:13" s="150" customFormat="1" ht="15.75">
      <c r="A121" s="136" t="s">
        <v>134</v>
      </c>
      <c r="B121" s="148"/>
      <c r="C121" s="137">
        <v>2026</v>
      </c>
      <c r="D121" s="137">
        <v>2026</v>
      </c>
      <c r="E121" s="137">
        <v>2026</v>
      </c>
      <c r="F121" s="134"/>
      <c r="G121" s="134"/>
      <c r="H121" s="134"/>
      <c r="I121" s="137">
        <v>2026</v>
      </c>
      <c r="J121" s="137">
        <v>2026</v>
      </c>
      <c r="K121" s="137">
        <v>2026</v>
      </c>
      <c r="L121" s="138"/>
      <c r="M121" s="157"/>
    </row>
    <row r="122" spans="1:13" s="150" customFormat="1" ht="15.75">
      <c r="A122" s="136" t="s">
        <v>135</v>
      </c>
      <c r="B122" s="133" t="s">
        <v>241</v>
      </c>
      <c r="C122" s="137">
        <v>135</v>
      </c>
      <c r="D122" s="137">
        <v>135</v>
      </c>
      <c r="E122" s="137"/>
      <c r="F122" s="134"/>
      <c r="G122" s="134"/>
      <c r="H122" s="134"/>
      <c r="I122" s="137">
        <v>135</v>
      </c>
      <c r="J122" s="137">
        <v>135</v>
      </c>
      <c r="K122" s="137"/>
      <c r="L122" s="138"/>
      <c r="M122" s="157"/>
    </row>
    <row r="123" spans="1:13" s="120" customFormat="1" ht="31.5">
      <c r="A123" s="147" t="s">
        <v>136</v>
      </c>
      <c r="B123" s="133"/>
      <c r="C123" s="137">
        <v>1296</v>
      </c>
      <c r="D123" s="137">
        <v>1296</v>
      </c>
      <c r="E123" s="137">
        <v>1296</v>
      </c>
      <c r="F123" s="153"/>
      <c r="G123" s="153"/>
      <c r="H123" s="153"/>
      <c r="I123" s="137">
        <v>1296</v>
      </c>
      <c r="J123" s="137">
        <v>1296</v>
      </c>
      <c r="K123" s="137">
        <v>1296</v>
      </c>
      <c r="L123" s="138"/>
      <c r="M123" s="129"/>
    </row>
    <row r="124" spans="1:13" s="120" customFormat="1" ht="15.75">
      <c r="A124" s="147" t="s">
        <v>272</v>
      </c>
      <c r="B124" s="133"/>
      <c r="C124" s="137"/>
      <c r="D124" s="137">
        <v>746</v>
      </c>
      <c r="E124" s="137"/>
      <c r="F124" s="153"/>
      <c r="G124" s="153"/>
      <c r="H124" s="153"/>
      <c r="I124" s="137"/>
      <c r="J124" s="137">
        <v>746</v>
      </c>
      <c r="K124" s="137"/>
      <c r="L124" s="138"/>
      <c r="M124" s="129"/>
    </row>
    <row r="125" spans="1:13" s="120" customFormat="1" ht="15.75">
      <c r="A125" s="147" t="s">
        <v>273</v>
      </c>
      <c r="B125" s="133"/>
      <c r="C125" s="137"/>
      <c r="D125" s="137">
        <v>65</v>
      </c>
      <c r="E125" s="137"/>
      <c r="F125" s="153"/>
      <c r="G125" s="153"/>
      <c r="H125" s="153"/>
      <c r="I125" s="137"/>
      <c r="J125" s="137">
        <v>65</v>
      </c>
      <c r="K125" s="137"/>
      <c r="L125" s="138"/>
      <c r="M125" s="129"/>
    </row>
    <row r="126" spans="1:13" s="120" customFormat="1" ht="15.75">
      <c r="A126" s="147" t="s">
        <v>441</v>
      </c>
      <c r="B126" s="133"/>
      <c r="C126" s="137"/>
      <c r="D126" s="137"/>
      <c r="E126" s="137">
        <v>110</v>
      </c>
      <c r="F126" s="153"/>
      <c r="G126" s="153"/>
      <c r="H126" s="153"/>
      <c r="I126" s="137"/>
      <c r="J126" s="137"/>
      <c r="K126" s="137">
        <v>110</v>
      </c>
      <c r="L126" s="138"/>
      <c r="M126" s="129"/>
    </row>
    <row r="127" spans="1:13" s="120" customFormat="1" ht="15.75">
      <c r="A127" s="147" t="s">
        <v>274</v>
      </c>
      <c r="B127" s="133"/>
      <c r="C127" s="137"/>
      <c r="D127" s="137">
        <v>474</v>
      </c>
      <c r="E127" s="137"/>
      <c r="F127" s="153"/>
      <c r="G127" s="153"/>
      <c r="H127" s="153"/>
      <c r="I127" s="137"/>
      <c r="J127" s="137">
        <v>474</v>
      </c>
      <c r="K127" s="137"/>
      <c r="L127" s="138"/>
      <c r="M127" s="129"/>
    </row>
    <row r="128" spans="1:13" s="120" customFormat="1" ht="15.75">
      <c r="A128" s="147" t="s">
        <v>275</v>
      </c>
      <c r="B128" s="133"/>
      <c r="C128" s="137"/>
      <c r="D128" s="137">
        <v>134</v>
      </c>
      <c r="E128" s="137"/>
      <c r="F128" s="153"/>
      <c r="G128" s="153"/>
      <c r="H128" s="153"/>
      <c r="I128" s="137"/>
      <c r="J128" s="137">
        <v>134</v>
      </c>
      <c r="K128" s="137"/>
      <c r="L128" s="138"/>
      <c r="M128" s="129"/>
    </row>
    <row r="129" spans="1:13" s="120" customFormat="1" ht="18" customHeight="1">
      <c r="A129" s="147" t="s">
        <v>276</v>
      </c>
      <c r="B129" s="133"/>
      <c r="C129" s="137"/>
      <c r="D129" s="137">
        <v>261</v>
      </c>
      <c r="E129" s="137"/>
      <c r="F129" s="153"/>
      <c r="G129" s="153"/>
      <c r="H129" s="153"/>
      <c r="I129" s="137"/>
      <c r="J129" s="137">
        <v>261</v>
      </c>
      <c r="K129" s="137"/>
      <c r="L129" s="138"/>
      <c r="M129" s="129"/>
    </row>
    <row r="130" spans="1:13" s="120" customFormat="1" ht="15.75">
      <c r="A130" s="147" t="s">
        <v>277</v>
      </c>
      <c r="B130" s="133"/>
      <c r="C130" s="137"/>
      <c r="D130" s="137">
        <v>300</v>
      </c>
      <c r="E130" s="137"/>
      <c r="F130" s="153"/>
      <c r="G130" s="153"/>
      <c r="H130" s="153"/>
      <c r="I130" s="137"/>
      <c r="J130" s="137">
        <v>300</v>
      </c>
      <c r="K130" s="137"/>
      <c r="L130" s="138"/>
      <c r="M130" s="129"/>
    </row>
    <row r="131" spans="1:13" s="120" customFormat="1" ht="15.75">
      <c r="A131" s="147" t="s">
        <v>278</v>
      </c>
      <c r="B131" s="133"/>
      <c r="C131" s="137"/>
      <c r="D131" s="137">
        <v>198</v>
      </c>
      <c r="E131" s="137"/>
      <c r="F131" s="153"/>
      <c r="G131" s="153"/>
      <c r="H131" s="153"/>
      <c r="I131" s="137"/>
      <c r="J131" s="137">
        <v>198</v>
      </c>
      <c r="K131" s="137"/>
      <c r="L131" s="138"/>
      <c r="M131" s="129"/>
    </row>
    <row r="132" spans="1:13" s="120" customFormat="1" ht="15.75">
      <c r="A132" s="147" t="s">
        <v>279</v>
      </c>
      <c r="B132" s="133"/>
      <c r="C132" s="137"/>
      <c r="D132" s="137">
        <v>1000</v>
      </c>
      <c r="E132" s="137"/>
      <c r="F132" s="153"/>
      <c r="G132" s="153"/>
      <c r="H132" s="153"/>
      <c r="I132" s="137"/>
      <c r="J132" s="137">
        <v>1000</v>
      </c>
      <c r="K132" s="137"/>
      <c r="L132" s="138"/>
      <c r="M132" s="129"/>
    </row>
    <row r="133" spans="1:13" s="120" customFormat="1" ht="15.75">
      <c r="A133" s="147" t="s">
        <v>280</v>
      </c>
      <c r="B133" s="133"/>
      <c r="C133" s="137"/>
      <c r="D133" s="137">
        <v>15000</v>
      </c>
      <c r="E133" s="137">
        <v>7500</v>
      </c>
      <c r="F133" s="153"/>
      <c r="G133" s="153"/>
      <c r="H133" s="153"/>
      <c r="I133" s="137"/>
      <c r="J133" s="137">
        <v>15000</v>
      </c>
      <c r="K133" s="137">
        <v>7500</v>
      </c>
      <c r="L133" s="138"/>
      <c r="M133" s="129"/>
    </row>
    <row r="134" spans="1:13" s="120" customFormat="1" ht="15.75">
      <c r="A134" s="147" t="s">
        <v>443</v>
      </c>
      <c r="B134" s="133"/>
      <c r="C134" s="137"/>
      <c r="D134" s="137"/>
      <c r="E134" s="137">
        <v>58</v>
      </c>
      <c r="F134" s="153"/>
      <c r="G134" s="153"/>
      <c r="H134" s="153"/>
      <c r="I134" s="137"/>
      <c r="J134" s="137"/>
      <c r="K134" s="137">
        <v>58</v>
      </c>
      <c r="L134" s="138"/>
      <c r="M134" s="129"/>
    </row>
    <row r="135" spans="1:13" s="120" customFormat="1" ht="15.75">
      <c r="A135" s="147" t="s">
        <v>444</v>
      </c>
      <c r="B135" s="133"/>
      <c r="C135" s="137"/>
      <c r="D135" s="137"/>
      <c r="E135" s="137">
        <v>52</v>
      </c>
      <c r="F135" s="153"/>
      <c r="G135" s="153"/>
      <c r="H135" s="153"/>
      <c r="I135" s="137"/>
      <c r="J135" s="137"/>
      <c r="K135" s="137">
        <v>52</v>
      </c>
      <c r="L135" s="138"/>
      <c r="M135" s="129"/>
    </row>
    <row r="136" spans="1:13" s="120" customFormat="1" ht="31.5">
      <c r="A136" s="147" t="s">
        <v>442</v>
      </c>
      <c r="B136" s="133"/>
      <c r="C136" s="137"/>
      <c r="D136" s="137"/>
      <c r="E136" s="137">
        <v>370</v>
      </c>
      <c r="F136" s="153"/>
      <c r="G136" s="153"/>
      <c r="H136" s="153"/>
      <c r="I136" s="137"/>
      <c r="J136" s="137"/>
      <c r="K136" s="137">
        <v>370</v>
      </c>
      <c r="L136" s="138"/>
      <c r="M136" s="129"/>
    </row>
    <row r="137" spans="1:13" s="120" customFormat="1" ht="30.75" customHeight="1">
      <c r="A137" s="147" t="s">
        <v>446</v>
      </c>
      <c r="B137" s="133"/>
      <c r="C137" s="137"/>
      <c r="D137" s="137"/>
      <c r="E137" s="137">
        <v>212</v>
      </c>
      <c r="F137" s="153"/>
      <c r="G137" s="153"/>
      <c r="H137" s="153"/>
      <c r="I137" s="137"/>
      <c r="J137" s="137"/>
      <c r="K137" s="137">
        <v>212</v>
      </c>
      <c r="L137" s="138"/>
      <c r="M137" s="129"/>
    </row>
    <row r="138" spans="1:13" s="120" customFormat="1" ht="31.5">
      <c r="A138" s="147" t="s">
        <v>445</v>
      </c>
      <c r="B138" s="133"/>
      <c r="C138" s="137"/>
      <c r="D138" s="137"/>
      <c r="E138" s="137">
        <v>31</v>
      </c>
      <c r="F138" s="153"/>
      <c r="G138" s="153"/>
      <c r="H138" s="153"/>
      <c r="I138" s="137"/>
      <c r="J138" s="137"/>
      <c r="K138" s="137">
        <v>31</v>
      </c>
      <c r="L138" s="138"/>
      <c r="M138" s="129"/>
    </row>
    <row r="139" spans="1:13" s="120" customFormat="1" ht="15.75">
      <c r="A139" s="147" t="s">
        <v>447</v>
      </c>
      <c r="B139" s="133"/>
      <c r="C139" s="137"/>
      <c r="D139" s="137"/>
      <c r="E139" s="137">
        <v>448</v>
      </c>
      <c r="F139" s="153"/>
      <c r="G139" s="153"/>
      <c r="H139" s="153"/>
      <c r="I139" s="137"/>
      <c r="J139" s="137"/>
      <c r="K139" s="137">
        <v>448</v>
      </c>
      <c r="L139" s="138"/>
      <c r="M139" s="129"/>
    </row>
    <row r="140" spans="1:13" s="120" customFormat="1" ht="15.75">
      <c r="A140" s="147" t="s">
        <v>448</v>
      </c>
      <c r="B140" s="133"/>
      <c r="C140" s="137"/>
      <c r="D140" s="137"/>
      <c r="E140" s="137">
        <v>165</v>
      </c>
      <c r="F140" s="153"/>
      <c r="G140" s="153"/>
      <c r="H140" s="153"/>
      <c r="I140" s="137"/>
      <c r="J140" s="137"/>
      <c r="K140" s="137">
        <v>165</v>
      </c>
      <c r="L140" s="138"/>
      <c r="M140" s="129"/>
    </row>
    <row r="141" spans="1:13" s="120" customFormat="1" ht="15.75">
      <c r="A141" s="147" t="s">
        <v>449</v>
      </c>
      <c r="B141" s="133"/>
      <c r="C141" s="137"/>
      <c r="D141" s="137"/>
      <c r="E141" s="137">
        <v>325</v>
      </c>
      <c r="F141" s="153"/>
      <c r="G141" s="153"/>
      <c r="H141" s="153"/>
      <c r="I141" s="137"/>
      <c r="J141" s="137"/>
      <c r="K141" s="137">
        <v>325</v>
      </c>
      <c r="L141" s="138"/>
      <c r="M141" s="129"/>
    </row>
    <row r="142" spans="1:13" s="120" customFormat="1" ht="15.75">
      <c r="A142" s="147" t="s">
        <v>281</v>
      </c>
      <c r="B142" s="133"/>
      <c r="C142" s="137"/>
      <c r="D142" s="137">
        <v>345</v>
      </c>
      <c r="E142" s="137">
        <v>345</v>
      </c>
      <c r="F142" s="153"/>
      <c r="G142" s="153"/>
      <c r="H142" s="153"/>
      <c r="I142" s="137"/>
      <c r="J142" s="137">
        <v>345</v>
      </c>
      <c r="K142" s="137">
        <v>345</v>
      </c>
      <c r="L142" s="138"/>
      <c r="M142" s="129"/>
    </row>
    <row r="143" spans="1:13" s="160" customFormat="1" ht="18.75" customHeight="1">
      <c r="A143" s="152" t="s">
        <v>322</v>
      </c>
      <c r="B143" s="133"/>
      <c r="C143" s="158"/>
      <c r="D143" s="158"/>
      <c r="E143" s="134">
        <v>14181</v>
      </c>
      <c r="F143" s="153"/>
      <c r="G143" s="153"/>
      <c r="H143" s="153"/>
      <c r="I143" s="158"/>
      <c r="J143" s="158"/>
      <c r="K143" s="134">
        <v>14181</v>
      </c>
      <c r="L143" s="159"/>
      <c r="M143" s="125"/>
    </row>
    <row r="144" spans="1:13" s="160" customFormat="1" ht="14.25" customHeight="1">
      <c r="A144" s="147" t="s">
        <v>323</v>
      </c>
      <c r="B144" s="133"/>
      <c r="C144" s="158"/>
      <c r="D144" s="158"/>
      <c r="E144" s="155">
        <v>1459</v>
      </c>
      <c r="F144" s="153"/>
      <c r="G144" s="153"/>
      <c r="H144" s="153"/>
      <c r="I144" s="158"/>
      <c r="J144" s="158"/>
      <c r="K144" s="155">
        <v>1459</v>
      </c>
      <c r="L144" s="159"/>
      <c r="M144" s="125"/>
    </row>
    <row r="145" spans="1:13" s="120" customFormat="1" ht="16.5" customHeight="1">
      <c r="A145" s="147" t="s">
        <v>137</v>
      </c>
      <c r="B145" s="133"/>
      <c r="C145" s="155">
        <v>1522</v>
      </c>
      <c r="D145" s="155">
        <v>6500</v>
      </c>
      <c r="E145" s="155">
        <v>4095</v>
      </c>
      <c r="F145" s="153"/>
      <c r="G145" s="153"/>
      <c r="H145" s="153"/>
      <c r="I145" s="155">
        <v>1522</v>
      </c>
      <c r="J145" s="155">
        <v>6500</v>
      </c>
      <c r="K145" s="155">
        <v>4095</v>
      </c>
      <c r="L145" s="156"/>
      <c r="M145" s="129"/>
    </row>
    <row r="146" spans="1:13" s="120" customFormat="1" ht="15.75">
      <c r="A146" s="152" t="s">
        <v>165</v>
      </c>
      <c r="B146" s="133" t="s">
        <v>138</v>
      </c>
      <c r="C146" s="134">
        <v>7574</v>
      </c>
      <c r="D146" s="134">
        <f>SUM(D114:D145)</f>
        <v>31075</v>
      </c>
      <c r="E146" s="134">
        <v>19735</v>
      </c>
      <c r="F146" s="153"/>
      <c r="G146" s="153"/>
      <c r="H146" s="153"/>
      <c r="I146" s="134">
        <v>7574</v>
      </c>
      <c r="J146" s="134">
        <v>31075</v>
      </c>
      <c r="K146" s="134">
        <v>19735</v>
      </c>
      <c r="L146" s="161"/>
      <c r="M146" s="129"/>
    </row>
    <row r="147" spans="1:13" s="120" customFormat="1" ht="31.5">
      <c r="A147" s="152" t="s">
        <v>261</v>
      </c>
      <c r="B147" s="133"/>
      <c r="C147" s="134">
        <v>940</v>
      </c>
      <c r="D147" s="134">
        <v>30226</v>
      </c>
      <c r="E147" s="134">
        <v>36927</v>
      </c>
      <c r="F147" s="153"/>
      <c r="G147" s="153"/>
      <c r="H147" s="153"/>
      <c r="I147" s="134"/>
      <c r="J147" s="134">
        <v>30226</v>
      </c>
      <c r="K147" s="134">
        <v>36927</v>
      </c>
      <c r="L147" s="161"/>
      <c r="M147" s="129"/>
    </row>
    <row r="148" spans="1:13" s="120" customFormat="1" ht="32.25" customHeight="1">
      <c r="A148" s="147" t="s">
        <v>265</v>
      </c>
      <c r="B148" s="133"/>
      <c r="C148" s="137"/>
      <c r="D148" s="137">
        <v>740</v>
      </c>
      <c r="E148" s="137">
        <v>599</v>
      </c>
      <c r="F148" s="153"/>
      <c r="G148" s="153"/>
      <c r="H148" s="153"/>
      <c r="I148" s="137"/>
      <c r="J148" s="137">
        <v>740</v>
      </c>
      <c r="K148" s="137">
        <v>599</v>
      </c>
      <c r="L148" s="138"/>
      <c r="M148" s="129"/>
    </row>
    <row r="149" spans="1:13" s="120" customFormat="1" ht="34.5" customHeight="1">
      <c r="A149" s="147" t="s">
        <v>266</v>
      </c>
      <c r="B149" s="122"/>
      <c r="C149" s="137"/>
      <c r="D149" s="137">
        <v>1780</v>
      </c>
      <c r="E149" s="137">
        <v>2670</v>
      </c>
      <c r="F149" s="137"/>
      <c r="G149" s="137"/>
      <c r="H149" s="137"/>
      <c r="I149" s="137"/>
      <c r="J149" s="137">
        <v>1780</v>
      </c>
      <c r="K149" s="137">
        <v>2670</v>
      </c>
      <c r="L149" s="138"/>
      <c r="M149" s="125"/>
    </row>
    <row r="150" spans="1:13" s="120" customFormat="1" ht="50.25" customHeight="1">
      <c r="A150" s="147" t="s">
        <v>263</v>
      </c>
      <c r="B150" s="122"/>
      <c r="C150" s="137"/>
      <c r="D150" s="137">
        <v>9450</v>
      </c>
      <c r="E150" s="137">
        <v>13650</v>
      </c>
      <c r="F150" s="137"/>
      <c r="G150" s="137"/>
      <c r="H150" s="137"/>
      <c r="I150" s="137"/>
      <c r="J150" s="137">
        <v>9450</v>
      </c>
      <c r="K150" s="137">
        <v>13650</v>
      </c>
      <c r="L150" s="138"/>
      <c r="M150" s="125"/>
    </row>
    <row r="151" spans="1:13" s="120" customFormat="1" ht="34.5" customHeight="1">
      <c r="A151" s="147" t="s">
        <v>267</v>
      </c>
      <c r="B151" s="133"/>
      <c r="C151" s="134"/>
      <c r="D151" s="137">
        <v>9391</v>
      </c>
      <c r="E151" s="137">
        <v>9391</v>
      </c>
      <c r="F151" s="153"/>
      <c r="G151" s="153"/>
      <c r="H151" s="153"/>
      <c r="I151" s="134"/>
      <c r="J151" s="137">
        <v>9391</v>
      </c>
      <c r="K151" s="137">
        <v>9391</v>
      </c>
      <c r="L151" s="138"/>
      <c r="M151" s="129"/>
    </row>
    <row r="152" spans="1:13" s="120" customFormat="1" ht="34.5" customHeight="1">
      <c r="A152" s="147" t="s">
        <v>268</v>
      </c>
      <c r="B152" s="133"/>
      <c r="C152" s="134"/>
      <c r="D152" s="137">
        <v>8366</v>
      </c>
      <c r="E152" s="137">
        <v>8366</v>
      </c>
      <c r="F152" s="153"/>
      <c r="G152" s="153"/>
      <c r="H152" s="153"/>
      <c r="I152" s="134"/>
      <c r="J152" s="137">
        <v>8366</v>
      </c>
      <c r="K152" s="137">
        <v>8366</v>
      </c>
      <c r="L152" s="138"/>
      <c r="M152" s="129"/>
    </row>
    <row r="153" spans="1:13" s="120" customFormat="1" ht="33.75" customHeight="1">
      <c r="A153" s="147" t="s">
        <v>269</v>
      </c>
      <c r="B153" s="133"/>
      <c r="C153" s="134"/>
      <c r="D153" s="137">
        <v>499</v>
      </c>
      <c r="E153" s="137">
        <v>999</v>
      </c>
      <c r="F153" s="153"/>
      <c r="G153" s="153"/>
      <c r="H153" s="153"/>
      <c r="I153" s="134"/>
      <c r="J153" s="137">
        <v>499</v>
      </c>
      <c r="K153" s="137">
        <v>999</v>
      </c>
      <c r="L153" s="138"/>
      <c r="M153" s="129"/>
    </row>
    <row r="154" spans="1:13" s="120" customFormat="1" ht="31.5">
      <c r="A154" s="147" t="s">
        <v>450</v>
      </c>
      <c r="B154" s="133"/>
      <c r="C154" s="134"/>
      <c r="D154" s="134"/>
      <c r="E154" s="137">
        <v>210</v>
      </c>
      <c r="F154" s="153"/>
      <c r="G154" s="153"/>
      <c r="H154" s="153"/>
      <c r="I154" s="134"/>
      <c r="J154" s="134"/>
      <c r="K154" s="137">
        <v>210</v>
      </c>
      <c r="L154" s="161"/>
      <c r="M154" s="129"/>
    </row>
    <row r="155" spans="1:13" s="120" customFormat="1" ht="31.5">
      <c r="A155" s="147" t="s">
        <v>451</v>
      </c>
      <c r="B155" s="133"/>
      <c r="C155" s="134"/>
      <c r="D155" s="134"/>
      <c r="E155" s="137">
        <v>845</v>
      </c>
      <c r="F155" s="153"/>
      <c r="G155" s="153"/>
      <c r="H155" s="153"/>
      <c r="I155" s="134"/>
      <c r="J155" s="134"/>
      <c r="K155" s="137">
        <v>845</v>
      </c>
      <c r="L155" s="161"/>
      <c r="M155" s="129"/>
    </row>
    <row r="156" spans="1:13" s="120" customFormat="1" ht="31.5">
      <c r="A156" s="147" t="s">
        <v>452</v>
      </c>
      <c r="B156" s="133"/>
      <c r="C156" s="134"/>
      <c r="D156" s="134"/>
      <c r="E156" s="137">
        <v>199</v>
      </c>
      <c r="F156" s="153"/>
      <c r="G156" s="153"/>
      <c r="H156" s="153"/>
      <c r="I156" s="134"/>
      <c r="J156" s="134"/>
      <c r="K156" s="137">
        <v>199</v>
      </c>
      <c r="L156" s="161"/>
      <c r="M156" s="129"/>
    </row>
    <row r="157" spans="1:13" s="120" customFormat="1" ht="33.75" customHeight="1">
      <c r="A157" s="152" t="s">
        <v>139</v>
      </c>
      <c r="B157" s="133"/>
      <c r="C157" s="134">
        <v>25163</v>
      </c>
      <c r="D157" s="134">
        <f>SUM(D158:D164)</f>
        <v>21800</v>
      </c>
      <c r="E157" s="134">
        <v>24959</v>
      </c>
      <c r="F157" s="153"/>
      <c r="G157" s="153"/>
      <c r="H157" s="153"/>
      <c r="I157" s="134">
        <v>25163</v>
      </c>
      <c r="J157" s="134">
        <f>SUM(J158:J164)</f>
        <v>21800</v>
      </c>
      <c r="K157" s="134">
        <v>24959</v>
      </c>
      <c r="L157" s="161"/>
      <c r="M157" s="129"/>
    </row>
    <row r="158" spans="1:13" s="120" customFormat="1" ht="31.5" customHeight="1">
      <c r="A158" s="147" t="s">
        <v>140</v>
      </c>
      <c r="B158" s="133" t="s">
        <v>241</v>
      </c>
      <c r="C158" s="137">
        <v>2160</v>
      </c>
      <c r="D158" s="137">
        <v>32</v>
      </c>
      <c r="E158" s="137">
        <v>33</v>
      </c>
      <c r="F158" s="153"/>
      <c r="G158" s="153"/>
      <c r="H158" s="153"/>
      <c r="I158" s="137">
        <v>2160</v>
      </c>
      <c r="J158" s="137">
        <v>32</v>
      </c>
      <c r="K158" s="137">
        <v>33</v>
      </c>
      <c r="L158" s="138"/>
      <c r="M158" s="129"/>
    </row>
    <row r="159" spans="1:13" s="120" customFormat="1" ht="18" customHeight="1">
      <c r="A159" s="147" t="s">
        <v>141</v>
      </c>
      <c r="B159" s="133" t="s">
        <v>241</v>
      </c>
      <c r="C159" s="137">
        <v>2063</v>
      </c>
      <c r="D159" s="137">
        <v>323</v>
      </c>
      <c r="E159" s="137"/>
      <c r="F159" s="153"/>
      <c r="G159" s="153"/>
      <c r="H159" s="153"/>
      <c r="I159" s="137">
        <v>2063</v>
      </c>
      <c r="J159" s="137">
        <v>323</v>
      </c>
      <c r="K159" s="137"/>
      <c r="L159" s="138"/>
      <c r="M159" s="129"/>
    </row>
    <row r="160" spans="1:13" s="120" customFormat="1" ht="16.5" customHeight="1">
      <c r="A160" s="147" t="s">
        <v>270</v>
      </c>
      <c r="B160" s="133" t="s">
        <v>241</v>
      </c>
      <c r="C160" s="137"/>
      <c r="D160" s="137">
        <v>214</v>
      </c>
      <c r="E160" s="137">
        <v>182</v>
      </c>
      <c r="F160" s="153"/>
      <c r="G160" s="153"/>
      <c r="H160" s="153"/>
      <c r="I160" s="137"/>
      <c r="J160" s="137">
        <v>214</v>
      </c>
      <c r="K160" s="137">
        <v>182</v>
      </c>
      <c r="L160" s="138"/>
      <c r="M160" s="129"/>
    </row>
    <row r="161" spans="1:13" s="120" customFormat="1" ht="18.75" customHeight="1">
      <c r="A161" s="147" t="s">
        <v>291</v>
      </c>
      <c r="B161" s="133"/>
      <c r="C161" s="137">
        <v>940</v>
      </c>
      <c r="D161" s="137"/>
      <c r="E161" s="137"/>
      <c r="F161" s="153"/>
      <c r="G161" s="153"/>
      <c r="H161" s="153"/>
      <c r="I161" s="137">
        <v>940</v>
      </c>
      <c r="J161" s="137"/>
      <c r="K161" s="137"/>
      <c r="L161" s="138"/>
      <c r="M161" s="129"/>
    </row>
    <row r="162" spans="1:13" s="120" customFormat="1" ht="18" customHeight="1">
      <c r="A162" s="147" t="s">
        <v>324</v>
      </c>
      <c r="B162" s="133"/>
      <c r="C162" s="137"/>
      <c r="D162" s="137"/>
      <c r="E162" s="137">
        <v>2078</v>
      </c>
      <c r="F162" s="153"/>
      <c r="G162" s="153"/>
      <c r="H162" s="153"/>
      <c r="I162" s="137"/>
      <c r="J162" s="137"/>
      <c r="K162" s="137">
        <v>2078</v>
      </c>
      <c r="L162" s="138"/>
      <c r="M162" s="129"/>
    </row>
    <row r="163" spans="1:13" s="120" customFormat="1" ht="18" customHeight="1">
      <c r="A163" s="147" t="s">
        <v>142</v>
      </c>
      <c r="B163" s="133" t="s">
        <v>241</v>
      </c>
      <c r="C163" s="137">
        <v>20000</v>
      </c>
      <c r="D163" s="137">
        <v>7231</v>
      </c>
      <c r="E163" s="137">
        <v>8666</v>
      </c>
      <c r="F163" s="153"/>
      <c r="G163" s="153"/>
      <c r="H163" s="153"/>
      <c r="I163" s="137">
        <v>20000</v>
      </c>
      <c r="J163" s="137">
        <v>7231</v>
      </c>
      <c r="K163" s="137">
        <v>8666</v>
      </c>
      <c r="L163" s="138"/>
      <c r="M163" s="129"/>
    </row>
    <row r="164" spans="1:13" s="120" customFormat="1" ht="33.75" customHeight="1">
      <c r="A164" s="147" t="s">
        <v>271</v>
      </c>
      <c r="B164" s="133"/>
      <c r="C164" s="137"/>
      <c r="D164" s="137">
        <v>14000</v>
      </c>
      <c r="E164" s="137">
        <v>14000</v>
      </c>
      <c r="F164" s="153"/>
      <c r="G164" s="153"/>
      <c r="H164" s="153"/>
      <c r="I164" s="137"/>
      <c r="J164" s="137">
        <v>14000</v>
      </c>
      <c r="K164" s="137">
        <v>14000</v>
      </c>
      <c r="L164" s="138"/>
      <c r="M164" s="129"/>
    </row>
    <row r="165" spans="1:13" s="120" customFormat="1" ht="21.75" customHeight="1">
      <c r="A165" s="152" t="s">
        <v>166</v>
      </c>
      <c r="B165" s="133" t="s">
        <v>143</v>
      </c>
      <c r="C165" s="134">
        <v>24223</v>
      </c>
      <c r="D165" s="134">
        <f>SUM(D147,D157)</f>
        <v>52026</v>
      </c>
      <c r="E165" s="134">
        <v>61886</v>
      </c>
      <c r="F165" s="153"/>
      <c r="G165" s="153"/>
      <c r="H165" s="153"/>
      <c r="I165" s="134">
        <f>SUM(I158:I164)</f>
        <v>25163</v>
      </c>
      <c r="J165" s="134">
        <f>J147+J157</f>
        <v>52026</v>
      </c>
      <c r="K165" s="134">
        <v>61886</v>
      </c>
      <c r="L165" s="161"/>
      <c r="M165" s="129"/>
    </row>
    <row r="166" spans="1:13" s="120" customFormat="1" ht="21.75" customHeight="1">
      <c r="A166" s="152" t="s">
        <v>144</v>
      </c>
      <c r="B166" s="133" t="s">
        <v>145</v>
      </c>
      <c r="C166" s="134">
        <v>152597</v>
      </c>
      <c r="D166" s="134">
        <f>D13+D14+D50+D60+D93+D113+D146+D165</f>
        <v>208921</v>
      </c>
      <c r="E166" s="134">
        <v>184397</v>
      </c>
      <c r="F166" s="153">
        <f>F13+F14+F50+F60+F93</f>
        <v>67102</v>
      </c>
      <c r="G166" s="153">
        <f>G13+G14+G50+G60+G93</f>
        <v>80963</v>
      </c>
      <c r="H166" s="153">
        <v>93068</v>
      </c>
      <c r="I166" s="134">
        <f>I93+I113+I146+I165</f>
        <v>85495</v>
      </c>
      <c r="J166" s="134">
        <f>J93+J113+J146+J165</f>
        <v>127958</v>
      </c>
      <c r="K166" s="134">
        <v>91329</v>
      </c>
      <c r="L166" s="161"/>
      <c r="M166" s="129"/>
    </row>
    <row r="167" spans="1:13" s="120" customFormat="1" ht="15.75">
      <c r="A167" s="154" t="s">
        <v>146</v>
      </c>
      <c r="B167" s="133" t="s">
        <v>241</v>
      </c>
      <c r="C167" s="137">
        <v>3071</v>
      </c>
      <c r="D167" s="137">
        <v>3260</v>
      </c>
      <c r="E167" s="137">
        <v>3260</v>
      </c>
      <c r="F167" s="162"/>
      <c r="G167" s="162"/>
      <c r="H167" s="162"/>
      <c r="I167" s="137">
        <v>3071</v>
      </c>
      <c r="J167" s="137">
        <v>3260</v>
      </c>
      <c r="K167" s="137">
        <v>3260</v>
      </c>
      <c r="L167" s="138"/>
      <c r="M167" s="129"/>
    </row>
    <row r="168" spans="1:13" s="120" customFormat="1" ht="15" customHeight="1">
      <c r="A168" s="152" t="s">
        <v>167</v>
      </c>
      <c r="B168" s="133"/>
      <c r="C168" s="134">
        <v>3071</v>
      </c>
      <c r="D168" s="134">
        <v>3260</v>
      </c>
      <c r="E168" s="134">
        <v>3260</v>
      </c>
      <c r="F168" s="153"/>
      <c r="G168" s="153"/>
      <c r="H168" s="153"/>
      <c r="I168" s="134">
        <v>3071</v>
      </c>
      <c r="J168" s="134">
        <v>3260</v>
      </c>
      <c r="K168" s="134">
        <v>3260</v>
      </c>
      <c r="L168" s="161"/>
      <c r="M168" s="129"/>
    </row>
    <row r="169" spans="1:13" s="120" customFormat="1" ht="15.75">
      <c r="A169" s="154" t="s">
        <v>147</v>
      </c>
      <c r="B169" s="133"/>
      <c r="C169" s="137">
        <v>51525</v>
      </c>
      <c r="D169" s="137">
        <v>51525</v>
      </c>
      <c r="E169" s="137">
        <v>55736</v>
      </c>
      <c r="F169" s="137">
        <v>51525</v>
      </c>
      <c r="G169" s="137">
        <v>51525</v>
      </c>
      <c r="H169" s="137">
        <v>55736</v>
      </c>
      <c r="I169" s="127"/>
      <c r="J169" s="127"/>
      <c r="K169" s="127"/>
      <c r="L169" s="128"/>
      <c r="M169" s="129"/>
    </row>
    <row r="170" spans="1:13" s="120" customFormat="1" ht="15.75">
      <c r="A170" s="152" t="s">
        <v>168</v>
      </c>
      <c r="B170" s="133"/>
      <c r="C170" s="134">
        <v>54596</v>
      </c>
      <c r="D170" s="134">
        <v>54785</v>
      </c>
      <c r="E170" s="134">
        <v>58996</v>
      </c>
      <c r="F170" s="134">
        <v>51525</v>
      </c>
      <c r="G170" s="134">
        <v>51525</v>
      </c>
      <c r="H170" s="134">
        <v>55736</v>
      </c>
      <c r="I170" s="134">
        <v>3071</v>
      </c>
      <c r="J170" s="134">
        <v>3260</v>
      </c>
      <c r="K170" s="134">
        <v>3260</v>
      </c>
      <c r="L170" s="161"/>
      <c r="M170" s="129"/>
    </row>
    <row r="171" spans="1:13" s="120" customFormat="1" ht="15.75">
      <c r="A171" s="152" t="s">
        <v>169</v>
      </c>
      <c r="B171" s="133" t="s">
        <v>148</v>
      </c>
      <c r="C171" s="134">
        <v>54596</v>
      </c>
      <c r="D171" s="134">
        <v>54785</v>
      </c>
      <c r="E171" s="134">
        <v>58996</v>
      </c>
      <c r="F171" s="134">
        <f>F170</f>
        <v>51525</v>
      </c>
      <c r="G171" s="134">
        <v>51525</v>
      </c>
      <c r="H171" s="134">
        <v>55736</v>
      </c>
      <c r="I171" s="134">
        <f>I170</f>
        <v>3071</v>
      </c>
      <c r="J171" s="134">
        <v>3260</v>
      </c>
      <c r="K171" s="134">
        <v>3260</v>
      </c>
      <c r="L171" s="161"/>
      <c r="M171" s="129"/>
    </row>
    <row r="172" spans="1:13" s="120" customFormat="1" ht="15.75">
      <c r="A172" s="122" t="s">
        <v>178</v>
      </c>
      <c r="B172" s="122"/>
      <c r="C172" s="130">
        <v>207193</v>
      </c>
      <c r="D172" s="130">
        <f>D166+D171</f>
        <v>263706</v>
      </c>
      <c r="E172" s="130">
        <v>243393</v>
      </c>
      <c r="F172" s="130">
        <f>F166+F171</f>
        <v>118627</v>
      </c>
      <c r="G172" s="130">
        <f>G166+G171</f>
        <v>132488</v>
      </c>
      <c r="H172" s="130">
        <v>148804</v>
      </c>
      <c r="I172" s="130">
        <f>I166+I171</f>
        <v>88566</v>
      </c>
      <c r="J172" s="130">
        <f>J166+J171</f>
        <v>131218</v>
      </c>
      <c r="K172" s="130">
        <v>94589</v>
      </c>
      <c r="L172" s="131"/>
      <c r="M172" s="125"/>
    </row>
    <row r="173" spans="1:13" s="120" customFormat="1" ht="16.5" customHeight="1">
      <c r="A173" s="123" t="s">
        <v>149</v>
      </c>
      <c r="B173" s="123"/>
      <c r="C173" s="136">
        <v>11</v>
      </c>
      <c r="D173" s="136">
        <v>11</v>
      </c>
      <c r="E173" s="136">
        <v>11</v>
      </c>
      <c r="F173" s="123"/>
      <c r="G173" s="123"/>
      <c r="H173" s="123"/>
      <c r="I173" s="136"/>
      <c r="J173" s="136"/>
      <c r="K173" s="136"/>
      <c r="L173" s="157"/>
      <c r="M173" s="125"/>
    </row>
    <row r="174" spans="1:13" s="120" customFormat="1" ht="17.25" customHeight="1">
      <c r="A174" s="163" t="s">
        <v>150</v>
      </c>
      <c r="B174" s="123"/>
      <c r="C174" s="136">
        <v>3</v>
      </c>
      <c r="D174" s="136">
        <v>3</v>
      </c>
      <c r="E174" s="136">
        <v>3</v>
      </c>
      <c r="F174" s="123"/>
      <c r="G174" s="123"/>
      <c r="H174" s="123"/>
      <c r="I174" s="136"/>
      <c r="J174" s="136"/>
      <c r="K174" s="136"/>
      <c r="L174" s="157"/>
      <c r="M174" s="149"/>
    </row>
    <row r="175" spans="1:12" ht="12.75">
      <c r="A175" s="164"/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</row>
    <row r="176" spans="6:9" ht="12.75">
      <c r="F176" s="166"/>
      <c r="G176" s="166"/>
      <c r="H176" s="166"/>
      <c r="I176" s="166"/>
    </row>
    <row r="177" spans="6:9" ht="12.75">
      <c r="F177" s="166"/>
      <c r="G177" s="166"/>
      <c r="H177" s="166"/>
      <c r="I177" s="166"/>
    </row>
    <row r="183" spans="10:12" ht="12.75">
      <c r="J183" s="166"/>
      <c r="K183" s="166"/>
      <c r="L183" s="166"/>
    </row>
  </sheetData>
  <sheetProtection/>
  <mergeCells count="3">
    <mergeCell ref="A1:K1"/>
    <mergeCell ref="A2:K2"/>
    <mergeCell ref="C3:K3"/>
  </mergeCells>
  <printOptions horizontalCentered="1"/>
  <pageMargins left="0.15748031496062992" right="0.15748031496062992" top="0.2755905511811024" bottom="0.3937007874015748" header="0.5905511811023623" footer="0.35433070866141736"/>
  <pageSetup fitToHeight="4" fitToWidth="1" horizontalDpi="600" verticalDpi="600" orientation="portrait" paperSize="8" scale="76" r:id="rId1"/>
  <rowBreaks count="1" manualBreakCount="1">
    <brk id="7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6">
      <selection activeCell="F16" sqref="F16"/>
    </sheetView>
  </sheetViews>
  <sheetFormatPr defaultColWidth="9.140625" defaultRowHeight="15"/>
  <cols>
    <col min="1" max="1" width="5.7109375" style="1" customWidth="1"/>
    <col min="2" max="2" width="62.140625" style="1" customWidth="1"/>
    <col min="3" max="3" width="23.140625" style="1" customWidth="1"/>
    <col min="4" max="4" width="25.28125" style="50" customWidth="1"/>
    <col min="5" max="6" width="22.7109375" style="38" customWidth="1"/>
    <col min="7" max="16384" width="9.140625" style="1" customWidth="1"/>
  </cols>
  <sheetData>
    <row r="1" spans="1:6" ht="99.75" customHeight="1" thickBot="1">
      <c r="A1" s="213" t="s">
        <v>478</v>
      </c>
      <c r="B1" s="214"/>
      <c r="C1" s="214"/>
      <c r="D1" s="214"/>
      <c r="E1" s="214"/>
      <c r="F1" s="215"/>
    </row>
    <row r="2" spans="1:6" ht="129.75" customHeight="1" thickTop="1">
      <c r="A2" s="216" t="s">
        <v>347</v>
      </c>
      <c r="B2" s="217"/>
      <c r="C2" s="2" t="s">
        <v>348</v>
      </c>
      <c r="D2" s="3" t="s">
        <v>349</v>
      </c>
      <c r="E2" s="4" t="s">
        <v>350</v>
      </c>
      <c r="F2" s="5" t="s">
        <v>351</v>
      </c>
    </row>
    <row r="3" spans="1:6" ht="18" customHeight="1">
      <c r="A3" s="218" t="s">
        <v>352</v>
      </c>
      <c r="B3" s="219"/>
      <c r="C3" s="219"/>
      <c r="D3" s="219"/>
      <c r="E3" s="219"/>
      <c r="F3" s="220"/>
    </row>
    <row r="4" spans="1:6" ht="18" customHeight="1">
      <c r="A4" s="6">
        <v>1</v>
      </c>
      <c r="B4" s="7" t="s">
        <v>353</v>
      </c>
      <c r="C4" s="8"/>
      <c r="D4" s="9">
        <v>8093</v>
      </c>
      <c r="E4" s="10">
        <v>6858</v>
      </c>
      <c r="F4" s="11">
        <f>D4-E4</f>
        <v>1235</v>
      </c>
    </row>
    <row r="5" spans="1:6" ht="18" customHeight="1">
      <c r="A5" s="12">
        <v>2</v>
      </c>
      <c r="B5" s="13" t="s">
        <v>354</v>
      </c>
      <c r="C5" s="14">
        <v>410</v>
      </c>
      <c r="D5" s="15">
        <f>SUM(D6:D9)</f>
        <v>450</v>
      </c>
      <c r="E5" s="14">
        <v>316</v>
      </c>
      <c r="F5" s="11">
        <f aca="true" t="shared" si="0" ref="F5:F16">D5-E5</f>
        <v>134</v>
      </c>
    </row>
    <row r="6" spans="1:6" s="21" customFormat="1" ht="18" customHeight="1">
      <c r="A6" s="16"/>
      <c r="B6" s="17" t="s">
        <v>355</v>
      </c>
      <c r="C6" s="18">
        <v>160</v>
      </c>
      <c r="D6" s="19">
        <v>80</v>
      </c>
      <c r="E6" s="18">
        <v>80</v>
      </c>
      <c r="F6" s="20"/>
    </row>
    <row r="7" spans="1:6" ht="18" customHeight="1">
      <c r="A7" s="22"/>
      <c r="B7" s="23" t="s">
        <v>356</v>
      </c>
      <c r="C7" s="24"/>
      <c r="D7" s="25"/>
      <c r="E7" s="24"/>
      <c r="F7" s="11"/>
    </row>
    <row r="8" spans="1:6" ht="18" customHeight="1">
      <c r="A8" s="22"/>
      <c r="B8" s="23" t="s">
        <v>357</v>
      </c>
      <c r="C8" s="24">
        <v>249</v>
      </c>
      <c r="D8" s="25">
        <v>369</v>
      </c>
      <c r="E8" s="24">
        <v>235</v>
      </c>
      <c r="F8" s="11">
        <f t="shared" si="0"/>
        <v>134</v>
      </c>
    </row>
    <row r="9" spans="1:6" ht="18" customHeight="1">
      <c r="A9" s="22"/>
      <c r="B9" s="23" t="s">
        <v>358</v>
      </c>
      <c r="C9" s="24">
        <v>1</v>
      </c>
      <c r="D9" s="25">
        <v>1</v>
      </c>
      <c r="E9" s="24">
        <v>1</v>
      </c>
      <c r="F9" s="11"/>
    </row>
    <row r="10" spans="1:6" ht="18" customHeight="1">
      <c r="A10" s="22" t="s">
        <v>359</v>
      </c>
      <c r="B10" s="13" t="s">
        <v>284</v>
      </c>
      <c r="C10" s="14">
        <v>6620</v>
      </c>
      <c r="D10" s="15">
        <v>148</v>
      </c>
      <c r="E10" s="14">
        <v>148</v>
      </c>
      <c r="F10" s="11"/>
    </row>
    <row r="11" spans="1:6" ht="18" customHeight="1">
      <c r="A11" s="22"/>
      <c r="B11" s="23" t="s">
        <v>360</v>
      </c>
      <c r="C11" s="24">
        <v>6620</v>
      </c>
      <c r="D11" s="25"/>
      <c r="E11" s="24"/>
      <c r="F11" s="11"/>
    </row>
    <row r="12" spans="1:6" ht="31.5" customHeight="1">
      <c r="A12" s="22"/>
      <c r="B12" s="26" t="s">
        <v>361</v>
      </c>
      <c r="C12" s="27"/>
      <c r="D12" s="28">
        <v>148</v>
      </c>
      <c r="E12" s="24">
        <v>148</v>
      </c>
      <c r="F12" s="11"/>
    </row>
    <row r="13" spans="1:6" ht="18" customHeight="1">
      <c r="A13" s="22" t="s">
        <v>362</v>
      </c>
      <c r="B13" s="13" t="s">
        <v>363</v>
      </c>
      <c r="C13" s="14">
        <v>53888</v>
      </c>
      <c r="D13" s="15">
        <f>SUM(D14:D15)</f>
        <v>56783</v>
      </c>
      <c r="E13" s="14">
        <f>SUM(E14:E15)</f>
        <v>35102</v>
      </c>
      <c r="F13" s="11">
        <f t="shared" si="0"/>
        <v>21681</v>
      </c>
    </row>
    <row r="14" spans="1:6" ht="31.5">
      <c r="A14" s="22"/>
      <c r="B14" s="26" t="s">
        <v>364</v>
      </c>
      <c r="C14" s="27">
        <v>53285</v>
      </c>
      <c r="D14" s="28">
        <v>55736</v>
      </c>
      <c r="E14" s="24">
        <v>34499</v>
      </c>
      <c r="F14" s="11">
        <f t="shared" si="0"/>
        <v>21237</v>
      </c>
    </row>
    <row r="15" spans="1:6" ht="18" customHeight="1" thickBot="1">
      <c r="A15" s="29"/>
      <c r="B15" s="30" t="s">
        <v>365</v>
      </c>
      <c r="C15" s="31">
        <v>603</v>
      </c>
      <c r="D15" s="32">
        <v>1047</v>
      </c>
      <c r="E15" s="31">
        <v>603</v>
      </c>
      <c r="F15" s="33">
        <f t="shared" si="0"/>
        <v>444</v>
      </c>
    </row>
    <row r="16" spans="1:6" ht="24" customHeight="1" thickBot="1">
      <c r="A16" s="221" t="s">
        <v>366</v>
      </c>
      <c r="B16" s="222"/>
      <c r="C16" s="34">
        <f>C5+C10+C13</f>
        <v>60918</v>
      </c>
      <c r="D16" s="35">
        <f>D4+D5+D10+D13</f>
        <v>65474</v>
      </c>
      <c r="E16" s="34">
        <f>E4+E5+E10+E13</f>
        <v>42424</v>
      </c>
      <c r="F16" s="36">
        <f t="shared" si="0"/>
        <v>23050</v>
      </c>
    </row>
    <row r="17" spans="1:6" ht="18" customHeight="1">
      <c r="A17" s="223" t="s">
        <v>367</v>
      </c>
      <c r="B17" s="224"/>
      <c r="C17" s="225"/>
      <c r="D17" s="225"/>
      <c r="E17" s="225"/>
      <c r="F17" s="226"/>
    </row>
    <row r="18" spans="1:6" ht="18" customHeight="1">
      <c r="A18" s="22" t="s">
        <v>368</v>
      </c>
      <c r="B18" s="13" t="s">
        <v>369</v>
      </c>
      <c r="C18" s="14">
        <f>C19+C29</f>
        <v>39673</v>
      </c>
      <c r="D18" s="15">
        <f>D19+D27</f>
        <v>42418</v>
      </c>
      <c r="E18" s="14">
        <v>26054</v>
      </c>
      <c r="F18" s="37">
        <f>D18-E18</f>
        <v>16364</v>
      </c>
    </row>
    <row r="19" spans="1:6" ht="18" customHeight="1">
      <c r="A19" s="22"/>
      <c r="B19" s="23" t="s">
        <v>370</v>
      </c>
      <c r="C19" s="24">
        <f>SUM(C20:C26)</f>
        <v>37036</v>
      </c>
      <c r="D19" s="25">
        <f>SUM(D20:D25)</f>
        <v>38077</v>
      </c>
      <c r="E19" s="24">
        <v>22668</v>
      </c>
      <c r="F19" s="37">
        <f aca="true" t="shared" si="1" ref="F19:F44">D19-E19</f>
        <v>15409</v>
      </c>
    </row>
    <row r="20" spans="1:6" ht="18" customHeight="1">
      <c r="A20" s="22"/>
      <c r="B20" s="23" t="s">
        <v>183</v>
      </c>
      <c r="C20" s="24">
        <v>30112</v>
      </c>
      <c r="D20" s="25">
        <v>33576</v>
      </c>
      <c r="E20" s="24">
        <v>19200</v>
      </c>
      <c r="F20" s="37">
        <f t="shared" si="1"/>
        <v>14376</v>
      </c>
    </row>
    <row r="21" spans="1:6" ht="18" customHeight="1">
      <c r="A21" s="22"/>
      <c r="B21" s="23" t="s">
        <v>371</v>
      </c>
      <c r="C21" s="24"/>
      <c r="D21" s="25"/>
      <c r="E21" s="24"/>
      <c r="F21" s="37"/>
    </row>
    <row r="22" spans="1:6" ht="18" customHeight="1">
      <c r="A22" s="22"/>
      <c r="B22" s="23" t="s">
        <v>372</v>
      </c>
      <c r="C22" s="24"/>
      <c r="D22" s="25">
        <v>738</v>
      </c>
      <c r="E22" s="24">
        <v>458</v>
      </c>
      <c r="F22" s="37">
        <f t="shared" si="1"/>
        <v>280</v>
      </c>
    </row>
    <row r="23" spans="1:6" ht="18" customHeight="1">
      <c r="A23" s="22"/>
      <c r="B23" s="23" t="s">
        <v>184</v>
      </c>
      <c r="C23" s="24">
        <v>5717</v>
      </c>
      <c r="D23" s="25">
        <v>1996</v>
      </c>
      <c r="E23" s="24">
        <v>1243</v>
      </c>
      <c r="F23" s="37">
        <f t="shared" si="1"/>
        <v>753</v>
      </c>
    </row>
    <row r="24" spans="1:6" ht="18" customHeight="1">
      <c r="A24" s="22"/>
      <c r="B24" s="23" t="s">
        <v>373</v>
      </c>
      <c r="C24" s="24">
        <v>1083</v>
      </c>
      <c r="D24" s="25">
        <v>770</v>
      </c>
      <c r="E24" s="24">
        <v>770</v>
      </c>
      <c r="F24" s="37"/>
    </row>
    <row r="25" spans="1:6" ht="18" customHeight="1">
      <c r="A25" s="22"/>
      <c r="B25" s="23" t="s">
        <v>374</v>
      </c>
      <c r="C25" s="24"/>
      <c r="D25" s="25">
        <v>997</v>
      </c>
      <c r="E25" s="24">
        <v>997</v>
      </c>
      <c r="F25" s="37"/>
    </row>
    <row r="26" spans="1:6" ht="18" customHeight="1">
      <c r="A26" s="22"/>
      <c r="B26" s="23" t="s">
        <v>375</v>
      </c>
      <c r="C26" s="24">
        <v>124</v>
      </c>
      <c r="D26" s="25"/>
      <c r="E26" s="24"/>
      <c r="F26" s="37"/>
    </row>
    <row r="27" spans="1:6" ht="18" customHeight="1">
      <c r="A27" s="22"/>
      <c r="B27" s="23" t="s">
        <v>154</v>
      </c>
      <c r="C27" s="24">
        <v>2637</v>
      </c>
      <c r="D27" s="25">
        <v>4341</v>
      </c>
      <c r="E27" s="24">
        <f>SUM(E28:E29)</f>
        <v>3386</v>
      </c>
      <c r="F27" s="37">
        <f t="shared" si="1"/>
        <v>955</v>
      </c>
    </row>
    <row r="28" spans="1:6" ht="18" customHeight="1">
      <c r="A28" s="22"/>
      <c r="B28" s="23" t="s">
        <v>375</v>
      </c>
      <c r="C28" s="24"/>
      <c r="D28" s="25">
        <v>180</v>
      </c>
      <c r="E28" s="24">
        <v>180</v>
      </c>
      <c r="F28" s="37"/>
    </row>
    <row r="29" spans="1:6" ht="31.5">
      <c r="A29" s="22"/>
      <c r="B29" s="26" t="s">
        <v>376</v>
      </c>
      <c r="C29" s="27">
        <v>2637</v>
      </c>
      <c r="D29" s="28">
        <f>D27-D28</f>
        <v>4161</v>
      </c>
      <c r="E29" s="24">
        <v>3206</v>
      </c>
      <c r="F29" s="37">
        <f t="shared" si="1"/>
        <v>955</v>
      </c>
    </row>
    <row r="30" spans="1:6" ht="18" customHeight="1">
      <c r="A30" s="22" t="s">
        <v>377</v>
      </c>
      <c r="B30" s="13" t="s">
        <v>378</v>
      </c>
      <c r="C30" s="14">
        <v>10615</v>
      </c>
      <c r="D30" s="15">
        <v>10368</v>
      </c>
      <c r="E30" s="14">
        <v>6800</v>
      </c>
      <c r="F30" s="37">
        <f t="shared" si="1"/>
        <v>3568</v>
      </c>
    </row>
    <row r="31" spans="1:6" s="38" customFormat="1" ht="18" customHeight="1">
      <c r="A31" s="12">
        <v>3</v>
      </c>
      <c r="B31" s="13" t="s">
        <v>379</v>
      </c>
      <c r="C31" s="14">
        <f>SUM(C32:C37)</f>
        <v>8478</v>
      </c>
      <c r="D31" s="15">
        <f>SUM(D32:D37)</f>
        <v>8208</v>
      </c>
      <c r="E31" s="14">
        <v>5090</v>
      </c>
      <c r="F31" s="37">
        <f t="shared" si="1"/>
        <v>3118</v>
      </c>
    </row>
    <row r="32" spans="1:6" s="38" customFormat="1" ht="18" customHeight="1">
      <c r="A32" s="22"/>
      <c r="B32" s="23" t="s">
        <v>156</v>
      </c>
      <c r="C32" s="24">
        <v>2226</v>
      </c>
      <c r="D32" s="25">
        <v>2146</v>
      </c>
      <c r="E32" s="24">
        <v>1418</v>
      </c>
      <c r="F32" s="37">
        <f t="shared" si="1"/>
        <v>728</v>
      </c>
    </row>
    <row r="33" spans="1:6" s="38" customFormat="1" ht="18" customHeight="1">
      <c r="A33" s="22"/>
      <c r="B33" s="23" t="s">
        <v>380</v>
      </c>
      <c r="C33" s="24">
        <v>1405</v>
      </c>
      <c r="D33" s="25">
        <v>1080</v>
      </c>
      <c r="E33" s="24">
        <v>614</v>
      </c>
      <c r="F33" s="37">
        <f t="shared" si="1"/>
        <v>466</v>
      </c>
    </row>
    <row r="34" spans="1:6" s="38" customFormat="1" ht="18" customHeight="1">
      <c r="A34" s="22"/>
      <c r="B34" s="23" t="s">
        <v>381</v>
      </c>
      <c r="C34" s="24">
        <v>2540</v>
      </c>
      <c r="D34" s="25">
        <v>3001</v>
      </c>
      <c r="E34" s="24">
        <v>1594</v>
      </c>
      <c r="F34" s="37">
        <f t="shared" si="1"/>
        <v>1407</v>
      </c>
    </row>
    <row r="35" spans="1:6" s="38" customFormat="1" ht="18" customHeight="1">
      <c r="A35" s="22"/>
      <c r="B35" s="23" t="s">
        <v>382</v>
      </c>
      <c r="C35" s="24">
        <v>1055</v>
      </c>
      <c r="D35" s="25">
        <v>1029</v>
      </c>
      <c r="E35" s="24">
        <v>554</v>
      </c>
      <c r="F35" s="37">
        <f t="shared" si="1"/>
        <v>475</v>
      </c>
    </row>
    <row r="36" spans="1:6" s="38" customFormat="1" ht="18" customHeight="1">
      <c r="A36" s="22"/>
      <c r="B36" s="23" t="s">
        <v>383</v>
      </c>
      <c r="C36" s="24">
        <v>1177</v>
      </c>
      <c r="D36" s="25">
        <v>892</v>
      </c>
      <c r="E36" s="24">
        <v>850</v>
      </c>
      <c r="F36" s="37">
        <f t="shared" si="1"/>
        <v>42</v>
      </c>
    </row>
    <row r="37" spans="1:6" s="38" customFormat="1" ht="18" customHeight="1">
      <c r="A37" s="22"/>
      <c r="B37" s="23" t="s">
        <v>384</v>
      </c>
      <c r="C37" s="24">
        <v>75</v>
      </c>
      <c r="D37" s="25">
        <v>60</v>
      </c>
      <c r="E37" s="24">
        <v>60</v>
      </c>
      <c r="F37" s="37"/>
    </row>
    <row r="38" spans="1:6" s="38" customFormat="1" ht="18" customHeight="1">
      <c r="A38" s="22" t="s">
        <v>362</v>
      </c>
      <c r="B38" s="13" t="s">
        <v>163</v>
      </c>
      <c r="C38" s="14">
        <v>2112</v>
      </c>
      <c r="D38" s="15">
        <v>4403</v>
      </c>
      <c r="E38" s="14">
        <f>SUM(E39:E42)</f>
        <v>4403</v>
      </c>
      <c r="F38" s="37"/>
    </row>
    <row r="39" spans="1:6" s="38" customFormat="1" ht="18" customHeight="1">
      <c r="A39" s="22"/>
      <c r="B39" s="23" t="s">
        <v>385</v>
      </c>
      <c r="C39" s="24">
        <v>172</v>
      </c>
      <c r="D39" s="25"/>
      <c r="E39" s="24"/>
      <c r="F39" s="37"/>
    </row>
    <row r="40" spans="1:6" s="38" customFormat="1" ht="18" customHeight="1">
      <c r="A40" s="22"/>
      <c r="B40" s="23" t="s">
        <v>386</v>
      </c>
      <c r="C40" s="24"/>
      <c r="D40" s="25">
        <v>484</v>
      </c>
      <c r="E40" s="24">
        <v>484</v>
      </c>
      <c r="F40" s="37"/>
    </row>
    <row r="41" spans="1:6" s="38" customFormat="1" ht="18" customHeight="1">
      <c r="A41" s="22"/>
      <c r="B41" s="23" t="s">
        <v>117</v>
      </c>
      <c r="C41" s="24">
        <v>180</v>
      </c>
      <c r="D41" s="25"/>
      <c r="E41" s="24"/>
      <c r="F41" s="37"/>
    </row>
    <row r="42" spans="1:6" ht="33.75" customHeight="1">
      <c r="A42" s="22"/>
      <c r="B42" s="26" t="s">
        <v>387</v>
      </c>
      <c r="C42" s="27">
        <v>1760</v>
      </c>
      <c r="D42" s="28">
        <v>3919</v>
      </c>
      <c r="E42" s="24">
        <v>3919</v>
      </c>
      <c r="F42" s="37"/>
    </row>
    <row r="43" spans="1:6" ht="19.5" customHeight="1" thickBot="1">
      <c r="A43" s="29" t="s">
        <v>388</v>
      </c>
      <c r="B43" s="39" t="s">
        <v>164</v>
      </c>
      <c r="C43" s="40">
        <v>40</v>
      </c>
      <c r="D43" s="41">
        <v>77</v>
      </c>
      <c r="E43" s="42">
        <v>77</v>
      </c>
      <c r="F43" s="43"/>
    </row>
    <row r="44" spans="1:6" ht="27" customHeight="1" thickBot="1">
      <c r="A44" s="227" t="s">
        <v>389</v>
      </c>
      <c r="B44" s="228"/>
      <c r="C44" s="34">
        <f>C18+C30+C31+C38+C43</f>
        <v>60918</v>
      </c>
      <c r="D44" s="35">
        <f>D18+D30+D31+D38+D43</f>
        <v>65474</v>
      </c>
      <c r="E44" s="34">
        <f>E18+E30+E31+E38+E43</f>
        <v>42424</v>
      </c>
      <c r="F44" s="44">
        <f t="shared" si="1"/>
        <v>23050</v>
      </c>
    </row>
    <row r="45" spans="1:6" s="49" customFormat="1" ht="18" customHeight="1" thickBot="1">
      <c r="A45" s="45"/>
      <c r="B45" s="46" t="s">
        <v>390</v>
      </c>
      <c r="C45" s="46">
        <v>15</v>
      </c>
      <c r="D45" s="46">
        <v>15</v>
      </c>
      <c r="E45" s="47">
        <v>10</v>
      </c>
      <c r="F45" s="48">
        <v>5</v>
      </c>
    </row>
  </sheetData>
  <sheetProtection/>
  <mergeCells count="6">
    <mergeCell ref="A1:F1"/>
    <mergeCell ref="A2:B2"/>
    <mergeCell ref="A3:F3"/>
    <mergeCell ref="A16:B16"/>
    <mergeCell ref="A17:F17"/>
    <mergeCell ref="A44:B44"/>
  </mergeCells>
  <printOptions/>
  <pageMargins left="0.31496062992125984" right="0.15748031496062992" top="0.15748031496062992" bottom="0.15748031496062992" header="0.4330708661417323" footer="0.31496062992125984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80" zoomScaleNormal="80" zoomScalePageLayoutView="0" workbookViewId="0" topLeftCell="A1">
      <selection activeCell="H45" sqref="H45"/>
    </sheetView>
  </sheetViews>
  <sheetFormatPr defaultColWidth="9.140625" defaultRowHeight="15"/>
  <cols>
    <col min="1" max="1" width="16.28125" style="195" customWidth="1"/>
    <col min="2" max="2" width="60.140625" style="195" customWidth="1"/>
    <col min="3" max="3" width="22.140625" style="195" customWidth="1"/>
    <col min="4" max="4" width="19.57421875" style="195" customWidth="1"/>
    <col min="5" max="5" width="21.00390625" style="195" customWidth="1"/>
    <col min="6" max="6" width="22.8515625" style="195" customWidth="1"/>
    <col min="7" max="7" width="20.421875" style="195" customWidth="1"/>
    <col min="8" max="8" width="21.8515625" style="195" customWidth="1"/>
    <col min="9" max="16384" width="9.140625" style="195" customWidth="1"/>
  </cols>
  <sheetData>
    <row r="1" spans="1:8" ht="39" customHeight="1">
      <c r="A1" s="229" t="s">
        <v>477</v>
      </c>
      <c r="B1" s="229"/>
      <c r="C1" s="229"/>
      <c r="D1" s="229"/>
      <c r="E1" s="229"/>
      <c r="F1" s="229"/>
      <c r="G1" s="229"/>
      <c r="H1" s="229"/>
    </row>
    <row r="2" spans="1:8" ht="60" customHeight="1">
      <c r="A2" s="196" t="s">
        <v>185</v>
      </c>
      <c r="B2" s="197" t="s">
        <v>186</v>
      </c>
      <c r="C2" s="197" t="s">
        <v>242</v>
      </c>
      <c r="D2" s="197" t="s">
        <v>306</v>
      </c>
      <c r="E2" s="197" t="s">
        <v>327</v>
      </c>
      <c r="F2" s="197" t="s">
        <v>243</v>
      </c>
      <c r="G2" s="197" t="s">
        <v>307</v>
      </c>
      <c r="H2" s="197" t="s">
        <v>343</v>
      </c>
    </row>
    <row r="3" spans="1:8" ht="18.75">
      <c r="A3" s="230" t="s">
        <v>187</v>
      </c>
      <c r="B3" s="230"/>
      <c r="C3" s="230"/>
      <c r="D3" s="230"/>
      <c r="E3" s="230"/>
      <c r="F3" s="230"/>
      <c r="G3" s="230"/>
      <c r="H3" s="230"/>
    </row>
    <row r="4" spans="1:8" ht="28.5" customHeight="1">
      <c r="A4" s="198" t="s">
        <v>188</v>
      </c>
      <c r="B4" s="199" t="s">
        <v>189</v>
      </c>
      <c r="C4" s="200">
        <v>11820</v>
      </c>
      <c r="D4" s="200">
        <v>8310</v>
      </c>
      <c r="E4" s="200">
        <v>9397</v>
      </c>
      <c r="F4" s="200"/>
      <c r="G4" s="200">
        <v>746</v>
      </c>
      <c r="H4" s="200">
        <v>3654</v>
      </c>
    </row>
    <row r="5" spans="1:8" ht="38.25" customHeight="1">
      <c r="A5" s="198" t="s">
        <v>190</v>
      </c>
      <c r="B5" s="199" t="s">
        <v>191</v>
      </c>
      <c r="C5" s="200"/>
      <c r="D5" s="200"/>
      <c r="E5" s="200"/>
      <c r="F5" s="200">
        <v>610</v>
      </c>
      <c r="G5" s="200">
        <v>638</v>
      </c>
      <c r="H5" s="200">
        <v>546</v>
      </c>
    </row>
    <row r="6" spans="1:8" ht="50.25" customHeight="1">
      <c r="A6" s="198" t="s">
        <v>192</v>
      </c>
      <c r="B6" s="199" t="s">
        <v>193</v>
      </c>
      <c r="C6" s="200">
        <v>12245</v>
      </c>
      <c r="D6" s="200">
        <v>7800</v>
      </c>
      <c r="E6" s="200">
        <v>11193</v>
      </c>
      <c r="F6" s="200">
        <v>4143</v>
      </c>
      <c r="G6" s="200">
        <v>4475</v>
      </c>
      <c r="H6" s="200">
        <v>4968</v>
      </c>
    </row>
    <row r="7" spans="1:8" ht="38.25" customHeight="1">
      <c r="A7" s="198" t="s">
        <v>194</v>
      </c>
      <c r="B7" s="199" t="s">
        <v>195</v>
      </c>
      <c r="C7" s="200">
        <v>943</v>
      </c>
      <c r="D7" s="200">
        <v>5341</v>
      </c>
      <c r="E7" s="200">
        <v>12278</v>
      </c>
      <c r="F7" s="200">
        <v>68166</v>
      </c>
      <c r="G7" s="200">
        <v>76854</v>
      </c>
      <c r="H7" s="200">
        <v>18875</v>
      </c>
    </row>
    <row r="8" spans="1:8" ht="30" customHeight="1">
      <c r="A8" s="198" t="s">
        <v>196</v>
      </c>
      <c r="B8" s="199" t="s">
        <v>197</v>
      </c>
      <c r="C8" s="200"/>
      <c r="D8" s="200"/>
      <c r="E8" s="200">
        <v>30</v>
      </c>
      <c r="F8" s="200">
        <v>1540</v>
      </c>
      <c r="G8" s="200">
        <v>997</v>
      </c>
      <c r="H8" s="200">
        <v>2596</v>
      </c>
    </row>
    <row r="9" spans="1:8" ht="30.75" customHeight="1">
      <c r="A9" s="198" t="s">
        <v>198</v>
      </c>
      <c r="B9" s="199" t="s">
        <v>199</v>
      </c>
      <c r="C9" s="200">
        <v>24189</v>
      </c>
      <c r="D9" s="200">
        <v>43769</v>
      </c>
      <c r="E9" s="200">
        <v>4936</v>
      </c>
      <c r="F9" s="200">
        <v>39999</v>
      </c>
      <c r="G9" s="200">
        <v>43492</v>
      </c>
      <c r="H9" s="200">
        <v>22559</v>
      </c>
    </row>
    <row r="10" spans="1:8" ht="33.75" customHeight="1">
      <c r="A10" s="198" t="s">
        <v>200</v>
      </c>
      <c r="B10" s="199" t="s">
        <v>201</v>
      </c>
      <c r="C10" s="200">
        <v>138542</v>
      </c>
      <c r="D10" s="200">
        <v>184363</v>
      </c>
      <c r="E10" s="200">
        <v>186581</v>
      </c>
      <c r="F10" s="200"/>
      <c r="G10" s="200"/>
      <c r="H10" s="200"/>
    </row>
    <row r="11" spans="1:8" ht="30.75" customHeight="1">
      <c r="A11" s="198" t="s">
        <v>202</v>
      </c>
      <c r="B11" s="199" t="s">
        <v>203</v>
      </c>
      <c r="C11" s="200"/>
      <c r="D11" s="200"/>
      <c r="E11" s="200">
        <v>252</v>
      </c>
      <c r="F11" s="200">
        <v>205</v>
      </c>
      <c r="G11" s="200">
        <v>196</v>
      </c>
      <c r="H11" s="200">
        <v>300</v>
      </c>
    </row>
    <row r="12" spans="1:8" ht="33" customHeight="1">
      <c r="A12" s="198" t="s">
        <v>204</v>
      </c>
      <c r="B12" s="199" t="s">
        <v>205</v>
      </c>
      <c r="C12" s="200"/>
      <c r="D12" s="200"/>
      <c r="E12" s="200"/>
      <c r="F12" s="200">
        <v>680</v>
      </c>
      <c r="G12" s="200">
        <v>506</v>
      </c>
      <c r="H12" s="200">
        <v>506</v>
      </c>
    </row>
    <row r="13" spans="1:8" ht="40.5" customHeight="1">
      <c r="A13" s="198" t="s">
        <v>206</v>
      </c>
      <c r="B13" s="199" t="s">
        <v>207</v>
      </c>
      <c r="C13" s="200"/>
      <c r="D13" s="200"/>
      <c r="E13" s="200"/>
      <c r="F13" s="200">
        <v>317</v>
      </c>
      <c r="G13" s="200">
        <v>167</v>
      </c>
      <c r="H13" s="200">
        <v>167</v>
      </c>
    </row>
    <row r="14" spans="1:8" ht="25.5" customHeight="1">
      <c r="A14" s="198" t="s">
        <v>208</v>
      </c>
      <c r="B14" s="199" t="s">
        <v>209</v>
      </c>
      <c r="C14" s="200"/>
      <c r="D14" s="200"/>
      <c r="E14" s="200"/>
      <c r="F14" s="200">
        <v>225</v>
      </c>
      <c r="G14" s="200">
        <v>241</v>
      </c>
      <c r="H14" s="200">
        <v>241</v>
      </c>
    </row>
    <row r="15" spans="1:8" ht="31.5" customHeight="1">
      <c r="A15" s="198" t="s">
        <v>210</v>
      </c>
      <c r="B15" s="199" t="s">
        <v>211</v>
      </c>
      <c r="C15" s="200"/>
      <c r="D15" s="200"/>
      <c r="E15" s="200"/>
      <c r="F15" s="200">
        <v>20</v>
      </c>
      <c r="G15" s="200">
        <v>146</v>
      </c>
      <c r="H15" s="200">
        <v>27</v>
      </c>
    </row>
    <row r="16" spans="1:8" ht="32.25" customHeight="1">
      <c r="A16" s="198" t="s">
        <v>212</v>
      </c>
      <c r="B16" s="199" t="s">
        <v>213</v>
      </c>
      <c r="C16" s="200"/>
      <c r="D16" s="200"/>
      <c r="E16" s="200"/>
      <c r="F16" s="200">
        <v>40</v>
      </c>
      <c r="G16" s="200">
        <v>40</v>
      </c>
      <c r="H16" s="200"/>
    </row>
    <row r="17" spans="1:8" ht="30" customHeight="1">
      <c r="A17" s="198" t="s">
        <v>214</v>
      </c>
      <c r="B17" s="199" t="s">
        <v>215</v>
      </c>
      <c r="C17" s="200"/>
      <c r="D17" s="200"/>
      <c r="E17" s="200"/>
      <c r="F17" s="200">
        <v>220</v>
      </c>
      <c r="G17" s="200">
        <v>1108</v>
      </c>
      <c r="H17" s="200">
        <v>833</v>
      </c>
    </row>
    <row r="18" spans="1:8" ht="29.25" customHeight="1">
      <c r="A18" s="198" t="s">
        <v>216</v>
      </c>
      <c r="B18" s="199" t="s">
        <v>217</v>
      </c>
      <c r="C18" s="200"/>
      <c r="D18" s="200"/>
      <c r="E18" s="200"/>
      <c r="F18" s="200">
        <v>40</v>
      </c>
      <c r="G18" s="200">
        <v>40</v>
      </c>
      <c r="H18" s="200">
        <v>40</v>
      </c>
    </row>
    <row r="19" spans="1:8" ht="30.75" customHeight="1">
      <c r="A19" s="198" t="s">
        <v>212</v>
      </c>
      <c r="B19" s="199" t="s">
        <v>213</v>
      </c>
      <c r="C19" s="200"/>
      <c r="D19" s="200"/>
      <c r="E19" s="200"/>
      <c r="F19" s="200">
        <v>40</v>
      </c>
      <c r="G19" s="200"/>
      <c r="H19" s="200"/>
    </row>
    <row r="20" spans="1:8" ht="54.75" customHeight="1">
      <c r="A20" s="198" t="s">
        <v>218</v>
      </c>
      <c r="B20" s="199" t="s">
        <v>219</v>
      </c>
      <c r="C20" s="200">
        <v>1035</v>
      </c>
      <c r="D20" s="200">
        <v>2945</v>
      </c>
      <c r="E20" s="200">
        <v>4437</v>
      </c>
      <c r="F20" s="200">
        <v>1066</v>
      </c>
      <c r="G20" s="200">
        <v>3747</v>
      </c>
      <c r="H20" s="200">
        <v>4162</v>
      </c>
    </row>
    <row r="21" spans="1:8" ht="27" customHeight="1">
      <c r="A21" s="201" t="s">
        <v>220</v>
      </c>
      <c r="B21" s="199" t="s">
        <v>221</v>
      </c>
      <c r="C21" s="202">
        <v>9497</v>
      </c>
      <c r="D21" s="202">
        <v>4310</v>
      </c>
      <c r="E21" s="202"/>
      <c r="F21" s="200">
        <v>14962</v>
      </c>
      <c r="G21" s="200">
        <v>14739</v>
      </c>
      <c r="H21" s="200"/>
    </row>
    <row r="22" spans="1:8" ht="29.25" customHeight="1">
      <c r="A22" s="198" t="s">
        <v>222</v>
      </c>
      <c r="B22" s="199" t="s">
        <v>223</v>
      </c>
      <c r="C22" s="200">
        <v>165</v>
      </c>
      <c r="D22" s="200"/>
      <c r="E22" s="200">
        <v>65</v>
      </c>
      <c r="F22" s="200">
        <v>415</v>
      </c>
      <c r="G22" s="200">
        <v>153</v>
      </c>
      <c r="H22" s="200">
        <v>404</v>
      </c>
    </row>
    <row r="23" spans="1:8" ht="29.25" customHeight="1">
      <c r="A23" s="198" t="s">
        <v>224</v>
      </c>
      <c r="B23" s="199" t="s">
        <v>225</v>
      </c>
      <c r="C23" s="200"/>
      <c r="D23" s="200"/>
      <c r="E23" s="200"/>
      <c r="F23" s="200">
        <v>500</v>
      </c>
      <c r="G23" s="200">
        <v>500</v>
      </c>
      <c r="H23" s="200">
        <v>525</v>
      </c>
    </row>
    <row r="24" spans="1:8" ht="29.25" customHeight="1">
      <c r="A24" s="198" t="s">
        <v>226</v>
      </c>
      <c r="B24" s="199" t="s">
        <v>227</v>
      </c>
      <c r="C24" s="200"/>
      <c r="D24" s="200"/>
      <c r="E24" s="200"/>
      <c r="F24" s="200">
        <v>190</v>
      </c>
      <c r="G24" s="200">
        <v>200</v>
      </c>
      <c r="H24" s="200">
        <v>200</v>
      </c>
    </row>
    <row r="25" spans="1:8" ht="29.25" customHeight="1">
      <c r="A25" s="198" t="s">
        <v>228</v>
      </c>
      <c r="B25" s="199" t="s">
        <v>229</v>
      </c>
      <c r="C25" s="200">
        <v>2269</v>
      </c>
      <c r="D25" s="200"/>
      <c r="E25" s="200"/>
      <c r="F25" s="200">
        <v>7804</v>
      </c>
      <c r="G25" s="200">
        <v>27675</v>
      </c>
      <c r="H25" s="200">
        <v>16491</v>
      </c>
    </row>
    <row r="26" spans="1:8" ht="29.25" customHeight="1">
      <c r="A26" s="198" t="s">
        <v>230</v>
      </c>
      <c r="B26" s="199" t="s">
        <v>231</v>
      </c>
      <c r="C26" s="200"/>
      <c r="D26" s="200"/>
      <c r="E26" s="200"/>
      <c r="F26" s="200">
        <v>3101</v>
      </c>
      <c r="G26" s="200">
        <v>3717</v>
      </c>
      <c r="H26" s="200">
        <v>3187</v>
      </c>
    </row>
    <row r="27" spans="1:8" ht="30" customHeight="1">
      <c r="A27" s="198" t="s">
        <v>232</v>
      </c>
      <c r="B27" s="199" t="s">
        <v>233</v>
      </c>
      <c r="C27" s="200"/>
      <c r="D27" s="200"/>
      <c r="E27" s="200"/>
      <c r="F27" s="200">
        <v>3740</v>
      </c>
      <c r="G27" s="200">
        <v>27307</v>
      </c>
      <c r="H27" s="200">
        <v>67661</v>
      </c>
    </row>
    <row r="28" spans="1:8" ht="26.25" customHeight="1">
      <c r="A28" s="198" t="s">
        <v>234</v>
      </c>
      <c r="B28" s="199" t="s">
        <v>235</v>
      </c>
      <c r="C28" s="200">
        <v>4162</v>
      </c>
      <c r="D28" s="200">
        <v>6868</v>
      </c>
      <c r="E28" s="200"/>
      <c r="F28" s="200">
        <v>5573</v>
      </c>
      <c r="G28" s="200">
        <v>6639</v>
      </c>
      <c r="H28" s="200"/>
    </row>
    <row r="29" spans="1:8" ht="27.75" customHeight="1">
      <c r="A29" s="201" t="s">
        <v>236</v>
      </c>
      <c r="B29" s="199" t="s">
        <v>237</v>
      </c>
      <c r="C29" s="202">
        <v>1730</v>
      </c>
      <c r="D29" s="202"/>
      <c r="E29" s="202">
        <v>3</v>
      </c>
      <c r="F29" s="200">
        <v>2261</v>
      </c>
      <c r="G29" s="200">
        <v>851</v>
      </c>
      <c r="H29" s="200">
        <v>1129</v>
      </c>
    </row>
    <row r="30" spans="1:8" ht="30.75" customHeight="1">
      <c r="A30" s="201" t="s">
        <v>328</v>
      </c>
      <c r="B30" s="199" t="s">
        <v>329</v>
      </c>
      <c r="C30" s="202"/>
      <c r="D30" s="202"/>
      <c r="E30" s="202">
        <v>56</v>
      </c>
      <c r="F30" s="200"/>
      <c r="G30" s="200"/>
      <c r="H30" s="200"/>
    </row>
    <row r="31" spans="1:8" ht="30.75" customHeight="1">
      <c r="A31" s="201" t="s">
        <v>330</v>
      </c>
      <c r="B31" s="199" t="s">
        <v>331</v>
      </c>
      <c r="C31" s="202"/>
      <c r="D31" s="202"/>
      <c r="E31" s="202">
        <v>81</v>
      </c>
      <c r="F31" s="200"/>
      <c r="G31" s="200"/>
      <c r="H31" s="200">
        <v>81</v>
      </c>
    </row>
    <row r="32" spans="1:11" ht="30.75" customHeight="1">
      <c r="A32" s="201" t="s">
        <v>332</v>
      </c>
      <c r="B32" s="199" t="s">
        <v>333</v>
      </c>
      <c r="C32" s="202"/>
      <c r="D32" s="202"/>
      <c r="E32" s="202">
        <v>190</v>
      </c>
      <c r="F32" s="200"/>
      <c r="G32" s="200"/>
      <c r="H32" s="200">
        <v>3260</v>
      </c>
      <c r="K32" s="203"/>
    </row>
    <row r="33" spans="1:8" ht="30.75" customHeight="1">
      <c r="A33" s="201" t="s">
        <v>336</v>
      </c>
      <c r="B33" s="199" t="s">
        <v>337</v>
      </c>
      <c r="C33" s="202"/>
      <c r="D33" s="202"/>
      <c r="E33" s="202">
        <v>12471</v>
      </c>
      <c r="F33" s="200"/>
      <c r="G33" s="200"/>
      <c r="H33" s="200">
        <v>18514</v>
      </c>
    </row>
    <row r="34" spans="1:8" ht="30.75" customHeight="1">
      <c r="A34" s="201" t="s">
        <v>338</v>
      </c>
      <c r="B34" s="199" t="s">
        <v>339</v>
      </c>
      <c r="C34" s="202"/>
      <c r="D34" s="202"/>
      <c r="E34" s="202">
        <v>1423</v>
      </c>
      <c r="F34" s="200"/>
      <c r="G34" s="200"/>
      <c r="H34" s="200"/>
    </row>
    <row r="35" spans="1:8" ht="30.75" customHeight="1">
      <c r="A35" s="201" t="s">
        <v>334</v>
      </c>
      <c r="B35" s="199" t="s">
        <v>335</v>
      </c>
      <c r="C35" s="202"/>
      <c r="D35" s="202"/>
      <c r="E35" s="202"/>
      <c r="F35" s="200"/>
      <c r="G35" s="200"/>
      <c r="H35" s="200">
        <v>68</v>
      </c>
    </row>
    <row r="36" spans="1:8" ht="30.75" customHeight="1">
      <c r="A36" s="201" t="s">
        <v>340</v>
      </c>
      <c r="B36" s="199" t="s">
        <v>341</v>
      </c>
      <c r="C36" s="202"/>
      <c r="D36" s="202"/>
      <c r="E36" s="202"/>
      <c r="F36" s="200"/>
      <c r="G36" s="200"/>
      <c r="H36" s="200">
        <v>52999</v>
      </c>
    </row>
    <row r="37" spans="1:8" ht="30.75" customHeight="1">
      <c r="A37" s="201" t="s">
        <v>342</v>
      </c>
      <c r="B37" s="199" t="s">
        <v>344</v>
      </c>
      <c r="C37" s="202"/>
      <c r="D37" s="202"/>
      <c r="E37" s="202"/>
      <c r="F37" s="200"/>
      <c r="G37" s="200"/>
      <c r="H37" s="200">
        <v>2785</v>
      </c>
    </row>
    <row r="38" spans="1:8" ht="33.75" customHeight="1">
      <c r="A38" s="201" t="s">
        <v>304</v>
      </c>
      <c r="B38" s="199" t="s">
        <v>305</v>
      </c>
      <c r="C38" s="202"/>
      <c r="D38" s="202"/>
      <c r="E38" s="202"/>
      <c r="F38" s="200"/>
      <c r="G38" s="200">
        <v>545</v>
      </c>
      <c r="H38" s="200">
        <v>365</v>
      </c>
    </row>
    <row r="39" spans="1:8" ht="29.25" customHeight="1">
      <c r="A39" s="201"/>
      <c r="B39" s="204" t="s">
        <v>238</v>
      </c>
      <c r="C39" s="202"/>
      <c r="D39" s="202"/>
      <c r="E39" s="202"/>
      <c r="F39" s="205">
        <v>6000</v>
      </c>
      <c r="G39" s="205">
        <v>6740</v>
      </c>
      <c r="H39" s="205">
        <v>16251</v>
      </c>
    </row>
    <row r="40" spans="1:8" ht="30" customHeight="1">
      <c r="A40" s="201"/>
      <c r="B40" s="204" t="s">
        <v>239</v>
      </c>
      <c r="C40" s="206"/>
      <c r="D40" s="206"/>
      <c r="E40" s="206"/>
      <c r="F40" s="205">
        <v>44740</v>
      </c>
      <c r="G40" s="205">
        <v>41247</v>
      </c>
      <c r="H40" s="205"/>
    </row>
    <row r="41" spans="1:8" ht="30" customHeight="1">
      <c r="A41" s="231" t="s">
        <v>240</v>
      </c>
      <c r="B41" s="231"/>
      <c r="C41" s="205">
        <v>206597</v>
      </c>
      <c r="D41" s="205">
        <f>SUM(D4:D40)</f>
        <v>263706</v>
      </c>
      <c r="E41" s="205">
        <f>SUM(E4:E40)</f>
        <v>243393</v>
      </c>
      <c r="F41" s="205">
        <f>SUM(F4:F40)</f>
        <v>206597</v>
      </c>
      <c r="G41" s="205">
        <f>SUM(G4:G40)</f>
        <v>263706</v>
      </c>
      <c r="H41" s="205">
        <v>243393</v>
      </c>
    </row>
  </sheetData>
  <sheetProtection/>
  <mergeCells count="3">
    <mergeCell ref="A1:H1"/>
    <mergeCell ref="A3:H3"/>
    <mergeCell ref="A41:B41"/>
  </mergeCells>
  <printOptions/>
  <pageMargins left="0.15748031496062992" right="0.15748031496062992" top="0.35433070866141736" bottom="0.3937007874015748" header="0.5118110236220472" footer="0.15748031496062992"/>
  <pageSetup fitToHeight="1" fitToWidth="1" horizontalDpi="600" verticalDpi="600" orientation="portrait" paperSize="9" scale="49" r:id="rId1"/>
  <ignoredErrors>
    <ignoredError sqref="A4:A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D15" sqref="D15"/>
    </sheetView>
  </sheetViews>
  <sheetFormatPr defaultColWidth="9.140625" defaultRowHeight="15"/>
  <cols>
    <col min="1" max="1" width="33.57421875" style="111" customWidth="1"/>
    <col min="2" max="2" width="14.140625" style="111" customWidth="1"/>
    <col min="3" max="3" width="17.57421875" style="111" customWidth="1"/>
    <col min="4" max="4" width="15.7109375" style="165" customWidth="1"/>
    <col min="5" max="5" width="13.421875" style="165" customWidth="1"/>
    <col min="6" max="7" width="14.57421875" style="165" customWidth="1"/>
    <col min="8" max="8" width="13.421875" style="165" customWidth="1"/>
    <col min="9" max="10" width="16.140625" style="165" customWidth="1"/>
    <col min="11" max="16384" width="9.140625" style="111" customWidth="1"/>
  </cols>
  <sheetData>
    <row r="1" spans="1:10" ht="20.25" customHeight="1">
      <c r="A1" s="232" t="s">
        <v>244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21.75" customHeight="1">
      <c r="A2" s="233" t="s">
        <v>8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22.5" customHeight="1">
      <c r="A3" s="234" t="s">
        <v>392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62.25" customHeight="1">
      <c r="A4" s="182" t="s">
        <v>0</v>
      </c>
      <c r="B4" s="182" t="s">
        <v>181</v>
      </c>
      <c r="C4" s="183" t="s">
        <v>292</v>
      </c>
      <c r="D4" s="184" t="s">
        <v>393</v>
      </c>
      <c r="E4" s="185" t="s">
        <v>9</v>
      </c>
      <c r="F4" s="184" t="s">
        <v>293</v>
      </c>
      <c r="G4" s="184" t="s">
        <v>394</v>
      </c>
      <c r="H4" s="185" t="s">
        <v>10</v>
      </c>
      <c r="I4" s="184" t="s">
        <v>294</v>
      </c>
      <c r="J4" s="184" t="s">
        <v>395</v>
      </c>
    </row>
    <row r="5" spans="1:10" ht="30" customHeight="1">
      <c r="A5" s="186" t="s">
        <v>1</v>
      </c>
      <c r="B5" s="187">
        <v>197136</v>
      </c>
      <c r="C5" s="187">
        <v>254055</v>
      </c>
      <c r="D5" s="188">
        <v>236321</v>
      </c>
      <c r="E5" s="188">
        <v>157960</v>
      </c>
      <c r="F5" s="188">
        <v>207128</v>
      </c>
      <c r="G5" s="188">
        <v>221089</v>
      </c>
      <c r="H5" s="188">
        <v>39176</v>
      </c>
      <c r="I5" s="188">
        <v>46927</v>
      </c>
      <c r="J5" s="188">
        <v>15232</v>
      </c>
    </row>
    <row r="6" spans="1:10" ht="30" customHeight="1">
      <c r="A6" s="186" t="s">
        <v>2</v>
      </c>
      <c r="B6" s="187">
        <v>152597</v>
      </c>
      <c r="C6" s="187">
        <v>208921</v>
      </c>
      <c r="D6" s="188">
        <v>184397</v>
      </c>
      <c r="E6" s="188">
        <v>67102</v>
      </c>
      <c r="F6" s="188">
        <v>80963</v>
      </c>
      <c r="G6" s="188">
        <v>93068</v>
      </c>
      <c r="H6" s="188">
        <v>85495</v>
      </c>
      <c r="I6" s="188">
        <v>127958</v>
      </c>
      <c r="J6" s="188">
        <v>91329</v>
      </c>
    </row>
    <row r="7" spans="1:10" ht="30" customHeight="1">
      <c r="A7" s="186" t="s">
        <v>3</v>
      </c>
      <c r="B7" s="189" t="s">
        <v>57</v>
      </c>
      <c r="C7" s="189"/>
      <c r="D7" s="190"/>
      <c r="E7" s="188" t="s">
        <v>57</v>
      </c>
      <c r="F7" s="188"/>
      <c r="G7" s="188"/>
      <c r="H7" s="188">
        <f>H5-H6</f>
        <v>-46319</v>
      </c>
      <c r="I7" s="188">
        <f>I5-I6</f>
        <v>-81031</v>
      </c>
      <c r="J7" s="188">
        <f>J5-J6</f>
        <v>-76097</v>
      </c>
    </row>
    <row r="8" spans="1:10" ht="30" customHeight="1">
      <c r="A8" s="186" t="s">
        <v>4</v>
      </c>
      <c r="B8" s="187">
        <f aca="true" t="shared" si="0" ref="B8:G8">B5-B6</f>
        <v>44539</v>
      </c>
      <c r="C8" s="187">
        <f t="shared" si="0"/>
        <v>45134</v>
      </c>
      <c r="D8" s="188">
        <f t="shared" si="0"/>
        <v>51924</v>
      </c>
      <c r="E8" s="188">
        <f t="shared" si="0"/>
        <v>90858</v>
      </c>
      <c r="F8" s="188">
        <f t="shared" si="0"/>
        <v>126165</v>
      </c>
      <c r="G8" s="188">
        <f t="shared" si="0"/>
        <v>128021</v>
      </c>
      <c r="H8" s="188" t="s">
        <v>57</v>
      </c>
      <c r="I8" s="188" t="s">
        <v>58</v>
      </c>
      <c r="J8" s="188"/>
    </row>
    <row r="9" spans="1:12" ht="35.25" customHeight="1">
      <c r="A9" s="191" t="s">
        <v>5</v>
      </c>
      <c r="B9" s="187">
        <v>9461</v>
      </c>
      <c r="C9" s="187">
        <v>9461</v>
      </c>
      <c r="D9" s="188">
        <v>4252</v>
      </c>
      <c r="E9" s="188">
        <v>2721</v>
      </c>
      <c r="F9" s="188">
        <v>2721</v>
      </c>
      <c r="G9" s="188">
        <v>4252</v>
      </c>
      <c r="H9" s="188">
        <v>6740</v>
      </c>
      <c r="I9" s="188">
        <v>6740</v>
      </c>
      <c r="J9" s="188"/>
      <c r="L9" s="115"/>
    </row>
    <row r="10" spans="1:12" ht="36.75" customHeight="1">
      <c r="A10" s="191" t="s">
        <v>180</v>
      </c>
      <c r="B10" s="187">
        <f aca="true" t="shared" si="1" ref="B10:G10">B8+B9</f>
        <v>54000</v>
      </c>
      <c r="C10" s="187">
        <f t="shared" si="1"/>
        <v>54595</v>
      </c>
      <c r="D10" s="188">
        <f t="shared" si="1"/>
        <v>56176</v>
      </c>
      <c r="E10" s="188">
        <f t="shared" si="1"/>
        <v>93579</v>
      </c>
      <c r="F10" s="188">
        <f t="shared" si="1"/>
        <v>128886</v>
      </c>
      <c r="G10" s="188">
        <f t="shared" si="1"/>
        <v>132273</v>
      </c>
      <c r="H10" s="188">
        <f>H7+H9</f>
        <v>-39579</v>
      </c>
      <c r="I10" s="188">
        <f>I7+I9</f>
        <v>-74291</v>
      </c>
      <c r="J10" s="188"/>
      <c r="L10" s="115"/>
    </row>
    <row r="11" spans="1:12" ht="24" customHeight="1">
      <c r="A11" s="191" t="s">
        <v>55</v>
      </c>
      <c r="B11" s="187">
        <v>596</v>
      </c>
      <c r="C11" s="187">
        <v>190</v>
      </c>
      <c r="D11" s="188">
        <v>190</v>
      </c>
      <c r="E11" s="188" t="s">
        <v>57</v>
      </c>
      <c r="F11" s="188" t="s">
        <v>58</v>
      </c>
      <c r="G11" s="188"/>
      <c r="H11" s="188">
        <v>596</v>
      </c>
      <c r="I11" s="188">
        <v>190</v>
      </c>
      <c r="J11" s="188">
        <v>190</v>
      </c>
      <c r="L11" s="115"/>
    </row>
    <row r="12" spans="1:12" ht="24.75" customHeight="1">
      <c r="A12" s="191" t="s">
        <v>56</v>
      </c>
      <c r="B12" s="187">
        <v>3071</v>
      </c>
      <c r="C12" s="187">
        <v>3260</v>
      </c>
      <c r="D12" s="188">
        <v>3260</v>
      </c>
      <c r="E12" s="188" t="s">
        <v>58</v>
      </c>
      <c r="F12" s="188" t="s">
        <v>58</v>
      </c>
      <c r="G12" s="188"/>
      <c r="H12" s="188">
        <v>3071</v>
      </c>
      <c r="I12" s="188">
        <v>3260</v>
      </c>
      <c r="J12" s="188">
        <v>3260</v>
      </c>
      <c r="L12" s="115"/>
    </row>
    <row r="13" spans="1:12" ht="33.75" customHeight="1">
      <c r="A13" s="191" t="s">
        <v>179</v>
      </c>
      <c r="B13" s="187">
        <f>B10+B11-B12</f>
        <v>51525</v>
      </c>
      <c r="C13" s="187">
        <f>C10+C11-C12</f>
        <v>51525</v>
      </c>
      <c r="D13" s="188">
        <f>D10+D11-D12</f>
        <v>53106</v>
      </c>
      <c r="E13" s="188">
        <f>E10</f>
        <v>93579</v>
      </c>
      <c r="F13" s="188">
        <v>112580</v>
      </c>
      <c r="G13" s="188">
        <v>132273</v>
      </c>
      <c r="H13" s="188">
        <f>H10+H11-H12</f>
        <v>-42054</v>
      </c>
      <c r="I13" s="188">
        <f>I10+I12-I12</f>
        <v>-74291</v>
      </c>
      <c r="J13" s="188">
        <f>J7+J11-J12</f>
        <v>-79167</v>
      </c>
      <c r="L13" s="115"/>
    </row>
    <row r="14" spans="1:12" ht="20.25" customHeight="1">
      <c r="A14" s="191" t="s">
        <v>312</v>
      </c>
      <c r="B14" s="187"/>
      <c r="C14" s="187"/>
      <c r="D14" s="188">
        <v>2630</v>
      </c>
      <c r="E14" s="188"/>
      <c r="F14" s="188"/>
      <c r="G14" s="188">
        <v>2630</v>
      </c>
      <c r="H14" s="188"/>
      <c r="I14" s="188"/>
      <c r="J14" s="188"/>
      <c r="L14" s="115"/>
    </row>
    <row r="15" spans="1:10" ht="35.25" customHeight="1">
      <c r="A15" s="191" t="s">
        <v>59</v>
      </c>
      <c r="B15" s="187">
        <v>51525</v>
      </c>
      <c r="C15" s="187">
        <v>51525</v>
      </c>
      <c r="D15" s="188">
        <v>55736</v>
      </c>
      <c r="E15" s="188">
        <v>51525</v>
      </c>
      <c r="F15" s="188">
        <v>51525</v>
      </c>
      <c r="G15" s="188">
        <f>G13+G14</f>
        <v>134903</v>
      </c>
      <c r="H15" s="188" t="s">
        <v>57</v>
      </c>
      <c r="I15" s="188"/>
      <c r="J15" s="188">
        <v>-79167</v>
      </c>
    </row>
    <row r="16" spans="1:10" ht="64.5" customHeight="1">
      <c r="A16" s="191" t="s">
        <v>391</v>
      </c>
      <c r="B16" s="187" t="s">
        <v>58</v>
      </c>
      <c r="C16" s="187" t="s">
        <v>58</v>
      </c>
      <c r="D16" s="188"/>
      <c r="E16" s="188">
        <f>E13-E15</f>
        <v>42054</v>
      </c>
      <c r="F16" s="188">
        <f>F13-F15</f>
        <v>61055</v>
      </c>
      <c r="G16" s="188">
        <v>55736</v>
      </c>
      <c r="H16" s="188">
        <f>H13</f>
        <v>-42054</v>
      </c>
      <c r="I16" s="188" t="s">
        <v>58</v>
      </c>
      <c r="J16" s="188"/>
    </row>
    <row r="17" spans="1:10" ht="30" customHeight="1">
      <c r="A17" s="192" t="s">
        <v>6</v>
      </c>
      <c r="B17" s="187">
        <f>B6+B12+B15</f>
        <v>207193</v>
      </c>
      <c r="C17" s="193">
        <f>C5+C11+C9</f>
        <v>263706</v>
      </c>
      <c r="D17" s="194">
        <f>D5+D9+D11+D14</f>
        <v>243393</v>
      </c>
      <c r="E17" s="188">
        <f>E6+E15</f>
        <v>118627</v>
      </c>
      <c r="F17" s="194">
        <f>F6+F15</f>
        <v>132488</v>
      </c>
      <c r="G17" s="194">
        <f>G6+G16</f>
        <v>148804</v>
      </c>
      <c r="H17" s="188">
        <f>H6+H12</f>
        <v>88566</v>
      </c>
      <c r="I17" s="194">
        <f>I6+I12</f>
        <v>131218</v>
      </c>
      <c r="J17" s="194">
        <f>J6+J12</f>
        <v>94589</v>
      </c>
    </row>
    <row r="18" spans="1:10" ht="30" customHeight="1">
      <c r="A18" s="192" t="s">
        <v>7</v>
      </c>
      <c r="B18" s="187">
        <f>B5+B9+B11</f>
        <v>207193</v>
      </c>
      <c r="C18" s="193">
        <f>C6+C12+C15</f>
        <v>263706</v>
      </c>
      <c r="D18" s="194">
        <f>D6+D12+D15</f>
        <v>243393</v>
      </c>
      <c r="E18" s="188">
        <f>E5+E9</f>
        <v>160681</v>
      </c>
      <c r="F18" s="194">
        <f>F5+F9</f>
        <v>209849</v>
      </c>
      <c r="G18" s="194">
        <f>G5+G9+G14</f>
        <v>227971</v>
      </c>
      <c r="H18" s="188">
        <f>H5+H9+H11</f>
        <v>46512</v>
      </c>
      <c r="I18" s="194">
        <f>I5+I9+I11</f>
        <v>53857</v>
      </c>
      <c r="J18" s="194">
        <v>15422</v>
      </c>
    </row>
    <row r="20" spans="5:7" ht="12.75">
      <c r="E20" s="166"/>
      <c r="F20" s="166"/>
      <c r="G20" s="166"/>
    </row>
    <row r="22" spans="5:7" ht="12.75">
      <c r="E22" s="166"/>
      <c r="F22" s="166"/>
      <c r="G22" s="166"/>
    </row>
    <row r="25" spans="5:7" ht="12.75">
      <c r="E25" s="166"/>
      <c r="F25" s="166"/>
      <c r="G25" s="166"/>
    </row>
  </sheetData>
  <sheetProtection/>
  <mergeCells count="3">
    <mergeCell ref="A1:J1"/>
    <mergeCell ref="A2:J2"/>
    <mergeCell ref="A3:J3"/>
  </mergeCells>
  <printOptions/>
  <pageMargins left="0.2362204724409449" right="0.15748031496062992" top="0.5511811023622047" bottom="0.3937007874015748" header="0.1968503937007874" footer="0.31496062992125984"/>
  <pageSetup fitToHeight="1" fitToWidth="1" horizontalDpi="600" verticalDpi="600" orientation="landscape" paperSize="9" scale="85" r:id="rId1"/>
  <ignoredErrors>
    <ignoredError sqref="E13 E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50" zoomScaleNormal="50" zoomScalePageLayoutView="0" workbookViewId="0" topLeftCell="A10">
      <selection activeCell="D19" sqref="D19"/>
    </sheetView>
  </sheetViews>
  <sheetFormatPr defaultColWidth="9.140625" defaultRowHeight="15"/>
  <cols>
    <col min="1" max="1" width="104.00390625" style="38" customWidth="1"/>
    <col min="2" max="2" width="33.140625" style="38" customWidth="1"/>
    <col min="3" max="3" width="36.28125" style="38" customWidth="1"/>
    <col min="4" max="4" width="40.00390625" style="38" customWidth="1"/>
    <col min="5" max="5" width="32.7109375" style="38" customWidth="1"/>
    <col min="6" max="6" width="39.00390625" style="38" customWidth="1"/>
    <col min="7" max="7" width="36.57421875" style="38" customWidth="1"/>
    <col min="8" max="8" width="15.140625" style="38" customWidth="1"/>
    <col min="9" max="16384" width="9.140625" style="38" customWidth="1"/>
  </cols>
  <sheetData>
    <row r="1" spans="1:7" ht="39.75" customHeight="1">
      <c r="A1" s="237" t="s">
        <v>457</v>
      </c>
      <c r="B1" s="237"/>
      <c r="C1" s="237"/>
      <c r="D1" s="237"/>
      <c r="E1" s="237"/>
      <c r="F1" s="237"/>
      <c r="G1" s="237"/>
    </row>
    <row r="2" spans="1:7" ht="41.25" customHeight="1">
      <c r="A2" s="238"/>
      <c r="B2" s="239"/>
      <c r="C2" s="239"/>
      <c r="D2" s="239"/>
      <c r="E2" s="239"/>
      <c r="F2" s="239"/>
      <c r="G2" s="240"/>
    </row>
    <row r="3" spans="1:7" ht="21">
      <c r="A3" s="236" t="s">
        <v>302</v>
      </c>
      <c r="B3" s="236"/>
      <c r="C3" s="236"/>
      <c r="D3" s="236"/>
      <c r="E3" s="236"/>
      <c r="F3" s="236"/>
      <c r="G3" s="236"/>
    </row>
    <row r="4" spans="1:7" ht="39" customHeight="1">
      <c r="A4" s="169" t="s">
        <v>182</v>
      </c>
      <c r="B4" s="168" t="s">
        <v>295</v>
      </c>
      <c r="C4" s="168" t="s">
        <v>458</v>
      </c>
      <c r="D4" s="168" t="s">
        <v>459</v>
      </c>
      <c r="E4" s="168" t="s">
        <v>296</v>
      </c>
      <c r="F4" s="168" t="s">
        <v>460</v>
      </c>
      <c r="G4" s="168" t="s">
        <v>461</v>
      </c>
    </row>
    <row r="5" spans="1:7" ht="53.25" customHeight="1">
      <c r="A5" s="170" t="s">
        <v>462</v>
      </c>
      <c r="B5" s="25">
        <v>1730</v>
      </c>
      <c r="C5" s="25">
        <v>1550</v>
      </c>
      <c r="D5" s="25">
        <v>1336</v>
      </c>
      <c r="E5" s="25">
        <v>250</v>
      </c>
      <c r="F5" s="171" t="s">
        <v>297</v>
      </c>
      <c r="G5" s="171" t="s">
        <v>297</v>
      </c>
    </row>
    <row r="6" spans="1:7" ht="42" customHeight="1">
      <c r="A6" s="170" t="s">
        <v>463</v>
      </c>
      <c r="B6" s="25">
        <v>3830</v>
      </c>
      <c r="C6" s="25">
        <v>3735</v>
      </c>
      <c r="D6" s="25">
        <v>3282</v>
      </c>
      <c r="E6" s="25">
        <v>490</v>
      </c>
      <c r="F6" s="171" t="s">
        <v>298</v>
      </c>
      <c r="G6" s="171" t="s">
        <v>453</v>
      </c>
    </row>
    <row r="7" spans="1:7" ht="49.5" customHeight="1">
      <c r="A7" s="170" t="s">
        <v>404</v>
      </c>
      <c r="B7" s="25" t="s">
        <v>58</v>
      </c>
      <c r="C7" s="25" t="s">
        <v>58</v>
      </c>
      <c r="D7" s="25">
        <v>140</v>
      </c>
      <c r="E7" s="25" t="s">
        <v>58</v>
      </c>
      <c r="F7" s="171" t="s">
        <v>58</v>
      </c>
      <c r="G7" s="171" t="s">
        <v>58</v>
      </c>
    </row>
    <row r="8" spans="1:7" ht="43.5" customHeight="1">
      <c r="A8" s="170" t="s">
        <v>464</v>
      </c>
      <c r="B8" s="25">
        <v>3200</v>
      </c>
      <c r="C8" s="25">
        <v>4150</v>
      </c>
      <c r="D8" s="25">
        <v>4149</v>
      </c>
      <c r="E8" s="25" t="s">
        <v>58</v>
      </c>
      <c r="F8" s="25" t="s">
        <v>300</v>
      </c>
      <c r="G8" s="25" t="s">
        <v>479</v>
      </c>
    </row>
    <row r="9" spans="1:7" s="174" customFormat="1" ht="21">
      <c r="A9" s="172" t="s">
        <v>299</v>
      </c>
      <c r="B9" s="173"/>
      <c r="C9" s="173"/>
      <c r="D9" s="173"/>
      <c r="E9" s="173"/>
      <c r="F9" s="173"/>
      <c r="G9" s="173"/>
    </row>
    <row r="10" spans="1:7" s="174" customFormat="1" ht="21">
      <c r="A10" s="172" t="s">
        <v>454</v>
      </c>
      <c r="B10" s="173"/>
      <c r="C10" s="173"/>
      <c r="D10" s="173"/>
      <c r="E10" s="173"/>
      <c r="F10" s="173"/>
      <c r="G10" s="173"/>
    </row>
    <row r="11" spans="1:7" s="174" customFormat="1" ht="21">
      <c r="A11" s="172" t="s">
        <v>455</v>
      </c>
      <c r="B11" s="173"/>
      <c r="C11" s="173"/>
      <c r="D11" s="173"/>
      <c r="E11" s="173"/>
      <c r="F11" s="173"/>
      <c r="G11" s="173"/>
    </row>
    <row r="12" spans="1:7" ht="20.25" customHeight="1">
      <c r="A12" s="175"/>
      <c r="B12" s="175"/>
      <c r="C12" s="175"/>
      <c r="D12" s="175"/>
      <c r="E12" s="175"/>
      <c r="F12" s="175"/>
      <c r="G12" s="175"/>
    </row>
    <row r="13" spans="1:7" ht="21">
      <c r="A13" s="236" t="s">
        <v>456</v>
      </c>
      <c r="B13" s="236"/>
      <c r="C13" s="236"/>
      <c r="D13" s="236"/>
      <c r="E13" s="236"/>
      <c r="F13" s="236"/>
      <c r="G13" s="236"/>
    </row>
    <row r="14" spans="1:7" ht="65.25" customHeight="1">
      <c r="A14" s="169" t="s">
        <v>182</v>
      </c>
      <c r="B14" s="168" t="s">
        <v>295</v>
      </c>
      <c r="C14" s="176" t="s">
        <v>458</v>
      </c>
      <c r="D14" s="176" t="s">
        <v>459</v>
      </c>
      <c r="E14" s="168" t="s">
        <v>296</v>
      </c>
      <c r="F14" s="176" t="s">
        <v>460</v>
      </c>
      <c r="G14" s="176" t="s">
        <v>461</v>
      </c>
    </row>
    <row r="15" spans="1:7" ht="52.5" customHeight="1">
      <c r="A15" s="177" t="s">
        <v>465</v>
      </c>
      <c r="B15" s="168" t="s">
        <v>58</v>
      </c>
      <c r="C15" s="171">
        <v>9391</v>
      </c>
      <c r="D15" s="171" t="s">
        <v>58</v>
      </c>
      <c r="E15" s="171" t="s">
        <v>58</v>
      </c>
      <c r="F15" s="171">
        <v>9391</v>
      </c>
      <c r="G15" s="171">
        <v>9391</v>
      </c>
    </row>
    <row r="16" spans="1:7" ht="72.75" customHeight="1">
      <c r="A16" s="177" t="s">
        <v>466</v>
      </c>
      <c r="B16" s="168" t="s">
        <v>58</v>
      </c>
      <c r="C16" s="25">
        <v>8366</v>
      </c>
      <c r="D16" s="25" t="s">
        <v>58</v>
      </c>
      <c r="E16" s="171" t="s">
        <v>58</v>
      </c>
      <c r="F16" s="171">
        <v>8366</v>
      </c>
      <c r="G16" s="171">
        <v>8366</v>
      </c>
    </row>
    <row r="17" spans="1:7" ht="66" customHeight="1">
      <c r="A17" s="177" t="s">
        <v>467</v>
      </c>
      <c r="B17" s="168" t="s">
        <v>58</v>
      </c>
      <c r="C17" s="25">
        <v>9450</v>
      </c>
      <c r="D17" s="25" t="s">
        <v>58</v>
      </c>
      <c r="E17" s="171" t="s">
        <v>58</v>
      </c>
      <c r="F17" s="171">
        <v>23450</v>
      </c>
      <c r="G17" s="171">
        <v>13650</v>
      </c>
    </row>
    <row r="18" spans="1:7" ht="66" customHeight="1">
      <c r="A18" s="177" t="s">
        <v>480</v>
      </c>
      <c r="B18" s="168" t="s">
        <v>58</v>
      </c>
      <c r="C18" s="25" t="s">
        <v>58</v>
      </c>
      <c r="D18" s="25" t="s">
        <v>58</v>
      </c>
      <c r="E18" s="171" t="s">
        <v>58</v>
      </c>
      <c r="F18" s="171" t="s">
        <v>58</v>
      </c>
      <c r="G18" s="171">
        <v>14000</v>
      </c>
    </row>
    <row r="19" spans="1:7" ht="54" customHeight="1">
      <c r="A19" s="177" t="s">
        <v>468</v>
      </c>
      <c r="B19" s="168" t="s">
        <v>58</v>
      </c>
      <c r="C19" s="171">
        <v>499</v>
      </c>
      <c r="D19" s="171" t="s">
        <v>58</v>
      </c>
      <c r="E19" s="171" t="s">
        <v>58</v>
      </c>
      <c r="F19" s="171">
        <v>499</v>
      </c>
      <c r="G19" s="171">
        <v>499</v>
      </c>
    </row>
    <row r="20" spans="1:7" ht="62.25" customHeight="1">
      <c r="A20" s="170" t="s">
        <v>469</v>
      </c>
      <c r="B20" s="25">
        <v>2917</v>
      </c>
      <c r="C20" s="25">
        <v>2917</v>
      </c>
      <c r="D20" s="25">
        <v>2917</v>
      </c>
      <c r="E20" s="171" t="s">
        <v>58</v>
      </c>
      <c r="F20" s="171" t="s">
        <v>58</v>
      </c>
      <c r="G20" s="171" t="s">
        <v>58</v>
      </c>
    </row>
    <row r="21" spans="1:7" ht="51.75" customHeight="1">
      <c r="A21" s="170" t="s">
        <v>470</v>
      </c>
      <c r="B21" s="25">
        <v>2269</v>
      </c>
      <c r="C21" s="25" t="s">
        <v>301</v>
      </c>
      <c r="D21" s="25" t="s">
        <v>301</v>
      </c>
      <c r="E21" s="171" t="s">
        <v>58</v>
      </c>
      <c r="F21" s="171">
        <v>214</v>
      </c>
      <c r="G21" s="171">
        <v>182</v>
      </c>
    </row>
    <row r="22" spans="1:7" ht="53.25" customHeight="1">
      <c r="A22" s="170" t="s">
        <v>471</v>
      </c>
      <c r="B22" s="25">
        <v>2160</v>
      </c>
      <c r="C22" s="25" t="s">
        <v>301</v>
      </c>
      <c r="D22" s="25" t="s">
        <v>301</v>
      </c>
      <c r="E22" s="25">
        <v>2160</v>
      </c>
      <c r="F22" s="25">
        <v>32</v>
      </c>
      <c r="G22" s="25">
        <v>33</v>
      </c>
    </row>
    <row r="23" spans="1:7" ht="56.25" customHeight="1">
      <c r="A23" s="170" t="s">
        <v>472</v>
      </c>
      <c r="B23" s="25">
        <v>2063</v>
      </c>
      <c r="C23" s="25" t="s">
        <v>301</v>
      </c>
      <c r="D23" s="25" t="s">
        <v>301</v>
      </c>
      <c r="E23" s="25">
        <v>2063</v>
      </c>
      <c r="F23" s="25">
        <v>323</v>
      </c>
      <c r="G23" s="25" t="s">
        <v>58</v>
      </c>
    </row>
    <row r="24" spans="1:7" ht="55.5" customHeight="1">
      <c r="A24" s="170" t="s">
        <v>473</v>
      </c>
      <c r="B24" s="25">
        <v>1220</v>
      </c>
      <c r="C24" s="25">
        <v>512</v>
      </c>
      <c r="D24" s="25" t="s">
        <v>58</v>
      </c>
      <c r="E24" s="25" t="s">
        <v>58</v>
      </c>
      <c r="F24" s="25" t="s">
        <v>58</v>
      </c>
      <c r="G24" s="25" t="s">
        <v>58</v>
      </c>
    </row>
    <row r="25" spans="1:7" ht="57.75" customHeight="1">
      <c r="A25" s="170" t="s">
        <v>474</v>
      </c>
      <c r="B25" s="25">
        <v>2942</v>
      </c>
      <c r="C25" s="25">
        <v>2940</v>
      </c>
      <c r="D25" s="25">
        <v>2330</v>
      </c>
      <c r="E25" s="25">
        <v>940</v>
      </c>
      <c r="F25" s="25">
        <v>740</v>
      </c>
      <c r="G25" s="25">
        <v>599</v>
      </c>
    </row>
    <row r="26" spans="1:7" ht="54" customHeight="1">
      <c r="A26" s="170" t="s">
        <v>475</v>
      </c>
      <c r="B26" s="25">
        <v>2015</v>
      </c>
      <c r="C26" s="25">
        <v>1567</v>
      </c>
      <c r="D26" s="25">
        <v>3408</v>
      </c>
      <c r="E26" s="25" t="s">
        <v>58</v>
      </c>
      <c r="F26" s="25" t="s">
        <v>58</v>
      </c>
      <c r="G26" s="25" t="s">
        <v>58</v>
      </c>
    </row>
    <row r="27" spans="1:7" ht="58.5" customHeight="1">
      <c r="A27" s="170" t="s">
        <v>476</v>
      </c>
      <c r="B27" s="25">
        <v>14830</v>
      </c>
      <c r="C27" s="25">
        <v>1780</v>
      </c>
      <c r="D27" s="25" t="s">
        <v>58</v>
      </c>
      <c r="E27" s="25">
        <v>20000</v>
      </c>
      <c r="F27" s="25">
        <v>9011</v>
      </c>
      <c r="G27" s="25">
        <v>11336</v>
      </c>
    </row>
    <row r="28" spans="1:7" ht="15.75">
      <c r="A28" s="178"/>
      <c r="B28" s="178"/>
      <c r="C28" s="179"/>
      <c r="D28" s="179"/>
      <c r="E28" s="178"/>
      <c r="F28" s="179"/>
      <c r="G28" s="179"/>
    </row>
    <row r="29" spans="1:4" ht="24.75" customHeight="1">
      <c r="A29" s="180"/>
      <c r="C29" s="181"/>
      <c r="D29" s="181"/>
    </row>
    <row r="30" spans="1:4" ht="15.75">
      <c r="A30" s="180"/>
      <c r="C30" s="181"/>
      <c r="D30" s="181"/>
    </row>
    <row r="31" spans="1:7" ht="15.75">
      <c r="A31" s="180"/>
      <c r="C31" s="181"/>
      <c r="D31" s="181"/>
      <c r="F31" s="181"/>
      <c r="G31" s="181"/>
    </row>
  </sheetData>
  <sheetProtection/>
  <mergeCells count="4">
    <mergeCell ref="A3:G3"/>
    <mergeCell ref="A13:G13"/>
    <mergeCell ref="A1:G1"/>
    <mergeCell ref="A2:G2"/>
  </mergeCells>
  <printOptions/>
  <pageMargins left="0.24" right="0.15748031496062992" top="0.5118110236220472" bottom="0.7480314960629921" header="0.31496062992125984" footer="0.31496062992125984"/>
  <pageSetup fitToHeight="1" fitToWidth="1" horizontalDpi="200" verticalDpi="2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2014-11-13T09:51:22Z</cp:lastPrinted>
  <dcterms:created xsi:type="dcterms:W3CDTF">2006-10-17T13:40:18Z</dcterms:created>
  <dcterms:modified xsi:type="dcterms:W3CDTF">2015-05-13T11:41:01Z</dcterms:modified>
  <cp:category/>
  <cp:version/>
  <cp:contentType/>
  <cp:contentStatus/>
</cp:coreProperties>
</file>