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28800" windowHeight="12300" tabRatio="727"/>
  </bookViews>
  <sheets>
    <sheet name="1.1.sz.mell." sheetId="1" r:id="rId1"/>
    <sheet name="1.2.sz.mell." sheetId="95" r:id="rId2"/>
    <sheet name="1.3.sz.mell." sheetId="96" r:id="rId3"/>
    <sheet name="1.4.sz.mell." sheetId="97" r:id="rId4"/>
    <sheet name="2.1.sz.mell  " sheetId="73" r:id="rId5"/>
    <sheet name="2.2.sz.mell  " sheetId="61" r:id="rId6"/>
    <sheet name="3.sz.mell." sheetId="120" r:id="rId7"/>
    <sheet name="4.sz.mell." sheetId="77" r:id="rId8"/>
    <sheet name="5.sz.mell" sheetId="126" r:id="rId9"/>
    <sheet name="6.sz.mell." sheetId="63" r:id="rId10"/>
    <sheet name="7.sz.mell" sheetId="127" r:id="rId11"/>
    <sheet name="8. sz. mell. " sheetId="71" r:id="rId12"/>
    <sheet name="9.1. sz. mell" sheetId="3" r:id="rId13"/>
    <sheet name="9.1.1. sz. mell " sheetId="113" r:id="rId14"/>
    <sheet name="9.1.2. sz. mell  " sheetId="114" r:id="rId15"/>
    <sheet name="9.1.3. sz. mell   " sheetId="115" r:id="rId16"/>
    <sheet name="9.2. sz. mell" sheetId="79" r:id="rId17"/>
    <sheet name="9.2.1. sz. mell" sheetId="98" r:id="rId18"/>
    <sheet name="9.2.2. sz.  mell" sheetId="99" r:id="rId19"/>
    <sheet name="9.2.3. sz. mell" sheetId="100" r:id="rId20"/>
    <sheet name="9.3. sz. mell" sheetId="105" r:id="rId21"/>
    <sheet name="Munka1" sheetId="129" r:id="rId22"/>
    <sheet name="9.3.1. sz. mell" sheetId="106" r:id="rId23"/>
    <sheet name="9.3.2. sz. mell" sheetId="107" r:id="rId24"/>
    <sheet name="9.3.3. sz. mell" sheetId="108" r:id="rId25"/>
    <sheet name="9.4. sz. mell" sheetId="116" r:id="rId26"/>
    <sheet name="9.4.1. sz. mell" sheetId="117" r:id="rId27"/>
    <sheet name="9.4.2. sz. mell" sheetId="118" r:id="rId28"/>
    <sheet name="9.4.3. sz. mell" sheetId="119" r:id="rId29"/>
    <sheet name="10.sz.mell." sheetId="128" r:id="rId30"/>
    <sheet name="1.sz.tájékoztató" sheetId="94" r:id="rId31"/>
    <sheet name="2.sz.tájékoztató" sheetId="121" r:id="rId32"/>
    <sheet name="3.sz.tájékoztató" sheetId="122" r:id="rId33"/>
    <sheet name="4.sz.tájékoztató" sheetId="123" r:id="rId34"/>
    <sheet name="5.sz.tájékoztató" sheetId="124" r:id="rId35"/>
  </sheets>
  <definedNames>
    <definedName name="_xlnm.Print_Titles" localSheetId="12">'9.1. sz. mell'!$1:$6</definedName>
    <definedName name="_xlnm.Print_Titles" localSheetId="13">'9.1.1. sz. mell '!$1:$6</definedName>
    <definedName name="_xlnm.Print_Titles" localSheetId="14">'9.1.2. sz. mell  '!$1:$6</definedName>
    <definedName name="_xlnm.Print_Titles" localSheetId="15">'9.1.3. sz. mell   '!$1:$6</definedName>
    <definedName name="_xlnm.Print_Titles" localSheetId="16">'9.2. sz. mell'!$1:$6</definedName>
    <definedName name="_xlnm.Print_Titles" localSheetId="17">'9.2.1. sz. mell'!$1:$6</definedName>
    <definedName name="_xlnm.Print_Titles" localSheetId="18">'9.2.2. sz.  mell'!$1:$6</definedName>
    <definedName name="_xlnm.Print_Titles" localSheetId="19">'9.2.3. sz. mell'!$1:$6</definedName>
    <definedName name="_xlnm.Print_Titles" localSheetId="20">'9.3. sz. mell'!$1:$6</definedName>
    <definedName name="_xlnm.Print_Titles" localSheetId="22">'9.3.1. sz. mell'!$1:$6</definedName>
    <definedName name="_xlnm.Print_Titles" localSheetId="23">'9.3.2. sz. mell'!$1:$6</definedName>
    <definedName name="_xlnm.Print_Titles" localSheetId="24">'9.3.3. sz. mell'!$1:$6</definedName>
    <definedName name="_xlnm.Print_Titles" localSheetId="25">'9.4. sz. mell'!$1:$6</definedName>
    <definedName name="_xlnm.Print_Titles" localSheetId="26">'9.4.1. sz. mell'!$1:$6</definedName>
    <definedName name="_xlnm.Print_Titles" localSheetId="27">'9.4.2. sz. mell'!$1:$6</definedName>
    <definedName name="_xlnm.Print_Titles" localSheetId="28">'9.4.3. sz. mell'!$1:$6</definedName>
    <definedName name="_xlnm.Print_Area" localSheetId="0">'1.1.sz.mell.'!$A$1:$C$149</definedName>
    <definedName name="_xlnm.Print_Area" localSheetId="1">'1.2.sz.mell.'!$A$1:$C$149</definedName>
    <definedName name="_xlnm.Print_Area" localSheetId="2">'1.3.sz.mell.'!$A$1:$C$149</definedName>
    <definedName name="_xlnm.Print_Area" localSheetId="3">'1.4.sz.mell.'!$A$1:$C$149</definedName>
    <definedName name="_xlnm.Print_Area" localSheetId="34">'5.sz.tájékoztató'!$A$1:$D$41</definedName>
  </definedNames>
  <calcPr calcId="114210" fullCalcOnLoad="1"/>
</workbook>
</file>

<file path=xl/calcChain.xml><?xml version="1.0" encoding="utf-8"?>
<calcChain xmlns="http://schemas.openxmlformats.org/spreadsheetml/2006/main">
  <c r="E39" i="124"/>
  <c r="D40"/>
  <c r="D9" i="121"/>
  <c r="C9"/>
  <c r="C120" i="95"/>
  <c r="C106"/>
  <c r="C55"/>
  <c r="C50"/>
  <c r="C44"/>
  <c r="C33"/>
  <c r="C27"/>
  <c r="C26"/>
  <c r="C19"/>
  <c r="C12"/>
  <c r="C55" i="1"/>
  <c r="C50"/>
  <c r="C44"/>
  <c r="C33"/>
  <c r="C27"/>
  <c r="C26"/>
  <c r="C19"/>
  <c r="C12"/>
  <c r="C120"/>
  <c r="C106"/>
  <c r="C121" i="113"/>
  <c r="C107"/>
  <c r="C30"/>
  <c r="C50" i="98"/>
  <c r="C50" i="106"/>
  <c r="C50" i="116"/>
  <c r="F16" i="128"/>
  <c r="E16"/>
  <c r="D16"/>
  <c r="C16"/>
  <c r="G16"/>
  <c r="G15"/>
  <c r="G14"/>
  <c r="G13"/>
  <c r="G12"/>
  <c r="G11"/>
  <c r="G10"/>
  <c r="E24" i="127"/>
  <c r="D24"/>
  <c r="B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24"/>
  <c r="C8" i="126"/>
  <c r="C139" i="113"/>
  <c r="C134"/>
  <c r="C129"/>
  <c r="C125"/>
  <c r="C144"/>
  <c r="C138" i="95"/>
  <c r="C133"/>
  <c r="C128"/>
  <c r="C124"/>
  <c r="C90"/>
  <c r="C77"/>
  <c r="C73"/>
  <c r="C70"/>
  <c r="C65"/>
  <c r="C61"/>
  <c r="C5"/>
  <c r="C77" i="1"/>
  <c r="C73"/>
  <c r="C70"/>
  <c r="C65"/>
  <c r="C61"/>
  <c r="C5"/>
  <c r="C83"/>
  <c r="C143" i="95"/>
  <c r="C123"/>
  <c r="C83"/>
  <c r="C60"/>
  <c r="C60" i="1"/>
  <c r="C84"/>
  <c r="C91" i="113"/>
  <c r="C124"/>
  <c r="C80"/>
  <c r="C76"/>
  <c r="C73"/>
  <c r="C68"/>
  <c r="C64"/>
  <c r="C58"/>
  <c r="C53"/>
  <c r="C47"/>
  <c r="C36"/>
  <c r="C29"/>
  <c r="C22"/>
  <c r="C15"/>
  <c r="C8"/>
  <c r="C84" i="95"/>
  <c r="C144"/>
  <c r="C86" i="113"/>
  <c r="C63"/>
  <c r="C87"/>
  <c r="C145"/>
  <c r="C50" i="117"/>
  <c r="C44"/>
  <c r="C36"/>
  <c r="C29"/>
  <c r="C25"/>
  <c r="C19"/>
  <c r="C8"/>
  <c r="C44" i="106"/>
  <c r="C55"/>
  <c r="C36"/>
  <c r="C29"/>
  <c r="C25"/>
  <c r="C19"/>
  <c r="C8"/>
  <c r="C44" i="98"/>
  <c r="C55"/>
  <c r="C29"/>
  <c r="C25"/>
  <c r="C19"/>
  <c r="C8"/>
  <c r="C35"/>
  <c r="C40"/>
  <c r="B23" i="123"/>
  <c r="D30" i="121"/>
  <c r="C30"/>
  <c r="N25" i="122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O16"/>
  <c r="N14"/>
  <c r="M14"/>
  <c r="L14"/>
  <c r="K14"/>
  <c r="J14"/>
  <c r="I14"/>
  <c r="H14"/>
  <c r="G14"/>
  <c r="F14"/>
  <c r="E14"/>
  <c r="D14"/>
  <c r="C14"/>
  <c r="O13"/>
  <c r="O12"/>
  <c r="O11"/>
  <c r="O10"/>
  <c r="O9"/>
  <c r="O8"/>
  <c r="O7"/>
  <c r="O6"/>
  <c r="O5"/>
  <c r="I17" i="94"/>
  <c r="H16"/>
  <c r="G16"/>
  <c r="F16"/>
  <c r="E16"/>
  <c r="D16"/>
  <c r="I15"/>
  <c r="H14"/>
  <c r="G14"/>
  <c r="F14"/>
  <c r="E14"/>
  <c r="I14"/>
  <c r="D14"/>
  <c r="I13"/>
  <c r="H12"/>
  <c r="G12"/>
  <c r="F12"/>
  <c r="E12"/>
  <c r="D12"/>
  <c r="I11"/>
  <c r="I10"/>
  <c r="H9"/>
  <c r="G9"/>
  <c r="F9"/>
  <c r="E9"/>
  <c r="D9"/>
  <c r="I8"/>
  <c r="I7"/>
  <c r="H6"/>
  <c r="G6"/>
  <c r="G18"/>
  <c r="F6"/>
  <c r="E6"/>
  <c r="D6"/>
  <c r="C139" i="115"/>
  <c r="C134"/>
  <c r="C129"/>
  <c r="C125"/>
  <c r="C121"/>
  <c r="C107"/>
  <c r="C91"/>
  <c r="C124"/>
  <c r="C80"/>
  <c r="C76"/>
  <c r="C73"/>
  <c r="C68"/>
  <c r="C64"/>
  <c r="C58"/>
  <c r="C53"/>
  <c r="C47"/>
  <c r="C36"/>
  <c r="C29"/>
  <c r="C22"/>
  <c r="C15"/>
  <c r="C8"/>
  <c r="C139" i="114"/>
  <c r="C134"/>
  <c r="C129"/>
  <c r="C125"/>
  <c r="C121"/>
  <c r="C107"/>
  <c r="C91"/>
  <c r="C124"/>
  <c r="C80"/>
  <c r="C76"/>
  <c r="C73"/>
  <c r="C68"/>
  <c r="C64"/>
  <c r="C58"/>
  <c r="C53"/>
  <c r="C47"/>
  <c r="C36"/>
  <c r="C30"/>
  <c r="C29"/>
  <c r="C22"/>
  <c r="C15"/>
  <c r="C8"/>
  <c r="C138" i="97"/>
  <c r="C133"/>
  <c r="C128"/>
  <c r="C124"/>
  <c r="C120"/>
  <c r="C106"/>
  <c r="C90"/>
  <c r="C123"/>
  <c r="C77"/>
  <c r="C73"/>
  <c r="C70"/>
  <c r="C65"/>
  <c r="C61"/>
  <c r="C55"/>
  <c r="C50"/>
  <c r="C44"/>
  <c r="C33"/>
  <c r="C27"/>
  <c r="C26"/>
  <c r="C19"/>
  <c r="C12"/>
  <c r="C5"/>
  <c r="C138" i="96"/>
  <c r="C133"/>
  <c r="C128"/>
  <c r="C124"/>
  <c r="C120"/>
  <c r="C106"/>
  <c r="C90"/>
  <c r="C123"/>
  <c r="C77"/>
  <c r="C73"/>
  <c r="C70"/>
  <c r="C65"/>
  <c r="C61"/>
  <c r="C55"/>
  <c r="C50"/>
  <c r="C44"/>
  <c r="C33"/>
  <c r="C27"/>
  <c r="C26"/>
  <c r="C19"/>
  <c r="C12"/>
  <c r="C5"/>
  <c r="C11" i="77"/>
  <c r="C138" i="1"/>
  <c r="C133"/>
  <c r="C128"/>
  <c r="C124"/>
  <c r="C90"/>
  <c r="C139" i="3"/>
  <c r="C134"/>
  <c r="C129"/>
  <c r="C125"/>
  <c r="C121"/>
  <c r="C107"/>
  <c r="C91"/>
  <c r="C80"/>
  <c r="C76"/>
  <c r="C73"/>
  <c r="C68"/>
  <c r="C64"/>
  <c r="C58"/>
  <c r="C53"/>
  <c r="C47"/>
  <c r="C36"/>
  <c r="C30"/>
  <c r="C29"/>
  <c r="C22"/>
  <c r="C15"/>
  <c r="C8"/>
  <c r="C50" i="100"/>
  <c r="C44"/>
  <c r="C36"/>
  <c r="C29"/>
  <c r="C25"/>
  <c r="C19"/>
  <c r="C8"/>
  <c r="C35"/>
  <c r="C50" i="79"/>
  <c r="C44"/>
  <c r="C29"/>
  <c r="C25"/>
  <c r="C19"/>
  <c r="C8"/>
  <c r="C50" i="105"/>
  <c r="C44"/>
  <c r="C36"/>
  <c r="C29"/>
  <c r="C25"/>
  <c r="C19"/>
  <c r="C8"/>
  <c r="C44" i="116"/>
  <c r="C36"/>
  <c r="C29"/>
  <c r="C25"/>
  <c r="C19"/>
  <c r="C8"/>
  <c r="C50" i="118"/>
  <c r="C44"/>
  <c r="C36"/>
  <c r="C29"/>
  <c r="C25"/>
  <c r="C19"/>
  <c r="C8"/>
  <c r="C35"/>
  <c r="C40"/>
  <c r="C55"/>
  <c r="C35" i="116"/>
  <c r="C35" i="105"/>
  <c r="C55" i="100"/>
  <c r="C143" i="96"/>
  <c r="C83" i="97"/>
  <c r="H18" i="94"/>
  <c r="I16"/>
  <c r="C35" i="106"/>
  <c r="C40"/>
  <c r="C35" i="117"/>
  <c r="C40"/>
  <c r="F18" i="94"/>
  <c r="C40" i="100"/>
  <c r="C40" i="105"/>
  <c r="C40" i="116"/>
  <c r="C55" i="117"/>
  <c r="I26" i="122"/>
  <c r="D26"/>
  <c r="M26"/>
  <c r="E26"/>
  <c r="N26"/>
  <c r="L26"/>
  <c r="J26"/>
  <c r="H26"/>
  <c r="F26"/>
  <c r="O25"/>
  <c r="K26"/>
  <c r="G26"/>
  <c r="O14"/>
  <c r="C86" i="115"/>
  <c r="C144"/>
  <c r="C86" i="114"/>
  <c r="C144"/>
  <c r="C145"/>
  <c r="C143" i="97"/>
  <c r="C83" i="96"/>
  <c r="C123" i="1"/>
  <c r="C63" i="114"/>
  <c r="C87"/>
  <c r="C63" i="115"/>
  <c r="C87"/>
  <c r="C124" i="3"/>
  <c r="C145"/>
  <c r="C55" i="116"/>
  <c r="C55" i="105"/>
  <c r="E18" i="94"/>
  <c r="I9"/>
  <c r="D18"/>
  <c r="I12"/>
  <c r="C26" i="122"/>
  <c r="I6" i="94"/>
  <c r="I18"/>
  <c r="C86" i="3"/>
  <c r="C145" i="115"/>
  <c r="C144" i="97"/>
  <c r="C60"/>
  <c r="C144" i="96"/>
  <c r="C60"/>
  <c r="C143" i="1"/>
  <c r="C144" i="3"/>
  <c r="C63"/>
  <c r="C87"/>
  <c r="C35" i="79"/>
  <c r="C40"/>
  <c r="C55"/>
  <c r="E11" i="120"/>
  <c r="D11"/>
  <c r="C11"/>
  <c r="F10"/>
  <c r="F9"/>
  <c r="F8"/>
  <c r="F7"/>
  <c r="F6"/>
  <c r="F11"/>
  <c r="C8" i="119"/>
  <c r="C19"/>
  <c r="C35"/>
  <c r="C40"/>
  <c r="C25"/>
  <c r="C29"/>
  <c r="C36"/>
  <c r="C44"/>
  <c r="C50"/>
  <c r="C19" i="73"/>
  <c r="C50" i="108"/>
  <c r="C44"/>
  <c r="C55"/>
  <c r="C36"/>
  <c r="C29"/>
  <c r="C25"/>
  <c r="C19"/>
  <c r="C8"/>
  <c r="C35"/>
  <c r="C40"/>
  <c r="C50" i="107"/>
  <c r="C44"/>
  <c r="C55"/>
  <c r="C36"/>
  <c r="C29"/>
  <c r="C25"/>
  <c r="C19"/>
  <c r="C8"/>
  <c r="C35"/>
  <c r="C40"/>
  <c r="C50" i="99"/>
  <c r="C44"/>
  <c r="C55"/>
  <c r="C36"/>
  <c r="C29"/>
  <c r="C25"/>
  <c r="C19"/>
  <c r="C8"/>
  <c r="C35"/>
  <c r="C40"/>
  <c r="C18" i="73"/>
  <c r="E17" i="61"/>
  <c r="C17"/>
  <c r="E30"/>
  <c r="C18"/>
  <c r="E27" i="73"/>
  <c r="E18"/>
  <c r="C24" i="61"/>
  <c r="B35" i="71"/>
  <c r="E28"/>
  <c r="E30"/>
  <c r="E31"/>
  <c r="E32"/>
  <c r="E33"/>
  <c r="E34"/>
  <c r="D35"/>
  <c r="C35"/>
  <c r="E5"/>
  <c r="E7"/>
  <c r="E8"/>
  <c r="E9"/>
  <c r="E10"/>
  <c r="E11"/>
  <c r="D12"/>
  <c r="C12"/>
  <c r="B12"/>
  <c r="E6"/>
  <c r="E15"/>
  <c r="E16"/>
  <c r="E17"/>
  <c r="E18"/>
  <c r="E19"/>
  <c r="E20"/>
  <c r="E21"/>
  <c r="B22"/>
  <c r="C22"/>
  <c r="D22"/>
  <c r="E29"/>
  <c r="E38"/>
  <c r="E39"/>
  <c r="E40"/>
  <c r="E41"/>
  <c r="E42"/>
  <c r="E43"/>
  <c r="E44"/>
  <c r="B45"/>
  <c r="C45"/>
  <c r="D45"/>
  <c r="D52"/>
  <c r="B24" i="63"/>
  <c r="D24"/>
  <c r="E24"/>
  <c r="C27" i="73"/>
  <c r="C28"/>
  <c r="E31" i="61"/>
  <c r="E32"/>
  <c r="E45" i="71"/>
  <c r="E12"/>
  <c r="E35"/>
  <c r="C33" i="61"/>
  <c r="C55" i="119"/>
  <c r="C84" i="96"/>
  <c r="C84" i="97"/>
  <c r="C29" i="73"/>
  <c r="E28"/>
  <c r="C32" i="61"/>
  <c r="E33"/>
  <c r="C30" i="73"/>
  <c r="C144" i="1"/>
  <c r="O26" i="122"/>
  <c r="E29" i="73"/>
  <c r="C30" i="61"/>
  <c r="C31"/>
  <c r="E22" i="71"/>
  <c r="E30" i="73"/>
</calcChain>
</file>

<file path=xl/sharedStrings.xml><?xml version="1.0" encoding="utf-8"?>
<sst xmlns="http://schemas.openxmlformats.org/spreadsheetml/2006/main" count="4105" uniqueCount="625">
  <si>
    <t>Beruházási (felhalmozási) kiadások előirányzata beruházásonként</t>
  </si>
  <si>
    <t xml:space="preserve"> - ebből EU támogatás</t>
  </si>
  <si>
    <t>Vállalkozási maradvány igénybevétele</t>
  </si>
  <si>
    <t xml:space="preserve"> - ebből EU-s forrásból tám. megvalósuló programok, projektek kiadásai</t>
  </si>
  <si>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</si>
  <si>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</si>
  <si>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</si>
  <si>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</si>
  <si>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</si>
  <si>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</si>
  <si>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</si>
  <si>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</si>
  <si>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</si>
  <si>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</si>
  <si>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</si>
  <si>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</si>
  <si>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</si>
  <si>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</si>
  <si>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</si>
  <si>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</si>
  <si>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</si>
  <si>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</si>
  <si>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</si>
  <si>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</si>
  <si>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</si>
  <si>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</si>
  <si>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</si>
  <si>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</si>
  <si>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</si>
  <si>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</si>
  <si>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</si>
  <si>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</si>
  <si>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</si>
  <si>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</si>
  <si>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</si>
  <si>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</si>
  <si>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</si>
  <si>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</si>
  <si>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</si>
  <si>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</si>
  <si>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</si>
  <si>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</si>
  <si>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</si>
  <si>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</si>
  <si>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</si>
  <si>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</si>
  <si>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</si>
  <si>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Helyi adók</t>
  </si>
  <si>
    <t>Kiadások</t>
  </si>
  <si>
    <t>Egyéb fejlesztési célú kiadások</t>
  </si>
  <si>
    <t>Általános tartalék</t>
  </si>
  <si>
    <t>Céltartalék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</si>
  <si>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</si>
  <si>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</si>
  <si>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</si>
  <si>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</si>
  <si>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</si>
  <si>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</si>
  <si>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</si>
  <si>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</si>
  <si>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</si>
  <si>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</si>
  <si>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</si>
  <si>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</si>
  <si>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</si>
  <si>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</si>
  <si>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</si>
  <si>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</si>
  <si>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</si>
  <si>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</si>
  <si>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</si>
  <si>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</si>
  <si>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</si>
  <si>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</si>
  <si>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</si>
  <si>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</si>
  <si>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</si>
  <si>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</si>
  <si>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</si>
  <si>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</si>
  <si>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</si>
  <si>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</si>
  <si>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</si>
  <si>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</si>
  <si>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</si>
  <si>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</si>
  <si>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</si>
  <si>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</si>
  <si>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</si>
  <si>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</si>
  <si>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</si>
  <si>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</si>
  <si>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</si>
  <si>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</si>
  <si>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</si>
  <si>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</si>
  <si>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</si>
  <si>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</si>
  <si>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</si>
  <si>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</si>
  <si>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</si>
  <si>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</si>
  <si>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</si>
  <si>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</si>
  <si>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</si>
  <si>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</si>
  <si>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</si>
  <si>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</si>
  <si>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Társfinanszírozás</t>
  </si>
  <si>
    <t>Hozzájárulás  (E Ft)</t>
  </si>
  <si>
    <t>1.5.</t>
  </si>
  <si>
    <t>11.1.</t>
  </si>
  <si>
    <t>11.2.</t>
  </si>
  <si>
    <t>1. sz. táblázat</t>
  </si>
  <si>
    <t>2.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</si>
  <si>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</si>
  <si>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</si>
  <si>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</si>
  <si>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</si>
  <si>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</si>
  <si>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</si>
  <si>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</si>
  <si>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</si>
  <si>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</si>
  <si>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</si>
  <si>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</si>
  <si>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</si>
  <si>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</si>
  <si>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</si>
  <si>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</si>
  <si>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</si>
  <si>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</si>
  <si>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</si>
  <si>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</si>
  <si>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</si>
  <si>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</si>
  <si>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</si>
  <si>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</si>
  <si>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</si>
  <si>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</si>
  <si>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</si>
  <si>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</si>
  <si>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</si>
  <si>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</si>
  <si>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</si>
  <si>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</si>
  <si>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</si>
  <si>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Kezességvállalással kapcsolatos megtérülés</t>
  </si>
  <si>
    <t>MEGNEVEZÉS</t>
  </si>
  <si>
    <t>ÖSSZES KÖTELEZETTSÉG</t>
  </si>
  <si>
    <t>SAJÁT BEVÉTELEK ÖSSZESEN*</t>
  </si>
  <si>
    <t>Feladat megnevezése</t>
  </si>
  <si>
    <t>Költségvetési szerv megnevezése</t>
  </si>
  <si>
    <t>Száma</t>
  </si>
  <si>
    <t>Éves engedélyezett létszám előirányzat (fő)</t>
  </si>
  <si>
    <t>Közfoglalkoztatottak létszáma (fő)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</si>
  <si>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</si>
  <si>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</si>
  <si>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</si>
  <si>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</si>
  <si>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</si>
  <si>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</si>
  <si>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</si>
  <si>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</si>
  <si>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</si>
  <si>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</si>
  <si>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</si>
  <si>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</si>
  <si>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</si>
  <si>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</si>
  <si>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</si>
  <si>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</si>
  <si>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</si>
  <si>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</si>
  <si>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</si>
  <si>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</si>
  <si>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</si>
  <si>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</si>
  <si>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</si>
  <si>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</si>
  <si>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</si>
  <si>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</si>
  <si>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2016.</t>
  </si>
  <si>
    <t>Összesen
(6=3+4+5)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</si>
  <si>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</si>
  <si>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</si>
  <si>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</si>
  <si>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</si>
  <si>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</si>
  <si>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</si>
  <si>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</si>
  <si>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</si>
  <si>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</si>
  <si>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</si>
  <si>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</si>
  <si>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</si>
  <si>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</si>
  <si>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</si>
  <si>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</si>
  <si>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</si>
  <si>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</si>
  <si>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</si>
  <si>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</si>
  <si>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</si>
  <si>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</si>
  <si>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</si>
  <si>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</si>
  <si>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</si>
  <si>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</si>
  <si>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</si>
  <si>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</si>
  <si>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</si>
  <si>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</si>
  <si>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</si>
  <si>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</si>
  <si>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</si>
  <si>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</si>
  <si>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</si>
  <si>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</si>
  <si>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</si>
  <si>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</si>
  <si>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</si>
  <si>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</si>
  <si>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</si>
  <si>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</si>
  <si>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</si>
  <si>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</si>
  <si>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</si>
  <si>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</si>
  <si>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</si>
  <si>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</si>
  <si>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</si>
  <si>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</si>
  <si>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</si>
  <si>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</si>
  <si>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</si>
  <si>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</si>
  <si>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</si>
  <si>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</si>
  <si>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</si>
  <si>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</si>
  <si>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</si>
  <si>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 kölcsönök visszatér.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</si>
  <si>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</si>
  <si>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</si>
  <si>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</si>
  <si>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</si>
  <si>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</si>
  <si>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</si>
  <si>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</si>
  <si>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</si>
  <si>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</si>
  <si>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</si>
  <si>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</si>
  <si>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</si>
  <si>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</si>
  <si>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</si>
  <si>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</si>
  <si>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</si>
  <si>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</si>
  <si>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</si>
  <si>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</si>
  <si>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</si>
  <si>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</si>
  <si>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</si>
  <si>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</si>
  <si>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</si>
  <si>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</si>
  <si>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</si>
  <si>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</si>
  <si>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</si>
  <si>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</si>
  <si>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</si>
  <si>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</si>
  <si>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</si>
  <si>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</si>
  <si>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</si>
  <si>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</si>
  <si>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</si>
  <si>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</si>
  <si>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</si>
  <si>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</si>
  <si>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</si>
  <si>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</si>
  <si>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</si>
  <si>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</si>
  <si>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KÖLTSÉGVETÉSI ÉS FINANSZÍROZÁSI BEVÉTELEK ÖSSZESEN: (9+16)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</si>
  <si>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</si>
  <si>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</si>
  <si>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</si>
  <si>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</si>
  <si>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</si>
  <si>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</si>
  <si>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</si>
  <si>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</si>
  <si>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</si>
  <si>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</si>
  <si>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</si>
  <si>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</si>
  <si>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</si>
  <si>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</si>
  <si>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</si>
  <si>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</si>
  <si>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</si>
  <si>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</si>
  <si>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</si>
  <si>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</si>
  <si>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</si>
  <si>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</si>
  <si>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</si>
  <si>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</si>
  <si>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</si>
  <si>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</si>
  <si>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</si>
  <si>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</si>
  <si>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</si>
  <si>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</si>
  <si>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</si>
  <si>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</si>
  <si>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</si>
  <si>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</si>
  <si>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</si>
  <si>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</si>
  <si>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</si>
  <si>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</si>
  <si>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</si>
  <si>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</si>
  <si>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</si>
  <si>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</si>
  <si>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</si>
  <si>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</si>
  <si>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</si>
  <si>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</si>
  <si>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</si>
  <si>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</si>
  <si>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</si>
  <si>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</si>
  <si>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</si>
  <si>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</si>
  <si>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</si>
  <si>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</si>
  <si>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</si>
  <si>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</si>
  <si>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</si>
  <si>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</si>
  <si>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Önkormányzatok működési támogatásai</t>
  </si>
  <si>
    <t>Működési célú támogatások államháztartáson belülről</t>
  </si>
  <si>
    <t>Működési célú átvett pénzeszközök</t>
  </si>
  <si>
    <t>4.-ből EU-s támogatás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</si>
  <si>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</si>
  <si>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</si>
  <si>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</si>
  <si>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</si>
  <si>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</si>
  <si>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</si>
  <si>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Likviditási célú hitelek törlesztése</t>
  </si>
  <si>
    <t>Költségvetési kiadások összesen (1.+...+12.)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</si>
  <si>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</si>
  <si>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</si>
  <si>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</si>
  <si>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</si>
  <si>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</si>
  <si>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</si>
  <si>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</si>
  <si>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</si>
  <si>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</si>
  <si>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</si>
  <si>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</si>
  <si>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</si>
  <si>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</si>
  <si>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</si>
  <si>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>2017.</t>
  </si>
  <si>
    <t>Belföldi értékpapírok kiadásai (6.1. + … + 6.4.)</t>
  </si>
  <si>
    <t xml:space="preserve"> 10.</t>
  </si>
  <si>
    <t>2.-ból EU-s támogatás</t>
  </si>
  <si>
    <t>Költségvetési bevételek összesen (1.+2.+4.+5.+7.+…+12.)</t>
  </si>
  <si>
    <t>Költségvetési bevételek összesen: (1.+3.+4.+6.+…+11.)</t>
  </si>
  <si>
    <t>Költségvetési kiadások összesen: (1.+3.+5.+...+11.)</t>
  </si>
  <si>
    <t>Összes bevétel, kiadás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</si>
  <si>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</si>
  <si>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</si>
  <si>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</si>
  <si>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</si>
  <si>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</si>
  <si>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</si>
  <si>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</si>
  <si>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</si>
  <si>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</si>
  <si>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</si>
  <si>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</si>
  <si>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</si>
  <si>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</si>
  <si>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</si>
  <si>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</si>
  <si>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</si>
  <si>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</si>
  <si>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</si>
  <si>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</si>
  <si>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</si>
  <si>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KIADÁSOK ÖSSZESEN: (1.+2.)</t>
  </si>
  <si>
    <t>BEVÉTELEK ÖSSZESEN: (9+16)</t>
  </si>
  <si>
    <t>Kötelező feladatok bevételei, kiadásai</t>
  </si>
  <si>
    <t>Önként vállalt feladatok bevételei, kiadásai</t>
  </si>
  <si>
    <t>Állami (államigazgataási) feladatok bevételei, kiadásai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</si>
  <si>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</si>
  <si>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</si>
  <si>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</si>
  <si>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</si>
  <si>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</si>
  <si>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</si>
  <si>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</si>
  <si>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</si>
  <si>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</si>
  <si>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Állami (államigazgatási) feladatok bevételei, kiadása</t>
  </si>
  <si>
    <t>04</t>
  </si>
  <si>
    <t>Osztalék, a koncessziós díj és a hozambevétel</t>
  </si>
  <si>
    <t>Bevételi jogcím Önként vállalt feladat</t>
  </si>
  <si>
    <t>Bevételi jogcím / Államigazgatási feladatok</t>
  </si>
  <si>
    <t>Bevételi jogcím / Kötelező feladatok</t>
  </si>
  <si>
    <t>Költségvetési szerv I. Óvoda</t>
  </si>
  <si>
    <t>Költségvetési szerv II. Bölcsőde</t>
  </si>
  <si>
    <t>Polgármesteri hivatal</t>
  </si>
  <si>
    <t>Győrújbarát Község Önkormányzat saját bevételeinek részletezése az adósságot keletkeztető ügyletből származó tárgyévi fizetési kötelezettség megállapításához</t>
  </si>
  <si>
    <t>Költségvetési szerv I. Pitypang Óvoda</t>
  </si>
  <si>
    <t xml:space="preserve">Költségvetési szerv II. Baráti Bölcsőde </t>
  </si>
  <si>
    <t>Győrújbarát Község Önkormányzat adósságot keletkeztető ügyletekből és kezességvállalásokból fennálló kötelezettségei</t>
  </si>
  <si>
    <t>Pénzforgalom nélküli kiadások</t>
  </si>
  <si>
    <t>Pénzforgalom nélküli kiadás</t>
  </si>
  <si>
    <t>Pénzforgalom nélküli technikai tételek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</si>
  <si>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</si>
  <si>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</si>
  <si>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</si>
  <si>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</si>
  <si>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</si>
  <si>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</si>
  <si>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</si>
  <si>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</si>
  <si>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Közkincs hiteltörlesztés (Civilház felújítás)</t>
  </si>
  <si>
    <t>Közkincs hiteltörlesztés (Műv.Ház Hangtechnika)</t>
  </si>
  <si>
    <t>Beruházási kiadások beruházásonként</t>
  </si>
  <si>
    <t xml:space="preserve">Győr Nagytérségi Hulladékudvar kialakítása önrész </t>
  </si>
  <si>
    <t>2011</t>
  </si>
  <si>
    <t>Felújítási kiadások felújításonként</t>
  </si>
  <si>
    <t>Egyéb (Pl.: garancia és kezességvállalás, stb.)</t>
  </si>
  <si>
    <t>Összesen (1+4+7+9+11)</t>
  </si>
  <si>
    <t>Előirányzat-felhasználási terv
2014. évre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</si>
  <si>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</si>
  <si>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</si>
  <si>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</si>
  <si>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</si>
  <si>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</si>
  <si>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</si>
  <si>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</si>
  <si>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</si>
  <si>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</si>
  <si>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</si>
  <si>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</si>
  <si>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</si>
  <si>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</si>
  <si>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</si>
  <si>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</si>
  <si>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</si>
  <si>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</si>
  <si>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</si>
  <si>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</si>
  <si>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</si>
  <si>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</si>
  <si>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adatok Ezer forintban</t>
  </si>
  <si>
    <t>Jogcím</t>
  </si>
  <si>
    <t>Önkormányzati hivatal működése</t>
  </si>
  <si>
    <t>Település-üzemeltetéshez kapcsolódó feladatok</t>
  </si>
  <si>
    <t>Óvodai feladatok támogatása</t>
  </si>
  <si>
    <t>Kedvezményes gyermekétkeztetés</t>
  </si>
  <si>
    <t>Szociális ellátás támogatása</t>
  </si>
  <si>
    <t>Szociális étkeztetés</t>
  </si>
  <si>
    <t>Házi segítségnyújtás</t>
  </si>
  <si>
    <t>Bölcsődei ellátás</t>
  </si>
  <si>
    <t>Könyvtár, közművelődés</t>
  </si>
  <si>
    <t>Üdülőhelyi feladatok támogatása</t>
  </si>
  <si>
    <t>Támogatott szervezet neve</t>
  </si>
  <si>
    <t>Támogatás célja</t>
  </si>
  <si>
    <t>Nyúl Község Önkormányzata</t>
  </si>
  <si>
    <t>Állatorvos bérjellegű ktgének megtérítése (50%)</t>
  </si>
  <si>
    <t>Győri Többcélú Kistérségi Társulás</t>
  </si>
  <si>
    <t>Tagdíj</t>
  </si>
  <si>
    <t>Működési hozzájárulás</t>
  </si>
  <si>
    <t xml:space="preserve">TÖOSZ </t>
  </si>
  <si>
    <t xml:space="preserve">Arrabona EGTC </t>
  </si>
  <si>
    <t>Bursa Hungarica Ösztöndíj pályázat</t>
  </si>
  <si>
    <t xml:space="preserve">Ösztöndíj pályázat </t>
  </si>
  <si>
    <t>Győr Nagytérségi Hulladékudvar -önrész 2016-ig</t>
  </si>
  <si>
    <t>önrész</t>
  </si>
  <si>
    <t xml:space="preserve">Győri Vizi Társulat </t>
  </si>
  <si>
    <t>Érdekeltségi hozzájárulás</t>
  </si>
  <si>
    <t>Térségi Óvodai Egyesület</t>
  </si>
  <si>
    <t>Működési támogatás</t>
  </si>
  <si>
    <t>Iskolaegészségügyi ellátás</t>
  </si>
  <si>
    <t>Győri Kommunális Szolg.</t>
  </si>
  <si>
    <t>Katolikus Egyház</t>
  </si>
  <si>
    <t>Bérleti díj</t>
  </si>
  <si>
    <t>Evangélikus Egyház</t>
  </si>
  <si>
    <t>29.</t>
  </si>
  <si>
    <t>30.</t>
  </si>
  <si>
    <t>31.</t>
  </si>
  <si>
    <t>32.</t>
  </si>
  <si>
    <t>Nem kötelező!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</si>
  <si>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</si>
  <si>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</si>
  <si>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</si>
  <si>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</si>
  <si>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</si>
  <si>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</si>
  <si>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</si>
  <si>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</si>
  <si>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</si>
  <si>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</si>
  <si>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</si>
  <si>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</si>
  <si>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</si>
  <si>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</si>
  <si>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</si>
  <si>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</si>
  <si>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</si>
  <si>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</si>
  <si>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</si>
  <si>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Napelemes pályázat</t>
  </si>
  <si>
    <t>2016. után</t>
  </si>
  <si>
    <t>Kisértékű tárgyi eszközök beszerzése</t>
  </si>
  <si>
    <t>polgármesteri hivatal</t>
  </si>
  <si>
    <t>bölcsőde</t>
  </si>
  <si>
    <t>óvoda</t>
  </si>
  <si>
    <t>önkormányzat</t>
  </si>
  <si>
    <t xml:space="preserve"> forintban !</t>
  </si>
  <si>
    <t>forintban!</t>
  </si>
  <si>
    <t>Belső ellenőrzés</t>
  </si>
  <si>
    <t>Fejlesztési cél leírása</t>
  </si>
  <si>
    <t>Fejlesztés várható kiadása</t>
  </si>
  <si>
    <t>ADÓSSÁGOT KELETKEZTETŐ ÜGYLETEK VÁRHATÓ EGYÜTTES ÖSSZEGE</t>
  </si>
  <si>
    <t>Felújítási kiadások előirányzata felújításonként</t>
  </si>
  <si>
    <t>Felújítás  megnevezése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</si>
  <si>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</si>
  <si>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</si>
  <si>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</si>
  <si>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</si>
  <si>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</si>
  <si>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</si>
  <si>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</si>
  <si>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</si>
  <si>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</si>
  <si>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</si>
  <si>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</si>
  <si>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</si>
  <si>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</si>
  <si>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</si>
  <si>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</si>
  <si>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</si>
  <si>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</si>
  <si>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</si>
  <si>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CIVIL SZERVEZETeK TÁMOGATÁSA</t>
  </si>
  <si>
    <t>K I M U T A T Á S
a 2016. évben céljelleggel juttatott támogatásokról</t>
  </si>
  <si>
    <t>Támogatás összge 2016</t>
  </si>
  <si>
    <t>2016. évi előirányzat</t>
  </si>
  <si>
    <t>2016 előtti kifizetés</t>
  </si>
  <si>
    <t>A 2016. évi általános működés és ágazati feladatok támogatásának alakulása jogcímenként</t>
  </si>
  <si>
    <t>2016. évi támogatás összesen</t>
  </si>
  <si>
    <t>Forintban !</t>
  </si>
  <si>
    <t>Önkormányzaton kívüli EU-s projektekhez történő hozzájárulás 2016. évi előirányzat</t>
  </si>
  <si>
    <t>2016. év utáni szükséglet
(6=2 - 4 - 5)</t>
  </si>
  <si>
    <t>Felhasználás
2016. XII.31-ig</t>
  </si>
  <si>
    <t xml:space="preserve">Panoráma u.  Útépítés </t>
  </si>
  <si>
    <t>Piactér kialakítása</t>
  </si>
  <si>
    <t>Járda felújítás</t>
  </si>
  <si>
    <t>Buszmegállók</t>
  </si>
  <si>
    <t>Kamerarendszer  kiépítés</t>
  </si>
  <si>
    <t xml:space="preserve">Iskola udvarán pályakialakítás </t>
  </si>
  <si>
    <t xml:space="preserve">Virágosítás </t>
  </si>
  <si>
    <t>Labdarúgó Egyesület tám. Fejlesztési pályázathoz</t>
  </si>
  <si>
    <t>2016</t>
  </si>
  <si>
    <t>Közművelődési érdekeltségnövelő támogatás</t>
  </si>
  <si>
    <t>Kisbaráti Fő tér kialakítása</t>
  </si>
  <si>
    <t>Győrújbarát Község Önkormányzat 2016. évi adósságot keletkeztető fejlesztési céljai</t>
  </si>
  <si>
    <t>2018.</t>
  </si>
  <si>
    <t>Forintban</t>
  </si>
  <si>
    <t>......................, 2016. .......................... hó ..... nap</t>
  </si>
  <si>
    <t>2017. 
után</t>
  </si>
  <si>
    <t>Családsegítés, gyermekjólét</t>
  </si>
  <si>
    <t>Pannónia Kincse Leader Egyesület</t>
  </si>
  <si>
    <t>Baba-Mama Klub</t>
  </si>
  <si>
    <t>Baráti dalkör</t>
  </si>
  <si>
    <t>Csobolyó Néptáncegyüttes</t>
  </si>
  <si>
    <t>Nyugdíjas Klub</t>
  </si>
  <si>
    <t>Neulingen-Győrújbarát Baráti Társaság</t>
  </si>
  <si>
    <t xml:space="preserve">Tűzoltó Egyesület </t>
  </si>
  <si>
    <t>Győrújbaráti Díszpolgárok Társasága</t>
  </si>
  <si>
    <t>Keresztény Egyesület</t>
  </si>
  <si>
    <t>Kézilabda Egyesület</t>
  </si>
  <si>
    <t>Labdarúgó Egyesület</t>
  </si>
  <si>
    <t>Győrújbarát DSE</t>
  </si>
  <si>
    <t>Mentő Alapítvány</t>
  </si>
  <si>
    <t>33.</t>
  </si>
  <si>
    <t>Thorigné-Fouillard-Győrújbarát Baráti Társaság tám.</t>
  </si>
  <si>
    <t>Győrújbarát sportolója</t>
  </si>
  <si>
    <t>Pincekultúra Egyesület</t>
  </si>
  <si>
    <t>Református Egyház</t>
  </si>
  <si>
    <t>Tartalék</t>
  </si>
  <si>
    <t>Ring Íjász Egyesület</t>
  </si>
  <si>
    <t>Csobolyó Néptáncegyüttes Jubileumi műsor</t>
  </si>
  <si>
    <t>34.</t>
  </si>
  <si>
    <t>35.</t>
  </si>
  <si>
    <t xml:space="preserve">2.1. melléklet a 11/2016. (II.24.) önkormányzati rendelethez     </t>
  </si>
  <si>
    <t xml:space="preserve">2.2. melléklet a 11/2016. (II.24.) önkormányzati rendelethez     </t>
  </si>
  <si>
    <t>9.1. melléklet a 11/2016. (II.24.) önkormányzati rendelethez</t>
  </si>
  <si>
    <t>9.1.1. melléklet a 11/2016. (II.24.) önkormányzati rendelethez</t>
  </si>
  <si>
    <t>9.1.2. melléklet a 11/2016. (II.24.) önkormányzati rendelethez</t>
  </si>
  <si>
    <t>9.1.3. melléklet a 11/2016. (II.24.) önkormányzati rendelethez</t>
  </si>
  <si>
    <t>9.2.melléklet a 11/2016. (II.24.) önkormányzati rendelethez</t>
  </si>
  <si>
    <t>9.2.1. melléklet a 11/2016. (II.24.) önkormányzati rendelethez</t>
  </si>
  <si>
    <t>9.2.2. melléklet a 11/2016. (II.24.) önkormányzati rendelethez</t>
  </si>
  <si>
    <t>9.2.3. melléklet a 11/2016. (II.24.) önkormányzati rendelethez</t>
  </si>
  <si>
    <t>9.3. melléklet a 11/2016. (II.24.) önkormányzati rendelethez</t>
  </si>
  <si>
    <t>9.3.1. melléklet a 11/2016. (II.24.) önkormányzati rendelethez</t>
  </si>
  <si>
    <t>9.3.2. melléklet a 11/2016. (II.24.) önkormányzati rendelethez</t>
  </si>
  <si>
    <t>9.3.3. melléklet a 11/2016. (II.24.) önkormányzati rendelethez</t>
  </si>
  <si>
    <t>9.4. melléklet a 11/2016. (II.24.) önkormányzati rendelethez</t>
  </si>
  <si>
    <t>9.4.3. melléklet a 11/2016. (II.24.)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</si>
</sst>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&quot; Ft&quot;"/>
  </numFmts>
  <fonts count="48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i/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 CE"/>
      <charset val="238"/>
    </font>
    <font>
      <b/>
      <sz val="14"/>
      <color indexed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i/>
      <sz val="8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9"/>
        <bgColor indexed="64"/>
      </patternFill>
    </fill>
    <fill>
      <patternFill patternType="darkHorizontal"/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2" fillId="0" borderId="0"/>
    <xf numFmtId="0" fontId="12" fillId="0" borderId="0"/>
  </cellStyleXfs>
  <cellXfs count="597">
    <xf numFmtId="0" fontId="0" fillId="0" borderId="0" xfId="0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7" fillId="0" borderId="0" xfId="6" applyFont="1" applyFill="1" applyBorder="1" applyAlignment="1" applyProtection="1">
      <alignment horizontal="center" vertical="center" wrapText="1"/>
    </xf>
    <xf numFmtId="0" fontId="7" fillId="0" borderId="0" xfId="6" applyFont="1" applyFill="1" applyBorder="1" applyAlignment="1" applyProtection="1">
      <alignment vertical="center" wrapText="1"/>
    </xf>
    <xf numFmtId="0" fontId="21" fillId="0" borderId="2" xfId="6" applyFont="1" applyFill="1" applyBorder="1" applyAlignment="1" applyProtection="1">
      <alignment horizontal="left" vertical="center" wrapText="1" indent="1"/>
    </xf>
    <xf numFmtId="0" fontId="21" fillId="0" borderId="3" xfId="6" applyFont="1" applyFill="1" applyBorder="1" applyAlignment="1" applyProtection="1">
      <alignment horizontal="lef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1"/>
    </xf>
    <xf numFmtId="0" fontId="21" fillId="0" borderId="5" xfId="6" applyFont="1" applyFill="1" applyBorder="1" applyAlignment="1" applyProtection="1">
      <alignment horizontal="left" vertical="center" wrapText="1" indent="1"/>
    </xf>
    <xf numFmtId="0" fontId="21" fillId="0" borderId="6" xfId="6" applyFont="1" applyFill="1" applyBorder="1" applyAlignment="1" applyProtection="1">
      <alignment horizontal="left" vertical="center" wrapText="1" indent="1"/>
    </xf>
    <xf numFmtId="0" fontId="21" fillId="0" borderId="7" xfId="6" applyFont="1" applyFill="1" applyBorder="1" applyAlignment="1" applyProtection="1">
      <alignment horizontal="left" vertical="center" wrapText="1" indent="1"/>
    </xf>
    <xf numFmtId="49" fontId="21" fillId="0" borderId="8" xfId="6" applyNumberFormat="1" applyFont="1" applyFill="1" applyBorder="1" applyAlignment="1" applyProtection="1">
      <alignment horizontal="left" vertical="center" wrapText="1" indent="1"/>
    </xf>
    <xf numFmtId="49" fontId="21" fillId="0" borderId="9" xfId="6" applyNumberFormat="1" applyFont="1" applyFill="1" applyBorder="1" applyAlignment="1" applyProtection="1">
      <alignment horizontal="left" vertical="center" wrapText="1" indent="1"/>
    </xf>
    <xf numFmtId="49" fontId="21" fillId="0" borderId="10" xfId="6" applyNumberFormat="1" applyFont="1" applyFill="1" applyBorder="1" applyAlignment="1" applyProtection="1">
      <alignment horizontal="left" vertical="center" wrapText="1" indent="1"/>
    </xf>
    <xf numFmtId="49" fontId="21" fillId="0" borderId="11" xfId="6" applyNumberFormat="1" applyFont="1" applyFill="1" applyBorder="1" applyAlignment="1" applyProtection="1">
      <alignment horizontal="left" vertical="center" wrapText="1" indent="1"/>
    </xf>
    <xf numFmtId="49" fontId="21" fillId="0" borderId="12" xfId="6" applyNumberFormat="1" applyFont="1" applyFill="1" applyBorder="1" applyAlignment="1" applyProtection="1">
      <alignment horizontal="left" vertical="center" wrapText="1" indent="1"/>
    </xf>
    <xf numFmtId="49" fontId="21" fillId="0" borderId="13" xfId="6" applyNumberFormat="1" applyFont="1" applyFill="1" applyBorder="1" applyAlignment="1" applyProtection="1">
      <alignment horizontal="left" vertical="center" wrapText="1" indent="1"/>
    </xf>
    <xf numFmtId="0" fontId="21" fillId="0" borderId="0" xfId="6" applyFont="1" applyFill="1" applyBorder="1" applyAlignment="1" applyProtection="1">
      <alignment horizontal="left" vertical="center" wrapText="1" indent="1"/>
    </xf>
    <xf numFmtId="0" fontId="19" fillId="0" borderId="14" xfId="6" applyFont="1" applyFill="1" applyBorder="1" applyAlignment="1" applyProtection="1">
      <alignment horizontal="left" vertical="center" wrapText="1" indent="1"/>
    </xf>
    <xf numFmtId="0" fontId="19" fillId="0" borderId="15" xfId="6" applyFont="1" applyFill="1" applyBorder="1" applyAlignment="1" applyProtection="1">
      <alignment horizontal="left" vertical="center" wrapText="1" indent="1"/>
    </xf>
    <xf numFmtId="0" fontId="19" fillId="0" borderId="16" xfId="6" applyFont="1" applyFill="1" applyBorder="1" applyAlignment="1" applyProtection="1">
      <alignment horizontal="left" vertical="center" wrapText="1" indent="1"/>
    </xf>
    <xf numFmtId="0" fontId="8" fillId="0" borderId="14" xfId="6" applyFont="1" applyFill="1" applyBorder="1" applyAlignment="1" applyProtection="1">
      <alignment horizontal="center" vertical="center" wrapText="1"/>
    </xf>
    <xf numFmtId="0" fontId="8" fillId="0" borderId="15" xfId="6" applyFont="1" applyFill="1" applyBorder="1" applyAlignment="1" applyProtection="1">
      <alignment horizontal="center" vertical="center" wrapText="1"/>
    </xf>
    <xf numFmtId="164" fontId="21" fillId="0" borderId="3" xfId="0" applyNumberFormat="1" applyFont="1" applyFill="1" applyBorder="1" applyAlignment="1" applyProtection="1">
      <alignment vertical="center" wrapText="1"/>
      <protection locked="0"/>
    </xf>
    <xf numFmtId="164" fontId="21" fillId="0" borderId="7" xfId="0" applyNumberFormat="1" applyFont="1" applyFill="1" applyBorder="1" applyAlignment="1" applyProtection="1">
      <alignment vertical="center" wrapText="1"/>
      <protection locked="0"/>
    </xf>
    <xf numFmtId="0" fontId="19" fillId="0" borderId="15" xfId="6" applyFont="1" applyFill="1" applyBorder="1" applyAlignment="1" applyProtection="1">
      <alignment vertical="center" wrapText="1"/>
    </xf>
    <xf numFmtId="0" fontId="19" fillId="0" borderId="17" xfId="6" applyFont="1" applyFill="1" applyBorder="1" applyAlignment="1" applyProtection="1">
      <alignment vertical="center" wrapText="1"/>
    </xf>
    <xf numFmtId="0" fontId="19" fillId="0" borderId="14" xfId="6" applyFont="1" applyFill="1" applyBorder="1" applyAlignment="1" applyProtection="1">
      <alignment horizontal="center" vertical="center" wrapText="1"/>
    </xf>
    <xf numFmtId="0" fontId="19" fillId="0" borderId="15" xfId="6" applyFont="1" applyFill="1" applyBorder="1" applyAlignment="1" applyProtection="1">
      <alignment horizontal="center" vertical="center" wrapText="1"/>
    </xf>
    <xf numFmtId="0" fontId="19" fillId="0" borderId="18" xfId="6" applyFont="1" applyFill="1" applyBorder="1" applyAlignment="1" applyProtection="1">
      <alignment horizontal="center" vertical="center" wrapText="1"/>
    </xf>
    <xf numFmtId="0" fontId="8" fillId="0" borderId="18" xfId="6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21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0" fillId="0" borderId="0" xfId="0" applyNumberFormat="1" applyFill="1" applyAlignment="1" applyProtection="1">
      <alignment vertical="center" wrapText="1"/>
    </xf>
    <xf numFmtId="164" fontId="21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4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5" xfId="0" applyNumberFormat="1" applyFont="1" applyFill="1" applyBorder="1" applyAlignment="1" applyProtection="1">
      <alignment vertical="center"/>
      <protection locked="0"/>
    </xf>
    <xf numFmtId="3" fontId="33" fillId="0" borderId="3" xfId="0" applyNumberFormat="1" applyFont="1" applyFill="1" applyBorder="1" applyAlignment="1" applyProtection="1">
      <alignment vertical="center"/>
      <protection locked="0"/>
    </xf>
    <xf numFmtId="3" fontId="29" fillId="0" borderId="3" xfId="0" applyNumberFormat="1" applyFont="1" applyFill="1" applyBorder="1" applyAlignment="1" applyProtection="1">
      <alignment vertical="center"/>
      <protection locked="0"/>
    </xf>
    <xf numFmtId="49" fontId="29" fillId="0" borderId="11" xfId="0" applyNumberFormat="1" applyFont="1" applyFill="1" applyBorder="1" applyAlignment="1" applyProtection="1">
      <alignment vertical="center"/>
      <protection locked="0"/>
    </xf>
    <xf numFmtId="3" fontId="29" fillId="0" borderId="7" xfId="0" applyNumberFormat="1" applyFont="1" applyFill="1" applyBorder="1" applyAlignment="1" applyProtection="1">
      <alignment vertical="center"/>
      <protection locked="0"/>
    </xf>
    <xf numFmtId="49" fontId="29" fillId="0" borderId="9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3" fontId="4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0" fontId="28" fillId="0" borderId="15" xfId="6" applyFont="1" applyFill="1" applyBorder="1" applyAlignment="1" applyProtection="1">
      <alignment horizontal="left" vertical="center" wrapText="1" indent="1"/>
    </xf>
    <xf numFmtId="164" fontId="28" fillId="0" borderId="14" xfId="0" applyNumberFormat="1" applyFont="1" applyFill="1" applyBorder="1" applyAlignment="1" applyProtection="1">
      <alignment horizontal="left" vertical="center" wrapText="1" indent="1"/>
    </xf>
    <xf numFmtId="0" fontId="6" fillId="0" borderId="22" xfId="0" applyFont="1" applyFill="1" applyBorder="1" applyAlignment="1" applyProtection="1">
      <alignment horizontal="right"/>
    </xf>
    <xf numFmtId="0" fontId="29" fillId="0" borderId="23" xfId="6" applyFont="1" applyFill="1" applyBorder="1" applyAlignment="1" applyProtection="1">
      <alignment horizontal="left" vertical="center" wrapText="1" indent="1"/>
    </xf>
    <xf numFmtId="0" fontId="21" fillId="0" borderId="3" xfId="6" applyFont="1" applyFill="1" applyBorder="1" applyAlignment="1" applyProtection="1">
      <alignment horizontal="left" indent="6"/>
    </xf>
    <xf numFmtId="0" fontId="21" fillId="0" borderId="3" xfId="6" applyFont="1" applyFill="1" applyBorder="1" applyAlignment="1" applyProtection="1">
      <alignment horizontal="left" vertical="center" wrapText="1" indent="6"/>
    </xf>
    <xf numFmtId="0" fontId="21" fillId="0" borderId="7" xfId="6" applyFont="1" applyFill="1" applyBorder="1" applyAlignment="1" applyProtection="1">
      <alignment horizontal="left" vertical="center" wrapText="1" indent="6"/>
    </xf>
    <xf numFmtId="0" fontId="21" fillId="0" borderId="24" xfId="6" applyFont="1" applyFill="1" applyBorder="1" applyAlignment="1" applyProtection="1">
      <alignment horizontal="left" vertical="center" wrapText="1" indent="6"/>
    </xf>
    <xf numFmtId="0" fontId="2" fillId="0" borderId="0" xfId="6" applyFont="1" applyFill="1"/>
    <xf numFmtId="164" fontId="5" fillId="0" borderId="0" xfId="6" applyNumberFormat="1" applyFont="1" applyFill="1" applyBorder="1" applyAlignment="1" applyProtection="1">
      <alignment horizontal="centerContinuous" vertical="center"/>
    </xf>
    <xf numFmtId="0" fontId="15" fillId="0" borderId="9" xfId="6" applyFont="1" applyFill="1" applyBorder="1" applyAlignment="1">
      <alignment horizontal="center" vertical="center"/>
    </xf>
    <xf numFmtId="0" fontId="15" fillId="0" borderId="10" xfId="6" applyFont="1" applyFill="1" applyBorder="1" applyAlignment="1">
      <alignment horizontal="center" vertical="center"/>
    </xf>
    <xf numFmtId="0" fontId="15" fillId="0" borderId="14" xfId="6" applyFont="1" applyFill="1" applyBorder="1" applyAlignment="1">
      <alignment horizontal="center" vertical="center"/>
    </xf>
    <xf numFmtId="0" fontId="15" fillId="0" borderId="15" xfId="6" applyFont="1" applyFill="1" applyBorder="1" applyAlignment="1">
      <alignment horizontal="center" vertical="center"/>
    </xf>
    <xf numFmtId="0" fontId="15" fillId="0" borderId="18" xfId="6" applyFont="1" applyFill="1" applyBorder="1" applyAlignment="1">
      <alignment horizontal="center" vertical="center"/>
    </xf>
    <xf numFmtId="0" fontId="15" fillId="0" borderId="11" xfId="6" applyFont="1" applyFill="1" applyBorder="1" applyAlignment="1">
      <alignment horizontal="center" vertical="center"/>
    </xf>
    <xf numFmtId="0" fontId="31" fillId="0" borderId="15" xfId="6" applyFont="1" applyFill="1" applyBorder="1"/>
    <xf numFmtId="165" fontId="15" fillId="0" borderId="19" xfId="1" applyNumberFormat="1" applyFont="1" applyFill="1" applyBorder="1"/>
    <xf numFmtId="165" fontId="15" fillId="0" borderId="20" xfId="1" applyNumberFormat="1" applyFont="1" applyFill="1" applyBorder="1"/>
    <xf numFmtId="0" fontId="22" fillId="0" borderId="0" xfId="0" applyFont="1" applyFill="1" applyBorder="1" applyAlignment="1" applyProtection="1">
      <alignment horizontal="right"/>
    </xf>
    <xf numFmtId="0" fontId="15" fillId="0" borderId="4" xfId="6" applyFont="1" applyFill="1" applyBorder="1" applyProtection="1">
      <protection locked="0"/>
    </xf>
    <xf numFmtId="165" fontId="15" fillId="0" borderId="4" xfId="1" applyNumberFormat="1" applyFont="1" applyFill="1" applyBorder="1" applyProtection="1">
      <protection locked="0"/>
    </xf>
    <xf numFmtId="0" fontId="15" fillId="0" borderId="3" xfId="6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7" xfId="6" applyFont="1" applyFill="1" applyBorder="1" applyProtection="1">
      <protection locked="0"/>
    </xf>
    <xf numFmtId="165" fontId="15" fillId="0" borderId="7" xfId="1" applyNumberFormat="1" applyFont="1" applyFill="1" applyBorder="1" applyProtection="1">
      <protection locked="0"/>
    </xf>
    <xf numFmtId="0" fontId="28" fillId="0" borderId="12" xfId="6" applyFont="1" applyFill="1" applyBorder="1" applyAlignment="1" applyProtection="1">
      <alignment horizontal="center" vertical="center" wrapText="1"/>
    </xf>
    <xf numFmtId="0" fontId="28" fillId="0" borderId="5" xfId="6" applyFont="1" applyFill="1" applyBorder="1" applyAlignment="1" applyProtection="1">
      <alignment horizontal="center" vertical="center" wrapText="1"/>
    </xf>
    <xf numFmtId="0" fontId="29" fillId="0" borderId="14" xfId="6" applyFont="1" applyFill="1" applyBorder="1" applyAlignment="1" applyProtection="1">
      <alignment horizontal="center" vertical="center"/>
    </xf>
    <xf numFmtId="0" fontId="29" fillId="0" borderId="15" xfId="6" applyFont="1" applyFill="1" applyBorder="1" applyAlignment="1" applyProtection="1">
      <alignment horizontal="center" vertical="center"/>
    </xf>
    <xf numFmtId="0" fontId="29" fillId="0" borderId="18" xfId="6" applyFont="1" applyFill="1" applyBorder="1" applyAlignment="1" applyProtection="1">
      <alignment horizontal="center" vertical="center"/>
    </xf>
    <xf numFmtId="0" fontId="29" fillId="0" borderId="12" xfId="6" applyFont="1" applyFill="1" applyBorder="1" applyAlignment="1" applyProtection="1">
      <alignment horizontal="center" vertical="center"/>
    </xf>
    <xf numFmtId="0" fontId="29" fillId="0" borderId="9" xfId="6" applyFont="1" applyFill="1" applyBorder="1" applyAlignment="1" applyProtection="1">
      <alignment horizontal="center" vertical="center"/>
    </xf>
    <xf numFmtId="0" fontId="29" fillId="0" borderId="11" xfId="6" applyFont="1" applyFill="1" applyBorder="1" applyAlignment="1" applyProtection="1">
      <alignment horizontal="center" vertical="center"/>
    </xf>
    <xf numFmtId="165" fontId="28" fillId="0" borderId="18" xfId="1" applyNumberFormat="1" applyFont="1" applyFill="1" applyBorder="1" applyProtection="1"/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 applyProtection="1">
      <alignment horizontal="center" vertical="center" wrapText="1"/>
    </xf>
    <xf numFmtId="0" fontId="19" fillId="0" borderId="15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8" fillId="0" borderId="14" xfId="0" applyFont="1" applyFill="1" applyBorder="1" applyAlignment="1" applyProtection="1">
      <alignment horizontal="center" vertical="center" wrapText="1"/>
    </xf>
    <xf numFmtId="0" fontId="0" fillId="0" borderId="0" xfId="0" applyFill="1" applyProtection="1"/>
    <xf numFmtId="0" fontId="23" fillId="0" borderId="0" xfId="0" applyFont="1" applyFill="1" applyProtection="1"/>
    <xf numFmtId="0" fontId="30" fillId="0" borderId="16" xfId="0" applyFont="1" applyFill="1" applyBorder="1" applyAlignment="1" applyProtection="1">
      <alignment vertical="center"/>
    </xf>
    <xf numFmtId="0" fontId="30" fillId="0" borderId="17" xfId="0" applyFont="1" applyFill="1" applyBorder="1" applyAlignment="1" applyProtection="1">
      <alignment horizontal="center" vertical="center"/>
    </xf>
    <xf numFmtId="0" fontId="30" fillId="0" borderId="25" xfId="0" applyFont="1" applyFill="1" applyBorder="1" applyAlignment="1" applyProtection="1">
      <alignment horizontal="center" vertical="center"/>
    </xf>
    <xf numFmtId="49" fontId="29" fillId="0" borderId="12" xfId="0" applyNumberFormat="1" applyFont="1" applyFill="1" applyBorder="1" applyAlignment="1" applyProtection="1">
      <alignment vertical="center"/>
    </xf>
    <xf numFmtId="3" fontId="29" fillId="0" borderId="26" xfId="0" applyNumberFormat="1" applyFont="1" applyFill="1" applyBorder="1" applyAlignment="1" applyProtection="1">
      <alignment vertical="center"/>
    </xf>
    <xf numFmtId="49" fontId="33" fillId="0" borderId="9" xfId="0" quotePrefix="1" applyNumberFormat="1" applyFont="1" applyFill="1" applyBorder="1" applyAlignment="1" applyProtection="1">
      <alignment horizontal="left" vertical="center" indent="1"/>
    </xf>
    <xf numFmtId="3" fontId="33" fillId="0" borderId="20" xfId="0" applyNumberFormat="1" applyFont="1" applyFill="1" applyBorder="1" applyAlignment="1" applyProtection="1">
      <alignment vertical="center"/>
    </xf>
    <xf numFmtId="49" fontId="29" fillId="0" borderId="9" xfId="0" applyNumberFormat="1" applyFont="1" applyFill="1" applyBorder="1" applyAlignment="1" applyProtection="1">
      <alignment vertical="center"/>
    </xf>
    <xf numFmtId="3" fontId="29" fillId="0" borderId="20" xfId="0" applyNumberFormat="1" applyFont="1" applyFill="1" applyBorder="1" applyAlignment="1" applyProtection="1">
      <alignment vertical="center"/>
    </xf>
    <xf numFmtId="49" fontId="30" fillId="0" borderId="14" xfId="0" applyNumberFormat="1" applyFont="1" applyFill="1" applyBorder="1" applyAlignment="1" applyProtection="1">
      <alignment vertical="center"/>
    </xf>
    <xf numFmtId="3" fontId="29" fillId="0" borderId="15" xfId="0" applyNumberFormat="1" applyFont="1" applyFill="1" applyBorder="1" applyAlignment="1" applyProtection="1">
      <alignment vertical="center"/>
    </xf>
    <xf numFmtId="3" fontId="29" fillId="0" borderId="18" xfId="0" applyNumberFormat="1" applyFont="1" applyFill="1" applyBorder="1" applyAlignment="1" applyProtection="1">
      <alignment vertical="center"/>
    </xf>
    <xf numFmtId="49" fontId="29" fillId="0" borderId="9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8" fillId="0" borderId="0" xfId="0" applyNumberFormat="1" applyFont="1" applyFill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7" xfId="0" applyFont="1" applyFill="1" applyBorder="1" applyAlignment="1" applyProtection="1">
      <alignment horizontal="center" vertical="center" wrapText="1"/>
    </xf>
    <xf numFmtId="0" fontId="8" fillId="0" borderId="25" xfId="0" applyFont="1" applyFill="1" applyBorder="1" applyAlignment="1" applyProtection="1">
      <alignment horizontal="center" vertical="center" wrapText="1"/>
    </xf>
    <xf numFmtId="0" fontId="8" fillId="0" borderId="28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0" fontId="28" fillId="0" borderId="15" xfId="0" applyFont="1" applyFill="1" applyBorder="1" applyAlignment="1" applyProtection="1">
      <alignment horizontal="left" vertical="center" wrapText="1" indent="1"/>
    </xf>
    <xf numFmtId="0" fontId="27" fillId="0" borderId="14" xfId="0" applyFont="1" applyBorder="1" applyAlignment="1" applyProtection="1">
      <alignment horizontal="center" vertical="center" wrapText="1"/>
    </xf>
    <xf numFmtId="0" fontId="35" fillId="0" borderId="31" xfId="0" applyFont="1" applyBorder="1" applyAlignment="1" applyProtection="1">
      <alignment horizontal="left" wrapText="1" indent="1"/>
    </xf>
    <xf numFmtId="0" fontId="2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19" fillId="0" borderId="32" xfId="0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164" fontId="21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15" xfId="0" applyFont="1" applyBorder="1" applyAlignment="1" applyProtection="1">
      <alignment horizontal="left" vertical="center" wrapText="1" indent="1"/>
    </xf>
    <xf numFmtId="0" fontId="26" fillId="0" borderId="3" xfId="0" applyFont="1" applyBorder="1" applyAlignment="1" applyProtection="1">
      <alignment horizontal="left" vertical="center" wrapText="1" indent="1"/>
    </xf>
    <xf numFmtId="0" fontId="26" fillId="0" borderId="7" xfId="0" applyFont="1" applyBorder="1" applyAlignment="1" applyProtection="1">
      <alignment horizontal="left" vertical="center" wrapText="1" indent="1"/>
    </xf>
    <xf numFmtId="0" fontId="27" fillId="0" borderId="35" xfId="0" applyFont="1" applyBorder="1" applyAlignment="1" applyProtection="1">
      <alignment horizontal="left" vertical="center" wrapText="1" indent="1"/>
    </xf>
    <xf numFmtId="164" fontId="19" fillId="0" borderId="25" xfId="6" applyNumberFormat="1" applyFont="1" applyFill="1" applyBorder="1" applyAlignment="1" applyProtection="1">
      <alignment horizontal="right" vertical="center" wrapText="1" indent="1"/>
    </xf>
    <xf numFmtId="164" fontId="19" fillId="0" borderId="18" xfId="6" applyNumberFormat="1" applyFont="1" applyFill="1" applyBorder="1" applyAlignment="1" applyProtection="1">
      <alignment horizontal="right" vertical="center" wrapText="1" indent="1"/>
    </xf>
    <xf numFmtId="164" fontId="21" fillId="0" borderId="26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6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6" applyNumberFormat="1" applyFont="1" applyFill="1" applyBorder="1" applyAlignment="1" applyProtection="1">
      <alignment horizontal="right" vertical="center" wrapText="1" indent="1"/>
    </xf>
    <xf numFmtId="164" fontId="21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8" xfId="0" applyNumberFormat="1" applyFont="1" applyBorder="1" applyAlignment="1" applyProtection="1">
      <alignment horizontal="right" vertical="center" wrapText="1" indent="1"/>
    </xf>
    <xf numFmtId="0" fontId="6" fillId="0" borderId="22" xfId="0" applyFont="1" applyFill="1" applyBorder="1" applyAlignment="1" applyProtection="1">
      <alignment horizontal="right" vertical="center"/>
    </xf>
    <xf numFmtId="164" fontId="2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5" xfId="0" applyNumberFormat="1" applyFont="1" applyFill="1" applyBorder="1" applyAlignment="1" applyProtection="1">
      <alignment horizontal="right" vertical="center" wrapText="1" indent="1"/>
    </xf>
    <xf numFmtId="164" fontId="29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8" xfId="0" applyNumberFormat="1" applyFont="1" applyFill="1" applyBorder="1" applyAlignment="1" applyProtection="1">
      <alignment horizontal="right" vertical="center" wrapText="1" indent="1"/>
    </xf>
    <xf numFmtId="164" fontId="29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5" xfId="0" applyNumberFormat="1" applyFont="1" applyFill="1" applyBorder="1" applyAlignment="1" applyProtection="1">
      <alignment horizontal="centerContinuous" vertical="center" wrapText="1"/>
    </xf>
    <xf numFmtId="164" fontId="8" fillId="0" borderId="18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8" fillId="0" borderId="39" xfId="0" applyNumberFormat="1" applyFont="1" applyFill="1" applyBorder="1" applyAlignment="1" applyProtection="1">
      <alignment horizontal="center" vertical="center" wrapText="1"/>
    </xf>
    <xf numFmtId="164" fontId="28" fillId="0" borderId="14" xfId="0" applyNumberFormat="1" applyFont="1" applyFill="1" applyBorder="1" applyAlignment="1" applyProtection="1">
      <alignment horizontal="center" vertical="center" wrapText="1"/>
    </xf>
    <xf numFmtId="164" fontId="28" fillId="0" borderId="15" xfId="0" applyNumberFormat="1" applyFont="1" applyFill="1" applyBorder="1" applyAlignment="1" applyProtection="1">
      <alignment horizontal="center" vertical="center" wrapText="1"/>
    </xf>
    <xf numFmtId="164" fontId="28" fillId="0" borderId="18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0" fillId="0" borderId="40" xfId="0" applyNumberForma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left" vertical="center" wrapText="1" inden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21" fillId="0" borderId="9" xfId="0" applyNumberFormat="1" applyFont="1" applyFill="1" applyBorder="1" applyAlignment="1" applyProtection="1">
      <alignment horizontal="left" vertical="center" wrapText="1" indent="1"/>
    </xf>
    <xf numFmtId="164" fontId="21" fillId="0" borderId="42" xfId="0" applyNumberFormat="1" applyFont="1" applyFill="1" applyBorder="1" applyAlignment="1" applyProtection="1">
      <alignment horizontal="left" vertical="center" wrapText="1" indent="1"/>
    </xf>
    <xf numFmtId="164" fontId="31" fillId="0" borderId="3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29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1" xfId="0" applyNumberFormat="1" applyFont="1" applyFill="1" applyBorder="1" applyAlignment="1" applyProtection="1">
      <alignment horizontal="left" vertical="center" wrapText="1" indent="1"/>
    </xf>
    <xf numFmtId="164" fontId="33" fillId="0" borderId="3" xfId="0" applyNumberFormat="1" applyFont="1" applyFill="1" applyBorder="1" applyAlignment="1" applyProtection="1">
      <alignment horizontal="right" vertical="center" wrapText="1" indent="1"/>
    </xf>
    <xf numFmtId="164" fontId="31" fillId="0" borderId="14" xfId="0" applyNumberFormat="1" applyFont="1" applyFill="1" applyBorder="1" applyAlignment="1" applyProtection="1">
      <alignment horizontal="left" vertical="center" wrapText="1" indent="1"/>
    </xf>
    <xf numFmtId="164" fontId="31" fillId="0" borderId="44" xfId="0" applyNumberFormat="1" applyFont="1" applyFill="1" applyBorder="1" applyAlignment="1" applyProtection="1">
      <alignment horizontal="right" vertical="center" wrapText="1" indent="1"/>
    </xf>
    <xf numFmtId="164" fontId="2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8" xfId="0" applyNumberFormat="1" applyFont="1" applyFill="1" applyBorder="1" applyAlignment="1" applyProtection="1">
      <alignment horizontal="left" vertical="center" wrapText="1" indent="1"/>
    </xf>
    <xf numFmtId="164" fontId="29" fillId="0" borderId="9" xfId="0" applyNumberFormat="1" applyFont="1" applyFill="1" applyBorder="1" applyAlignment="1" applyProtection="1">
      <alignment horizontal="left" vertical="center" wrapText="1" indent="2"/>
    </xf>
    <xf numFmtId="164" fontId="29" fillId="0" borderId="3" xfId="0" applyNumberFormat="1" applyFont="1" applyFill="1" applyBorder="1" applyAlignment="1" applyProtection="1">
      <alignment horizontal="left" vertical="center" wrapText="1" indent="2"/>
    </xf>
    <xf numFmtId="164" fontId="33" fillId="0" borderId="3" xfId="0" applyNumberFormat="1" applyFont="1" applyFill="1" applyBorder="1" applyAlignment="1" applyProtection="1">
      <alignment horizontal="left" vertical="center" wrapText="1" indent="1"/>
    </xf>
    <xf numFmtId="164" fontId="29" fillId="0" borderId="10" xfId="0" applyNumberFormat="1" applyFont="1" applyFill="1" applyBorder="1" applyAlignment="1" applyProtection="1">
      <alignment horizontal="left" vertical="center" wrapText="1" indent="1"/>
    </xf>
    <xf numFmtId="164" fontId="21" fillId="0" borderId="10" xfId="0" applyNumberFormat="1" applyFont="1" applyFill="1" applyBorder="1" applyAlignment="1" applyProtection="1">
      <alignment horizontal="left" vertical="center" wrapText="1" indent="2"/>
    </xf>
    <xf numFmtId="164" fontId="21" fillId="0" borderId="11" xfId="0" applyNumberFormat="1" applyFont="1" applyFill="1" applyBorder="1" applyAlignment="1" applyProtection="1">
      <alignment horizontal="left" vertical="center" wrapText="1" indent="2"/>
    </xf>
    <xf numFmtId="164" fontId="33" fillId="0" borderId="4" xfId="0" applyNumberFormat="1" applyFont="1" applyFill="1" applyBorder="1" applyAlignment="1" applyProtection="1">
      <alignment horizontal="right" vertical="center" wrapText="1" indent="1"/>
    </xf>
    <xf numFmtId="165" fontId="29" fillId="0" borderId="45" xfId="1" applyNumberFormat="1" applyFont="1" applyFill="1" applyBorder="1" applyProtection="1">
      <protection locked="0"/>
    </xf>
    <xf numFmtId="165" fontId="29" fillId="0" borderId="34" xfId="1" applyNumberFormat="1" applyFont="1" applyFill="1" applyBorder="1" applyProtection="1">
      <protection locked="0"/>
    </xf>
    <xf numFmtId="165" fontId="29" fillId="0" borderId="30" xfId="1" applyNumberFormat="1" applyFont="1" applyFill="1" applyBorder="1" applyProtection="1">
      <protection locked="0"/>
    </xf>
    <xf numFmtId="0" fontId="29" fillId="0" borderId="4" xfId="6" applyFont="1" applyFill="1" applyBorder="1" applyProtection="1"/>
    <xf numFmtId="0" fontId="8" fillId="0" borderId="5" xfId="0" applyFont="1" applyFill="1" applyBorder="1" applyAlignment="1" applyProtection="1">
      <alignment horizontal="center" vertical="center"/>
    </xf>
    <xf numFmtId="0" fontId="8" fillId="0" borderId="24" xfId="0" applyFont="1" applyFill="1" applyBorder="1" applyAlignment="1" applyProtection="1">
      <alignment horizontal="center" vertical="center"/>
    </xf>
    <xf numFmtId="0" fontId="8" fillId="0" borderId="26" xfId="0" quotePrefix="1" applyFont="1" applyFill="1" applyBorder="1" applyAlignment="1" applyProtection="1">
      <alignment horizontal="right" vertical="center" indent="1"/>
    </xf>
    <xf numFmtId="0" fontId="8" fillId="0" borderId="46" xfId="0" applyFont="1" applyFill="1" applyBorder="1" applyAlignment="1" applyProtection="1">
      <alignment horizontal="right" vertical="center" indent="1"/>
    </xf>
    <xf numFmtId="164" fontId="8" fillId="0" borderId="30" xfId="0" applyNumberFormat="1" applyFont="1" applyFill="1" applyBorder="1" applyAlignment="1" applyProtection="1">
      <alignment horizontal="right" vertical="center" wrapText="1" indent="1"/>
    </xf>
    <xf numFmtId="164" fontId="2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0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Fill="1" applyAlignment="1" applyProtection="1">
      <alignment horizontal="right" vertical="center" wrapText="1" indent="1"/>
    </xf>
    <xf numFmtId="164" fontId="19" fillId="0" borderId="44" xfId="0" applyNumberFormat="1" applyFont="1" applyFill="1" applyBorder="1" applyAlignment="1" applyProtection="1">
      <alignment horizontal="right" vertical="center" wrapText="1" indent="1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26" xfId="0" applyNumberFormat="1" applyFont="1" applyFill="1" applyBorder="1" applyAlignment="1" applyProtection="1">
      <alignment horizontal="right" vertical="center"/>
    </xf>
    <xf numFmtId="49" fontId="8" fillId="0" borderId="46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25" fillId="0" borderId="23" xfId="0" applyFont="1" applyBorder="1" applyAlignment="1" applyProtection="1">
      <alignment horizontal="left" vertical="center" wrapText="1" indent="1"/>
    </xf>
    <xf numFmtId="0" fontId="12" fillId="0" borderId="0" xfId="6" applyFont="1" applyFill="1" applyProtection="1"/>
    <xf numFmtId="0" fontId="36" fillId="0" borderId="3" xfId="0" applyFont="1" applyBorder="1" applyAlignment="1">
      <alignment horizontal="justify" wrapText="1"/>
    </xf>
    <xf numFmtId="0" fontId="36" fillId="0" borderId="3" xfId="0" applyFont="1" applyBorder="1" applyAlignment="1">
      <alignment wrapText="1"/>
    </xf>
    <xf numFmtId="0" fontId="36" fillId="0" borderId="24" xfId="0" applyFont="1" applyBorder="1" applyAlignment="1">
      <alignment wrapText="1"/>
    </xf>
    <xf numFmtId="0" fontId="3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horizontal="left" vertical="center" wrapText="1"/>
    </xf>
    <xf numFmtId="0" fontId="16" fillId="0" borderId="0" xfId="0" applyFont="1" applyFill="1" applyAlignment="1" applyProtection="1">
      <alignment vertical="center" wrapTex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21" fillId="0" borderId="8" xfId="0" applyNumberFormat="1" applyFont="1" applyFill="1" applyBorder="1" applyAlignment="1" applyProtection="1">
      <alignment horizontal="left" vertical="center" wrapText="1" indent="1"/>
    </xf>
    <xf numFmtId="164" fontId="21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8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19" fillId="0" borderId="16" xfId="6" applyFont="1" applyFill="1" applyBorder="1" applyAlignment="1" applyProtection="1">
      <alignment horizontal="center" vertical="center" wrapText="1"/>
    </xf>
    <xf numFmtId="0" fontId="19" fillId="0" borderId="17" xfId="6" applyFont="1" applyFill="1" applyBorder="1" applyAlignment="1" applyProtection="1">
      <alignment horizontal="center" vertical="center" wrapText="1"/>
    </xf>
    <xf numFmtId="0" fontId="19" fillId="0" borderId="25" xfId="6" applyFont="1" applyFill="1" applyBorder="1" applyAlignment="1" applyProtection="1">
      <alignment horizontal="center" vertical="center" wrapText="1"/>
    </xf>
    <xf numFmtId="164" fontId="21" fillId="0" borderId="19" xfId="6" applyNumberFormat="1" applyFont="1" applyFill="1" applyBorder="1" applyAlignment="1" applyProtection="1">
      <alignment horizontal="right" vertical="center" wrapText="1" indent="1"/>
    </xf>
    <xf numFmtId="0" fontId="21" fillId="0" borderId="4" xfId="6" applyFont="1" applyFill="1" applyBorder="1" applyAlignment="1" applyProtection="1">
      <alignment horizontal="left" vertical="center" wrapText="1" indent="6"/>
    </xf>
    <xf numFmtId="0" fontId="12" fillId="0" borderId="0" xfId="6" applyFill="1" applyProtection="1"/>
    <xf numFmtId="0" fontId="21" fillId="0" borderId="0" xfId="6" applyFont="1" applyFill="1" applyProtection="1"/>
    <xf numFmtId="0" fontId="15" fillId="0" borderId="0" xfId="6" applyFont="1" applyFill="1" applyProtection="1"/>
    <xf numFmtId="0" fontId="26" fillId="0" borderId="4" xfId="0" applyFont="1" applyBorder="1" applyAlignment="1" applyProtection="1">
      <alignment horizontal="left" wrapText="1" indent="1"/>
    </xf>
    <xf numFmtId="0" fontId="26" fillId="0" borderId="3" xfId="0" applyFont="1" applyBorder="1" applyAlignment="1" applyProtection="1">
      <alignment horizontal="left" wrapText="1" indent="1"/>
    </xf>
    <xf numFmtId="0" fontId="26" fillId="0" borderId="7" xfId="0" applyFont="1" applyBorder="1" applyAlignment="1" applyProtection="1">
      <alignment horizontal="left" wrapText="1" indent="1"/>
    </xf>
    <xf numFmtId="0" fontId="27" fillId="0" borderId="14" xfId="0" applyFont="1" applyBorder="1" applyAlignment="1" applyProtection="1">
      <alignment wrapText="1"/>
    </xf>
    <xf numFmtId="0" fontId="26" fillId="0" borderId="7" xfId="0" applyFont="1" applyBorder="1" applyAlignment="1" applyProtection="1">
      <alignment wrapText="1"/>
    </xf>
    <xf numFmtId="0" fontId="26" fillId="0" borderId="10" xfId="0" applyFont="1" applyBorder="1" applyAlignment="1" applyProtection="1">
      <alignment wrapText="1"/>
    </xf>
    <xf numFmtId="0" fontId="26" fillId="0" borderId="9" xfId="0" applyFont="1" applyBorder="1" applyAlignment="1" applyProtection="1">
      <alignment wrapText="1"/>
    </xf>
    <xf numFmtId="0" fontId="26" fillId="0" borderId="11" xfId="0" applyFont="1" applyBorder="1" applyAlignment="1" applyProtection="1">
      <alignment wrapText="1"/>
    </xf>
    <xf numFmtId="0" fontId="27" fillId="0" borderId="15" xfId="0" applyFont="1" applyBorder="1" applyAlignment="1" applyProtection="1">
      <alignment wrapText="1"/>
    </xf>
    <xf numFmtId="0" fontId="27" fillId="0" borderId="35" xfId="0" applyFont="1" applyBorder="1" applyAlignment="1" applyProtection="1">
      <alignment wrapText="1"/>
    </xf>
    <xf numFmtId="0" fontId="27" fillId="0" borderId="23" xfId="0" applyFont="1" applyBorder="1" applyAlignment="1" applyProtection="1">
      <alignment wrapText="1"/>
    </xf>
    <xf numFmtId="0" fontId="12" fillId="0" borderId="0" xfId="6" applyFill="1" applyAlignment="1" applyProtection="1"/>
    <xf numFmtId="164" fontId="25" fillId="0" borderId="18" xfId="0" quotePrefix="1" applyNumberFormat="1" applyFont="1" applyBorder="1" applyAlignment="1" applyProtection="1">
      <alignment horizontal="right" vertical="center" wrapText="1" indent="1"/>
    </xf>
    <xf numFmtId="0" fontId="24" fillId="0" borderId="0" xfId="6" applyFont="1" applyFill="1" applyProtection="1"/>
    <xf numFmtId="0" fontId="23" fillId="0" borderId="0" xfId="6" applyFont="1" applyFill="1" applyProtection="1"/>
    <xf numFmtId="0" fontId="12" fillId="0" borderId="0" xfId="6" applyFill="1" applyBorder="1" applyProtection="1"/>
    <xf numFmtId="164" fontId="29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49" fontId="21" fillId="0" borderId="10" xfId="6" applyNumberFormat="1" applyFont="1" applyFill="1" applyBorder="1" applyAlignment="1" applyProtection="1">
      <alignment horizontal="center" vertical="center" wrapText="1"/>
    </xf>
    <xf numFmtId="49" fontId="21" fillId="0" borderId="9" xfId="6" applyNumberFormat="1" applyFont="1" applyFill="1" applyBorder="1" applyAlignment="1" applyProtection="1">
      <alignment horizontal="center" vertical="center" wrapText="1"/>
    </xf>
    <xf numFmtId="49" fontId="21" fillId="0" borderId="11" xfId="6" applyNumberFormat="1" applyFont="1" applyFill="1" applyBorder="1" applyAlignment="1" applyProtection="1">
      <alignment horizontal="center" vertical="center" wrapText="1"/>
    </xf>
    <xf numFmtId="0" fontId="27" fillId="0" borderId="14" xfId="0" applyFont="1" applyBorder="1" applyAlignment="1" applyProtection="1">
      <alignment horizontal="center" wrapText="1"/>
    </xf>
    <xf numFmtId="0" fontId="26" fillId="0" borderId="10" xfId="0" applyFont="1" applyBorder="1" applyAlignment="1" applyProtection="1">
      <alignment horizontal="center" wrapText="1"/>
    </xf>
    <xf numFmtId="0" fontId="26" fillId="0" borderId="9" xfId="0" applyFont="1" applyBorder="1" applyAlignment="1" applyProtection="1">
      <alignment horizontal="center" wrapText="1"/>
    </xf>
    <xf numFmtId="0" fontId="26" fillId="0" borderId="11" xfId="0" applyFont="1" applyBorder="1" applyAlignment="1" applyProtection="1">
      <alignment horizontal="center" wrapText="1"/>
    </xf>
    <xf numFmtId="0" fontId="27" fillId="0" borderId="35" xfId="0" applyFont="1" applyBorder="1" applyAlignment="1" applyProtection="1">
      <alignment horizontal="center" wrapText="1"/>
    </xf>
    <xf numFmtId="0" fontId="21" fillId="0" borderId="0" xfId="0" applyFont="1" applyFill="1" applyAlignment="1" applyProtection="1">
      <alignment horizontal="center" vertical="center" wrapText="1"/>
    </xf>
    <xf numFmtId="49" fontId="21" fillId="0" borderId="12" xfId="6" applyNumberFormat="1" applyFont="1" applyFill="1" applyBorder="1" applyAlignment="1" applyProtection="1">
      <alignment horizontal="center" vertical="center" wrapText="1"/>
    </xf>
    <xf numFmtId="49" fontId="21" fillId="0" borderId="8" xfId="6" applyNumberFormat="1" applyFont="1" applyFill="1" applyBorder="1" applyAlignment="1" applyProtection="1">
      <alignment horizontal="center" vertical="center" wrapText="1"/>
    </xf>
    <xf numFmtId="49" fontId="21" fillId="0" borderId="13" xfId="6" applyNumberFormat="1" applyFont="1" applyFill="1" applyBorder="1" applyAlignment="1" applyProtection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49" fontId="29" fillId="0" borderId="12" xfId="0" applyNumberFormat="1" applyFont="1" applyFill="1" applyBorder="1" applyAlignment="1" applyProtection="1">
      <alignment horizontal="center" vertical="center" wrapText="1"/>
    </xf>
    <xf numFmtId="49" fontId="29" fillId="0" borderId="9" xfId="0" applyNumberFormat="1" applyFont="1" applyFill="1" applyBorder="1" applyAlignment="1" applyProtection="1">
      <alignment horizontal="center" vertical="center" wrapText="1"/>
    </xf>
    <xf numFmtId="49" fontId="29" fillId="0" borderId="10" xfId="0" applyNumberFormat="1" applyFont="1" applyFill="1" applyBorder="1" applyAlignment="1" applyProtection="1">
      <alignment horizontal="center" vertical="center" wrapText="1"/>
    </xf>
    <xf numFmtId="0" fontId="29" fillId="0" borderId="4" xfId="6" applyFont="1" applyFill="1" applyBorder="1" applyAlignment="1" applyProtection="1">
      <alignment horizontal="left" vertical="center" wrapText="1" indent="1"/>
    </xf>
    <xf numFmtId="0" fontId="29" fillId="0" borderId="3" xfId="6" applyFont="1" applyFill="1" applyBorder="1" applyAlignment="1" applyProtection="1">
      <alignment horizontal="left" vertical="center" wrapText="1" indent="1"/>
    </xf>
    <xf numFmtId="0" fontId="29" fillId="0" borderId="23" xfId="6" quotePrefix="1" applyFont="1" applyFill="1" applyBorder="1" applyAlignment="1" applyProtection="1">
      <alignment horizontal="left" vertical="center" wrapText="1" indent="1"/>
    </xf>
    <xf numFmtId="0" fontId="36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21" fillId="2" borderId="20" xfId="6" applyNumberFormat="1" applyFont="1" applyFill="1" applyBorder="1" applyAlignment="1" applyProtection="1">
      <alignment horizontal="right" vertical="center" wrapText="1" indent="1"/>
    </xf>
    <xf numFmtId="164" fontId="21" fillId="2" borderId="36" xfId="6" applyNumberFormat="1" applyFont="1" applyFill="1" applyBorder="1" applyAlignment="1" applyProtection="1">
      <alignment horizontal="right" vertical="center" wrapText="1" indent="1"/>
    </xf>
    <xf numFmtId="164" fontId="29" fillId="0" borderId="19" xfId="6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6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4" xfId="6" applyFont="1" applyFill="1" applyBorder="1" applyAlignment="1">
      <alignment horizontal="center" vertical="center"/>
    </xf>
    <xf numFmtId="165" fontId="31" fillId="0" borderId="15" xfId="6" applyNumberFormat="1" applyFont="1" applyFill="1" applyBorder="1"/>
    <xf numFmtId="165" fontId="31" fillId="0" borderId="18" xfId="6" applyNumberFormat="1" applyFont="1" applyFill="1" applyBorder="1"/>
    <xf numFmtId="164" fontId="33" fillId="0" borderId="2" xfId="0" applyNumberFormat="1" applyFont="1" applyFill="1" applyBorder="1" applyAlignment="1" applyProtection="1">
      <alignment horizontal="right" vertical="center" wrapText="1" indent="1"/>
    </xf>
    <xf numFmtId="164" fontId="21" fillId="0" borderId="20" xfId="6" applyNumberFormat="1" applyFont="1" applyFill="1" applyBorder="1" applyAlignment="1" applyProtection="1">
      <alignment horizontal="right" vertical="center" wrapText="1" indent="1"/>
    </xf>
    <xf numFmtId="164" fontId="21" fillId="0" borderId="36" xfId="6" applyNumberFormat="1" applyFont="1" applyFill="1" applyBorder="1" applyAlignment="1" applyProtection="1">
      <alignment horizontal="right" vertical="center" wrapText="1" indent="1"/>
    </xf>
    <xf numFmtId="0" fontId="19" fillId="0" borderId="0" xfId="6" applyFont="1" applyFill="1" applyBorder="1" applyAlignment="1" applyProtection="1">
      <alignment horizontal="left" vertical="center" wrapText="1" indent="1"/>
    </xf>
    <xf numFmtId="0" fontId="19" fillId="0" borderId="0" xfId="6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 applyProtection="1">
      <alignment horizontal="right"/>
    </xf>
    <xf numFmtId="164" fontId="8" fillId="0" borderId="49" xfId="0" applyNumberFormat="1" applyFont="1" applyFill="1" applyBorder="1" applyAlignment="1" applyProtection="1">
      <alignment horizontal="center" vertical="center"/>
    </xf>
    <xf numFmtId="164" fontId="8" fillId="0" borderId="21" xfId="0" applyNumberFormat="1" applyFont="1" applyFill="1" applyBorder="1" applyAlignment="1" applyProtection="1">
      <alignment horizontal="center" vertical="center" wrapText="1"/>
    </xf>
    <xf numFmtId="164" fontId="19" fillId="0" borderId="32" xfId="0" applyNumberFormat="1" applyFont="1" applyFill="1" applyBorder="1" applyAlignment="1" applyProtection="1">
      <alignment horizontal="center" vertical="center" wrapText="1"/>
    </xf>
    <xf numFmtId="164" fontId="19" fillId="0" borderId="39" xfId="0" applyNumberFormat="1" applyFont="1" applyFill="1" applyBorder="1" applyAlignment="1" applyProtection="1">
      <alignment horizontal="center" vertical="center" wrapText="1"/>
    </xf>
    <xf numFmtId="164" fontId="19" fillId="0" borderId="50" xfId="0" applyNumberFormat="1" applyFont="1" applyFill="1" applyBorder="1" applyAlignment="1" applyProtection="1">
      <alignment horizontal="center" vertical="center" wrapText="1"/>
    </xf>
    <xf numFmtId="164" fontId="19" fillId="0" borderId="18" xfId="0" applyNumberFormat="1" applyFont="1" applyFill="1" applyBorder="1" applyAlignment="1" applyProtection="1">
      <alignment horizontal="center" vertical="center" wrapText="1"/>
    </xf>
    <xf numFmtId="164" fontId="19" fillId="0" borderId="43" xfId="0" applyNumberFormat="1" applyFont="1" applyFill="1" applyBorder="1" applyAlignment="1" applyProtection="1">
      <alignment horizontal="center" vertical="center" wrapText="1"/>
    </xf>
    <xf numFmtId="164" fontId="19" fillId="0" borderId="14" xfId="0" applyNumberFormat="1" applyFont="1" applyFill="1" applyBorder="1" applyAlignment="1" applyProtection="1">
      <alignment horizontal="center" vertical="center" wrapText="1"/>
    </xf>
    <xf numFmtId="164" fontId="19" fillId="0" borderId="39" xfId="0" applyNumberFormat="1" applyFont="1" applyFill="1" applyBorder="1" applyAlignment="1" applyProtection="1">
      <alignment horizontal="left" vertical="center" wrapText="1" indent="1"/>
    </xf>
    <xf numFmtId="49" fontId="21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39" xfId="0" applyNumberFormat="1" applyFont="1" applyFill="1" applyBorder="1" applyAlignment="1" applyProtection="1">
      <alignment vertical="center" wrapText="1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21" fillId="0" borderId="15" xfId="0" applyNumberFormat="1" applyFont="1" applyFill="1" applyBorder="1" applyAlignment="1" applyProtection="1">
      <alignment vertical="center" wrapText="1"/>
    </xf>
    <xf numFmtId="164" fontId="21" fillId="0" borderId="18" xfId="0" applyNumberFormat="1" applyFont="1" applyFill="1" applyBorder="1" applyAlignment="1" applyProtection="1">
      <alignment vertical="center" wrapText="1"/>
    </xf>
    <xf numFmtId="164" fontId="19" fillId="0" borderId="9" xfId="0" applyNumberFormat="1" applyFont="1" applyFill="1" applyBorder="1" applyAlignment="1" applyProtection="1">
      <alignment horizontal="center" vertical="center" wrapText="1"/>
    </xf>
    <xf numFmtId="164" fontId="21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41" xfId="0" applyNumberFormat="1" applyFont="1" applyFill="1" applyBorder="1" applyAlignment="1" applyProtection="1">
      <alignment vertical="center" wrapText="1"/>
      <protection locked="0"/>
    </xf>
    <xf numFmtId="164" fontId="21" fillId="0" borderId="9" xfId="0" applyNumberFormat="1" applyFont="1" applyFill="1" applyBorder="1" applyAlignment="1" applyProtection="1">
      <alignment vertical="center" wrapText="1"/>
      <protection locked="0"/>
    </xf>
    <xf numFmtId="164" fontId="21" fillId="0" borderId="20" xfId="0" applyNumberFormat="1" applyFont="1" applyFill="1" applyBorder="1" applyAlignment="1" applyProtection="1">
      <alignment vertical="center" wrapText="1"/>
      <protection locked="0"/>
    </xf>
    <xf numFmtId="164" fontId="21" fillId="0" borderId="41" xfId="0" applyNumberFormat="1" applyFont="1" applyFill="1" applyBorder="1" applyAlignment="1" applyProtection="1">
      <alignment vertical="center" wrapText="1"/>
    </xf>
    <xf numFmtId="49" fontId="15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1" xfId="0" applyNumberFormat="1" applyFont="1" applyFill="1" applyBorder="1" applyAlignment="1" applyProtection="1">
      <alignment horizontal="center" vertical="center" wrapText="1"/>
    </xf>
    <xf numFmtId="164" fontId="21" fillId="0" borderId="51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51" xfId="0" applyNumberFormat="1" applyFont="1" applyFill="1" applyBorder="1" applyAlignment="1" applyProtection="1">
      <alignment vertical="center" wrapText="1"/>
      <protection locked="0"/>
    </xf>
    <xf numFmtId="164" fontId="21" fillId="0" borderId="11" xfId="0" applyNumberFormat="1" applyFont="1" applyFill="1" applyBorder="1" applyAlignment="1" applyProtection="1">
      <alignment vertical="center" wrapText="1"/>
      <protection locked="0"/>
    </xf>
    <xf numFmtId="164" fontId="21" fillId="0" borderId="36" xfId="0" applyNumberFormat="1" applyFont="1" applyFill="1" applyBorder="1" applyAlignment="1" applyProtection="1">
      <alignment vertical="center" wrapText="1"/>
      <protection locked="0"/>
    </xf>
    <xf numFmtId="164" fontId="21" fillId="0" borderId="51" xfId="0" applyNumberFormat="1" applyFont="1" applyFill="1" applyBorder="1" applyAlignment="1" applyProtection="1">
      <alignment vertical="center" wrapText="1"/>
    </xf>
    <xf numFmtId="164" fontId="28" fillId="0" borderId="39" xfId="0" applyNumberFormat="1" applyFont="1" applyFill="1" applyBorder="1" applyAlignment="1" applyProtection="1">
      <alignment horizontal="left" vertical="center" wrapText="1" indent="1"/>
    </xf>
    <xf numFmtId="164" fontId="19" fillId="0" borderId="8" xfId="0" applyNumberFormat="1" applyFont="1" applyFill="1" applyBorder="1" applyAlignment="1" applyProtection="1">
      <alignment horizontal="center" vertical="center" wrapText="1"/>
    </xf>
    <xf numFmtId="164" fontId="21" fillId="0" borderId="40" xfId="0" applyNumberFormat="1" applyFont="1" applyFill="1" applyBorder="1" applyAlignment="1" applyProtection="1">
      <alignment horizontal="left" vertical="center" wrapText="1" indent="1"/>
      <protection locked="0"/>
    </xf>
    <xf numFmtId="49" fontId="15" fillId="0" borderId="47" xfId="0" applyNumberFormat="1" applyFont="1" applyFill="1" applyBorder="1" applyAlignment="1" applyProtection="1">
      <alignment horizontal="center" vertical="center" wrapText="1"/>
      <protection locked="0"/>
    </xf>
    <xf numFmtId="164" fontId="21" fillId="0" borderId="43" xfId="0" applyNumberFormat="1" applyFont="1" applyFill="1" applyBorder="1" applyAlignment="1" applyProtection="1">
      <alignment vertical="center" wrapText="1"/>
      <protection locked="0"/>
    </xf>
    <xf numFmtId="164" fontId="21" fillId="0" borderId="8" xfId="0" applyNumberFormat="1" applyFont="1" applyFill="1" applyBorder="1" applyAlignment="1" applyProtection="1">
      <alignment vertical="center" wrapText="1"/>
      <protection locked="0"/>
    </xf>
    <xf numFmtId="164" fontId="21" fillId="0" borderId="2" xfId="0" applyNumberFormat="1" applyFont="1" applyFill="1" applyBorder="1" applyAlignment="1" applyProtection="1">
      <alignment vertical="center" wrapText="1"/>
      <protection locked="0"/>
    </xf>
    <xf numFmtId="164" fontId="21" fillId="0" borderId="38" xfId="0" applyNumberFormat="1" applyFont="1" applyFill="1" applyBorder="1" applyAlignment="1" applyProtection="1">
      <alignment vertical="center" wrapText="1"/>
      <protection locked="0"/>
    </xf>
    <xf numFmtId="164" fontId="21" fillId="0" borderId="43" xfId="0" applyNumberFormat="1" applyFont="1" applyFill="1" applyBorder="1" applyAlignment="1" applyProtection="1">
      <alignment vertical="center" wrapText="1"/>
    </xf>
    <xf numFmtId="164" fontId="15" fillId="2" borderId="50" xfId="0" applyNumberFormat="1" applyFont="1" applyFill="1" applyBorder="1" applyAlignment="1" applyProtection="1">
      <alignment horizontal="left" vertical="center" wrapText="1" indent="2"/>
    </xf>
    <xf numFmtId="0" fontId="12" fillId="0" borderId="0" xfId="7" applyFill="1" applyProtection="1"/>
    <xf numFmtId="0" fontId="12" fillId="0" borderId="0" xfId="7" applyFill="1" applyProtection="1">
      <protection locked="0"/>
    </xf>
    <xf numFmtId="0" fontId="6" fillId="0" borderId="0" xfId="0" applyFont="1" applyFill="1" applyAlignment="1">
      <alignment horizontal="right"/>
    </xf>
    <xf numFmtId="0" fontId="30" fillId="0" borderId="16" xfId="7" applyFont="1" applyFill="1" applyBorder="1" applyAlignment="1" applyProtection="1">
      <alignment horizontal="center" vertical="center" wrapText="1"/>
    </xf>
    <xf numFmtId="0" fontId="30" fillId="0" borderId="17" xfId="7" applyFont="1" applyFill="1" applyBorder="1" applyAlignment="1" applyProtection="1">
      <alignment horizontal="center" vertical="center"/>
    </xf>
    <xf numFmtId="0" fontId="30" fillId="0" borderId="25" xfId="7" applyFont="1" applyFill="1" applyBorder="1" applyAlignment="1" applyProtection="1">
      <alignment horizontal="center" vertical="center"/>
    </xf>
    <xf numFmtId="0" fontId="21" fillId="0" borderId="14" xfId="7" applyFont="1" applyFill="1" applyBorder="1" applyAlignment="1" applyProtection="1">
      <alignment horizontal="left" vertical="center" indent="1"/>
    </xf>
    <xf numFmtId="0" fontId="21" fillId="0" borderId="8" xfId="7" applyFont="1" applyFill="1" applyBorder="1" applyAlignment="1" applyProtection="1">
      <alignment horizontal="left" vertical="center" indent="1"/>
    </xf>
    <xf numFmtId="0" fontId="21" fillId="0" borderId="2" xfId="7" applyFont="1" applyFill="1" applyBorder="1" applyAlignment="1" applyProtection="1">
      <alignment horizontal="left" vertical="center" wrapText="1" indent="1"/>
    </xf>
    <xf numFmtId="164" fontId="21" fillId="0" borderId="2" xfId="7" applyNumberFormat="1" applyFont="1" applyFill="1" applyBorder="1" applyAlignment="1" applyProtection="1">
      <alignment vertical="center"/>
      <protection locked="0"/>
    </xf>
    <xf numFmtId="164" fontId="21" fillId="0" borderId="38" xfId="7" applyNumberFormat="1" applyFont="1" applyFill="1" applyBorder="1" applyAlignment="1" applyProtection="1">
      <alignment vertical="center"/>
    </xf>
    <xf numFmtId="0" fontId="21" fillId="0" borderId="9" xfId="7" applyFont="1" applyFill="1" applyBorder="1" applyAlignment="1" applyProtection="1">
      <alignment horizontal="left" vertical="center" indent="1"/>
    </xf>
    <xf numFmtId="0" fontId="21" fillId="0" borderId="3" xfId="7" applyFont="1" applyFill="1" applyBorder="1" applyAlignment="1" applyProtection="1">
      <alignment horizontal="left" vertical="center" wrapText="1" indent="1"/>
    </xf>
    <xf numFmtId="164" fontId="21" fillId="0" borderId="3" xfId="7" applyNumberFormat="1" applyFont="1" applyFill="1" applyBorder="1" applyAlignment="1" applyProtection="1">
      <alignment vertical="center"/>
      <protection locked="0"/>
    </xf>
    <xf numFmtId="164" fontId="21" fillId="0" borderId="20" xfId="7" applyNumberFormat="1" applyFont="1" applyFill="1" applyBorder="1" applyAlignment="1" applyProtection="1">
      <alignment vertical="center"/>
    </xf>
    <xf numFmtId="0" fontId="21" fillId="0" borderId="4" xfId="7" applyFont="1" applyFill="1" applyBorder="1" applyAlignment="1" applyProtection="1">
      <alignment horizontal="left" vertical="center" wrapText="1" indent="1"/>
    </xf>
    <xf numFmtId="164" fontId="21" fillId="0" borderId="4" xfId="7" applyNumberFormat="1" applyFont="1" applyFill="1" applyBorder="1" applyAlignment="1" applyProtection="1">
      <alignment vertical="center"/>
      <protection locked="0"/>
    </xf>
    <xf numFmtId="164" fontId="21" fillId="0" borderId="19" xfId="7" applyNumberFormat="1" applyFont="1" applyFill="1" applyBorder="1" applyAlignment="1" applyProtection="1">
      <alignment vertical="center"/>
    </xf>
    <xf numFmtId="0" fontId="21" fillId="0" borderId="3" xfId="7" applyFont="1" applyFill="1" applyBorder="1" applyAlignment="1" applyProtection="1">
      <alignment horizontal="left" vertical="center" indent="1"/>
    </xf>
    <xf numFmtId="0" fontId="8" fillId="0" borderId="15" xfId="7" applyFont="1" applyFill="1" applyBorder="1" applyAlignment="1" applyProtection="1">
      <alignment horizontal="left" vertical="center" indent="1"/>
    </xf>
    <xf numFmtId="164" fontId="19" fillId="0" borderId="15" xfId="7" applyNumberFormat="1" applyFont="1" applyFill="1" applyBorder="1" applyAlignment="1" applyProtection="1">
      <alignment vertical="center"/>
    </xf>
    <xf numFmtId="164" fontId="19" fillId="0" borderId="18" xfId="7" applyNumberFormat="1" applyFont="1" applyFill="1" applyBorder="1" applyAlignment="1" applyProtection="1">
      <alignment vertical="center"/>
    </xf>
    <xf numFmtId="0" fontId="21" fillId="0" borderId="10" xfId="7" applyFont="1" applyFill="1" applyBorder="1" applyAlignment="1" applyProtection="1">
      <alignment horizontal="left" vertical="center" indent="1"/>
    </xf>
    <xf numFmtId="0" fontId="21" fillId="0" borderId="4" xfId="7" applyFont="1" applyFill="1" applyBorder="1" applyAlignment="1" applyProtection="1">
      <alignment horizontal="left" vertical="center" indent="1"/>
    </xf>
    <xf numFmtId="0" fontId="19" fillId="0" borderId="14" xfId="7" applyFont="1" applyFill="1" applyBorder="1" applyAlignment="1" applyProtection="1">
      <alignment horizontal="left" vertical="center" indent="1"/>
    </xf>
    <xf numFmtId="0" fontId="8" fillId="0" borderId="15" xfId="7" applyFont="1" applyFill="1" applyBorder="1" applyAlignment="1" applyProtection="1">
      <alignment horizontal="left" indent="1"/>
    </xf>
    <xf numFmtId="164" fontId="19" fillId="0" borderId="15" xfId="7" applyNumberFormat="1" applyFont="1" applyFill="1" applyBorder="1" applyProtection="1"/>
    <xf numFmtId="164" fontId="19" fillId="0" borderId="18" xfId="7" applyNumberFormat="1" applyFont="1" applyFill="1" applyBorder="1" applyProtection="1"/>
    <xf numFmtId="0" fontId="39" fillId="0" borderId="0" xfId="0" applyFont="1" applyFill="1" applyBorder="1" applyAlignment="1" applyProtection="1">
      <alignment horizontal="center" vertical="center"/>
    </xf>
    <xf numFmtId="0" fontId="40" fillId="0" borderId="0" xfId="0" applyFont="1" applyFill="1" applyBorder="1" applyAlignment="1" applyProtection="1">
      <alignment horizontal="right"/>
    </xf>
    <xf numFmtId="0" fontId="25" fillId="0" borderId="16" xfId="0" applyFont="1" applyFill="1" applyBorder="1" applyAlignment="1" applyProtection="1">
      <alignment horizontal="center" vertical="center" wrapText="1"/>
    </xf>
    <xf numFmtId="0" fontId="41" fillId="0" borderId="14" xfId="0" applyFont="1" applyFill="1" applyBorder="1" applyAlignment="1" applyProtection="1">
      <alignment horizontal="center" vertical="center" wrapText="1"/>
    </xf>
    <xf numFmtId="0" fontId="41" fillId="0" borderId="18" xfId="0" applyFont="1" applyFill="1" applyBorder="1" applyAlignment="1" applyProtection="1">
      <alignment horizontal="center" vertical="center" wrapText="1"/>
    </xf>
    <xf numFmtId="0" fontId="26" fillId="0" borderId="52" xfId="0" applyFont="1" applyFill="1" applyBorder="1" applyAlignment="1" applyProtection="1">
      <alignment horizontal="left" vertical="center" wrapText="1"/>
      <protection locked="0"/>
    </xf>
    <xf numFmtId="164" fontId="26" fillId="0" borderId="53" xfId="0" applyNumberFormat="1" applyFont="1" applyFill="1" applyBorder="1" applyAlignment="1" applyProtection="1">
      <alignment horizontal="right" vertical="center" wrapText="1"/>
      <protection locked="0"/>
    </xf>
    <xf numFmtId="0" fontId="26" fillId="0" borderId="54" xfId="0" applyFont="1" applyFill="1" applyBorder="1" applyAlignment="1" applyProtection="1">
      <alignment horizontal="left" vertical="center" wrapText="1"/>
      <protection locked="0"/>
    </xf>
    <xf numFmtId="0" fontId="26" fillId="0" borderId="55" xfId="0" applyFont="1" applyFill="1" applyBorder="1" applyAlignment="1" applyProtection="1">
      <alignment horizontal="left" vertical="center" wrapText="1"/>
      <protection locked="0"/>
    </xf>
    <xf numFmtId="0" fontId="25" fillId="0" borderId="14" xfId="0" applyFont="1" applyFill="1" applyBorder="1" applyAlignment="1" applyProtection="1">
      <alignment vertical="center" wrapText="1"/>
    </xf>
    <xf numFmtId="164" fontId="27" fillId="0" borderId="18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Alignment="1">
      <alignment horizontal="center" wrapText="1"/>
    </xf>
    <xf numFmtId="0" fontId="0" fillId="0" borderId="0" xfId="0" applyProtection="1"/>
    <xf numFmtId="0" fontId="31" fillId="0" borderId="16" xfId="0" applyFont="1" applyBorder="1" applyAlignment="1" applyProtection="1">
      <alignment horizontal="center" vertical="center" wrapText="1"/>
    </xf>
    <xf numFmtId="0" fontId="31" fillId="0" borderId="17" xfId="0" applyFont="1" applyBorder="1" applyAlignment="1" applyProtection="1">
      <alignment horizontal="center" vertical="center"/>
    </xf>
    <xf numFmtId="0" fontId="31" fillId="0" borderId="25" xfId="0" applyFont="1" applyBorder="1" applyAlignment="1" applyProtection="1">
      <alignment horizontal="center" vertical="center" wrapText="1"/>
    </xf>
    <xf numFmtId="0" fontId="29" fillId="0" borderId="12" xfId="0" applyFont="1" applyBorder="1" applyAlignment="1" applyProtection="1">
      <alignment horizontal="right" vertical="center" indent="1"/>
    </xf>
    <xf numFmtId="0" fontId="29" fillId="0" borderId="5" xfId="0" applyFont="1" applyBorder="1" applyAlignment="1" applyProtection="1">
      <alignment horizontal="left" vertical="center" indent="1"/>
      <protection locked="0"/>
    </xf>
    <xf numFmtId="3" fontId="29" fillId="0" borderId="26" xfId="0" applyNumberFormat="1" applyFont="1" applyBorder="1" applyAlignment="1" applyProtection="1">
      <alignment horizontal="right" vertical="center" indent="1"/>
      <protection locked="0"/>
    </xf>
    <xf numFmtId="0" fontId="29" fillId="0" borderId="9" xfId="0" applyFont="1" applyBorder="1" applyAlignment="1" applyProtection="1">
      <alignment horizontal="right" vertical="center" indent="1"/>
    </xf>
    <xf numFmtId="0" fontId="29" fillId="0" borderId="3" xfId="0" applyFont="1" applyBorder="1" applyAlignment="1" applyProtection="1">
      <alignment horizontal="left" vertical="center" indent="1"/>
      <protection locked="0"/>
    </xf>
    <xf numFmtId="3" fontId="29" fillId="0" borderId="20" xfId="0" applyNumberFormat="1" applyFont="1" applyBorder="1" applyAlignment="1" applyProtection="1">
      <alignment horizontal="right" vertical="center" indent="1"/>
      <protection locked="0"/>
    </xf>
    <xf numFmtId="0" fontId="29" fillId="0" borderId="2" xfId="0" applyFont="1" applyFill="1" applyBorder="1" applyAlignment="1" applyProtection="1">
      <alignment horizontal="left" vertical="center" indent="1"/>
      <protection locked="0"/>
    </xf>
    <xf numFmtId="3" fontId="29" fillId="0" borderId="38" xfId="0" applyNumberFormat="1" applyFont="1" applyFill="1" applyBorder="1" applyAlignment="1" applyProtection="1">
      <alignment horizontal="right" vertical="center" indent="1"/>
      <protection locked="0"/>
    </xf>
    <xf numFmtId="0" fontId="29" fillId="3" borderId="3" xfId="0" applyFont="1" applyFill="1" applyBorder="1" applyAlignment="1" applyProtection="1">
      <alignment horizontal="left" vertical="center" indent="1"/>
      <protection locked="0"/>
    </xf>
    <xf numFmtId="3" fontId="29" fillId="3" borderId="20" xfId="0" applyNumberFormat="1" applyFont="1" applyFill="1" applyBorder="1" applyAlignment="1" applyProtection="1">
      <alignment horizontal="right" vertical="center" indent="1"/>
      <protection locked="0"/>
    </xf>
    <xf numFmtId="164" fontId="15" fillId="4" borderId="39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 wrapText="1"/>
    </xf>
    <xf numFmtId="0" fontId="39" fillId="0" borderId="0" xfId="0" applyFont="1" applyAlignment="1">
      <alignment horizontal="center" wrapText="1"/>
    </xf>
    <xf numFmtId="164" fontId="10" fillId="0" borderId="0" xfId="0" applyNumberFormat="1" applyFont="1" applyFill="1" applyAlignment="1">
      <alignment vertical="center" wrapText="1"/>
    </xf>
    <xf numFmtId="164" fontId="6" fillId="0" borderId="0" xfId="0" applyNumberFormat="1" applyFont="1" applyFill="1" applyAlignment="1">
      <alignment horizontal="right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29" fillId="0" borderId="12" xfId="0" applyFont="1" applyFill="1" applyBorder="1" applyAlignment="1">
      <alignment horizontal="center" vertical="center" wrapText="1"/>
    </xf>
    <xf numFmtId="0" fontId="26" fillId="0" borderId="56" xfId="0" applyFont="1" applyFill="1" applyBorder="1" applyAlignment="1" applyProtection="1">
      <alignment horizontal="left" vertical="center" wrapText="1" indent="1"/>
    </xf>
    <xf numFmtId="164" fontId="29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9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 applyProtection="1">
      <alignment horizontal="left" vertical="center" wrapText="1" indent="1"/>
    </xf>
    <xf numFmtId="164" fontId="29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6" xfId="0" applyFont="1" applyFill="1" applyBorder="1" applyAlignment="1" applyProtection="1">
      <alignment horizontal="left" vertical="center" wrapText="1" indent="8"/>
    </xf>
    <xf numFmtId="0" fontId="29" fillId="0" borderId="4" xfId="0" applyFont="1" applyFill="1" applyBorder="1" applyAlignment="1" applyProtection="1">
      <alignment vertical="center" wrapText="1"/>
      <protection locked="0"/>
    </xf>
    <xf numFmtId="0" fontId="29" fillId="0" borderId="3" xfId="0" applyFont="1" applyFill="1" applyBorder="1" applyAlignment="1" applyProtection="1">
      <alignment vertical="center" wrapText="1"/>
      <protection locked="0"/>
    </xf>
    <xf numFmtId="0" fontId="29" fillId="0" borderId="11" xfId="0" applyFont="1" applyFill="1" applyBorder="1" applyAlignment="1">
      <alignment horizontal="center" vertical="center" wrapText="1"/>
    </xf>
    <xf numFmtId="0" fontId="29" fillId="0" borderId="24" xfId="0" applyFont="1" applyFill="1" applyBorder="1" applyAlignment="1" applyProtection="1">
      <alignment vertical="center" wrapText="1"/>
      <protection locked="0"/>
    </xf>
    <xf numFmtId="164" fontId="29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Fill="1" applyBorder="1" applyAlignment="1">
      <alignment horizontal="center" vertical="center" wrapText="1"/>
    </xf>
    <xf numFmtId="0" fontId="30" fillId="0" borderId="23" xfId="0" applyFont="1" applyFill="1" applyBorder="1" applyAlignment="1" applyProtection="1">
      <alignment vertical="center" wrapText="1"/>
    </xf>
    <xf numFmtId="164" fontId="28" fillId="0" borderId="23" xfId="0" applyNumberFormat="1" applyFont="1" applyFill="1" applyBorder="1" applyAlignment="1" applyProtection="1">
      <alignment vertical="center" wrapText="1"/>
    </xf>
    <xf numFmtId="164" fontId="28" fillId="0" borderId="57" xfId="0" applyNumberFormat="1" applyFont="1" applyFill="1" applyBorder="1" applyAlignment="1" applyProtection="1">
      <alignment vertical="center" wrapText="1"/>
    </xf>
    <xf numFmtId="0" fontId="25" fillId="0" borderId="25" xfId="0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horizontal="right"/>
    </xf>
    <xf numFmtId="166" fontId="42" fillId="0" borderId="3" xfId="0" applyNumberFormat="1" applyFont="1" applyFill="1" applyBorder="1"/>
    <xf numFmtId="166" fontId="42" fillId="0" borderId="3" xfId="0" applyNumberFormat="1" applyFont="1" applyBorder="1"/>
    <xf numFmtId="166" fontId="42" fillId="0" borderId="3" xfId="0" applyNumberFormat="1" applyFont="1" applyFill="1" applyBorder="1" applyAlignment="1">
      <alignment vertical="center"/>
    </xf>
    <xf numFmtId="166" fontId="40" fillId="0" borderId="3" xfId="0" applyNumberFormat="1" applyFont="1" applyBorder="1"/>
    <xf numFmtId="166" fontId="42" fillId="0" borderId="3" xfId="0" applyNumberFormat="1" applyFont="1" applyBorder="1" applyAlignment="1">
      <alignment horizontal="right"/>
    </xf>
    <xf numFmtId="164" fontId="42" fillId="0" borderId="0" xfId="0" applyNumberFormat="1" applyFont="1" applyFill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vertical="center" wrapText="1"/>
    </xf>
    <xf numFmtId="164" fontId="43" fillId="0" borderId="0" xfId="0" applyNumberFormat="1" applyFont="1" applyFill="1" applyAlignment="1" applyProtection="1">
      <alignment horizontal="right" wrapText="1"/>
    </xf>
    <xf numFmtId="49" fontId="4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42" fillId="0" borderId="3" xfId="0" applyNumberFormat="1" applyFont="1" applyFill="1" applyBorder="1" applyAlignment="1" applyProtection="1">
      <alignment vertical="center" wrapText="1"/>
      <protection locked="0"/>
    </xf>
    <xf numFmtId="164" fontId="42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42" fillId="0" borderId="3" xfId="0" applyNumberFormat="1" applyFont="1" applyFill="1" applyBorder="1" applyAlignment="1" applyProtection="1">
      <alignment horizontal="left" vertical="center" wrapText="1" indent="1"/>
      <protection locked="0"/>
    </xf>
    <xf numFmtId="164" fontId="40" fillId="0" borderId="3" xfId="0" applyNumberFormat="1" applyFont="1" applyFill="1" applyBorder="1" applyAlignment="1" applyProtection="1">
      <alignment horizontal="left" vertical="center" wrapText="1"/>
    </xf>
    <xf numFmtId="164" fontId="40" fillId="0" borderId="3" xfId="0" applyNumberFormat="1" applyFont="1" applyFill="1" applyBorder="1" applyAlignment="1" applyProtection="1">
      <alignment vertical="center" wrapText="1"/>
    </xf>
    <xf numFmtId="164" fontId="40" fillId="2" borderId="3" xfId="0" applyNumberFormat="1" applyFont="1" applyFill="1" applyBorder="1" applyAlignment="1" applyProtection="1">
      <alignment vertical="center" wrapText="1"/>
    </xf>
    <xf numFmtId="0" fontId="32" fillId="0" borderId="0" xfId="0" applyFont="1" applyAlignment="1">
      <alignment horizontal="right"/>
    </xf>
    <xf numFmtId="0" fontId="29" fillId="0" borderId="5" xfId="0" applyFont="1" applyBorder="1" applyAlignment="1" applyProtection="1">
      <alignment horizontal="left" vertical="center"/>
      <protection locked="0"/>
    </xf>
    <xf numFmtId="0" fontId="29" fillId="0" borderId="3" xfId="0" applyFont="1" applyBorder="1" applyAlignment="1" applyProtection="1">
      <alignment horizontal="left" vertical="center"/>
      <protection locked="0"/>
    </xf>
    <xf numFmtId="0" fontId="29" fillId="3" borderId="3" xfId="0" applyFont="1" applyFill="1" applyBorder="1" applyAlignment="1" applyProtection="1">
      <alignment horizontal="left" vertical="center"/>
      <protection locked="0"/>
    </xf>
    <xf numFmtId="166" fontId="26" fillId="0" borderId="2" xfId="0" applyNumberFormat="1" applyFont="1" applyFill="1" applyBorder="1" applyAlignment="1" applyProtection="1">
      <alignment horizontal="left" vertical="center" wrapText="1"/>
      <protection locked="0"/>
    </xf>
    <xf numFmtId="166" fontId="26" fillId="0" borderId="3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26" xfId="6" applyFont="1" applyFill="1" applyBorder="1" applyAlignment="1" applyProtection="1">
      <alignment horizontal="center" vertical="center" wrapText="1"/>
    </xf>
    <xf numFmtId="0" fontId="29" fillId="0" borderId="5" xfId="6" applyFont="1" applyFill="1" applyBorder="1" applyProtection="1">
      <protection locked="0"/>
    </xf>
    <xf numFmtId="165" fontId="29" fillId="0" borderId="26" xfId="1" applyNumberFormat="1" applyFont="1" applyFill="1" applyBorder="1" applyProtection="1">
      <protection locked="0"/>
    </xf>
    <xf numFmtId="0" fontId="29" fillId="0" borderId="3" xfId="6" applyFont="1" applyFill="1" applyBorder="1" applyProtection="1">
      <protection locked="0"/>
    </xf>
    <xf numFmtId="165" fontId="29" fillId="0" borderId="20" xfId="1" applyNumberFormat="1" applyFont="1" applyFill="1" applyBorder="1" applyProtection="1">
      <protection locked="0"/>
    </xf>
    <xf numFmtId="0" fontId="29" fillId="0" borderId="7" xfId="6" applyFont="1" applyFill="1" applyBorder="1" applyProtection="1">
      <protection locked="0"/>
    </xf>
    <xf numFmtId="165" fontId="29" fillId="0" borderId="36" xfId="1" applyNumberFormat="1" applyFont="1" applyFill="1" applyBorder="1" applyProtection="1">
      <protection locked="0"/>
    </xf>
    <xf numFmtId="0" fontId="28" fillId="0" borderId="14" xfId="6" applyFont="1" applyFill="1" applyBorder="1" applyAlignment="1" applyProtection="1">
      <alignment horizontal="center" vertical="center"/>
    </xf>
    <xf numFmtId="0" fontId="28" fillId="0" borderId="15" xfId="6" applyFont="1" applyFill="1" applyBorder="1" applyAlignment="1" applyProtection="1">
      <alignment horizontal="left" vertical="center" wrapText="1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164" fontId="8" fillId="0" borderId="18" xfId="0" applyNumberFormat="1" applyFont="1" applyFill="1" applyBorder="1" applyAlignment="1" applyProtection="1">
      <alignment horizontal="center" vertical="center" wrapText="1"/>
    </xf>
    <xf numFmtId="164" fontId="19" fillId="0" borderId="35" xfId="0" applyNumberFormat="1" applyFont="1" applyFill="1" applyBorder="1" applyAlignment="1" applyProtection="1">
      <alignment horizontal="center" vertical="center" wrapText="1"/>
    </xf>
    <xf numFmtId="164" fontId="19" fillId="0" borderId="23" xfId="0" applyNumberFormat="1" applyFont="1" applyFill="1" applyBorder="1" applyAlignment="1" applyProtection="1">
      <alignment horizontal="center" vertical="center" wrapText="1"/>
    </xf>
    <xf numFmtId="164" fontId="19" fillId="0" borderId="57" xfId="0" applyNumberFormat="1" applyFont="1" applyFill="1" applyBorder="1" applyAlignment="1" applyProtection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3" xfId="0" applyNumberFormat="1" applyFont="1" applyFill="1" applyBorder="1" applyAlignment="1" applyProtection="1">
      <alignment vertical="center" wrapText="1"/>
      <protection locked="0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20" xfId="0" applyNumberFormat="1" applyFont="1" applyFill="1" applyBorder="1" applyAlignment="1" applyProtection="1">
      <alignment vertical="center" wrapText="1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49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164" fontId="18" fillId="0" borderId="36" xfId="0" applyNumberFormat="1" applyFont="1" applyFill="1" applyBorder="1" applyAlignment="1" applyProtection="1">
      <alignment vertical="center" wrapText="1"/>
    </xf>
    <xf numFmtId="164" fontId="8" fillId="0" borderId="14" xfId="0" applyNumberFormat="1" applyFont="1" applyFill="1" applyBorder="1" applyAlignment="1" applyProtection="1">
      <alignment horizontal="left" vertical="center" wrapText="1"/>
    </xf>
    <xf numFmtId="164" fontId="8" fillId="0" borderId="15" xfId="0" applyNumberFormat="1" applyFont="1" applyFill="1" applyBorder="1" applyAlignment="1" applyProtection="1">
      <alignment vertical="center" wrapText="1"/>
    </xf>
    <xf numFmtId="164" fontId="8" fillId="2" borderId="15" xfId="0" applyNumberFormat="1" applyFont="1" applyFill="1" applyBorder="1" applyAlignment="1" applyProtection="1">
      <alignment vertical="center" wrapText="1"/>
    </xf>
    <xf numFmtId="164" fontId="8" fillId="0" borderId="18" xfId="0" applyNumberFormat="1" applyFont="1" applyFill="1" applyBorder="1" applyAlignment="1" applyProtection="1">
      <alignment vertical="center" wrapText="1"/>
    </xf>
    <xf numFmtId="0" fontId="44" fillId="0" borderId="0" xfId="0" applyFont="1" applyFill="1" applyProtection="1"/>
    <xf numFmtId="0" fontId="3" fillId="0" borderId="0" xfId="0" applyFont="1" applyFill="1" applyProtection="1"/>
    <xf numFmtId="0" fontId="45" fillId="0" borderId="0" xfId="0" applyFont="1" applyFill="1" applyProtection="1">
      <protection locked="0"/>
    </xf>
    <xf numFmtId="0" fontId="46" fillId="0" borderId="0" xfId="0" applyFont="1" applyFill="1" applyProtection="1">
      <protection locked="0"/>
    </xf>
    <xf numFmtId="0" fontId="46" fillId="0" borderId="0" xfId="0" applyFont="1" applyFill="1" applyProtection="1"/>
    <xf numFmtId="0" fontId="8" fillId="0" borderId="14" xfId="0" applyFont="1" applyFill="1" applyBorder="1" applyAlignment="1" applyProtection="1">
      <alignment horizontal="center" vertical="center" wrapText="1"/>
    </xf>
    <xf numFmtId="0" fontId="29" fillId="0" borderId="10" xfId="0" applyFont="1" applyFill="1" applyBorder="1" applyAlignment="1" applyProtection="1">
      <alignment horizontal="center" vertical="center"/>
    </xf>
    <xf numFmtId="0" fontId="29" fillId="0" borderId="4" xfId="0" applyFont="1" applyFill="1" applyBorder="1" applyAlignment="1" applyProtection="1">
      <alignment vertical="center" wrapText="1"/>
    </xf>
    <xf numFmtId="164" fontId="29" fillId="0" borderId="4" xfId="0" applyNumberFormat="1" applyFont="1" applyFill="1" applyBorder="1" applyAlignment="1" applyProtection="1">
      <alignment vertical="center"/>
      <protection locked="0"/>
    </xf>
    <xf numFmtId="164" fontId="28" fillId="0" borderId="19" xfId="0" applyNumberFormat="1" applyFont="1" applyFill="1" applyBorder="1" applyAlignment="1" applyProtection="1">
      <alignment vertical="center"/>
    </xf>
    <xf numFmtId="0" fontId="29" fillId="0" borderId="9" xfId="0" applyFont="1" applyFill="1" applyBorder="1" applyAlignment="1" applyProtection="1">
      <alignment horizontal="center" vertical="center"/>
    </xf>
    <xf numFmtId="0" fontId="29" fillId="0" borderId="3" xfId="0" applyFont="1" applyFill="1" applyBorder="1" applyAlignment="1" applyProtection="1">
      <alignment vertical="center" wrapText="1"/>
    </xf>
    <xf numFmtId="164" fontId="29" fillId="0" borderId="3" xfId="0" applyNumberFormat="1" applyFont="1" applyFill="1" applyBorder="1" applyAlignment="1" applyProtection="1">
      <alignment vertical="center"/>
      <protection locked="0"/>
    </xf>
    <xf numFmtId="164" fontId="28" fillId="0" borderId="20" xfId="0" applyNumberFormat="1" applyFont="1" applyFill="1" applyBorder="1" applyAlignment="1" applyProtection="1">
      <alignment vertical="center"/>
    </xf>
    <xf numFmtId="0" fontId="29" fillId="0" borderId="11" xfId="0" applyFont="1" applyFill="1" applyBorder="1" applyAlignment="1" applyProtection="1">
      <alignment horizontal="center" vertical="center"/>
    </xf>
    <xf numFmtId="0" fontId="29" fillId="0" borderId="7" xfId="0" applyFont="1" applyFill="1" applyBorder="1" applyAlignment="1" applyProtection="1">
      <alignment vertical="center" wrapText="1"/>
    </xf>
    <xf numFmtId="164" fontId="29" fillId="0" borderId="7" xfId="0" applyNumberFormat="1" applyFont="1" applyFill="1" applyBorder="1" applyAlignment="1" applyProtection="1">
      <alignment vertical="center"/>
      <protection locked="0"/>
    </xf>
    <xf numFmtId="164" fontId="28" fillId="0" borderId="36" xfId="0" applyNumberFormat="1" applyFont="1" applyFill="1" applyBorder="1" applyAlignment="1" applyProtection="1">
      <alignment vertical="center"/>
    </xf>
    <xf numFmtId="0" fontId="28" fillId="0" borderId="14" xfId="0" applyFont="1" applyFill="1" applyBorder="1" applyAlignment="1" applyProtection="1">
      <alignment horizontal="center" vertical="center"/>
    </xf>
    <xf numFmtId="0" fontId="30" fillId="0" borderId="15" xfId="0" applyFont="1" applyFill="1" applyBorder="1" applyAlignment="1" applyProtection="1">
      <alignment vertical="center" wrapText="1"/>
    </xf>
    <xf numFmtId="164" fontId="28" fillId="0" borderId="15" xfId="0" applyNumberFormat="1" applyFont="1" applyFill="1" applyBorder="1" applyAlignment="1" applyProtection="1">
      <alignment vertical="center"/>
    </xf>
    <xf numFmtId="164" fontId="28" fillId="0" borderId="18" xfId="0" applyNumberFormat="1" applyFont="1" applyFill="1" applyBorder="1" applyAlignment="1" applyProtection="1">
      <alignment vertical="center"/>
    </xf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0" fillId="0" borderId="58" xfId="0" applyFill="1" applyBorder="1" applyProtection="1"/>
    <xf numFmtId="0" fontId="6" fillId="0" borderId="58" xfId="0" applyFont="1" applyFill="1" applyBorder="1" applyAlignment="1" applyProtection="1">
      <alignment horizontal="center"/>
    </xf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47" fillId="0" borderId="3" xfId="0" applyFont="1" applyBorder="1" applyAlignment="1" applyProtection="1">
      <alignment horizontal="left" vertical="center"/>
      <protection locked="0"/>
    </xf>
    <xf numFmtId="0" fontId="47" fillId="0" borderId="3" xfId="0" applyFont="1" applyBorder="1" applyAlignment="1" applyProtection="1">
      <alignment horizontal="left" vertical="center" indent="1"/>
      <protection locked="0"/>
    </xf>
    <xf numFmtId="0" fontId="31" fillId="0" borderId="7" xfId="6" applyFont="1" applyFill="1" applyBorder="1" applyAlignment="1">
      <alignment horizontal="center" vertical="center" wrapText="1"/>
    </xf>
    <xf numFmtId="164" fontId="40" fillId="0" borderId="16" xfId="0" applyNumberFormat="1" applyFont="1" applyFill="1" applyBorder="1" applyAlignment="1" applyProtection="1">
      <alignment horizontal="center" vertical="center" wrapText="1"/>
    </xf>
    <xf numFmtId="164" fontId="40" fillId="0" borderId="17" xfId="0" applyNumberFormat="1" applyFont="1" applyFill="1" applyBorder="1" applyAlignment="1" applyProtection="1">
      <alignment horizontal="center" vertical="center" wrapText="1"/>
    </xf>
    <xf numFmtId="164" fontId="40" fillId="0" borderId="3" xfId="0" applyNumberFormat="1" applyFont="1" applyFill="1" applyBorder="1" applyAlignment="1" applyProtection="1">
      <alignment horizontal="center" vertical="center" wrapText="1"/>
    </xf>
    <xf numFmtId="166" fontId="42" fillId="0" borderId="3" xfId="0" applyNumberFormat="1" applyFont="1" applyFill="1" applyBorder="1" applyAlignment="1">
      <alignment horizontal="left"/>
    </xf>
    <xf numFmtId="166" fontId="42" fillId="0" borderId="3" xfId="0" applyNumberFormat="1" applyFont="1" applyFill="1" applyBorder="1" applyAlignment="1">
      <alignment horizontal="left" wrapText="1"/>
    </xf>
    <xf numFmtId="166" fontId="42" fillId="0" borderId="1" xfId="0" applyNumberFormat="1" applyFont="1" applyFill="1" applyBorder="1" applyAlignment="1">
      <alignment horizontal="left" vertical="center"/>
    </xf>
    <xf numFmtId="166" fontId="42" fillId="0" borderId="1" xfId="0" applyNumberFormat="1" applyFont="1" applyFill="1" applyBorder="1" applyAlignment="1">
      <alignment vertical="center" wrapText="1"/>
    </xf>
    <xf numFmtId="164" fontId="29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3" fontId="29" fillId="0" borderId="37" xfId="0" applyNumberFormat="1" applyFont="1" applyFill="1" applyBorder="1" applyAlignment="1" applyProtection="1">
      <alignment horizontal="right" vertical="center" indent="1"/>
      <protection locked="0"/>
    </xf>
    <xf numFmtId="166" fontId="26" fillId="0" borderId="0" xfId="0" applyNumberFormat="1" applyFont="1" applyFill="1" applyBorder="1" applyAlignment="1">
      <alignment horizontal="left" vertical="center"/>
    </xf>
    <xf numFmtId="3" fontId="47" fillId="0" borderId="37" xfId="0" applyNumberFormat="1" applyFont="1" applyBorder="1" applyAlignment="1" applyProtection="1">
      <alignment horizontal="right" vertical="center" indent="1"/>
      <protection locked="0"/>
    </xf>
    <xf numFmtId="3" fontId="29" fillId="0" borderId="37" xfId="0" applyNumberFormat="1" applyFont="1" applyBorder="1" applyAlignment="1" applyProtection="1">
      <alignment horizontal="right" vertical="center" indent="1"/>
      <protection locked="0"/>
    </xf>
    <xf numFmtId="3" fontId="31" fillId="0" borderId="50" xfId="0" applyNumberFormat="1" applyFont="1" applyFill="1" applyBorder="1" applyAlignment="1" applyProtection="1">
      <alignment horizontal="right" vertical="center" indent="1"/>
    </xf>
    <xf numFmtId="166" fontId="26" fillId="3" borderId="3" xfId="0" applyNumberFormat="1" applyFont="1" applyFill="1" applyBorder="1" applyAlignment="1">
      <alignment horizontal="left" wrapText="1"/>
    </xf>
    <xf numFmtId="166" fontId="26" fillId="3" borderId="3" xfId="0" applyNumberFormat="1" applyFont="1" applyFill="1" applyBorder="1"/>
    <xf numFmtId="166" fontId="27" fillId="3" borderId="3" xfId="0" applyNumberFormat="1" applyFont="1" applyFill="1" applyBorder="1" applyAlignment="1">
      <alignment horizontal="left" wrapText="1"/>
    </xf>
    <xf numFmtId="164" fontId="34" fillId="0" borderId="0" xfId="6" applyNumberFormat="1" applyFont="1" applyFill="1" applyBorder="1" applyAlignment="1" applyProtection="1">
      <alignment horizontal="left" vertical="center"/>
    </xf>
    <xf numFmtId="164" fontId="7" fillId="0" borderId="0" xfId="6" applyNumberFormat="1" applyFont="1" applyFill="1" applyBorder="1" applyAlignment="1" applyProtection="1">
      <alignment horizontal="center" vertical="center"/>
    </xf>
    <xf numFmtId="164" fontId="34" fillId="0" borderId="22" xfId="6" applyNumberFormat="1" applyFont="1" applyFill="1" applyBorder="1" applyAlignment="1" applyProtection="1">
      <alignment horizontal="left" vertical="center"/>
    </xf>
    <xf numFmtId="164" fontId="34" fillId="0" borderId="22" xfId="6" applyNumberFormat="1" applyFont="1" applyFill="1" applyBorder="1" applyAlignment="1" applyProtection="1">
      <alignment horizontal="left"/>
    </xf>
    <xf numFmtId="0" fontId="23" fillId="0" borderId="0" xfId="6" applyFont="1" applyFill="1" applyBorder="1" applyAlignment="1" applyProtection="1">
      <alignment horizontal="center"/>
    </xf>
    <xf numFmtId="164" fontId="30" fillId="0" borderId="59" xfId="0" applyNumberFormat="1" applyFont="1" applyFill="1" applyBorder="1" applyAlignment="1" applyProtection="1">
      <alignment horizontal="center" vertical="center" wrapText="1"/>
    </xf>
    <xf numFmtId="164" fontId="30" fillId="0" borderId="60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center" textRotation="180" wrapText="1"/>
    </xf>
    <xf numFmtId="164" fontId="38" fillId="0" borderId="61" xfId="0" applyNumberFormat="1" applyFont="1" applyFill="1" applyBorder="1" applyAlignment="1" applyProtection="1">
      <alignment horizontal="center" vertical="center" wrapText="1"/>
    </xf>
    <xf numFmtId="164" fontId="30" fillId="0" borderId="62" xfId="0" applyNumberFormat="1" applyFont="1" applyFill="1" applyBorder="1" applyAlignment="1" applyProtection="1">
      <alignment horizontal="center" vertical="center" wrapText="1"/>
    </xf>
    <xf numFmtId="164" fontId="30" fillId="0" borderId="63" xfId="0" applyNumberFormat="1" applyFont="1" applyFill="1" applyBorder="1" applyAlignment="1" applyProtection="1">
      <alignment horizontal="center" vertical="center" wrapText="1"/>
    </xf>
    <xf numFmtId="164" fontId="5" fillId="0" borderId="0" xfId="6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20" fillId="0" borderId="0" xfId="0" applyFont="1" applyFill="1" applyBorder="1" applyAlignment="1" applyProtection="1">
      <alignment horizontal="right"/>
    </xf>
    <xf numFmtId="0" fontId="31" fillId="0" borderId="12" xfId="6" applyFont="1" applyFill="1" applyBorder="1" applyAlignment="1">
      <alignment horizontal="center" vertical="center" wrapText="1"/>
    </xf>
    <xf numFmtId="0" fontId="31" fillId="0" borderId="11" xfId="6" applyFont="1" applyFill="1" applyBorder="1" applyAlignment="1">
      <alignment horizontal="center" vertical="center" wrapText="1"/>
    </xf>
    <xf numFmtId="0" fontId="31" fillId="0" borderId="5" xfId="6" applyFont="1" applyFill="1" applyBorder="1" applyAlignment="1">
      <alignment horizontal="center" vertical="center" wrapText="1"/>
    </xf>
    <xf numFmtId="0" fontId="31" fillId="0" borderId="7" xfId="6" applyFont="1" applyFill="1" applyBorder="1" applyAlignment="1">
      <alignment horizontal="center" vertical="center" wrapText="1"/>
    </xf>
    <xf numFmtId="0" fontId="31" fillId="0" borderId="26" xfId="6" applyFont="1" applyFill="1" applyBorder="1" applyAlignment="1">
      <alignment horizontal="center" vertical="center" wrapText="1"/>
    </xf>
    <xf numFmtId="0" fontId="31" fillId="0" borderId="36" xfId="6" applyFont="1" applyFill="1" applyBorder="1" applyAlignment="1">
      <alignment horizontal="center" vertical="center" wrapText="1"/>
    </xf>
    <xf numFmtId="0" fontId="30" fillId="0" borderId="14" xfId="6" applyFont="1" applyFill="1" applyBorder="1" applyAlignment="1" applyProtection="1">
      <alignment horizontal="left"/>
    </xf>
    <xf numFmtId="0" fontId="30" fillId="0" borderId="15" xfId="6" applyFont="1" applyFill="1" applyBorder="1" applyAlignment="1" applyProtection="1">
      <alignment horizontal="left"/>
    </xf>
    <xf numFmtId="0" fontId="21" fillId="0" borderId="61" xfId="6" applyFont="1" applyFill="1" applyBorder="1" applyAlignment="1">
      <alignment horizontal="left" vertical="center" wrapText="1"/>
    </xf>
    <xf numFmtId="164" fontId="40" fillId="0" borderId="0" xfId="0" applyNumberFormat="1" applyFont="1" applyFill="1" applyAlignment="1">
      <alignment horizontal="center" vertical="center" wrapText="1"/>
    </xf>
    <xf numFmtId="164" fontId="4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0" xfId="0" applyNumberFormat="1" applyFont="1" applyFill="1" applyAlignment="1">
      <alignment horizontal="center" vertical="center" wrapText="1"/>
    </xf>
    <xf numFmtId="0" fontId="30" fillId="0" borderId="32" xfId="0" applyFont="1" applyFill="1" applyBorder="1" applyAlignment="1" applyProtection="1">
      <alignment horizontal="left" indent="1"/>
    </xf>
    <xf numFmtId="0" fontId="30" fillId="0" borderId="33" xfId="0" applyFont="1" applyFill="1" applyBorder="1" applyAlignment="1" applyProtection="1">
      <alignment horizontal="left" indent="1"/>
    </xf>
    <xf numFmtId="0" fontId="30" fillId="0" borderId="31" xfId="0" applyFont="1" applyFill="1" applyBorder="1" applyAlignment="1" applyProtection="1">
      <alignment horizontal="left" indent="1"/>
    </xf>
    <xf numFmtId="0" fontId="29" fillId="0" borderId="5" xfId="0" applyFont="1" applyFill="1" applyBorder="1" applyAlignment="1" applyProtection="1">
      <alignment horizontal="right" indent="1"/>
      <protection locked="0"/>
    </xf>
    <xf numFmtId="0" fontId="29" fillId="0" borderId="26" xfId="0" applyFont="1" applyFill="1" applyBorder="1" applyAlignment="1" applyProtection="1">
      <alignment horizontal="right" indent="1"/>
      <protection locked="0"/>
    </xf>
    <xf numFmtId="0" fontId="29" fillId="0" borderId="7" xfId="0" applyFont="1" applyFill="1" applyBorder="1" applyAlignment="1" applyProtection="1">
      <alignment horizontal="right" indent="1"/>
      <protection locked="0"/>
    </xf>
    <xf numFmtId="0" fontId="29" fillId="0" borderId="36" xfId="0" applyFont="1" applyFill="1" applyBorder="1" applyAlignment="1" applyProtection="1">
      <alignment horizontal="right" indent="1"/>
      <protection locked="0"/>
    </xf>
    <xf numFmtId="49" fontId="23" fillId="0" borderId="0" xfId="0" applyNumberFormat="1" applyFont="1" applyFill="1" applyBorder="1" applyAlignment="1" applyProtection="1">
      <alignment horizontal="left" vertical="center"/>
    </xf>
    <xf numFmtId="0" fontId="28" fillId="0" borderId="15" xfId="0" applyFont="1" applyFill="1" applyBorder="1" applyAlignment="1" applyProtection="1">
      <alignment horizontal="right" indent="1"/>
    </xf>
    <xf numFmtId="0" fontId="28" fillId="0" borderId="18" xfId="0" applyFont="1" applyFill="1" applyBorder="1" applyAlignment="1" applyProtection="1">
      <alignment horizontal="right" indent="1"/>
    </xf>
    <xf numFmtId="0" fontId="30" fillId="0" borderId="17" xfId="0" applyFont="1" applyFill="1" applyBorder="1" applyAlignment="1" applyProtection="1">
      <alignment horizontal="center"/>
    </xf>
    <xf numFmtId="0" fontId="30" fillId="0" borderId="25" xfId="0" applyFont="1" applyFill="1" applyBorder="1" applyAlignment="1" applyProtection="1">
      <alignment horizontal="center"/>
    </xf>
    <xf numFmtId="0" fontId="30" fillId="0" borderId="64" xfId="0" applyFont="1" applyFill="1" applyBorder="1" applyAlignment="1" applyProtection="1">
      <alignment horizontal="center"/>
    </xf>
    <xf numFmtId="0" fontId="30" fillId="0" borderId="61" xfId="0" applyFont="1" applyFill="1" applyBorder="1" applyAlignment="1" applyProtection="1">
      <alignment horizontal="center"/>
    </xf>
    <xf numFmtId="0" fontId="30" fillId="0" borderId="65" xfId="0" applyFont="1" applyFill="1" applyBorder="1" applyAlignment="1" applyProtection="1">
      <alignment horizontal="center"/>
    </xf>
    <xf numFmtId="0" fontId="29" fillId="0" borderId="48" xfId="0" applyFont="1" applyFill="1" applyBorder="1" applyAlignment="1" applyProtection="1">
      <alignment horizontal="left" indent="1"/>
      <protection locked="0"/>
    </xf>
    <xf numFmtId="0" fontId="29" fillId="0" borderId="66" xfId="0" applyFont="1" applyFill="1" applyBorder="1" applyAlignment="1" applyProtection="1">
      <alignment horizontal="left" indent="1"/>
      <protection locked="0"/>
    </xf>
    <xf numFmtId="0" fontId="29" fillId="0" borderId="67" xfId="0" applyFont="1" applyFill="1" applyBorder="1" applyAlignment="1" applyProtection="1">
      <alignment horizontal="left" indent="1"/>
      <protection locked="0"/>
    </xf>
    <xf numFmtId="0" fontId="29" fillId="0" borderId="28" xfId="0" applyFont="1" applyFill="1" applyBorder="1" applyAlignment="1" applyProtection="1">
      <alignment horizontal="left" indent="1"/>
      <protection locked="0"/>
    </xf>
    <xf numFmtId="0" fontId="29" fillId="0" borderId="29" xfId="0" applyFont="1" applyFill="1" applyBorder="1" applyAlignment="1" applyProtection="1">
      <alignment horizontal="left" indent="1"/>
      <protection locked="0"/>
    </xf>
    <xf numFmtId="0" fontId="29" fillId="0" borderId="68" xfId="0" applyFont="1" applyFill="1" applyBorder="1" applyAlignment="1" applyProtection="1">
      <alignment horizontal="left" indent="1"/>
      <protection locked="0"/>
    </xf>
    <xf numFmtId="0" fontId="0" fillId="0" borderId="0" xfId="0" applyFill="1" applyAlignment="1" applyProtection="1">
      <alignment horizontal="left"/>
    </xf>
    <xf numFmtId="0" fontId="32" fillId="0" borderId="0" xfId="0" applyFont="1" applyFill="1" applyBorder="1" applyAlignment="1" applyProtection="1">
      <alignment horizontal="right"/>
    </xf>
    <xf numFmtId="0" fontId="36" fillId="0" borderId="22" xfId="0" applyFont="1" applyBorder="1" applyAlignment="1" applyProtection="1">
      <alignment horizontal="right" vertical="top"/>
      <protection locked="0"/>
    </xf>
    <xf numFmtId="0" fontId="36" fillId="0" borderId="22" xfId="0" applyFont="1" applyBorder="1" applyAlignment="1" applyProtection="1">
      <alignment horizontal="right" vertical="top"/>
    </xf>
    <xf numFmtId="0" fontId="23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2"/>
    </xf>
    <xf numFmtId="164" fontId="8" fillId="0" borderId="44" xfId="0" applyNumberFormat="1" applyFont="1" applyFill="1" applyBorder="1" applyAlignment="1" applyProtection="1">
      <alignment horizontal="left" vertical="center" wrapText="1" indent="2"/>
    </xf>
    <xf numFmtId="164" fontId="23" fillId="0" borderId="0" xfId="0" applyNumberFormat="1" applyFont="1" applyFill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60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0" xfId="0" applyNumberFormat="1" applyFont="1" applyFill="1" applyBorder="1" applyAlignment="1" applyProtection="1">
      <alignment horizontal="center" vertical="center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66" xfId="0" applyNumberFormat="1" applyFont="1" applyFill="1" applyBorder="1" applyAlignment="1" applyProtection="1">
      <alignment horizontal="center" vertical="center"/>
    </xf>
    <xf numFmtId="164" fontId="8" fillId="0" borderId="45" xfId="0" applyNumberFormat="1" applyFont="1" applyFill="1" applyBorder="1" applyAlignment="1" applyProtection="1">
      <alignment horizontal="center" vertical="center"/>
    </xf>
    <xf numFmtId="0" fontId="39" fillId="0" borderId="0" xfId="0" applyFont="1" applyAlignment="1">
      <alignment horizontal="center" wrapText="1"/>
    </xf>
    <xf numFmtId="0" fontId="23" fillId="0" borderId="0" xfId="7" applyFont="1" applyFill="1" applyAlignment="1" applyProtection="1">
      <alignment horizontal="center" wrapText="1"/>
    </xf>
    <xf numFmtId="0" fontId="23" fillId="0" borderId="0" xfId="7" applyFont="1" applyFill="1" applyAlignment="1" applyProtection="1">
      <alignment horizontal="center"/>
    </xf>
    <xf numFmtId="0" fontId="20" fillId="0" borderId="50" xfId="7" applyFont="1" applyFill="1" applyBorder="1" applyAlignment="1" applyProtection="1">
      <alignment horizontal="left" vertical="center" indent="1"/>
    </xf>
    <xf numFmtId="0" fontId="20" fillId="0" borderId="33" xfId="7" applyFont="1" applyFill="1" applyBorder="1" applyAlignment="1" applyProtection="1">
      <alignment horizontal="left" vertical="center" indent="1"/>
    </xf>
    <xf numFmtId="0" fontId="20" fillId="0" borderId="44" xfId="7" applyFont="1" applyFill="1" applyBorder="1" applyAlignment="1" applyProtection="1">
      <alignment horizontal="left" vertical="center" indent="1"/>
    </xf>
    <xf numFmtId="0" fontId="39" fillId="0" borderId="0" xfId="0" applyFont="1" applyFill="1" applyBorder="1" applyAlignment="1" applyProtection="1">
      <alignment horizontal="center" vertical="center"/>
    </xf>
    <xf numFmtId="0" fontId="30" fillId="0" borderId="32" xfId="0" applyFont="1" applyBorder="1" applyAlignment="1" applyProtection="1">
      <alignment horizontal="left" vertical="center" indent="2"/>
    </xf>
    <xf numFmtId="0" fontId="30" fillId="0" borderId="31" xfId="0" applyFont="1" applyBorder="1" applyAlignment="1" applyProtection="1">
      <alignment horizontal="left" vertical="center" indent="2"/>
    </xf>
    <xf numFmtId="0" fontId="23" fillId="0" borderId="0" xfId="0" applyFont="1" applyAlignment="1">
      <alignment horizontal="center" wrapText="1"/>
    </xf>
  </cellXfs>
  <cellStyles count="8">
    <cellStyle name="Ezres" xfId="1" builtinId="3"/>
    <cellStyle name="Hiperhivatkozás" xfId="2"/>
    <cellStyle name="Már látott hiperhivatkozás" xfId="3"/>
    <cellStyle name="Normál" xfId="0" builtinId="0"/>
    <cellStyle name="Normál 2" xfId="4"/>
    <cellStyle name="Normál 2 2" xfId="5"/>
    <cellStyle name="Normál_KVRENMUNKA" xfId="6"/>
    <cellStyle name="Normál_SEGEDLETEK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H149"/>
  <sheetViews>
    <sheetView tabSelected="1" view="pageBreakPreview" zoomScaleSheetLayoutView="100" workbookViewId="0">
      <selection activeCell="C38" sqref="C38"/>
    </sheetView>
  </sheetViews>
  <sheetFormatPr defaultRowHeight="15.75"/>
  <cols>
    <col min="1" max="1" width="9.5" style="226" customWidth="1"/>
    <col min="2" max="2" width="91.6640625" style="226" customWidth="1"/>
    <col min="3" max="3" width="16.6640625" style="246" customWidth="1"/>
    <col min="4" max="16384" width="9.33203125" style="246"/>
  </cols>
  <sheetData>
    <row r="1" spans="1:3" ht="15.95" customHeight="1">
      <c r="A1" s="525" t="s">
        <v>5</v>
      </c>
      <c r="B1" s="525"/>
    </row>
    <row r="2" spans="1:3" ht="15.95" customHeight="1" thickBot="1">
      <c r="A2" s="526" t="s">
        <v>113</v>
      </c>
      <c r="B2" s="526"/>
      <c r="C2" s="157" t="s">
        <v>582</v>
      </c>
    </row>
    <row r="3" spans="1:3" ht="38.1" customHeight="1" thickBot="1">
      <c r="A3" s="21" t="s">
        <v>61</v>
      </c>
      <c r="B3" s="22" t="s">
        <v>7</v>
      </c>
      <c r="C3" s="30" t="s">
        <v>561</v>
      </c>
    </row>
    <row r="4" spans="1:3" s="247" customFormat="1" ht="12" customHeight="1" thickBot="1">
      <c r="A4" s="241">
        <v>1</v>
      </c>
      <c r="B4" s="242">
        <v>2</v>
      </c>
      <c r="C4" s="243">
        <v>4</v>
      </c>
    </row>
    <row r="5" spans="1:3" s="248" customFormat="1" ht="12" customHeight="1" thickBot="1">
      <c r="A5" s="18" t="s">
        <v>8</v>
      </c>
      <c r="B5" s="19" t="s">
        <v>188</v>
      </c>
      <c r="C5" s="148">
        <f>+C6+C7+C8+C9+C10+C11</f>
        <v>275001270</v>
      </c>
    </row>
    <row r="6" spans="1:3" s="248" customFormat="1" ht="12" customHeight="1">
      <c r="A6" s="13" t="s">
        <v>73</v>
      </c>
      <c r="B6" s="249" t="s">
        <v>189</v>
      </c>
      <c r="C6" s="151">
        <v>88785844</v>
      </c>
    </row>
    <row r="7" spans="1:3" s="248" customFormat="1" ht="12" customHeight="1">
      <c r="A7" s="12" t="s">
        <v>74</v>
      </c>
      <c r="B7" s="250" t="s">
        <v>190</v>
      </c>
      <c r="C7" s="150">
        <v>119503400</v>
      </c>
    </row>
    <row r="8" spans="1:3" s="248" customFormat="1" ht="12" customHeight="1">
      <c r="A8" s="12" t="s">
        <v>75</v>
      </c>
      <c r="B8" s="250" t="s">
        <v>191</v>
      </c>
      <c r="C8" s="150">
        <v>59524326</v>
      </c>
    </row>
    <row r="9" spans="1:3" s="248" customFormat="1" ht="12" customHeight="1">
      <c r="A9" s="12" t="s">
        <v>76</v>
      </c>
      <c r="B9" s="250" t="s">
        <v>192</v>
      </c>
      <c r="C9" s="150">
        <v>7187700</v>
      </c>
    </row>
    <row r="10" spans="1:3" s="248" customFormat="1" ht="12" customHeight="1">
      <c r="A10" s="12" t="s">
        <v>110</v>
      </c>
      <c r="B10" s="250" t="s">
        <v>193</v>
      </c>
      <c r="C10" s="301">
        <v>0</v>
      </c>
    </row>
    <row r="11" spans="1:3" s="248" customFormat="1" ht="12" customHeight="1" thickBot="1">
      <c r="A11" s="14" t="s">
        <v>77</v>
      </c>
      <c r="B11" s="251" t="s">
        <v>194</v>
      </c>
      <c r="C11" s="302"/>
    </row>
    <row r="12" spans="1:3" s="248" customFormat="1" ht="12" customHeight="1" thickBot="1">
      <c r="A12" s="18" t="s">
        <v>9</v>
      </c>
      <c r="B12" s="143" t="s">
        <v>195</v>
      </c>
      <c r="C12" s="148">
        <f>+C13+C14+C15+C16+C17</f>
        <v>0</v>
      </c>
    </row>
    <row r="13" spans="1:3" s="248" customFormat="1" ht="12" customHeight="1">
      <c r="A13" s="13" t="s">
        <v>79</v>
      </c>
      <c r="B13" s="249" t="s">
        <v>196</v>
      </c>
      <c r="C13" s="151"/>
    </row>
    <row r="14" spans="1:3" s="248" customFormat="1" ht="12" customHeight="1">
      <c r="A14" s="12" t="s">
        <v>80</v>
      </c>
      <c r="B14" s="250" t="s">
        <v>197</v>
      </c>
      <c r="C14" s="150"/>
    </row>
    <row r="15" spans="1:3" s="248" customFormat="1" ht="12" customHeight="1">
      <c r="A15" s="12" t="s">
        <v>81</v>
      </c>
      <c r="B15" s="250" t="s">
        <v>404</v>
      </c>
      <c r="C15" s="150"/>
    </row>
    <row r="16" spans="1:3" s="248" customFormat="1" ht="12" customHeight="1">
      <c r="A16" s="12" t="s">
        <v>82</v>
      </c>
      <c r="B16" s="250" t="s">
        <v>405</v>
      </c>
      <c r="C16" s="150"/>
    </row>
    <row r="17" spans="1:3" s="248" customFormat="1" ht="12" customHeight="1">
      <c r="A17" s="12" t="s">
        <v>83</v>
      </c>
      <c r="B17" s="250" t="s">
        <v>198</v>
      </c>
      <c r="C17" s="150"/>
    </row>
    <row r="18" spans="1:3" s="248" customFormat="1" ht="12" customHeight="1" thickBot="1">
      <c r="A18" s="14" t="s">
        <v>89</v>
      </c>
      <c r="B18" s="251" t="s">
        <v>199</v>
      </c>
      <c r="C18" s="152"/>
    </row>
    <row r="19" spans="1:3" s="248" customFormat="1" ht="12" customHeight="1" thickBot="1">
      <c r="A19" s="18" t="s">
        <v>10</v>
      </c>
      <c r="B19" s="19" t="s">
        <v>200</v>
      </c>
      <c r="C19" s="148">
        <f>+C20+C21+C22+C23+C24</f>
        <v>0</v>
      </c>
    </row>
    <row r="20" spans="1:3" s="248" customFormat="1" ht="12" customHeight="1">
      <c r="A20" s="13" t="s">
        <v>62</v>
      </c>
      <c r="B20" s="249" t="s">
        <v>201</v>
      </c>
      <c r="C20" s="151"/>
    </row>
    <row r="21" spans="1:3" s="248" customFormat="1" ht="12" customHeight="1">
      <c r="A21" s="12" t="s">
        <v>63</v>
      </c>
      <c r="B21" s="250" t="s">
        <v>202</v>
      </c>
      <c r="C21" s="150"/>
    </row>
    <row r="22" spans="1:3" s="248" customFormat="1" ht="12" customHeight="1">
      <c r="A22" s="12" t="s">
        <v>64</v>
      </c>
      <c r="B22" s="250" t="s">
        <v>406</v>
      </c>
      <c r="C22" s="150"/>
    </row>
    <row r="23" spans="1:3" s="248" customFormat="1" ht="12" customHeight="1">
      <c r="A23" s="12" t="s">
        <v>65</v>
      </c>
      <c r="B23" s="250" t="s">
        <v>407</v>
      </c>
      <c r="C23" s="150"/>
    </row>
    <row r="24" spans="1:3" s="248" customFormat="1" ht="12" customHeight="1">
      <c r="A24" s="12" t="s">
        <v>121</v>
      </c>
      <c r="B24" s="250" t="s">
        <v>203</v>
      </c>
      <c r="C24" s="150"/>
    </row>
    <row r="25" spans="1:3" s="248" customFormat="1" ht="12" customHeight="1" thickBot="1">
      <c r="A25" s="14" t="s">
        <v>122</v>
      </c>
      <c r="B25" s="251" t="s">
        <v>204</v>
      </c>
      <c r="C25" s="152"/>
    </row>
    <row r="26" spans="1:3" s="248" customFormat="1" ht="12" customHeight="1" thickBot="1">
      <c r="A26" s="18" t="s">
        <v>123</v>
      </c>
      <c r="B26" s="19" t="s">
        <v>205</v>
      </c>
      <c r="C26" s="154">
        <f>+C27+C30+C31+C32</f>
        <v>279700000</v>
      </c>
    </row>
    <row r="27" spans="1:3" s="248" customFormat="1" ht="12" customHeight="1">
      <c r="A27" s="13" t="s">
        <v>206</v>
      </c>
      <c r="B27" s="249" t="s">
        <v>212</v>
      </c>
      <c r="C27" s="244">
        <f>+C28+C29</f>
        <v>246500000</v>
      </c>
    </row>
    <row r="28" spans="1:3" s="248" customFormat="1" ht="12" customHeight="1">
      <c r="A28" s="12" t="s">
        <v>207</v>
      </c>
      <c r="B28" s="250" t="s">
        <v>213</v>
      </c>
      <c r="C28" s="150">
        <v>55000000</v>
      </c>
    </row>
    <row r="29" spans="1:3" s="248" customFormat="1" ht="12" customHeight="1">
      <c r="A29" s="12" t="s">
        <v>208</v>
      </c>
      <c r="B29" s="250" t="s">
        <v>214</v>
      </c>
      <c r="C29" s="150">
        <v>191500000</v>
      </c>
    </row>
    <row r="30" spans="1:3" s="248" customFormat="1" ht="12" customHeight="1">
      <c r="A30" s="12" t="s">
        <v>209</v>
      </c>
      <c r="B30" s="250" t="s">
        <v>215</v>
      </c>
      <c r="C30" s="150">
        <v>32500000</v>
      </c>
    </row>
    <row r="31" spans="1:3" s="248" customFormat="1" ht="12" customHeight="1">
      <c r="A31" s="12" t="s">
        <v>210</v>
      </c>
      <c r="B31" s="250" t="s">
        <v>216</v>
      </c>
      <c r="C31" s="150"/>
    </row>
    <row r="32" spans="1:3" s="248" customFormat="1" ht="12" customHeight="1" thickBot="1">
      <c r="A32" s="14" t="s">
        <v>211</v>
      </c>
      <c r="B32" s="251" t="s">
        <v>217</v>
      </c>
      <c r="C32" s="152">
        <v>700000</v>
      </c>
    </row>
    <row r="33" spans="1:3" s="248" customFormat="1" ht="12" customHeight="1" thickBot="1">
      <c r="A33" s="18" t="s">
        <v>12</v>
      </c>
      <c r="B33" s="19" t="s">
        <v>218</v>
      </c>
      <c r="C33" s="148">
        <f>SUM(C34:C43)</f>
        <v>49193369</v>
      </c>
    </row>
    <row r="34" spans="1:3" s="248" customFormat="1" ht="12" customHeight="1">
      <c r="A34" s="13" t="s">
        <v>66</v>
      </c>
      <c r="B34" s="249" t="s">
        <v>221</v>
      </c>
      <c r="C34" s="151"/>
    </row>
    <row r="35" spans="1:3" s="248" customFormat="1" ht="12" customHeight="1">
      <c r="A35" s="12" t="s">
        <v>67</v>
      </c>
      <c r="B35" s="250" t="s">
        <v>222</v>
      </c>
      <c r="C35" s="150">
        <v>5578000</v>
      </c>
    </row>
    <row r="36" spans="1:3" s="248" customFormat="1" ht="12" customHeight="1">
      <c r="A36" s="12" t="s">
        <v>68</v>
      </c>
      <c r="B36" s="250" t="s">
        <v>223</v>
      </c>
      <c r="C36" s="150"/>
    </row>
    <row r="37" spans="1:3" s="248" customFormat="1" ht="12" customHeight="1">
      <c r="A37" s="12" t="s">
        <v>125</v>
      </c>
      <c r="B37" s="250" t="s">
        <v>224</v>
      </c>
      <c r="C37" s="150"/>
    </row>
    <row r="38" spans="1:3" s="248" customFormat="1" ht="12" customHeight="1">
      <c r="A38" s="12" t="s">
        <v>126</v>
      </c>
      <c r="B38" s="250" t="s">
        <v>225</v>
      </c>
      <c r="C38" s="150">
        <v>27964857</v>
      </c>
    </row>
    <row r="39" spans="1:3" s="248" customFormat="1" ht="12" customHeight="1">
      <c r="A39" s="12" t="s">
        <v>127</v>
      </c>
      <c r="B39" s="250" t="s">
        <v>226</v>
      </c>
      <c r="C39" s="150">
        <v>8350512</v>
      </c>
    </row>
    <row r="40" spans="1:3" s="248" customFormat="1" ht="12" customHeight="1">
      <c r="A40" s="12" t="s">
        <v>128</v>
      </c>
      <c r="B40" s="250" t="s">
        <v>227</v>
      </c>
      <c r="C40" s="150">
        <v>6800000</v>
      </c>
    </row>
    <row r="41" spans="1:3" s="248" customFormat="1" ht="12" customHeight="1">
      <c r="A41" s="12" t="s">
        <v>129</v>
      </c>
      <c r="B41" s="250" t="s">
        <v>228</v>
      </c>
      <c r="C41" s="150">
        <v>500000</v>
      </c>
    </row>
    <row r="42" spans="1:3" s="248" customFormat="1" ht="12" customHeight="1">
      <c r="A42" s="12" t="s">
        <v>219</v>
      </c>
      <c r="B42" s="250" t="s">
        <v>229</v>
      </c>
      <c r="C42" s="153"/>
    </row>
    <row r="43" spans="1:3" s="248" customFormat="1" ht="12" customHeight="1" thickBot="1">
      <c r="A43" s="14" t="s">
        <v>220</v>
      </c>
      <c r="B43" s="251" t="s">
        <v>230</v>
      </c>
      <c r="C43" s="238"/>
    </row>
    <row r="44" spans="1:3" s="248" customFormat="1" ht="12" customHeight="1" thickBot="1">
      <c r="A44" s="18" t="s">
        <v>13</v>
      </c>
      <c r="B44" s="19" t="s">
        <v>231</v>
      </c>
      <c r="C44" s="148">
        <f>SUM(C45:C49)</f>
        <v>15000000</v>
      </c>
    </row>
    <row r="45" spans="1:3" s="248" customFormat="1" ht="12" customHeight="1">
      <c r="A45" s="13" t="s">
        <v>69</v>
      </c>
      <c r="B45" s="249" t="s">
        <v>235</v>
      </c>
      <c r="C45" s="295"/>
    </row>
    <row r="46" spans="1:3" s="248" customFormat="1" ht="12" customHeight="1">
      <c r="A46" s="12" t="s">
        <v>70</v>
      </c>
      <c r="B46" s="250" t="s">
        <v>236</v>
      </c>
      <c r="C46" s="153">
        <v>15000000</v>
      </c>
    </row>
    <row r="47" spans="1:3" s="248" customFormat="1" ht="12" customHeight="1">
      <c r="A47" s="12" t="s">
        <v>232</v>
      </c>
      <c r="B47" s="250" t="s">
        <v>237</v>
      </c>
      <c r="C47" s="153"/>
    </row>
    <row r="48" spans="1:3" s="248" customFormat="1" ht="12" customHeight="1">
      <c r="A48" s="12" t="s">
        <v>233</v>
      </c>
      <c r="B48" s="250" t="s">
        <v>238</v>
      </c>
      <c r="C48" s="153"/>
    </row>
    <row r="49" spans="1:3" s="248" customFormat="1" ht="12" customHeight="1" thickBot="1">
      <c r="A49" s="14" t="s">
        <v>234</v>
      </c>
      <c r="B49" s="251" t="s">
        <v>239</v>
      </c>
      <c r="C49" s="238"/>
    </row>
    <row r="50" spans="1:3" s="248" customFormat="1" ht="12" customHeight="1" thickBot="1">
      <c r="A50" s="18" t="s">
        <v>130</v>
      </c>
      <c r="B50" s="19" t="s">
        <v>240</v>
      </c>
      <c r="C50" s="148">
        <f>SUM(C51:C53)</f>
        <v>10675266</v>
      </c>
    </row>
    <row r="51" spans="1:3" s="248" customFormat="1" ht="12" customHeight="1">
      <c r="A51" s="13" t="s">
        <v>71</v>
      </c>
      <c r="B51" s="249" t="s">
        <v>241</v>
      </c>
      <c r="C51" s="151"/>
    </row>
    <row r="52" spans="1:3" s="248" customFormat="1" ht="12" customHeight="1">
      <c r="A52" s="12" t="s">
        <v>72</v>
      </c>
      <c r="B52" s="250" t="s">
        <v>408</v>
      </c>
      <c r="C52" s="150"/>
    </row>
    <row r="53" spans="1:3" s="248" customFormat="1" ht="12" customHeight="1">
      <c r="A53" s="12" t="s">
        <v>245</v>
      </c>
      <c r="B53" s="250" t="s">
        <v>243</v>
      </c>
      <c r="C53" s="150">
        <v>10675266</v>
      </c>
    </row>
    <row r="54" spans="1:3" s="248" customFormat="1" ht="12" customHeight="1" thickBot="1">
      <c r="A54" s="14" t="s">
        <v>246</v>
      </c>
      <c r="B54" s="251" t="s">
        <v>244</v>
      </c>
      <c r="C54" s="152"/>
    </row>
    <row r="55" spans="1:3" s="248" customFormat="1" ht="12" customHeight="1" thickBot="1">
      <c r="A55" s="18" t="s">
        <v>15</v>
      </c>
      <c r="B55" s="143" t="s">
        <v>247</v>
      </c>
      <c r="C55" s="148">
        <f>SUM(C56:C58)</f>
        <v>2455612</v>
      </c>
    </row>
    <row r="56" spans="1:3" s="248" customFormat="1" ht="12" customHeight="1">
      <c r="A56" s="13" t="s">
        <v>131</v>
      </c>
      <c r="B56" s="249" t="s">
        <v>249</v>
      </c>
      <c r="C56" s="153"/>
    </row>
    <row r="57" spans="1:3" s="248" customFormat="1" ht="12" customHeight="1">
      <c r="A57" s="12" t="s">
        <v>132</v>
      </c>
      <c r="B57" s="250" t="s">
        <v>409</v>
      </c>
      <c r="C57" s="153"/>
    </row>
    <row r="58" spans="1:3" s="248" customFormat="1" ht="12" customHeight="1">
      <c r="A58" s="12" t="s">
        <v>162</v>
      </c>
      <c r="B58" s="250" t="s">
        <v>250</v>
      </c>
      <c r="C58" s="153">
        <v>2455612</v>
      </c>
    </row>
    <row r="59" spans="1:3" s="248" customFormat="1" ht="12" customHeight="1" thickBot="1">
      <c r="A59" s="14" t="s">
        <v>248</v>
      </c>
      <c r="B59" s="251" t="s">
        <v>251</v>
      </c>
      <c r="C59" s="153"/>
    </row>
    <row r="60" spans="1:3" s="248" customFormat="1" ht="12" customHeight="1" thickBot="1">
      <c r="A60" s="18" t="s">
        <v>16</v>
      </c>
      <c r="B60" s="19" t="s">
        <v>252</v>
      </c>
      <c r="C60" s="154">
        <f>+C5+C12+C19+C26+C33+C44+C50+C55</f>
        <v>632025517</v>
      </c>
    </row>
    <row r="61" spans="1:3" s="248" customFormat="1" ht="12" customHeight="1" thickBot="1">
      <c r="A61" s="252" t="s">
        <v>253</v>
      </c>
      <c r="B61" s="143" t="s">
        <v>254</v>
      </c>
      <c r="C61" s="148">
        <f>SUM(C62:C64)</f>
        <v>0</v>
      </c>
    </row>
    <row r="62" spans="1:3" s="248" customFormat="1" ht="12" customHeight="1">
      <c r="A62" s="13" t="s">
        <v>287</v>
      </c>
      <c r="B62" s="249" t="s">
        <v>255</v>
      </c>
      <c r="C62" s="153"/>
    </row>
    <row r="63" spans="1:3" s="248" customFormat="1" ht="12" customHeight="1">
      <c r="A63" s="12" t="s">
        <v>296</v>
      </c>
      <c r="B63" s="250" t="s">
        <v>256</v>
      </c>
      <c r="C63" s="153"/>
    </row>
    <row r="64" spans="1:3" s="248" customFormat="1" ht="12" customHeight="1" thickBot="1">
      <c r="A64" s="14" t="s">
        <v>297</v>
      </c>
      <c r="B64" s="253" t="s">
        <v>257</v>
      </c>
      <c r="C64" s="153"/>
    </row>
    <row r="65" spans="1:3" s="248" customFormat="1" ht="12" customHeight="1" thickBot="1">
      <c r="A65" s="252" t="s">
        <v>258</v>
      </c>
      <c r="B65" s="143" t="s">
        <v>259</v>
      </c>
      <c r="C65" s="148">
        <f>SUM(C66:C69)</f>
        <v>0</v>
      </c>
    </row>
    <row r="66" spans="1:3" s="248" customFormat="1" ht="12" customHeight="1">
      <c r="A66" s="13" t="s">
        <v>111</v>
      </c>
      <c r="B66" s="249" t="s">
        <v>260</v>
      </c>
      <c r="C66" s="153"/>
    </row>
    <row r="67" spans="1:3" s="248" customFormat="1" ht="12" customHeight="1">
      <c r="A67" s="12" t="s">
        <v>112</v>
      </c>
      <c r="B67" s="250" t="s">
        <v>261</v>
      </c>
      <c r="C67" s="153"/>
    </row>
    <row r="68" spans="1:3" s="248" customFormat="1" ht="12" customHeight="1">
      <c r="A68" s="12" t="s">
        <v>288</v>
      </c>
      <c r="B68" s="250" t="s">
        <v>262</v>
      </c>
      <c r="C68" s="153"/>
    </row>
    <row r="69" spans="1:3" s="248" customFormat="1" ht="12" customHeight="1" thickBot="1">
      <c r="A69" s="14" t="s">
        <v>289</v>
      </c>
      <c r="B69" s="251" t="s">
        <v>263</v>
      </c>
      <c r="C69" s="153"/>
    </row>
    <row r="70" spans="1:3" s="248" customFormat="1" ht="12" customHeight="1" thickBot="1">
      <c r="A70" s="252" t="s">
        <v>264</v>
      </c>
      <c r="B70" s="143" t="s">
        <v>265</v>
      </c>
      <c r="C70" s="148">
        <f>SUM(C71:C72)</f>
        <v>0</v>
      </c>
    </row>
    <row r="71" spans="1:3" s="248" customFormat="1" ht="12" customHeight="1">
      <c r="A71" s="13" t="s">
        <v>290</v>
      </c>
      <c r="B71" s="249" t="s">
        <v>266</v>
      </c>
      <c r="C71" s="153"/>
    </row>
    <row r="72" spans="1:3" s="248" customFormat="1" ht="12" customHeight="1" thickBot="1">
      <c r="A72" s="14" t="s">
        <v>291</v>
      </c>
      <c r="B72" s="251" t="s">
        <v>267</v>
      </c>
      <c r="C72" s="153"/>
    </row>
    <row r="73" spans="1:3" s="248" customFormat="1" ht="12" customHeight="1" thickBot="1">
      <c r="A73" s="252" t="s">
        <v>268</v>
      </c>
      <c r="B73" s="143" t="s">
        <v>269</v>
      </c>
      <c r="C73" s="148">
        <f>SUM(C74:C76)</f>
        <v>0</v>
      </c>
    </row>
    <row r="74" spans="1:3" s="248" customFormat="1" ht="12" customHeight="1">
      <c r="A74" s="13" t="s">
        <v>292</v>
      </c>
      <c r="B74" s="249" t="s">
        <v>270</v>
      </c>
      <c r="C74" s="153"/>
    </row>
    <row r="75" spans="1:3" s="248" customFormat="1" ht="12" customHeight="1">
      <c r="A75" s="12" t="s">
        <v>293</v>
      </c>
      <c r="B75" s="250" t="s">
        <v>271</v>
      </c>
      <c r="C75" s="153"/>
    </row>
    <row r="76" spans="1:3" s="248" customFormat="1" ht="12" customHeight="1" thickBot="1">
      <c r="A76" s="14" t="s">
        <v>294</v>
      </c>
      <c r="B76" s="251" t="s">
        <v>272</v>
      </c>
      <c r="C76" s="153"/>
    </row>
    <row r="77" spans="1:3" s="248" customFormat="1" ht="12" customHeight="1" thickBot="1">
      <c r="A77" s="252" t="s">
        <v>273</v>
      </c>
      <c r="B77" s="143" t="s">
        <v>295</v>
      </c>
      <c r="C77" s="148">
        <f>SUM(C78:C81)</f>
        <v>0</v>
      </c>
    </row>
    <row r="78" spans="1:3" s="248" customFormat="1" ht="12" customHeight="1">
      <c r="A78" s="254" t="s">
        <v>274</v>
      </c>
      <c r="B78" s="249" t="s">
        <v>275</v>
      </c>
      <c r="C78" s="153"/>
    </row>
    <row r="79" spans="1:3" s="248" customFormat="1" ht="12" customHeight="1">
      <c r="A79" s="255" t="s">
        <v>276</v>
      </c>
      <c r="B79" s="250" t="s">
        <v>277</v>
      </c>
      <c r="C79" s="153"/>
    </row>
    <row r="80" spans="1:3" s="248" customFormat="1" ht="12" customHeight="1">
      <c r="A80" s="255" t="s">
        <v>278</v>
      </c>
      <c r="B80" s="250" t="s">
        <v>279</v>
      </c>
      <c r="C80" s="153"/>
    </row>
    <row r="81" spans="1:3" s="248" customFormat="1" ht="12" customHeight="1" thickBot="1">
      <c r="A81" s="256" t="s">
        <v>280</v>
      </c>
      <c r="B81" s="251" t="s">
        <v>281</v>
      </c>
      <c r="C81" s="153"/>
    </row>
    <row r="82" spans="1:3" s="248" customFormat="1" ht="13.5" customHeight="1" thickBot="1">
      <c r="A82" s="252" t="s">
        <v>282</v>
      </c>
      <c r="B82" s="143" t="s">
        <v>283</v>
      </c>
      <c r="C82" s="296"/>
    </row>
    <row r="83" spans="1:3" s="248" customFormat="1" ht="15.75" customHeight="1" thickBot="1">
      <c r="A83" s="252" t="s">
        <v>284</v>
      </c>
      <c r="B83" s="257" t="s">
        <v>285</v>
      </c>
      <c r="C83" s="154">
        <f>+C61+C65+C70+C73+C77+C82</f>
        <v>0</v>
      </c>
    </row>
    <row r="84" spans="1:3" s="248" customFormat="1" ht="16.5" customHeight="1" thickBot="1">
      <c r="A84" s="258" t="s">
        <v>298</v>
      </c>
      <c r="B84" s="259" t="s">
        <v>286</v>
      </c>
      <c r="C84" s="154">
        <f>+C60+C83</f>
        <v>632025517</v>
      </c>
    </row>
    <row r="85" spans="1:3" s="248" customFormat="1" ht="83.25" customHeight="1">
      <c r="A85" s="3"/>
      <c r="B85" s="4"/>
    </row>
    <row r="86" spans="1:3" ht="16.5" customHeight="1">
      <c r="A86" s="525" t="s">
        <v>36</v>
      </c>
      <c r="B86" s="525"/>
    </row>
    <row r="87" spans="1:3" s="260" customFormat="1" ht="16.5" customHeight="1" thickBot="1">
      <c r="A87" s="527" t="s">
        <v>114</v>
      </c>
      <c r="B87" s="527"/>
      <c r="C87" s="61" t="s">
        <v>582</v>
      </c>
    </row>
    <row r="88" spans="1:3" ht="38.1" customHeight="1" thickBot="1">
      <c r="A88" s="21" t="s">
        <v>61</v>
      </c>
      <c r="B88" s="22" t="s">
        <v>37</v>
      </c>
      <c r="C88" s="30" t="s">
        <v>561</v>
      </c>
    </row>
    <row r="89" spans="1:3" s="247" customFormat="1" ht="12" customHeight="1" thickBot="1">
      <c r="A89" s="27">
        <v>1</v>
      </c>
      <c r="B89" s="28">
        <v>2</v>
      </c>
      <c r="C89" s="29">
        <v>4</v>
      </c>
    </row>
    <row r="90" spans="1:3" ht="12" customHeight="1" thickBot="1">
      <c r="A90" s="20" t="s">
        <v>8</v>
      </c>
      <c r="B90" s="26" t="s">
        <v>301</v>
      </c>
      <c r="C90" s="147">
        <f>SUM(C91:C95)</f>
        <v>590031379</v>
      </c>
    </row>
    <row r="91" spans="1:3" ht="12" customHeight="1">
      <c r="A91" s="15" t="s">
        <v>73</v>
      </c>
      <c r="B91" s="8" t="s">
        <v>38</v>
      </c>
      <c r="C91" s="149">
        <v>258033778</v>
      </c>
    </row>
    <row r="92" spans="1:3" ht="12" customHeight="1">
      <c r="A92" s="12" t="s">
        <v>74</v>
      </c>
      <c r="B92" s="6" t="s">
        <v>133</v>
      </c>
      <c r="C92" s="150">
        <v>70883528</v>
      </c>
    </row>
    <row r="93" spans="1:3" ht="12" customHeight="1">
      <c r="A93" s="12" t="s">
        <v>75</v>
      </c>
      <c r="B93" s="6" t="s">
        <v>102</v>
      </c>
      <c r="C93" s="152">
        <v>229070013</v>
      </c>
    </row>
    <row r="94" spans="1:3" ht="12" customHeight="1">
      <c r="A94" s="12" t="s">
        <v>76</v>
      </c>
      <c r="B94" s="9" t="s">
        <v>134</v>
      </c>
      <c r="C94" s="152">
        <v>10000000</v>
      </c>
    </row>
    <row r="95" spans="1:3" ht="12" customHeight="1">
      <c r="A95" s="12" t="s">
        <v>84</v>
      </c>
      <c r="B95" s="17" t="s">
        <v>135</v>
      </c>
      <c r="C95" s="152">
        <v>22044060</v>
      </c>
    </row>
    <row r="96" spans="1:3" ht="12" customHeight="1">
      <c r="A96" s="12" t="s">
        <v>77</v>
      </c>
      <c r="B96" s="6" t="s">
        <v>302</v>
      </c>
      <c r="C96" s="152"/>
    </row>
    <row r="97" spans="1:3" ht="12" customHeight="1">
      <c r="A97" s="12" t="s">
        <v>78</v>
      </c>
      <c r="B97" s="63" t="s">
        <v>303</v>
      </c>
      <c r="C97" s="152"/>
    </row>
    <row r="98" spans="1:3" ht="12" customHeight="1">
      <c r="A98" s="12" t="s">
        <v>85</v>
      </c>
      <c r="B98" s="64" t="s">
        <v>304</v>
      </c>
      <c r="C98" s="152"/>
    </row>
    <row r="99" spans="1:3" ht="12" customHeight="1">
      <c r="A99" s="12" t="s">
        <v>86</v>
      </c>
      <c r="B99" s="64" t="s">
        <v>305</v>
      </c>
      <c r="C99" s="152"/>
    </row>
    <row r="100" spans="1:3" ht="12" customHeight="1">
      <c r="A100" s="12" t="s">
        <v>87</v>
      </c>
      <c r="B100" s="63" t="s">
        <v>306</v>
      </c>
      <c r="C100" s="152">
        <v>11967760</v>
      </c>
    </row>
    <row r="101" spans="1:3" ht="12" customHeight="1">
      <c r="A101" s="12" t="s">
        <v>88</v>
      </c>
      <c r="B101" s="63" t="s">
        <v>307</v>
      </c>
      <c r="C101" s="152"/>
    </row>
    <row r="102" spans="1:3" ht="12" customHeight="1">
      <c r="A102" s="12" t="s">
        <v>90</v>
      </c>
      <c r="B102" s="64" t="s">
        <v>308</v>
      </c>
      <c r="C102" s="152"/>
    </row>
    <row r="103" spans="1:3" ht="12" customHeight="1">
      <c r="A103" s="11" t="s">
        <v>136</v>
      </c>
      <c r="B103" s="65" t="s">
        <v>309</v>
      </c>
      <c r="C103" s="152"/>
    </row>
    <row r="104" spans="1:3" ht="12" customHeight="1">
      <c r="A104" s="12" t="s">
        <v>299</v>
      </c>
      <c r="B104" s="65" t="s">
        <v>310</v>
      </c>
      <c r="C104" s="152"/>
    </row>
    <row r="105" spans="1:3" ht="12" customHeight="1" thickBot="1">
      <c r="A105" s="16" t="s">
        <v>300</v>
      </c>
      <c r="B105" s="66" t="s">
        <v>311</v>
      </c>
      <c r="C105" s="155">
        <v>10076300</v>
      </c>
    </row>
    <row r="106" spans="1:3" ht="12" customHeight="1" thickBot="1">
      <c r="A106" s="18" t="s">
        <v>9</v>
      </c>
      <c r="B106" s="25" t="s">
        <v>312</v>
      </c>
      <c r="C106" s="148">
        <f>+C107+C109+C111</f>
        <v>31095535</v>
      </c>
    </row>
    <row r="107" spans="1:3" ht="12" customHeight="1">
      <c r="A107" s="13" t="s">
        <v>79</v>
      </c>
      <c r="B107" s="6" t="s">
        <v>160</v>
      </c>
      <c r="C107" s="151">
        <v>31095535</v>
      </c>
    </row>
    <row r="108" spans="1:3" ht="12" customHeight="1">
      <c r="A108" s="13" t="s">
        <v>80</v>
      </c>
      <c r="B108" s="10" t="s">
        <v>316</v>
      </c>
      <c r="C108" s="151">
        <v>0</v>
      </c>
    </row>
    <row r="109" spans="1:3" ht="12" customHeight="1">
      <c r="A109" s="13" t="s">
        <v>81</v>
      </c>
      <c r="B109" s="10" t="s">
        <v>137</v>
      </c>
      <c r="C109" s="150"/>
    </row>
    <row r="110" spans="1:3" ht="12" customHeight="1">
      <c r="A110" s="13" t="s">
        <v>82</v>
      </c>
      <c r="B110" s="10" t="s">
        <v>317</v>
      </c>
      <c r="C110" s="141"/>
    </row>
    <row r="111" spans="1:3" ht="12" customHeight="1">
      <c r="A111" s="13" t="s">
        <v>83</v>
      </c>
      <c r="B111" s="145" t="s">
        <v>163</v>
      </c>
      <c r="C111" s="141"/>
    </row>
    <row r="112" spans="1:3" ht="12" customHeight="1">
      <c r="A112" s="13" t="s">
        <v>89</v>
      </c>
      <c r="B112" s="144" t="s">
        <v>410</v>
      </c>
      <c r="C112" s="141"/>
    </row>
    <row r="113" spans="1:3" ht="12" customHeight="1">
      <c r="A113" s="13" t="s">
        <v>91</v>
      </c>
      <c r="B113" s="245" t="s">
        <v>322</v>
      </c>
      <c r="C113" s="141"/>
    </row>
    <row r="114" spans="1:3">
      <c r="A114" s="13" t="s">
        <v>138</v>
      </c>
      <c r="B114" s="64" t="s">
        <v>305</v>
      </c>
      <c r="C114" s="141"/>
    </row>
    <row r="115" spans="1:3" ht="12" customHeight="1">
      <c r="A115" s="13" t="s">
        <v>139</v>
      </c>
      <c r="B115" s="64" t="s">
        <v>321</v>
      </c>
      <c r="C115" s="141"/>
    </row>
    <row r="116" spans="1:3" ht="12" customHeight="1">
      <c r="A116" s="13" t="s">
        <v>140</v>
      </c>
      <c r="B116" s="64" t="s">
        <v>320</v>
      </c>
      <c r="C116" s="141"/>
    </row>
    <row r="117" spans="1:3" ht="12" customHeight="1">
      <c r="A117" s="13" t="s">
        <v>313</v>
      </c>
      <c r="B117" s="64" t="s">
        <v>308</v>
      </c>
      <c r="C117" s="141"/>
    </row>
    <row r="118" spans="1:3" ht="12" customHeight="1">
      <c r="A118" s="13" t="s">
        <v>314</v>
      </c>
      <c r="B118" s="64" t="s">
        <v>319</v>
      </c>
      <c r="C118" s="141"/>
    </row>
    <row r="119" spans="1:3" ht="16.5" thickBot="1">
      <c r="A119" s="11" t="s">
        <v>315</v>
      </c>
      <c r="B119" s="64" t="s">
        <v>318</v>
      </c>
      <c r="C119" s="142"/>
    </row>
    <row r="120" spans="1:3" ht="12" customHeight="1" thickBot="1">
      <c r="A120" s="18" t="s">
        <v>10</v>
      </c>
      <c r="B120" s="59" t="s">
        <v>323</v>
      </c>
      <c r="C120" s="148">
        <f>+C121+C122</f>
        <v>10898603</v>
      </c>
    </row>
    <row r="121" spans="1:3" ht="12" customHeight="1">
      <c r="A121" s="13" t="s">
        <v>62</v>
      </c>
      <c r="B121" s="7" t="s">
        <v>50</v>
      </c>
      <c r="C121" s="151">
        <v>3176493</v>
      </c>
    </row>
    <row r="122" spans="1:3" ht="12" customHeight="1" thickBot="1">
      <c r="A122" s="14" t="s">
        <v>63</v>
      </c>
      <c r="B122" s="10" t="s">
        <v>51</v>
      </c>
      <c r="C122" s="152">
        <v>7722110</v>
      </c>
    </row>
    <row r="123" spans="1:3" ht="12" customHeight="1" thickBot="1">
      <c r="A123" s="18" t="s">
        <v>11</v>
      </c>
      <c r="B123" s="59" t="s">
        <v>324</v>
      </c>
      <c r="C123" s="148">
        <f>+C90+C106+C120</f>
        <v>632025517</v>
      </c>
    </row>
    <row r="124" spans="1:3" ht="12" customHeight="1" thickBot="1">
      <c r="A124" s="18" t="s">
        <v>12</v>
      </c>
      <c r="B124" s="59" t="s">
        <v>325</v>
      </c>
      <c r="C124" s="148">
        <f>+C125+C126+C127</f>
        <v>0</v>
      </c>
    </row>
    <row r="125" spans="1:3" ht="12" customHeight="1">
      <c r="A125" s="13" t="s">
        <v>66</v>
      </c>
      <c r="B125" s="7" t="s">
        <v>326</v>
      </c>
      <c r="C125" s="141"/>
    </row>
    <row r="126" spans="1:3" ht="12" customHeight="1">
      <c r="A126" s="13" t="s">
        <v>67</v>
      </c>
      <c r="B126" s="7" t="s">
        <v>327</v>
      </c>
      <c r="C126" s="141"/>
    </row>
    <row r="127" spans="1:3" ht="12" customHeight="1" thickBot="1">
      <c r="A127" s="11" t="s">
        <v>68</v>
      </c>
      <c r="B127" s="5" t="s">
        <v>328</v>
      </c>
      <c r="C127" s="141"/>
    </row>
    <row r="128" spans="1:3" ht="12" customHeight="1" thickBot="1">
      <c r="A128" s="18" t="s">
        <v>13</v>
      </c>
      <c r="B128" s="59" t="s">
        <v>372</v>
      </c>
      <c r="C128" s="148">
        <f>+C129+C130+C131+C132</f>
        <v>0</v>
      </c>
    </row>
    <row r="129" spans="1:8" ht="12" customHeight="1">
      <c r="A129" s="13" t="s">
        <v>69</v>
      </c>
      <c r="B129" s="7" t="s">
        <v>329</v>
      </c>
      <c r="C129" s="141"/>
    </row>
    <row r="130" spans="1:8" ht="12" customHeight="1">
      <c r="A130" s="13" t="s">
        <v>70</v>
      </c>
      <c r="B130" s="7" t="s">
        <v>330</v>
      </c>
      <c r="C130" s="141"/>
    </row>
    <row r="131" spans="1:8" ht="12" customHeight="1">
      <c r="A131" s="13" t="s">
        <v>232</v>
      </c>
      <c r="B131" s="7" t="s">
        <v>331</v>
      </c>
      <c r="C131" s="141"/>
    </row>
    <row r="132" spans="1:8" ht="12" customHeight="1" thickBot="1">
      <c r="A132" s="11" t="s">
        <v>233</v>
      </c>
      <c r="B132" s="5" t="s">
        <v>332</v>
      </c>
      <c r="C132" s="141"/>
    </row>
    <row r="133" spans="1:8" ht="12" customHeight="1" thickBot="1">
      <c r="A133" s="18" t="s">
        <v>14</v>
      </c>
      <c r="B133" s="59" t="s">
        <v>333</v>
      </c>
      <c r="C133" s="154">
        <f>+C134+C135+C136+C137</f>
        <v>0</v>
      </c>
    </row>
    <row r="134" spans="1:8" ht="12" customHeight="1">
      <c r="A134" s="13" t="s">
        <v>71</v>
      </c>
      <c r="B134" s="7" t="s">
        <v>334</v>
      </c>
      <c r="C134" s="141"/>
    </row>
    <row r="135" spans="1:8" ht="12" customHeight="1">
      <c r="A135" s="13" t="s">
        <v>72</v>
      </c>
      <c r="B135" s="7" t="s">
        <v>344</v>
      </c>
      <c r="C135" s="141"/>
    </row>
    <row r="136" spans="1:8" ht="12" customHeight="1">
      <c r="A136" s="13" t="s">
        <v>245</v>
      </c>
      <c r="B136" s="7" t="s">
        <v>335</v>
      </c>
      <c r="C136" s="141"/>
    </row>
    <row r="137" spans="1:8" ht="12" customHeight="1" thickBot="1">
      <c r="A137" s="11" t="s">
        <v>246</v>
      </c>
      <c r="B137" s="5" t="s">
        <v>427</v>
      </c>
      <c r="C137" s="141"/>
    </row>
    <row r="138" spans="1:8" ht="12" customHeight="1" thickBot="1">
      <c r="A138" s="18" t="s">
        <v>15</v>
      </c>
      <c r="B138" s="59" t="s">
        <v>337</v>
      </c>
      <c r="C138" s="156">
        <f>+C139+C140+C141+C142</f>
        <v>0</v>
      </c>
    </row>
    <row r="139" spans="1:8" ht="12" customHeight="1">
      <c r="A139" s="13" t="s">
        <v>131</v>
      </c>
      <c r="B139" s="7" t="s">
        <v>338</v>
      </c>
      <c r="C139" s="141"/>
    </row>
    <row r="140" spans="1:8" ht="12" customHeight="1">
      <c r="A140" s="13" t="s">
        <v>132</v>
      </c>
      <c r="B140" s="7" t="s">
        <v>339</v>
      </c>
      <c r="C140" s="141"/>
    </row>
    <row r="141" spans="1:8" ht="12" customHeight="1">
      <c r="A141" s="13" t="s">
        <v>162</v>
      </c>
      <c r="B141" s="7" t="s">
        <v>340</v>
      </c>
      <c r="C141" s="141"/>
    </row>
    <row r="142" spans="1:8" ht="12" customHeight="1" thickBot="1">
      <c r="A142" s="13" t="s">
        <v>248</v>
      </c>
      <c r="B142" s="7" t="s">
        <v>341</v>
      </c>
      <c r="C142" s="141"/>
    </row>
    <row r="143" spans="1:8" ht="15" customHeight="1" thickBot="1">
      <c r="A143" s="18" t="s">
        <v>16</v>
      </c>
      <c r="B143" s="59" t="s">
        <v>342</v>
      </c>
      <c r="C143" s="261">
        <f>+C124+C128+C133+C138</f>
        <v>0</v>
      </c>
      <c r="E143" s="262"/>
      <c r="F143" s="263"/>
      <c r="G143" s="263"/>
      <c r="H143" s="263"/>
    </row>
    <row r="144" spans="1:8" s="248" customFormat="1" ht="12.95" customHeight="1" thickBot="1">
      <c r="A144" s="146" t="s">
        <v>17</v>
      </c>
      <c r="B144" s="225" t="s">
        <v>343</v>
      </c>
      <c r="C144" s="261">
        <f>+C123+C143</f>
        <v>632025517</v>
      </c>
    </row>
    <row r="145" spans="1:3" ht="7.5" customHeight="1"/>
    <row r="146" spans="1:3">
      <c r="A146" s="528"/>
      <c r="B146" s="528"/>
    </row>
    <row r="147" spans="1:3" ht="15" customHeight="1">
      <c r="A147" s="524"/>
      <c r="B147" s="524"/>
    </row>
    <row r="148" spans="1:3" ht="13.5" customHeight="1">
      <c r="A148" s="303"/>
      <c r="B148" s="304"/>
      <c r="C148" s="264"/>
    </row>
    <row r="149" spans="1:3" ht="27.75" customHeight="1">
      <c r="A149" s="303"/>
      <c r="B149" s="304"/>
    </row>
  </sheetData>
  <mergeCells count="6">
    <mergeCell ref="A147:B147"/>
    <mergeCell ref="A86:B86"/>
    <mergeCell ref="A1:B1"/>
    <mergeCell ref="A2:B2"/>
    <mergeCell ref="A87:B87"/>
    <mergeCell ref="A146:B146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2015. ÉVI KÖLTSÉGVETÉSÉNEK ÖSSZEVONT MÉRLEGE&amp;10
&amp;R&amp;"Times New Roman CE,Félkövér dőlt"&amp;11 1.1. melléklet a 11/2016. (II.24.) önkormányzati rendelethez</oddHeader>
  </headerFooter>
  <rowBreaks count="1" manualBreakCount="1">
    <brk id="84" max="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E24"/>
  <sheetViews>
    <sheetView view="pageBreakPreview" zoomScaleSheetLayoutView="100" workbookViewId="0">
      <selection activeCell="A3" sqref="A3"/>
    </sheetView>
  </sheetViews>
  <sheetFormatPr defaultRowHeight="12.75"/>
  <cols>
    <col min="1" max="1" width="47.1640625" style="32" customWidth="1"/>
    <col min="2" max="2" width="19.33203125" style="31" customWidth="1"/>
    <col min="3" max="3" width="16.33203125" style="31" customWidth="1"/>
    <col min="4" max="4" width="18" style="31" customWidth="1"/>
    <col min="5" max="5" width="21.6640625" style="31" customWidth="1"/>
    <col min="6" max="7" width="12.83203125" style="31" customWidth="1"/>
    <col min="8" max="8" width="13.83203125" style="31" customWidth="1"/>
    <col min="9" max="16384" width="9.33203125" style="31"/>
  </cols>
  <sheetData>
    <row r="1" spans="1:5" ht="25.5" customHeight="1">
      <c r="A1" s="547" t="s">
        <v>0</v>
      </c>
      <c r="B1" s="547"/>
      <c r="C1" s="547"/>
      <c r="D1" s="547"/>
      <c r="E1" s="547"/>
    </row>
    <row r="2" spans="1:5" ht="22.5" customHeight="1" thickBot="1">
      <c r="A2" s="432"/>
      <c r="B2" s="433"/>
      <c r="C2" s="433"/>
      <c r="D2" s="433"/>
      <c r="E2" s="434" t="s">
        <v>532</v>
      </c>
    </row>
    <row r="3" spans="1:5" s="33" customFormat="1" ht="44.25" customHeight="1">
      <c r="A3" s="506" t="s">
        <v>58</v>
      </c>
      <c r="B3" s="507" t="s">
        <v>59</v>
      </c>
      <c r="C3" s="507" t="s">
        <v>60</v>
      </c>
      <c r="D3" s="507" t="s">
        <v>568</v>
      </c>
      <c r="E3" s="507" t="s">
        <v>561</v>
      </c>
    </row>
    <row r="4" spans="1:5" s="38" customFormat="1" ht="12" customHeight="1">
      <c r="A4" s="508">
        <v>1</v>
      </c>
      <c r="B4" s="508">
        <v>2</v>
      </c>
      <c r="C4" s="508">
        <v>3</v>
      </c>
      <c r="D4" s="508">
        <v>4</v>
      </c>
      <c r="E4" s="508">
        <v>5</v>
      </c>
    </row>
    <row r="5" spans="1:5" ht="15.95" customHeight="1">
      <c r="A5" s="427" t="s">
        <v>569</v>
      </c>
      <c r="B5" s="427">
        <v>4800000</v>
      </c>
      <c r="C5" s="435">
        <v>2016</v>
      </c>
      <c r="D5" s="436"/>
      <c r="E5" s="427">
        <v>4800000</v>
      </c>
    </row>
    <row r="6" spans="1:5" ht="15.95" customHeight="1">
      <c r="A6" s="509" t="s">
        <v>570</v>
      </c>
      <c r="B6" s="427">
        <v>7000000</v>
      </c>
      <c r="C6" s="435">
        <v>2016</v>
      </c>
      <c r="D6" s="436"/>
      <c r="E6" s="427">
        <v>7000000</v>
      </c>
    </row>
    <row r="7" spans="1:5" ht="15.95" customHeight="1">
      <c r="A7" s="509" t="s">
        <v>579</v>
      </c>
      <c r="B7" s="427">
        <v>1000000</v>
      </c>
      <c r="C7" s="435">
        <v>2016</v>
      </c>
      <c r="D7" s="436"/>
      <c r="E7" s="427">
        <v>1000000</v>
      </c>
    </row>
    <row r="8" spans="1:5" ht="15.95" customHeight="1">
      <c r="A8" s="509" t="s">
        <v>571</v>
      </c>
      <c r="B8" s="427">
        <v>2000000</v>
      </c>
      <c r="C8" s="435">
        <v>2016</v>
      </c>
      <c r="D8" s="436"/>
      <c r="E8" s="427">
        <v>2000000</v>
      </c>
    </row>
    <row r="9" spans="1:5" ht="15.95" customHeight="1">
      <c r="A9" s="509" t="s">
        <v>572</v>
      </c>
      <c r="B9" s="427">
        <v>1500000</v>
      </c>
      <c r="C9" s="435">
        <v>2016</v>
      </c>
      <c r="D9" s="436"/>
      <c r="E9" s="427">
        <v>1500000</v>
      </c>
    </row>
    <row r="10" spans="1:5" ht="15.95" customHeight="1">
      <c r="A10" s="509" t="s">
        <v>573</v>
      </c>
      <c r="B10" s="427">
        <v>2000000</v>
      </c>
      <c r="C10" s="435">
        <v>2016</v>
      </c>
      <c r="D10" s="436"/>
      <c r="E10" s="427">
        <v>2000000</v>
      </c>
    </row>
    <row r="11" spans="1:5" ht="15.95" customHeight="1">
      <c r="A11" s="427" t="s">
        <v>574</v>
      </c>
      <c r="B11" s="427">
        <v>2500000</v>
      </c>
      <c r="C11" s="435">
        <v>2016</v>
      </c>
      <c r="D11" s="436"/>
      <c r="E11" s="427">
        <v>2500000</v>
      </c>
    </row>
    <row r="12" spans="1:5" ht="15.95" customHeight="1">
      <c r="A12" s="427" t="s">
        <v>575</v>
      </c>
      <c r="B12" s="427">
        <v>500000</v>
      </c>
      <c r="C12" s="435">
        <v>2016</v>
      </c>
      <c r="D12" s="436"/>
      <c r="E12" s="427">
        <v>500000</v>
      </c>
    </row>
    <row r="13" spans="1:5" ht="15.95" customHeight="1">
      <c r="A13" s="510" t="s">
        <v>576</v>
      </c>
      <c r="B13" s="427">
        <v>2000000</v>
      </c>
      <c r="C13" s="435" t="s">
        <v>577</v>
      </c>
      <c r="D13" s="436"/>
      <c r="E13" s="427">
        <v>2000000</v>
      </c>
    </row>
    <row r="14" spans="1:5" ht="15.95" customHeight="1">
      <c r="A14" s="430" t="s">
        <v>527</v>
      </c>
      <c r="B14" s="548"/>
      <c r="C14" s="548"/>
      <c r="D14" s="548"/>
      <c r="E14" s="548"/>
    </row>
    <row r="15" spans="1:5" ht="15.95" customHeight="1">
      <c r="A15" s="431" t="s">
        <v>528</v>
      </c>
      <c r="B15" s="428">
        <v>1314450</v>
      </c>
      <c r="C15" s="435">
        <v>2016</v>
      </c>
      <c r="D15" s="436"/>
      <c r="E15" s="428">
        <v>1314450</v>
      </c>
    </row>
    <row r="16" spans="1:5" ht="15.95" customHeight="1">
      <c r="A16" s="431" t="s">
        <v>529</v>
      </c>
      <c r="B16" s="428">
        <v>1093235</v>
      </c>
      <c r="C16" s="435">
        <v>2016</v>
      </c>
      <c r="D16" s="436"/>
      <c r="E16" s="428">
        <v>1093235</v>
      </c>
    </row>
    <row r="17" spans="1:5" ht="15.95" customHeight="1">
      <c r="A17" s="431" t="s">
        <v>530</v>
      </c>
      <c r="B17" s="428">
        <v>1270000</v>
      </c>
      <c r="C17" s="435">
        <v>2016</v>
      </c>
      <c r="D17" s="436"/>
      <c r="E17" s="428">
        <v>1270000</v>
      </c>
    </row>
    <row r="18" spans="1:5" ht="15.95" customHeight="1">
      <c r="A18" s="431" t="s">
        <v>531</v>
      </c>
      <c r="B18" s="429">
        <v>3117850</v>
      </c>
      <c r="C18" s="435">
        <v>2016</v>
      </c>
      <c r="D18" s="436"/>
      <c r="E18" s="429">
        <v>3117850</v>
      </c>
    </row>
    <row r="19" spans="1:5" ht="15.95" customHeight="1">
      <c r="A19" s="437"/>
      <c r="B19" s="436"/>
      <c r="C19" s="435"/>
      <c r="D19" s="436"/>
      <c r="E19" s="436"/>
    </row>
    <row r="20" spans="1:5" ht="15.95" customHeight="1">
      <c r="A20" s="511" t="s">
        <v>578</v>
      </c>
      <c r="B20" s="512">
        <v>1000000</v>
      </c>
      <c r="C20" s="435" t="s">
        <v>577</v>
      </c>
      <c r="D20" s="436"/>
      <c r="E20" s="512">
        <v>1000000</v>
      </c>
    </row>
    <row r="21" spans="1:5" ht="15.95" customHeight="1">
      <c r="A21" s="437"/>
      <c r="B21" s="436"/>
      <c r="C21" s="435"/>
      <c r="D21" s="436"/>
      <c r="E21" s="436"/>
    </row>
    <row r="22" spans="1:5" ht="15.95" customHeight="1">
      <c r="A22" s="437"/>
      <c r="B22" s="436"/>
      <c r="C22" s="435"/>
      <c r="D22" s="436"/>
      <c r="E22" s="436"/>
    </row>
    <row r="23" spans="1:5" ht="15.95" customHeight="1">
      <c r="A23" s="438"/>
      <c r="B23" s="436"/>
      <c r="C23" s="435"/>
      <c r="D23" s="436"/>
      <c r="E23" s="436"/>
    </row>
    <row r="24" spans="1:5" s="40" customFormat="1" ht="18" customHeight="1">
      <c r="A24" s="439" t="s">
        <v>57</v>
      </c>
      <c r="B24" s="440">
        <f>SUM(B5:B23)</f>
        <v>31095535</v>
      </c>
      <c r="C24" s="441"/>
      <c r="D24" s="440">
        <f>SUM(D5:D23)</f>
        <v>0</v>
      </c>
      <c r="E24" s="440">
        <f>SUM(E5:E23)</f>
        <v>31095535</v>
      </c>
    </row>
  </sheetData>
  <mergeCells count="2">
    <mergeCell ref="A1:E1"/>
    <mergeCell ref="B14:E14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11/2016   
 (II.24.)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view="pageBreakPreview" zoomScaleSheetLayoutView="100" workbookViewId="0">
      <selection activeCell="E19" sqref="E19"/>
    </sheetView>
  </sheetViews>
  <sheetFormatPr defaultRowHeight="12.75"/>
  <cols>
    <col min="1" max="1" width="17.6640625" customWidth="1"/>
    <col min="2" max="2" width="16.33203125" customWidth="1"/>
    <col min="3" max="3" width="18.6640625" customWidth="1"/>
    <col min="4" max="4" width="18" customWidth="1"/>
    <col min="5" max="5" width="22.6640625" customWidth="1"/>
    <col min="6" max="6" width="26.1640625" customWidth="1"/>
  </cols>
  <sheetData>
    <row r="1" spans="1:6" ht="15.75">
      <c r="A1" s="549" t="s">
        <v>538</v>
      </c>
      <c r="B1" s="549"/>
      <c r="C1" s="549"/>
      <c r="D1" s="549"/>
      <c r="E1" s="549"/>
      <c r="F1" s="549"/>
    </row>
    <row r="2" spans="1:6" ht="14.25" thickBot="1">
      <c r="A2" s="94"/>
      <c r="B2" s="38"/>
      <c r="C2" s="38"/>
      <c r="D2" s="38"/>
      <c r="E2" s="38"/>
      <c r="F2" s="457" t="s">
        <v>54</v>
      </c>
    </row>
    <row r="3" spans="1:6" ht="24.75" thickBot="1">
      <c r="A3" s="95" t="s">
        <v>539</v>
      </c>
      <c r="B3" s="458" t="s">
        <v>59</v>
      </c>
      <c r="C3" s="458" t="s">
        <v>60</v>
      </c>
      <c r="D3" s="458" t="s">
        <v>568</v>
      </c>
      <c r="E3" s="458" t="s">
        <v>561</v>
      </c>
      <c r="F3" s="459" t="s">
        <v>567</v>
      </c>
    </row>
    <row r="4" spans="1:6" ht="13.5" thickBot="1">
      <c r="A4" s="460">
        <v>1</v>
      </c>
      <c r="B4" s="461">
        <v>2</v>
      </c>
      <c r="C4" s="461">
        <v>3</v>
      </c>
      <c r="D4" s="461">
        <v>4</v>
      </c>
      <c r="E4" s="461">
        <v>5</v>
      </c>
      <c r="F4" s="462">
        <v>6</v>
      </c>
    </row>
    <row r="5" spans="1:6">
      <c r="A5" s="463"/>
      <c r="B5" s="464"/>
      <c r="C5" s="465"/>
      <c r="D5" s="464"/>
      <c r="E5" s="464"/>
      <c r="F5" s="466">
        <f t="shared" ref="F5:F23" si="0">B5-D5-E5</f>
        <v>0</v>
      </c>
    </row>
    <row r="6" spans="1:6">
      <c r="A6" s="463"/>
      <c r="B6" s="464"/>
      <c r="C6" s="465"/>
      <c r="D6" s="464"/>
      <c r="E6" s="464"/>
      <c r="F6" s="466">
        <f t="shared" si="0"/>
        <v>0</v>
      </c>
    </row>
    <row r="7" spans="1:6">
      <c r="A7" s="463"/>
      <c r="B7" s="464"/>
      <c r="C7" s="465"/>
      <c r="D7" s="464"/>
      <c r="E7" s="464"/>
      <c r="F7" s="466">
        <f t="shared" si="0"/>
        <v>0</v>
      </c>
    </row>
    <row r="8" spans="1:6">
      <c r="A8" s="463"/>
      <c r="B8" s="464"/>
      <c r="C8" s="465"/>
      <c r="D8" s="464"/>
      <c r="E8" s="464"/>
      <c r="F8" s="466">
        <f t="shared" si="0"/>
        <v>0</v>
      </c>
    </row>
    <row r="9" spans="1:6">
      <c r="A9" s="463"/>
      <c r="B9" s="464"/>
      <c r="C9" s="465"/>
      <c r="D9" s="464"/>
      <c r="E9" s="464"/>
      <c r="F9" s="466">
        <f t="shared" si="0"/>
        <v>0</v>
      </c>
    </row>
    <row r="10" spans="1:6">
      <c r="A10" s="463"/>
      <c r="B10" s="464"/>
      <c r="C10" s="465"/>
      <c r="D10" s="464"/>
      <c r="E10" s="464"/>
      <c r="F10" s="466">
        <f t="shared" si="0"/>
        <v>0</v>
      </c>
    </row>
    <row r="11" spans="1:6">
      <c r="A11" s="463"/>
      <c r="B11" s="464"/>
      <c r="C11" s="465"/>
      <c r="D11" s="464"/>
      <c r="E11" s="464"/>
      <c r="F11" s="466">
        <f t="shared" si="0"/>
        <v>0</v>
      </c>
    </row>
    <row r="12" spans="1:6">
      <c r="A12" s="463"/>
      <c r="B12" s="464"/>
      <c r="C12" s="465"/>
      <c r="D12" s="464"/>
      <c r="E12" s="464"/>
      <c r="F12" s="466">
        <f t="shared" si="0"/>
        <v>0</v>
      </c>
    </row>
    <row r="13" spans="1:6">
      <c r="A13" s="463"/>
      <c r="B13" s="464"/>
      <c r="C13" s="465"/>
      <c r="D13" s="464"/>
      <c r="E13" s="464"/>
      <c r="F13" s="466">
        <f t="shared" si="0"/>
        <v>0</v>
      </c>
    </row>
    <row r="14" spans="1:6">
      <c r="A14" s="463"/>
      <c r="B14" s="464"/>
      <c r="C14" s="465"/>
      <c r="D14" s="464"/>
      <c r="E14" s="464"/>
      <c r="F14" s="466">
        <f t="shared" si="0"/>
        <v>0</v>
      </c>
    </row>
    <row r="15" spans="1:6">
      <c r="A15" s="463"/>
      <c r="B15" s="464"/>
      <c r="C15" s="465"/>
      <c r="D15" s="464"/>
      <c r="E15" s="464"/>
      <c r="F15" s="466">
        <f t="shared" si="0"/>
        <v>0</v>
      </c>
    </row>
    <row r="16" spans="1:6">
      <c r="A16" s="463"/>
      <c r="B16" s="464"/>
      <c r="C16" s="465"/>
      <c r="D16" s="464"/>
      <c r="E16" s="464"/>
      <c r="F16" s="466">
        <f t="shared" si="0"/>
        <v>0</v>
      </c>
    </row>
    <row r="17" spans="1:6">
      <c r="A17" s="463"/>
      <c r="B17" s="464"/>
      <c r="C17" s="465"/>
      <c r="D17" s="464"/>
      <c r="E17" s="464"/>
      <c r="F17" s="466">
        <f t="shared" si="0"/>
        <v>0</v>
      </c>
    </row>
    <row r="18" spans="1:6">
      <c r="A18" s="463"/>
      <c r="B18" s="464"/>
      <c r="C18" s="465"/>
      <c r="D18" s="464"/>
      <c r="E18" s="464"/>
      <c r="F18" s="466">
        <f t="shared" si="0"/>
        <v>0</v>
      </c>
    </row>
    <row r="19" spans="1:6">
      <c r="A19" s="463"/>
      <c r="B19" s="464"/>
      <c r="C19" s="465"/>
      <c r="D19" s="464"/>
      <c r="E19" s="464"/>
      <c r="F19" s="466">
        <f t="shared" si="0"/>
        <v>0</v>
      </c>
    </row>
    <row r="20" spans="1:6">
      <c r="A20" s="463"/>
      <c r="B20" s="464"/>
      <c r="C20" s="465"/>
      <c r="D20" s="464"/>
      <c r="E20" s="464"/>
      <c r="F20" s="466">
        <f t="shared" si="0"/>
        <v>0</v>
      </c>
    </row>
    <row r="21" spans="1:6">
      <c r="A21" s="463"/>
      <c r="B21" s="464"/>
      <c r="C21" s="465"/>
      <c r="D21" s="464"/>
      <c r="E21" s="464"/>
      <c r="F21" s="466">
        <f t="shared" si="0"/>
        <v>0</v>
      </c>
    </row>
    <row r="22" spans="1:6">
      <c r="A22" s="463"/>
      <c r="B22" s="464"/>
      <c r="C22" s="465"/>
      <c r="D22" s="464"/>
      <c r="E22" s="464"/>
      <c r="F22" s="466">
        <f t="shared" si="0"/>
        <v>0</v>
      </c>
    </row>
    <row r="23" spans="1:6" ht="13.5" thickBot="1">
      <c r="A23" s="467"/>
      <c r="B23" s="468"/>
      <c r="C23" s="469"/>
      <c r="D23" s="468"/>
      <c r="E23" s="468"/>
      <c r="F23" s="470">
        <f t="shared" si="0"/>
        <v>0</v>
      </c>
    </row>
    <row r="24" spans="1:6" ht="13.5" thickBot="1">
      <c r="A24" s="471" t="s">
        <v>57</v>
      </c>
      <c r="B24" s="472">
        <f>SUM(B5:B23)</f>
        <v>0</v>
      </c>
      <c r="C24" s="473"/>
      <c r="D24" s="472">
        <f>SUM(D5:D23)</f>
        <v>0</v>
      </c>
      <c r="E24" s="472">
        <f>SUM(E5:E23)</f>
        <v>0</v>
      </c>
      <c r="F24" s="474">
        <f>SUM(F5:F23)</f>
        <v>0</v>
      </c>
    </row>
  </sheetData>
  <mergeCells count="1">
    <mergeCell ref="A1:F1"/>
  </mergeCells>
  <phoneticPr fontId="29" type="noConversion"/>
  <pageMargins left="0.7" right="0.7" top="0.75" bottom="0.75" header="0.3" footer="0.3"/>
  <pageSetup paperSize="9" scale="81" orientation="portrait" r:id="rId1"/>
  <headerFooter>
    <oddHeader>&amp;C7.sz. melléklet a 11/2016(II.24.) önkormányzati rendeletéhez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view="pageBreakPreview" zoomScaleSheetLayoutView="100" workbookViewId="0">
      <selection activeCell="G47" sqref="G47"/>
    </sheetView>
  </sheetViews>
  <sheetFormatPr defaultRowHeight="12.75"/>
  <cols>
    <col min="1" max="1" width="38.6640625" style="35" customWidth="1"/>
    <col min="2" max="5" width="13.83203125" style="35" customWidth="1"/>
    <col min="6" max="16384" width="9.33203125" style="35"/>
  </cols>
  <sheetData>
    <row r="1" spans="1:5">
      <c r="A1" s="100"/>
      <c r="B1" s="100"/>
      <c r="C1" s="100"/>
      <c r="D1" s="100"/>
      <c r="E1" s="100"/>
    </row>
    <row r="2" spans="1:5" ht="15.75">
      <c r="A2" s="101" t="s">
        <v>100</v>
      </c>
      <c r="B2" s="571" t="s">
        <v>525</v>
      </c>
      <c r="C2" s="571"/>
      <c r="D2" s="571"/>
      <c r="E2" s="571"/>
    </row>
    <row r="3" spans="1:5" ht="14.25" thickBot="1">
      <c r="A3" s="100"/>
      <c r="B3" s="100"/>
      <c r="C3" s="100"/>
      <c r="D3" s="572" t="s">
        <v>93</v>
      </c>
      <c r="E3" s="572"/>
    </row>
    <row r="4" spans="1:5" ht="15" customHeight="1" thickBot="1">
      <c r="A4" s="102" t="s">
        <v>92</v>
      </c>
      <c r="B4" s="103" t="s">
        <v>182</v>
      </c>
      <c r="C4" s="103" t="s">
        <v>182</v>
      </c>
      <c r="D4" s="103" t="s">
        <v>526</v>
      </c>
      <c r="E4" s="104" t="s">
        <v>40</v>
      </c>
    </row>
    <row r="5" spans="1:5">
      <c r="A5" s="105" t="s">
        <v>94</v>
      </c>
      <c r="B5" s="46"/>
      <c r="C5" s="46"/>
      <c r="D5" s="46"/>
      <c r="E5" s="106">
        <f t="shared" ref="E5:E11" si="0">SUM(B5:D5)</f>
        <v>0</v>
      </c>
    </row>
    <row r="6" spans="1:5">
      <c r="A6" s="107" t="s">
        <v>107</v>
      </c>
      <c r="B6" s="47"/>
      <c r="C6" s="47"/>
      <c r="D6" s="47"/>
      <c r="E6" s="108">
        <f t="shared" si="0"/>
        <v>0</v>
      </c>
    </row>
    <row r="7" spans="1:5">
      <c r="A7" s="109" t="s">
        <v>95</v>
      </c>
      <c r="B7" s="48"/>
      <c r="C7" s="48"/>
      <c r="D7" s="48"/>
      <c r="E7" s="110">
        <f t="shared" si="0"/>
        <v>0</v>
      </c>
    </row>
    <row r="8" spans="1:5">
      <c r="A8" s="109" t="s">
        <v>108</v>
      </c>
      <c r="B8" s="48"/>
      <c r="C8" s="48"/>
      <c r="D8" s="48"/>
      <c r="E8" s="110">
        <f t="shared" si="0"/>
        <v>0</v>
      </c>
    </row>
    <row r="9" spans="1:5">
      <c r="A9" s="109" t="s">
        <v>96</v>
      </c>
      <c r="B9" s="48"/>
      <c r="C9" s="48"/>
      <c r="D9" s="48"/>
      <c r="E9" s="110">
        <f t="shared" si="0"/>
        <v>0</v>
      </c>
    </row>
    <row r="10" spans="1:5">
      <c r="A10" s="109" t="s">
        <v>97</v>
      </c>
      <c r="B10" s="48"/>
      <c r="C10" s="48"/>
      <c r="D10" s="48"/>
      <c r="E10" s="110">
        <f t="shared" si="0"/>
        <v>0</v>
      </c>
    </row>
    <row r="11" spans="1:5" ht="13.5" thickBot="1">
      <c r="A11" s="49"/>
      <c r="B11" s="50"/>
      <c r="C11" s="50"/>
      <c r="D11" s="50"/>
      <c r="E11" s="110">
        <f t="shared" si="0"/>
        <v>0</v>
      </c>
    </row>
    <row r="12" spans="1:5" ht="13.5" thickBot="1">
      <c r="A12" s="111" t="s">
        <v>99</v>
      </c>
      <c r="B12" s="112">
        <f>B5+SUM(B7:B11)</f>
        <v>0</v>
      </c>
      <c r="C12" s="112">
        <f>C5+SUM(C7:C11)</f>
        <v>0</v>
      </c>
      <c r="D12" s="112">
        <f>D5+SUM(D7:D11)</f>
        <v>0</v>
      </c>
      <c r="E12" s="113">
        <f>E5+SUM(E7:E11)</f>
        <v>0</v>
      </c>
    </row>
    <row r="13" spans="1:5" ht="13.5" thickBot="1">
      <c r="A13" s="37"/>
      <c r="B13" s="37"/>
      <c r="C13" s="37"/>
      <c r="D13" s="37"/>
      <c r="E13" s="37"/>
    </row>
    <row r="14" spans="1:5" ht="15" customHeight="1" thickBot="1">
      <c r="A14" s="102" t="s">
        <v>98</v>
      </c>
      <c r="B14" s="103" t="s">
        <v>182</v>
      </c>
      <c r="C14" s="103" t="s">
        <v>182</v>
      </c>
      <c r="D14" s="103" t="s">
        <v>526</v>
      </c>
      <c r="E14" s="104" t="s">
        <v>40</v>
      </c>
    </row>
    <row r="15" spans="1:5">
      <c r="A15" s="105" t="s">
        <v>103</v>
      </c>
      <c r="B15" s="46"/>
      <c r="C15" s="46"/>
      <c r="D15" s="46"/>
      <c r="E15" s="106">
        <f t="shared" ref="E15:E21" si="1">SUM(B15:D15)</f>
        <v>0</v>
      </c>
    </row>
    <row r="16" spans="1:5">
      <c r="A16" s="114" t="s">
        <v>104</v>
      </c>
      <c r="B16" s="48"/>
      <c r="C16" s="48"/>
      <c r="D16" s="48"/>
      <c r="E16" s="110">
        <f t="shared" si="1"/>
        <v>0</v>
      </c>
    </row>
    <row r="17" spans="1:5">
      <c r="A17" s="109" t="s">
        <v>105</v>
      </c>
      <c r="B17" s="48"/>
      <c r="C17" s="48"/>
      <c r="D17" s="48"/>
      <c r="E17" s="110">
        <f t="shared" si="1"/>
        <v>0</v>
      </c>
    </row>
    <row r="18" spans="1:5">
      <c r="A18" s="109" t="s">
        <v>106</v>
      </c>
      <c r="B18" s="48"/>
      <c r="C18" s="48"/>
      <c r="D18" s="48"/>
      <c r="E18" s="110">
        <f t="shared" si="1"/>
        <v>0</v>
      </c>
    </row>
    <row r="19" spans="1:5">
      <c r="A19" s="51"/>
      <c r="B19" s="48"/>
      <c r="C19" s="48"/>
      <c r="D19" s="48"/>
      <c r="E19" s="110">
        <f t="shared" si="1"/>
        <v>0</v>
      </c>
    </row>
    <row r="20" spans="1:5">
      <c r="A20" s="51"/>
      <c r="B20" s="48"/>
      <c r="C20" s="48"/>
      <c r="D20" s="48"/>
      <c r="E20" s="110">
        <f t="shared" si="1"/>
        <v>0</v>
      </c>
    </row>
    <row r="21" spans="1:5" ht="13.5" thickBot="1">
      <c r="A21" s="49"/>
      <c r="B21" s="50"/>
      <c r="C21" s="50"/>
      <c r="D21" s="50"/>
      <c r="E21" s="110">
        <f t="shared" si="1"/>
        <v>0</v>
      </c>
    </row>
    <row r="22" spans="1:5" ht="13.5" thickBot="1">
      <c r="A22" s="111" t="s">
        <v>41</v>
      </c>
      <c r="B22" s="112">
        <f>SUM(B15:B21)</f>
        <v>0</v>
      </c>
      <c r="C22" s="112">
        <f>SUM(C15:C21)</f>
        <v>0</v>
      </c>
      <c r="D22" s="112">
        <f>SUM(D15:D21)</f>
        <v>0</v>
      </c>
      <c r="E22" s="113">
        <f>SUM(E15:E21)</f>
        <v>0</v>
      </c>
    </row>
    <row r="23" spans="1:5">
      <c r="A23" s="100"/>
      <c r="B23" s="100"/>
      <c r="C23" s="100"/>
      <c r="D23" s="100"/>
      <c r="E23" s="100"/>
    </row>
    <row r="24" spans="1:5">
      <c r="A24" s="100"/>
      <c r="B24" s="100"/>
      <c r="C24" s="100"/>
      <c r="D24" s="100"/>
      <c r="E24" s="100"/>
    </row>
    <row r="25" spans="1:5" ht="15.75">
      <c r="A25" s="101" t="s">
        <v>100</v>
      </c>
      <c r="B25" s="571"/>
      <c r="C25" s="571"/>
      <c r="D25" s="571"/>
      <c r="E25" s="571"/>
    </row>
    <row r="26" spans="1:5" ht="14.25" thickBot="1">
      <c r="A26" s="100"/>
      <c r="B26" s="100"/>
      <c r="C26" s="100"/>
      <c r="D26" s="572" t="s">
        <v>93</v>
      </c>
      <c r="E26" s="572"/>
    </row>
    <row r="27" spans="1:5" ht="13.5" thickBot="1">
      <c r="A27" s="102" t="s">
        <v>92</v>
      </c>
      <c r="B27" s="103" t="s">
        <v>182</v>
      </c>
      <c r="C27" s="103" t="s">
        <v>182</v>
      </c>
      <c r="D27" s="103" t="s">
        <v>526</v>
      </c>
      <c r="E27" s="104" t="s">
        <v>40</v>
      </c>
    </row>
    <row r="28" spans="1:5">
      <c r="A28" s="105" t="s">
        <v>94</v>
      </c>
      <c r="B28" s="46"/>
      <c r="C28" s="46"/>
      <c r="D28" s="46"/>
      <c r="E28" s="106">
        <f t="shared" ref="E28:E34" si="2">SUM(B28:D28)</f>
        <v>0</v>
      </c>
    </row>
    <row r="29" spans="1:5">
      <c r="A29" s="107" t="s">
        <v>107</v>
      </c>
      <c r="B29" s="47"/>
      <c r="C29" s="47"/>
      <c r="D29" s="47"/>
      <c r="E29" s="108">
        <f t="shared" si="2"/>
        <v>0</v>
      </c>
    </row>
    <row r="30" spans="1:5">
      <c r="A30" s="109" t="s">
        <v>95</v>
      </c>
      <c r="B30" s="48"/>
      <c r="C30" s="48"/>
      <c r="D30" s="48"/>
      <c r="E30" s="110">
        <f t="shared" si="2"/>
        <v>0</v>
      </c>
    </row>
    <row r="31" spans="1:5">
      <c r="A31" s="109" t="s">
        <v>108</v>
      </c>
      <c r="B31" s="48"/>
      <c r="C31" s="48"/>
      <c r="D31" s="48"/>
      <c r="E31" s="110">
        <f t="shared" si="2"/>
        <v>0</v>
      </c>
    </row>
    <row r="32" spans="1:5">
      <c r="A32" s="109" t="s">
        <v>96</v>
      </c>
      <c r="B32" s="48"/>
      <c r="C32" s="48"/>
      <c r="D32" s="48"/>
      <c r="E32" s="110">
        <f t="shared" si="2"/>
        <v>0</v>
      </c>
    </row>
    <row r="33" spans="1:5">
      <c r="A33" s="109" t="s">
        <v>97</v>
      </c>
      <c r="B33" s="48"/>
      <c r="C33" s="48"/>
      <c r="D33" s="48"/>
      <c r="E33" s="110">
        <f t="shared" si="2"/>
        <v>0</v>
      </c>
    </row>
    <row r="34" spans="1:5" ht="13.5" thickBot="1">
      <c r="A34" s="49"/>
      <c r="B34" s="50"/>
      <c r="C34" s="50"/>
      <c r="D34" s="50"/>
      <c r="E34" s="110">
        <f t="shared" si="2"/>
        <v>0</v>
      </c>
    </row>
    <row r="35" spans="1:5" ht="13.5" thickBot="1">
      <c r="A35" s="111" t="s">
        <v>99</v>
      </c>
      <c r="B35" s="112">
        <f>B28+SUM(B30:B34)</f>
        <v>0</v>
      </c>
      <c r="C35" s="112">
        <f>C28+SUM(C30:C34)</f>
        <v>0</v>
      </c>
      <c r="D35" s="112">
        <f>D28+SUM(D30:D34)</f>
        <v>0</v>
      </c>
      <c r="E35" s="113">
        <f>E28+SUM(E30:E34)</f>
        <v>0</v>
      </c>
    </row>
    <row r="36" spans="1:5" ht="13.5" thickBot="1">
      <c r="A36" s="37"/>
      <c r="B36" s="37"/>
      <c r="C36" s="37"/>
      <c r="D36" s="37"/>
      <c r="E36" s="37"/>
    </row>
    <row r="37" spans="1:5" ht="13.5" thickBot="1">
      <c r="A37" s="102" t="s">
        <v>98</v>
      </c>
      <c r="B37" s="103" t="s">
        <v>182</v>
      </c>
      <c r="C37" s="103" t="s">
        <v>182</v>
      </c>
      <c r="D37" s="103" t="s">
        <v>526</v>
      </c>
      <c r="E37" s="104" t="s">
        <v>40</v>
      </c>
    </row>
    <row r="38" spans="1:5">
      <c r="A38" s="105" t="s">
        <v>103</v>
      </c>
      <c r="B38" s="46"/>
      <c r="C38" s="46"/>
      <c r="D38" s="46"/>
      <c r="E38" s="106">
        <f t="shared" ref="E38:E44" si="3">SUM(B38:D38)</f>
        <v>0</v>
      </c>
    </row>
    <row r="39" spans="1:5">
      <c r="A39" s="114" t="s">
        <v>104</v>
      </c>
      <c r="B39" s="48"/>
      <c r="C39" s="48"/>
      <c r="D39" s="48"/>
      <c r="E39" s="110">
        <f t="shared" si="3"/>
        <v>0</v>
      </c>
    </row>
    <row r="40" spans="1:5">
      <c r="A40" s="109" t="s">
        <v>105</v>
      </c>
      <c r="B40" s="48"/>
      <c r="C40" s="48"/>
      <c r="D40" s="48"/>
      <c r="E40" s="110">
        <f t="shared" si="3"/>
        <v>0</v>
      </c>
    </row>
    <row r="41" spans="1:5">
      <c r="A41" s="109" t="s">
        <v>106</v>
      </c>
      <c r="B41" s="48"/>
      <c r="C41" s="48"/>
      <c r="D41" s="48"/>
      <c r="E41" s="110">
        <f t="shared" si="3"/>
        <v>0</v>
      </c>
    </row>
    <row r="42" spans="1:5">
      <c r="A42" s="51"/>
      <c r="B42" s="48"/>
      <c r="C42" s="48"/>
      <c r="D42" s="48"/>
      <c r="E42" s="110">
        <f t="shared" si="3"/>
        <v>0</v>
      </c>
    </row>
    <row r="43" spans="1:5">
      <c r="A43" s="51"/>
      <c r="B43" s="48"/>
      <c r="C43" s="48"/>
      <c r="D43" s="48"/>
      <c r="E43" s="110">
        <f t="shared" si="3"/>
        <v>0</v>
      </c>
    </row>
    <row r="44" spans="1:5" ht="13.5" thickBot="1">
      <c r="A44" s="49"/>
      <c r="B44" s="50"/>
      <c r="C44" s="50"/>
      <c r="D44" s="50"/>
      <c r="E44" s="110">
        <f t="shared" si="3"/>
        <v>0</v>
      </c>
    </row>
    <row r="45" spans="1:5" ht="13.5" thickBot="1">
      <c r="A45" s="111" t="s">
        <v>41</v>
      </c>
      <c r="B45" s="112">
        <f>SUM(B38:B44)</f>
        <v>0</v>
      </c>
      <c r="C45" s="112">
        <f>SUM(C38:C44)</f>
        <v>0</v>
      </c>
      <c r="D45" s="112">
        <f>SUM(D38:D44)</f>
        <v>0</v>
      </c>
      <c r="E45" s="113">
        <f>SUM(E38:E44)</f>
        <v>0</v>
      </c>
    </row>
    <row r="46" spans="1:5">
      <c r="A46" s="100"/>
      <c r="B46" s="100"/>
      <c r="C46" s="100"/>
      <c r="D46" s="100"/>
      <c r="E46" s="100"/>
    </row>
    <row r="47" spans="1:5" ht="15.75">
      <c r="A47" s="557" t="s">
        <v>566</v>
      </c>
      <c r="B47" s="557"/>
      <c r="C47" s="557"/>
      <c r="D47" s="557"/>
      <c r="E47" s="557"/>
    </row>
    <row r="48" spans="1:5" ht="13.5" thickBot="1">
      <c r="A48" s="100"/>
      <c r="B48" s="100"/>
      <c r="C48" s="100"/>
      <c r="D48" s="100"/>
      <c r="E48" s="100"/>
    </row>
    <row r="49" spans="1:8" ht="13.5" thickBot="1">
      <c r="A49" s="562" t="s">
        <v>101</v>
      </c>
      <c r="B49" s="563"/>
      <c r="C49" s="564"/>
      <c r="D49" s="560" t="s">
        <v>109</v>
      </c>
      <c r="E49" s="561"/>
      <c r="H49" s="36"/>
    </row>
    <row r="50" spans="1:8">
      <c r="A50" s="565"/>
      <c r="B50" s="566"/>
      <c r="C50" s="567"/>
      <c r="D50" s="553"/>
      <c r="E50" s="554"/>
    </row>
    <row r="51" spans="1:8" ht="13.5" thickBot="1">
      <c r="A51" s="568"/>
      <c r="B51" s="569"/>
      <c r="C51" s="570"/>
      <c r="D51" s="555"/>
      <c r="E51" s="556"/>
    </row>
    <row r="52" spans="1:8" ht="13.5" thickBot="1">
      <c r="A52" s="550" t="s">
        <v>41</v>
      </c>
      <c r="B52" s="551"/>
      <c r="C52" s="552"/>
      <c r="D52" s="558">
        <f>SUM(D50:E51)</f>
        <v>0</v>
      </c>
      <c r="E52" s="559"/>
    </row>
  </sheetData>
  <mergeCells count="13"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  <mergeCell ref="A49:C49"/>
    <mergeCell ref="A50:C50"/>
    <mergeCell ref="A51:C51"/>
  </mergeCells>
  <phoneticPr fontId="29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11/2016. (II.24.)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J148"/>
  <sheetViews>
    <sheetView view="pageBreakPreview" zoomScale="85" zoomScaleSheetLayoutView="85" workbookViewId="0">
      <selection activeCell="B1" sqref="B1:C1"/>
    </sheetView>
  </sheetViews>
  <sheetFormatPr defaultRowHeight="12.75"/>
  <cols>
    <col min="1" max="1" width="19.5" style="233" customWidth="1"/>
    <col min="2" max="2" width="72" style="234" customWidth="1"/>
    <col min="3" max="3" width="19.6640625" style="2" customWidth="1"/>
    <col min="4" max="16384" width="9.33203125" style="2"/>
  </cols>
  <sheetData>
    <row r="1" spans="1:3" s="1" customFormat="1" ht="16.5" customHeight="1" thickBot="1">
      <c r="A1" s="115"/>
      <c r="B1" s="573" t="s">
        <v>611</v>
      </c>
      <c r="C1" s="573"/>
    </row>
    <row r="2" spans="1:3" s="52" customFormat="1" ht="21" customHeight="1">
      <c r="A2" s="239" t="s">
        <v>55</v>
      </c>
      <c r="B2" s="208" t="s">
        <v>156</v>
      </c>
      <c r="C2" s="210">
        <v>2</v>
      </c>
    </row>
    <row r="3" spans="1:3" s="52" customFormat="1" ht="16.5" thickBot="1">
      <c r="A3" s="118" t="s">
        <v>151</v>
      </c>
      <c r="B3" s="209" t="s">
        <v>378</v>
      </c>
      <c r="C3" s="211">
        <v>2</v>
      </c>
    </row>
    <row r="4" spans="1:3" s="53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41" customFormat="1" ht="12.95" customHeight="1" thickBot="1">
      <c r="A6" s="96">
        <v>1</v>
      </c>
      <c r="B6" s="97">
        <v>2</v>
      </c>
      <c r="C6" s="98">
        <v>4</v>
      </c>
    </row>
    <row r="7" spans="1:3" s="41" customFormat="1" ht="15.95" customHeight="1" thickBot="1">
      <c r="A7" s="123"/>
      <c r="B7" s="124" t="s">
        <v>46</v>
      </c>
      <c r="C7" s="212"/>
    </row>
    <row r="8" spans="1:3" s="41" customFormat="1" ht="12" customHeight="1" thickBot="1">
      <c r="A8" s="27" t="s">
        <v>8</v>
      </c>
      <c r="B8" s="19" t="s">
        <v>188</v>
      </c>
      <c r="C8" s="148">
        <f>+C9+C10+C11+C12+C13+C14</f>
        <v>275001270</v>
      </c>
    </row>
    <row r="9" spans="1:3" s="54" customFormat="1" ht="12" customHeight="1">
      <c r="A9" s="267" t="s">
        <v>73</v>
      </c>
      <c r="B9" s="249" t="s">
        <v>189</v>
      </c>
      <c r="C9" s="151">
        <v>88785844</v>
      </c>
    </row>
    <row r="10" spans="1:3" s="55" customFormat="1" ht="12" customHeight="1">
      <c r="A10" s="268" t="s">
        <v>74</v>
      </c>
      <c r="B10" s="250" t="s">
        <v>190</v>
      </c>
      <c r="C10" s="150">
        <v>119503400</v>
      </c>
    </row>
    <row r="11" spans="1:3" s="55" customFormat="1" ht="12" customHeight="1">
      <c r="A11" s="268" t="s">
        <v>75</v>
      </c>
      <c r="B11" s="250" t="s">
        <v>191</v>
      </c>
      <c r="C11" s="150">
        <v>59524326</v>
      </c>
    </row>
    <row r="12" spans="1:3" s="55" customFormat="1" ht="12" customHeight="1">
      <c r="A12" s="268" t="s">
        <v>76</v>
      </c>
      <c r="B12" s="250" t="s">
        <v>192</v>
      </c>
      <c r="C12" s="150">
        <v>7187700</v>
      </c>
    </row>
    <row r="13" spans="1:3" s="55" customFormat="1" ht="12" customHeight="1">
      <c r="A13" s="268" t="s">
        <v>110</v>
      </c>
      <c r="B13" s="250" t="s">
        <v>193</v>
      </c>
      <c r="C13" s="301">
        <v>0</v>
      </c>
    </row>
    <row r="14" spans="1:3" s="54" customFormat="1" ht="12" customHeight="1" thickBot="1">
      <c r="A14" s="269" t="s">
        <v>77</v>
      </c>
      <c r="B14" s="251" t="s">
        <v>194</v>
      </c>
      <c r="C14" s="302"/>
    </row>
    <row r="15" spans="1:3" s="54" customFormat="1" ht="12" customHeight="1" thickBot="1">
      <c r="A15" s="27" t="s">
        <v>9</v>
      </c>
      <c r="B15" s="143" t="s">
        <v>195</v>
      </c>
      <c r="C15" s="148">
        <f>+C16+C17+C18+C19+C20</f>
        <v>0</v>
      </c>
    </row>
    <row r="16" spans="1:3" s="54" customFormat="1" ht="12" customHeight="1">
      <c r="A16" s="267" t="s">
        <v>79</v>
      </c>
      <c r="B16" s="249" t="s">
        <v>196</v>
      </c>
      <c r="C16" s="151"/>
    </row>
    <row r="17" spans="1:3" s="54" customFormat="1" ht="12" customHeight="1">
      <c r="A17" s="268" t="s">
        <v>80</v>
      </c>
      <c r="B17" s="250" t="s">
        <v>197</v>
      </c>
      <c r="C17" s="150"/>
    </row>
    <row r="18" spans="1:3" s="54" customFormat="1" ht="12" customHeight="1">
      <c r="A18" s="268" t="s">
        <v>81</v>
      </c>
      <c r="B18" s="250" t="s">
        <v>404</v>
      </c>
      <c r="C18" s="150"/>
    </row>
    <row r="19" spans="1:3" s="54" customFormat="1" ht="12" customHeight="1">
      <c r="A19" s="268" t="s">
        <v>82</v>
      </c>
      <c r="B19" s="250" t="s">
        <v>405</v>
      </c>
      <c r="C19" s="150"/>
    </row>
    <row r="20" spans="1:3" s="54" customFormat="1" ht="12" customHeight="1">
      <c r="A20" s="268" t="s">
        <v>83</v>
      </c>
      <c r="B20" s="250" t="s">
        <v>198</v>
      </c>
      <c r="C20" s="150"/>
    </row>
    <row r="21" spans="1:3" s="55" customFormat="1" ht="12" customHeight="1" thickBot="1">
      <c r="A21" s="269" t="s">
        <v>89</v>
      </c>
      <c r="B21" s="251" t="s">
        <v>199</v>
      </c>
      <c r="C21" s="152"/>
    </row>
    <row r="22" spans="1:3" s="55" customFormat="1" ht="12" customHeight="1" thickBot="1">
      <c r="A22" s="27" t="s">
        <v>10</v>
      </c>
      <c r="B22" s="19" t="s">
        <v>200</v>
      </c>
      <c r="C22" s="148">
        <f>+C23+C24+C25+C26+C27</f>
        <v>0</v>
      </c>
    </row>
    <row r="23" spans="1:3" s="55" customFormat="1" ht="12" customHeight="1">
      <c r="A23" s="267" t="s">
        <v>62</v>
      </c>
      <c r="B23" s="249" t="s">
        <v>201</v>
      </c>
      <c r="C23" s="151"/>
    </row>
    <row r="24" spans="1:3" s="54" customFormat="1" ht="12" customHeight="1">
      <c r="A24" s="268" t="s">
        <v>63</v>
      </c>
      <c r="B24" s="250" t="s">
        <v>202</v>
      </c>
      <c r="C24" s="150"/>
    </row>
    <row r="25" spans="1:3" s="55" customFormat="1" ht="12" customHeight="1">
      <c r="A25" s="268" t="s">
        <v>64</v>
      </c>
      <c r="B25" s="250" t="s">
        <v>406</v>
      </c>
      <c r="C25" s="150"/>
    </row>
    <row r="26" spans="1:3" s="55" customFormat="1" ht="12" customHeight="1">
      <c r="A26" s="268" t="s">
        <v>65</v>
      </c>
      <c r="B26" s="250" t="s">
        <v>407</v>
      </c>
      <c r="C26" s="150"/>
    </row>
    <row r="27" spans="1:3" s="55" customFormat="1" ht="12" customHeight="1">
      <c r="A27" s="268" t="s">
        <v>121</v>
      </c>
      <c r="B27" s="250" t="s">
        <v>203</v>
      </c>
      <c r="C27" s="150"/>
    </row>
    <row r="28" spans="1:3" s="55" customFormat="1" ht="12" customHeight="1" thickBot="1">
      <c r="A28" s="269" t="s">
        <v>122</v>
      </c>
      <c r="B28" s="251" t="s">
        <v>204</v>
      </c>
      <c r="C28" s="152"/>
    </row>
    <row r="29" spans="1:3" s="55" customFormat="1" ht="12" customHeight="1" thickBot="1">
      <c r="A29" s="27" t="s">
        <v>123</v>
      </c>
      <c r="B29" s="19" t="s">
        <v>205</v>
      </c>
      <c r="C29" s="154">
        <f>+C30+C33+C34+C35</f>
        <v>279700000</v>
      </c>
    </row>
    <row r="30" spans="1:3" s="55" customFormat="1" ht="12" customHeight="1">
      <c r="A30" s="267" t="s">
        <v>206</v>
      </c>
      <c r="B30" s="249" t="s">
        <v>212</v>
      </c>
      <c r="C30" s="244">
        <f>+C31+C32</f>
        <v>246500000</v>
      </c>
    </row>
    <row r="31" spans="1:3" s="55" customFormat="1" ht="12" customHeight="1">
      <c r="A31" s="268" t="s">
        <v>207</v>
      </c>
      <c r="B31" s="250" t="s">
        <v>213</v>
      </c>
      <c r="C31" s="150">
        <v>55000000</v>
      </c>
    </row>
    <row r="32" spans="1:3" s="55" customFormat="1" ht="12" customHeight="1">
      <c r="A32" s="268" t="s">
        <v>208</v>
      </c>
      <c r="B32" s="250" t="s">
        <v>214</v>
      </c>
      <c r="C32" s="150">
        <v>191500000</v>
      </c>
    </row>
    <row r="33" spans="1:3" s="55" customFormat="1" ht="12" customHeight="1">
      <c r="A33" s="268" t="s">
        <v>209</v>
      </c>
      <c r="B33" s="250" t="s">
        <v>215</v>
      </c>
      <c r="C33" s="150">
        <v>32500000</v>
      </c>
    </row>
    <row r="34" spans="1:3" s="55" customFormat="1" ht="12" customHeight="1">
      <c r="A34" s="268" t="s">
        <v>210</v>
      </c>
      <c r="B34" s="250" t="s">
        <v>216</v>
      </c>
      <c r="C34" s="150"/>
    </row>
    <row r="35" spans="1:3" s="55" customFormat="1" ht="12" customHeight="1" thickBot="1">
      <c r="A35" s="269" t="s">
        <v>211</v>
      </c>
      <c r="B35" s="251" t="s">
        <v>217</v>
      </c>
      <c r="C35" s="152">
        <v>700000</v>
      </c>
    </row>
    <row r="36" spans="1:3" s="55" customFormat="1" ht="12" customHeight="1" thickBot="1">
      <c r="A36" s="27" t="s">
        <v>12</v>
      </c>
      <c r="B36" s="19" t="s">
        <v>218</v>
      </c>
      <c r="C36" s="148">
        <f>SUM(C37:C46)</f>
        <v>48693369</v>
      </c>
    </row>
    <row r="37" spans="1:3" s="55" customFormat="1" ht="12" customHeight="1">
      <c r="A37" s="267" t="s">
        <v>66</v>
      </c>
      <c r="B37" s="249" t="s">
        <v>221</v>
      </c>
      <c r="C37" s="151"/>
    </row>
    <row r="38" spans="1:3" s="55" customFormat="1" ht="12" customHeight="1">
      <c r="A38" s="268" t="s">
        <v>67</v>
      </c>
      <c r="B38" s="250" t="s">
        <v>222</v>
      </c>
      <c r="C38" s="150">
        <v>5078000</v>
      </c>
    </row>
    <row r="39" spans="1:3" s="55" customFormat="1" ht="12" customHeight="1">
      <c r="A39" s="268" t="s">
        <v>68</v>
      </c>
      <c r="B39" s="250" t="s">
        <v>223</v>
      </c>
      <c r="C39" s="150"/>
    </row>
    <row r="40" spans="1:3" s="55" customFormat="1" ht="12" customHeight="1">
      <c r="A40" s="268" t="s">
        <v>125</v>
      </c>
      <c r="B40" s="250" t="s">
        <v>224</v>
      </c>
      <c r="C40" s="150"/>
    </row>
    <row r="41" spans="1:3" s="55" customFormat="1" ht="12" customHeight="1">
      <c r="A41" s="268" t="s">
        <v>126</v>
      </c>
      <c r="B41" s="250" t="s">
        <v>225</v>
      </c>
      <c r="C41" s="150">
        <v>27964857</v>
      </c>
    </row>
    <row r="42" spans="1:3" s="55" customFormat="1" ht="12" customHeight="1">
      <c r="A42" s="268" t="s">
        <v>127</v>
      </c>
      <c r="B42" s="250" t="s">
        <v>226</v>
      </c>
      <c r="C42" s="150">
        <v>8350512</v>
      </c>
    </row>
    <row r="43" spans="1:3" s="55" customFormat="1" ht="12" customHeight="1">
      <c r="A43" s="268" t="s">
        <v>128</v>
      </c>
      <c r="B43" s="250" t="s">
        <v>227</v>
      </c>
      <c r="C43" s="150">
        <v>6800000</v>
      </c>
    </row>
    <row r="44" spans="1:3" s="55" customFormat="1" ht="12" customHeight="1">
      <c r="A44" s="268" t="s">
        <v>129</v>
      </c>
      <c r="B44" s="250" t="s">
        <v>228</v>
      </c>
      <c r="C44" s="150">
        <v>500000</v>
      </c>
    </row>
    <row r="45" spans="1:3" s="55" customFormat="1" ht="12" customHeight="1">
      <c r="A45" s="268" t="s">
        <v>219</v>
      </c>
      <c r="B45" s="250" t="s">
        <v>229</v>
      </c>
      <c r="C45" s="153"/>
    </row>
    <row r="46" spans="1:3" s="55" customFormat="1" ht="12" customHeight="1" thickBot="1">
      <c r="A46" s="269" t="s">
        <v>220</v>
      </c>
      <c r="B46" s="251" t="s">
        <v>230</v>
      </c>
      <c r="C46" s="238"/>
    </row>
    <row r="47" spans="1:3" s="55" customFormat="1" ht="12" customHeight="1" thickBot="1">
      <c r="A47" s="27" t="s">
        <v>13</v>
      </c>
      <c r="B47" s="19" t="s">
        <v>231</v>
      </c>
      <c r="C47" s="148">
        <f>SUM(C48:C52)</f>
        <v>15000000</v>
      </c>
    </row>
    <row r="48" spans="1:3" s="55" customFormat="1" ht="12" customHeight="1">
      <c r="A48" s="267" t="s">
        <v>69</v>
      </c>
      <c r="B48" s="249" t="s">
        <v>235</v>
      </c>
      <c r="C48" s="295"/>
    </row>
    <row r="49" spans="1:3" s="55" customFormat="1" ht="12" customHeight="1">
      <c r="A49" s="268" t="s">
        <v>70</v>
      </c>
      <c r="B49" s="250" t="s">
        <v>236</v>
      </c>
      <c r="C49" s="153">
        <v>15000000</v>
      </c>
    </row>
    <row r="50" spans="1:3" s="55" customFormat="1" ht="12" customHeight="1">
      <c r="A50" s="268" t="s">
        <v>232</v>
      </c>
      <c r="B50" s="250" t="s">
        <v>237</v>
      </c>
      <c r="C50" s="153"/>
    </row>
    <row r="51" spans="1:3" s="55" customFormat="1" ht="12" customHeight="1">
      <c r="A51" s="268" t="s">
        <v>233</v>
      </c>
      <c r="B51" s="250" t="s">
        <v>238</v>
      </c>
      <c r="C51" s="153"/>
    </row>
    <row r="52" spans="1:3" s="55" customFormat="1" ht="12" customHeight="1" thickBot="1">
      <c r="A52" s="269" t="s">
        <v>234</v>
      </c>
      <c r="B52" s="251" t="s">
        <v>239</v>
      </c>
      <c r="C52" s="238"/>
    </row>
    <row r="53" spans="1:3" s="55" customFormat="1" ht="12" customHeight="1" thickBot="1">
      <c r="A53" s="27" t="s">
        <v>130</v>
      </c>
      <c r="B53" s="19" t="s">
        <v>240</v>
      </c>
      <c r="C53" s="148">
        <f>SUM(C54:C56)</f>
        <v>10675266</v>
      </c>
    </row>
    <row r="54" spans="1:3" s="55" customFormat="1" ht="12" customHeight="1">
      <c r="A54" s="267" t="s">
        <v>71</v>
      </c>
      <c r="B54" s="249" t="s">
        <v>241</v>
      </c>
      <c r="C54" s="151"/>
    </row>
    <row r="55" spans="1:3" s="55" customFormat="1" ht="12" customHeight="1">
      <c r="A55" s="268" t="s">
        <v>72</v>
      </c>
      <c r="B55" s="250" t="s">
        <v>408</v>
      </c>
      <c r="C55" s="150"/>
    </row>
    <row r="56" spans="1:3" s="55" customFormat="1" ht="12" customHeight="1">
      <c r="A56" s="268" t="s">
        <v>245</v>
      </c>
      <c r="B56" s="250" t="s">
        <v>243</v>
      </c>
      <c r="C56" s="150">
        <v>10675266</v>
      </c>
    </row>
    <row r="57" spans="1:3" s="55" customFormat="1" ht="12" customHeight="1" thickBot="1">
      <c r="A57" s="269" t="s">
        <v>246</v>
      </c>
      <c r="B57" s="251" t="s">
        <v>244</v>
      </c>
      <c r="C57" s="152"/>
    </row>
    <row r="58" spans="1:3" s="55" customFormat="1" ht="12" customHeight="1" thickBot="1">
      <c r="A58" s="27" t="s">
        <v>15</v>
      </c>
      <c r="B58" s="143" t="s">
        <v>247</v>
      </c>
      <c r="C58" s="148">
        <f>SUM(C59:C61)</f>
        <v>2455612</v>
      </c>
    </row>
    <row r="59" spans="1:3" s="55" customFormat="1" ht="12" customHeight="1">
      <c r="A59" s="267" t="s">
        <v>131</v>
      </c>
      <c r="B59" s="249" t="s">
        <v>249</v>
      </c>
      <c r="C59" s="153"/>
    </row>
    <row r="60" spans="1:3" s="55" customFormat="1" ht="12" customHeight="1">
      <c r="A60" s="268" t="s">
        <v>132</v>
      </c>
      <c r="B60" s="250" t="s">
        <v>409</v>
      </c>
      <c r="C60" s="153"/>
    </row>
    <row r="61" spans="1:3" s="55" customFormat="1" ht="12" customHeight="1">
      <c r="A61" s="268" t="s">
        <v>162</v>
      </c>
      <c r="B61" s="250" t="s">
        <v>250</v>
      </c>
      <c r="C61" s="153">
        <v>2455612</v>
      </c>
    </row>
    <row r="62" spans="1:3" s="55" customFormat="1" ht="12" customHeight="1" thickBot="1">
      <c r="A62" s="269" t="s">
        <v>248</v>
      </c>
      <c r="B62" s="251" t="s">
        <v>251</v>
      </c>
      <c r="C62" s="153"/>
    </row>
    <row r="63" spans="1:3" s="55" customFormat="1" ht="12" customHeight="1" thickBot="1">
      <c r="A63" s="27" t="s">
        <v>16</v>
      </c>
      <c r="B63" s="19" t="s">
        <v>252</v>
      </c>
      <c r="C63" s="154">
        <f>+C8+C15+C22+C29+C36+C47+C53+C58</f>
        <v>631525517</v>
      </c>
    </row>
    <row r="64" spans="1:3" s="55" customFormat="1" ht="12" customHeight="1" thickBot="1">
      <c r="A64" s="270" t="s">
        <v>373</v>
      </c>
      <c r="B64" s="143" t="s">
        <v>254</v>
      </c>
      <c r="C64" s="148">
        <f>SUM(C65:C67)</f>
        <v>0</v>
      </c>
    </row>
    <row r="65" spans="1:3" s="55" customFormat="1" ht="12" customHeight="1">
      <c r="A65" s="267" t="s">
        <v>287</v>
      </c>
      <c r="B65" s="249" t="s">
        <v>255</v>
      </c>
      <c r="C65" s="153"/>
    </row>
    <row r="66" spans="1:3" s="55" customFormat="1" ht="12" customHeight="1">
      <c r="A66" s="268" t="s">
        <v>296</v>
      </c>
      <c r="B66" s="250" t="s">
        <v>256</v>
      </c>
      <c r="C66" s="153"/>
    </row>
    <row r="67" spans="1:3" s="55" customFormat="1" ht="12" customHeight="1" thickBot="1">
      <c r="A67" s="269" t="s">
        <v>297</v>
      </c>
      <c r="B67" s="253" t="s">
        <v>257</v>
      </c>
      <c r="C67" s="153"/>
    </row>
    <row r="68" spans="1:3" s="55" customFormat="1" ht="12" customHeight="1" thickBot="1">
      <c r="A68" s="270" t="s">
        <v>258</v>
      </c>
      <c r="B68" s="143" t="s">
        <v>259</v>
      </c>
      <c r="C68" s="148">
        <f>SUM(C69:C72)</f>
        <v>0</v>
      </c>
    </row>
    <row r="69" spans="1:3" s="55" customFormat="1" ht="12" customHeight="1">
      <c r="A69" s="267" t="s">
        <v>111</v>
      </c>
      <c r="B69" s="249" t="s">
        <v>260</v>
      </c>
      <c r="C69" s="153"/>
    </row>
    <row r="70" spans="1:3" s="55" customFormat="1" ht="12" customHeight="1">
      <c r="A70" s="268" t="s">
        <v>112</v>
      </c>
      <c r="B70" s="250" t="s">
        <v>261</v>
      </c>
      <c r="C70" s="153"/>
    </row>
    <row r="71" spans="1:3" s="55" customFormat="1" ht="12" customHeight="1">
      <c r="A71" s="268" t="s">
        <v>288</v>
      </c>
      <c r="B71" s="250" t="s">
        <v>262</v>
      </c>
      <c r="C71" s="153"/>
    </row>
    <row r="72" spans="1:3" s="55" customFormat="1" ht="12" customHeight="1" thickBot="1">
      <c r="A72" s="269" t="s">
        <v>289</v>
      </c>
      <c r="B72" s="251" t="s">
        <v>263</v>
      </c>
      <c r="C72" s="153"/>
    </row>
    <row r="73" spans="1:3" s="55" customFormat="1" ht="12" customHeight="1" thickBot="1">
      <c r="A73" s="270" t="s">
        <v>264</v>
      </c>
      <c r="B73" s="143" t="s">
        <v>265</v>
      </c>
      <c r="C73" s="148">
        <f>SUM(C74:C75)</f>
        <v>0</v>
      </c>
    </row>
    <row r="74" spans="1:3" s="55" customFormat="1" ht="12" customHeight="1">
      <c r="A74" s="267" t="s">
        <v>290</v>
      </c>
      <c r="B74" s="249" t="s">
        <v>266</v>
      </c>
      <c r="C74" s="153"/>
    </row>
    <row r="75" spans="1:3" s="55" customFormat="1" ht="12" customHeight="1" thickBot="1">
      <c r="A75" s="269" t="s">
        <v>291</v>
      </c>
      <c r="B75" s="251" t="s">
        <v>267</v>
      </c>
      <c r="C75" s="153"/>
    </row>
    <row r="76" spans="1:3" s="54" customFormat="1" ht="12" customHeight="1" thickBot="1">
      <c r="A76" s="270" t="s">
        <v>268</v>
      </c>
      <c r="B76" s="143" t="s">
        <v>269</v>
      </c>
      <c r="C76" s="148">
        <f>SUM(C77:C79)</f>
        <v>0</v>
      </c>
    </row>
    <row r="77" spans="1:3" s="55" customFormat="1" ht="12" customHeight="1">
      <c r="A77" s="267" t="s">
        <v>292</v>
      </c>
      <c r="B77" s="249" t="s">
        <v>270</v>
      </c>
      <c r="C77" s="153"/>
    </row>
    <row r="78" spans="1:3" s="55" customFormat="1" ht="12" customHeight="1">
      <c r="A78" s="268" t="s">
        <v>293</v>
      </c>
      <c r="B78" s="250" t="s">
        <v>271</v>
      </c>
      <c r="C78" s="153"/>
    </row>
    <row r="79" spans="1:3" s="55" customFormat="1" ht="12" customHeight="1" thickBot="1">
      <c r="A79" s="269" t="s">
        <v>294</v>
      </c>
      <c r="B79" s="251" t="s">
        <v>272</v>
      </c>
      <c r="C79" s="153"/>
    </row>
    <row r="80" spans="1:3" s="55" customFormat="1" ht="12" customHeight="1" thickBot="1">
      <c r="A80" s="270" t="s">
        <v>273</v>
      </c>
      <c r="B80" s="143" t="s">
        <v>295</v>
      </c>
      <c r="C80" s="148">
        <f>SUM(C81:C84)</f>
        <v>0</v>
      </c>
    </row>
    <row r="81" spans="1:3" s="55" customFormat="1" ht="12" customHeight="1">
      <c r="A81" s="271" t="s">
        <v>274</v>
      </c>
      <c r="B81" s="249" t="s">
        <v>275</v>
      </c>
      <c r="C81" s="153"/>
    </row>
    <row r="82" spans="1:3" s="55" customFormat="1" ht="12" customHeight="1">
      <c r="A82" s="272" t="s">
        <v>276</v>
      </c>
      <c r="B82" s="250" t="s">
        <v>277</v>
      </c>
      <c r="C82" s="153"/>
    </row>
    <row r="83" spans="1:3" s="55" customFormat="1" ht="12" customHeight="1">
      <c r="A83" s="272" t="s">
        <v>278</v>
      </c>
      <c r="B83" s="250" t="s">
        <v>279</v>
      </c>
      <c r="C83" s="153"/>
    </row>
    <row r="84" spans="1:3" s="54" customFormat="1" ht="12" customHeight="1" thickBot="1">
      <c r="A84" s="273" t="s">
        <v>280</v>
      </c>
      <c r="B84" s="251" t="s">
        <v>281</v>
      </c>
      <c r="C84" s="153"/>
    </row>
    <row r="85" spans="1:3" s="54" customFormat="1" ht="12" customHeight="1" thickBot="1">
      <c r="A85" s="270" t="s">
        <v>282</v>
      </c>
      <c r="B85" s="143" t="s">
        <v>283</v>
      </c>
      <c r="C85" s="296"/>
    </row>
    <row r="86" spans="1:3" s="54" customFormat="1" ht="12" customHeight="1" thickBot="1">
      <c r="A86" s="270" t="s">
        <v>284</v>
      </c>
      <c r="B86" s="257" t="s">
        <v>285</v>
      </c>
      <c r="C86" s="154">
        <f>+C64+C68+C73+C76+C80+C85</f>
        <v>0</v>
      </c>
    </row>
    <row r="87" spans="1:3" s="54" customFormat="1" ht="12" customHeight="1" thickBot="1">
      <c r="A87" s="274" t="s">
        <v>298</v>
      </c>
      <c r="B87" s="259" t="s">
        <v>400</v>
      </c>
      <c r="C87" s="154">
        <f>+C63+C86</f>
        <v>631525517</v>
      </c>
    </row>
    <row r="88" spans="1:3" s="55" customFormat="1" ht="15" customHeight="1">
      <c r="A88" s="129"/>
      <c r="B88" s="130"/>
      <c r="C88" s="217"/>
    </row>
    <row r="89" spans="1:3" ht="13.5" thickBot="1">
      <c r="A89" s="275"/>
      <c r="B89" s="132"/>
      <c r="C89" s="218"/>
    </row>
    <row r="90" spans="1:3" s="41" customFormat="1" ht="16.5" customHeight="1" thickBot="1">
      <c r="A90" s="133"/>
      <c r="B90" s="134" t="s">
        <v>48</v>
      </c>
      <c r="C90" s="219"/>
    </row>
    <row r="91" spans="1:3" s="56" customFormat="1" ht="12" customHeight="1" thickBot="1">
      <c r="A91" s="241" t="s">
        <v>8</v>
      </c>
      <c r="B91" s="26" t="s">
        <v>301</v>
      </c>
      <c r="C91" s="147">
        <f>SUM(C92:C96)</f>
        <v>593209064</v>
      </c>
    </row>
    <row r="92" spans="1:3" ht="12" customHeight="1">
      <c r="A92" s="276" t="s">
        <v>73</v>
      </c>
      <c r="B92" s="8" t="s">
        <v>38</v>
      </c>
      <c r="C92" s="149">
        <v>86402799</v>
      </c>
    </row>
    <row r="93" spans="1:3" ht="12" customHeight="1">
      <c r="A93" s="268" t="s">
        <v>74</v>
      </c>
      <c r="B93" s="6" t="s">
        <v>133</v>
      </c>
      <c r="C93" s="150">
        <v>24226348</v>
      </c>
    </row>
    <row r="94" spans="1:3" ht="12" customHeight="1">
      <c r="A94" s="268" t="s">
        <v>75</v>
      </c>
      <c r="B94" s="6" t="s">
        <v>102</v>
      </c>
      <c r="C94" s="152">
        <v>189243580</v>
      </c>
    </row>
    <row r="95" spans="1:3" ht="12" customHeight="1">
      <c r="A95" s="268" t="s">
        <v>76</v>
      </c>
      <c r="B95" s="9" t="s">
        <v>134</v>
      </c>
      <c r="C95" s="152">
        <v>10000000</v>
      </c>
    </row>
    <row r="96" spans="1:3" ht="12" customHeight="1">
      <c r="A96" s="268" t="s">
        <v>84</v>
      </c>
      <c r="B96" s="17" t="s">
        <v>135</v>
      </c>
      <c r="C96" s="152">
        <v>283336337</v>
      </c>
    </row>
    <row r="97" spans="1:3" ht="12" customHeight="1">
      <c r="A97" s="268" t="s">
        <v>77</v>
      </c>
      <c r="B97" s="6" t="s">
        <v>302</v>
      </c>
      <c r="C97" s="152"/>
    </row>
    <row r="98" spans="1:3" ht="12" customHeight="1">
      <c r="A98" s="268" t="s">
        <v>78</v>
      </c>
      <c r="B98" s="63" t="s">
        <v>303</v>
      </c>
      <c r="C98" s="152"/>
    </row>
    <row r="99" spans="1:3" ht="12" customHeight="1">
      <c r="A99" s="268" t="s">
        <v>85</v>
      </c>
      <c r="B99" s="64" t="s">
        <v>304</v>
      </c>
      <c r="C99" s="152"/>
    </row>
    <row r="100" spans="1:3" ht="12" customHeight="1">
      <c r="A100" s="268" t="s">
        <v>86</v>
      </c>
      <c r="B100" s="64" t="s">
        <v>305</v>
      </c>
      <c r="C100" s="152"/>
    </row>
    <row r="101" spans="1:3" ht="12" customHeight="1">
      <c r="A101" s="268" t="s">
        <v>87</v>
      </c>
      <c r="B101" s="63" t="s">
        <v>306</v>
      </c>
      <c r="C101" s="152">
        <v>273260037</v>
      </c>
    </row>
    <row r="102" spans="1:3" ht="12" customHeight="1">
      <c r="A102" s="268" t="s">
        <v>88</v>
      </c>
      <c r="B102" s="63" t="s">
        <v>307</v>
      </c>
      <c r="C102" s="152"/>
    </row>
    <row r="103" spans="1:3" ht="12" customHeight="1">
      <c r="A103" s="268" t="s">
        <v>90</v>
      </c>
      <c r="B103" s="64" t="s">
        <v>308</v>
      </c>
      <c r="C103" s="152"/>
    </row>
    <row r="104" spans="1:3" ht="12" customHeight="1">
      <c r="A104" s="277" t="s">
        <v>136</v>
      </c>
      <c r="B104" s="65" t="s">
        <v>309</v>
      </c>
      <c r="C104" s="152"/>
    </row>
    <row r="105" spans="1:3" ht="12" customHeight="1">
      <c r="A105" s="268" t="s">
        <v>299</v>
      </c>
      <c r="B105" s="65" t="s">
        <v>310</v>
      </c>
      <c r="C105" s="152"/>
    </row>
    <row r="106" spans="1:3" ht="12" customHeight="1" thickBot="1">
      <c r="A106" s="278" t="s">
        <v>300</v>
      </c>
      <c r="B106" s="66" t="s">
        <v>311</v>
      </c>
      <c r="C106" s="155">
        <v>10076300</v>
      </c>
    </row>
    <row r="107" spans="1:3" ht="12" customHeight="1" thickBot="1">
      <c r="A107" s="27" t="s">
        <v>9</v>
      </c>
      <c r="B107" s="25" t="s">
        <v>312</v>
      </c>
      <c r="C107" s="148">
        <f>+C108+C110+C112</f>
        <v>27417850</v>
      </c>
    </row>
    <row r="108" spans="1:3" ht="12" customHeight="1">
      <c r="A108" s="267" t="s">
        <v>79</v>
      </c>
      <c r="B108" s="6" t="s">
        <v>160</v>
      </c>
      <c r="C108" s="151">
        <v>27417850</v>
      </c>
    </row>
    <row r="109" spans="1:3" ht="12" customHeight="1">
      <c r="A109" s="267" t="s">
        <v>80</v>
      </c>
      <c r="B109" s="10" t="s">
        <v>316</v>
      </c>
      <c r="C109" s="151">
        <v>0</v>
      </c>
    </row>
    <row r="110" spans="1:3" ht="12" customHeight="1">
      <c r="A110" s="267" t="s">
        <v>81</v>
      </c>
      <c r="B110" s="10" t="s">
        <v>137</v>
      </c>
      <c r="C110" s="150"/>
    </row>
    <row r="111" spans="1:3" ht="12" customHeight="1">
      <c r="A111" s="267" t="s">
        <v>82</v>
      </c>
      <c r="B111" s="10" t="s">
        <v>317</v>
      </c>
      <c r="C111" s="141"/>
    </row>
    <row r="112" spans="1:3" ht="12" customHeight="1">
      <c r="A112" s="267" t="s">
        <v>83</v>
      </c>
      <c r="B112" s="145" t="s">
        <v>163</v>
      </c>
      <c r="C112" s="141"/>
    </row>
    <row r="113" spans="1:3" ht="12" customHeight="1">
      <c r="A113" s="267" t="s">
        <v>89</v>
      </c>
      <c r="B113" s="144" t="s">
        <v>410</v>
      </c>
      <c r="C113" s="141"/>
    </row>
    <row r="114" spans="1:3" ht="12" customHeight="1">
      <c r="A114" s="267" t="s">
        <v>91</v>
      </c>
      <c r="B114" s="245" t="s">
        <v>322</v>
      </c>
      <c r="C114" s="141"/>
    </row>
    <row r="115" spans="1:3" ht="12" customHeight="1">
      <c r="A115" s="267" t="s">
        <v>138</v>
      </c>
      <c r="B115" s="64" t="s">
        <v>305</v>
      </c>
      <c r="C115" s="141"/>
    </row>
    <row r="116" spans="1:3" ht="12" customHeight="1">
      <c r="A116" s="267" t="s">
        <v>139</v>
      </c>
      <c r="B116" s="64" t="s">
        <v>321</v>
      </c>
      <c r="C116" s="141"/>
    </row>
    <row r="117" spans="1:3" ht="12" customHeight="1">
      <c r="A117" s="267" t="s">
        <v>140</v>
      </c>
      <c r="B117" s="64" t="s">
        <v>320</v>
      </c>
      <c r="C117" s="141"/>
    </row>
    <row r="118" spans="1:3" ht="12" customHeight="1">
      <c r="A118" s="267" t="s">
        <v>313</v>
      </c>
      <c r="B118" s="64" t="s">
        <v>308</v>
      </c>
      <c r="C118" s="141"/>
    </row>
    <row r="119" spans="1:3" ht="12" customHeight="1">
      <c r="A119" s="267" t="s">
        <v>314</v>
      </c>
      <c r="B119" s="64" t="s">
        <v>319</v>
      </c>
      <c r="C119" s="141"/>
    </row>
    <row r="120" spans="1:3" ht="12" customHeight="1" thickBot="1">
      <c r="A120" s="277" t="s">
        <v>315</v>
      </c>
      <c r="B120" s="64" t="s">
        <v>318</v>
      </c>
      <c r="C120" s="142"/>
    </row>
    <row r="121" spans="1:3" ht="12" customHeight="1" thickBot="1">
      <c r="A121" s="27" t="s">
        <v>10</v>
      </c>
      <c r="B121" s="59" t="s">
        <v>323</v>
      </c>
      <c r="C121" s="148">
        <f>+C122+C123</f>
        <v>10898603</v>
      </c>
    </row>
    <row r="122" spans="1:3" ht="12" customHeight="1">
      <c r="A122" s="267" t="s">
        <v>62</v>
      </c>
      <c r="B122" s="7" t="s">
        <v>50</v>
      </c>
      <c r="C122" s="151">
        <v>3176493</v>
      </c>
    </row>
    <row r="123" spans="1:3" ht="12" customHeight="1" thickBot="1">
      <c r="A123" s="269" t="s">
        <v>63</v>
      </c>
      <c r="B123" s="10" t="s">
        <v>51</v>
      </c>
      <c r="C123" s="152">
        <v>7722110</v>
      </c>
    </row>
    <row r="124" spans="1:3" ht="12" customHeight="1" thickBot="1">
      <c r="A124" s="27" t="s">
        <v>11</v>
      </c>
      <c r="B124" s="59" t="s">
        <v>324</v>
      </c>
      <c r="C124" s="148">
        <f>+C91+C107+C121</f>
        <v>631525517</v>
      </c>
    </row>
    <row r="125" spans="1:3" ht="12" customHeight="1" thickBot="1">
      <c r="A125" s="27" t="s">
        <v>12</v>
      </c>
      <c r="B125" s="59" t="s">
        <v>325</v>
      </c>
      <c r="C125" s="148">
        <f>+C126+C127+C128</f>
        <v>0</v>
      </c>
    </row>
    <row r="126" spans="1:3" s="56" customFormat="1" ht="12" customHeight="1">
      <c r="A126" s="267" t="s">
        <v>66</v>
      </c>
      <c r="B126" s="7" t="s">
        <v>326</v>
      </c>
      <c r="C126" s="141"/>
    </row>
    <row r="127" spans="1:3" ht="12" customHeight="1">
      <c r="A127" s="267" t="s">
        <v>67</v>
      </c>
      <c r="B127" s="7" t="s">
        <v>327</v>
      </c>
      <c r="C127" s="141"/>
    </row>
    <row r="128" spans="1:3" ht="12" customHeight="1" thickBot="1">
      <c r="A128" s="277" t="s">
        <v>68</v>
      </c>
      <c r="B128" s="5" t="s">
        <v>328</v>
      </c>
      <c r="C128" s="141"/>
    </row>
    <row r="129" spans="1:10" ht="12" customHeight="1" thickBot="1">
      <c r="A129" s="27" t="s">
        <v>13</v>
      </c>
      <c r="B129" s="59" t="s">
        <v>372</v>
      </c>
      <c r="C129" s="148">
        <f>+C130+C131+C132+C133</f>
        <v>0</v>
      </c>
    </row>
    <row r="130" spans="1:10" ht="12" customHeight="1">
      <c r="A130" s="267" t="s">
        <v>69</v>
      </c>
      <c r="B130" s="7" t="s">
        <v>329</v>
      </c>
      <c r="C130" s="141"/>
    </row>
    <row r="131" spans="1:10" ht="12" customHeight="1">
      <c r="A131" s="267" t="s">
        <v>70</v>
      </c>
      <c r="B131" s="7" t="s">
        <v>330</v>
      </c>
      <c r="C131" s="141"/>
    </row>
    <row r="132" spans="1:10" ht="12" customHeight="1">
      <c r="A132" s="267" t="s">
        <v>232</v>
      </c>
      <c r="B132" s="7" t="s">
        <v>331</v>
      </c>
      <c r="C132" s="141"/>
    </row>
    <row r="133" spans="1:10" s="56" customFormat="1" ht="12" customHeight="1" thickBot="1">
      <c r="A133" s="277" t="s">
        <v>233</v>
      </c>
      <c r="B133" s="5" t="s">
        <v>332</v>
      </c>
      <c r="C133" s="141"/>
    </row>
    <row r="134" spans="1:10" ht="12" customHeight="1" thickBot="1">
      <c r="A134" s="27" t="s">
        <v>14</v>
      </c>
      <c r="B134" s="59" t="s">
        <v>333</v>
      </c>
      <c r="C134" s="154">
        <f>+C135+C136+C137+C138</f>
        <v>0</v>
      </c>
      <c r="J134" s="140"/>
    </row>
    <row r="135" spans="1:10">
      <c r="A135" s="267" t="s">
        <v>71</v>
      </c>
      <c r="B135" s="7" t="s">
        <v>334</v>
      </c>
      <c r="C135" s="141"/>
    </row>
    <row r="136" spans="1:10" ht="12" customHeight="1">
      <c r="A136" s="267" t="s">
        <v>72</v>
      </c>
      <c r="B136" s="7" t="s">
        <v>344</v>
      </c>
      <c r="C136" s="141"/>
    </row>
    <row r="137" spans="1:10" s="56" customFormat="1" ht="12" customHeight="1">
      <c r="A137" s="267" t="s">
        <v>245</v>
      </c>
      <c r="B137" s="7" t="s">
        <v>335</v>
      </c>
      <c r="C137" s="141"/>
    </row>
    <row r="138" spans="1:10" s="56" customFormat="1" ht="12" customHeight="1" thickBot="1">
      <c r="A138" s="277" t="s">
        <v>246</v>
      </c>
      <c r="B138" s="5" t="s">
        <v>426</v>
      </c>
      <c r="C138" s="141"/>
    </row>
    <row r="139" spans="1:10" s="56" customFormat="1" ht="12" customHeight="1" thickBot="1">
      <c r="A139" s="27" t="s">
        <v>15</v>
      </c>
      <c r="B139" s="59" t="s">
        <v>337</v>
      </c>
      <c r="C139" s="156">
        <f>+C140+C141+C142+C143</f>
        <v>0</v>
      </c>
    </row>
    <row r="140" spans="1:10" s="56" customFormat="1" ht="12" customHeight="1">
      <c r="A140" s="267" t="s">
        <v>131</v>
      </c>
      <c r="B140" s="7" t="s">
        <v>338</v>
      </c>
      <c r="C140" s="141"/>
    </row>
    <row r="141" spans="1:10" s="56" customFormat="1" ht="12" customHeight="1">
      <c r="A141" s="267" t="s">
        <v>132</v>
      </c>
      <c r="B141" s="7" t="s">
        <v>339</v>
      </c>
      <c r="C141" s="141"/>
    </row>
    <row r="142" spans="1:10" s="56" customFormat="1" ht="12" customHeight="1">
      <c r="A142" s="267" t="s">
        <v>162</v>
      </c>
      <c r="B142" s="7" t="s">
        <v>340</v>
      </c>
      <c r="C142" s="141"/>
    </row>
    <row r="143" spans="1:10" ht="12.75" customHeight="1" thickBot="1">
      <c r="A143" s="267" t="s">
        <v>248</v>
      </c>
      <c r="B143" s="7" t="s">
        <v>341</v>
      </c>
      <c r="C143" s="141"/>
    </row>
    <row r="144" spans="1:10" ht="12" customHeight="1" thickBot="1">
      <c r="A144" s="27" t="s">
        <v>16</v>
      </c>
      <c r="B144" s="59" t="s">
        <v>342</v>
      </c>
      <c r="C144" s="261">
        <f>+C125+C129+C134+C139</f>
        <v>0</v>
      </c>
    </row>
    <row r="145" spans="1:3" ht="15" customHeight="1" thickBot="1">
      <c r="A145" s="279" t="s">
        <v>17</v>
      </c>
      <c r="B145" s="225" t="s">
        <v>343</v>
      </c>
      <c r="C145" s="261">
        <f>+C124+C144</f>
        <v>631525517</v>
      </c>
    </row>
    <row r="146" spans="1:3" ht="13.5" thickBot="1">
      <c r="A146" s="230"/>
      <c r="B146" s="231"/>
      <c r="C146" s="232"/>
    </row>
    <row r="147" spans="1:3" ht="15" customHeight="1" thickBot="1">
      <c r="A147" s="138" t="s">
        <v>154</v>
      </c>
      <c r="B147" s="139"/>
      <c r="C147" s="57">
        <v>31</v>
      </c>
    </row>
    <row r="148" spans="1:3" ht="14.25" customHeight="1" thickBot="1">
      <c r="A148" s="138" t="s">
        <v>155</v>
      </c>
      <c r="B148" s="139"/>
      <c r="C148" s="57">
        <v>2</v>
      </c>
    </row>
  </sheetData>
  <sheetProtection formatCells="0"/>
  <mergeCells count="1">
    <mergeCell ref="B1:C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9" orientation="portrait" verticalDpi="300" r:id="rId1"/>
  <headerFooter alignWithMargins="0"/>
  <rowBreaks count="1" manualBreakCount="1">
    <brk id="88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="85" zoomScaleSheetLayoutView="85" workbookViewId="0">
      <selection activeCell="B1" sqref="B1:C1"/>
    </sheetView>
  </sheetViews>
  <sheetFormatPr defaultRowHeight="12.75"/>
  <cols>
    <col min="1" max="1" width="19.5" style="233" customWidth="1"/>
    <col min="2" max="2" width="72" style="234" customWidth="1"/>
    <col min="3" max="3" width="24.6640625" style="2" customWidth="1"/>
    <col min="4" max="16384" width="9.33203125" style="2"/>
  </cols>
  <sheetData>
    <row r="1" spans="1:3" s="1" customFormat="1" ht="16.5" customHeight="1" thickBot="1">
      <c r="A1" s="115"/>
      <c r="B1" s="573" t="s">
        <v>612</v>
      </c>
      <c r="C1" s="573"/>
    </row>
    <row r="2" spans="1:3" s="52" customFormat="1" ht="21" customHeight="1">
      <c r="A2" s="239" t="s">
        <v>55</v>
      </c>
      <c r="B2" s="208" t="s">
        <v>156</v>
      </c>
      <c r="C2" s="210">
        <v>2</v>
      </c>
    </row>
    <row r="3" spans="1:3" s="52" customFormat="1" ht="16.5" thickBot="1">
      <c r="A3" s="118" t="s">
        <v>151</v>
      </c>
      <c r="B3" s="209" t="s">
        <v>411</v>
      </c>
      <c r="C3" s="211">
        <v>3</v>
      </c>
    </row>
    <row r="4" spans="1:3" s="53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41" customFormat="1" ht="12.95" customHeight="1" thickBot="1">
      <c r="A6" s="96">
        <v>1</v>
      </c>
      <c r="B6" s="97">
        <v>2</v>
      </c>
      <c r="C6" s="98">
        <v>4</v>
      </c>
    </row>
    <row r="7" spans="1:3" s="41" customFormat="1" ht="15.95" customHeight="1" thickBot="1">
      <c r="A7" s="123"/>
      <c r="B7" s="124" t="s">
        <v>46</v>
      </c>
      <c r="C7" s="212"/>
    </row>
    <row r="8" spans="1:3" s="41" customFormat="1" ht="12" customHeight="1" thickBot="1">
      <c r="A8" s="27" t="s">
        <v>8</v>
      </c>
      <c r="B8" s="19" t="s">
        <v>188</v>
      </c>
      <c r="C8" s="148">
        <f>+C9+C10+C11+C12+C13+C14</f>
        <v>275001270</v>
      </c>
    </row>
    <row r="9" spans="1:3" s="54" customFormat="1" ht="12" customHeight="1">
      <c r="A9" s="267" t="s">
        <v>73</v>
      </c>
      <c r="B9" s="249" t="s">
        <v>189</v>
      </c>
      <c r="C9" s="151">
        <v>88785844</v>
      </c>
    </row>
    <row r="10" spans="1:3" s="55" customFormat="1" ht="12" customHeight="1">
      <c r="A10" s="268" t="s">
        <v>74</v>
      </c>
      <c r="B10" s="250" t="s">
        <v>190</v>
      </c>
      <c r="C10" s="150">
        <v>119503400</v>
      </c>
    </row>
    <row r="11" spans="1:3" s="55" customFormat="1" ht="12" customHeight="1">
      <c r="A11" s="268" t="s">
        <v>75</v>
      </c>
      <c r="B11" s="250" t="s">
        <v>191</v>
      </c>
      <c r="C11" s="150">
        <v>59524326</v>
      </c>
    </row>
    <row r="12" spans="1:3" s="55" customFormat="1" ht="12" customHeight="1">
      <c r="A12" s="268" t="s">
        <v>76</v>
      </c>
      <c r="B12" s="250" t="s">
        <v>192</v>
      </c>
      <c r="C12" s="150">
        <v>7187700</v>
      </c>
    </row>
    <row r="13" spans="1:3" s="55" customFormat="1" ht="12" customHeight="1">
      <c r="A13" s="268" t="s">
        <v>110</v>
      </c>
      <c r="B13" s="250" t="s">
        <v>193</v>
      </c>
      <c r="C13" s="301"/>
    </row>
    <row r="14" spans="1:3" s="54" customFormat="1" ht="12" customHeight="1" thickBot="1">
      <c r="A14" s="269" t="s">
        <v>77</v>
      </c>
      <c r="B14" s="251" t="s">
        <v>194</v>
      </c>
      <c r="C14" s="302"/>
    </row>
    <row r="15" spans="1:3" s="54" customFormat="1" ht="12" customHeight="1" thickBot="1">
      <c r="A15" s="27" t="s">
        <v>9</v>
      </c>
      <c r="B15" s="143" t="s">
        <v>195</v>
      </c>
      <c r="C15" s="148">
        <f>+C16+C17+C18+C19+C20</f>
        <v>0</v>
      </c>
    </row>
    <row r="16" spans="1:3" s="54" customFormat="1" ht="12" customHeight="1">
      <c r="A16" s="267" t="s">
        <v>79</v>
      </c>
      <c r="B16" s="249" t="s">
        <v>196</v>
      </c>
      <c r="C16" s="151"/>
    </row>
    <row r="17" spans="1:3" s="54" customFormat="1" ht="12" customHeight="1">
      <c r="A17" s="268" t="s">
        <v>80</v>
      </c>
      <c r="B17" s="250" t="s">
        <v>197</v>
      </c>
      <c r="C17" s="150"/>
    </row>
    <row r="18" spans="1:3" s="54" customFormat="1" ht="12" customHeight="1">
      <c r="A18" s="268" t="s">
        <v>81</v>
      </c>
      <c r="B18" s="250" t="s">
        <v>404</v>
      </c>
      <c r="C18" s="150"/>
    </row>
    <row r="19" spans="1:3" s="54" customFormat="1" ht="12" customHeight="1">
      <c r="A19" s="268" t="s">
        <v>82</v>
      </c>
      <c r="B19" s="250" t="s">
        <v>405</v>
      </c>
      <c r="C19" s="150"/>
    </row>
    <row r="20" spans="1:3" s="54" customFormat="1" ht="12" customHeight="1">
      <c r="A20" s="268" t="s">
        <v>83</v>
      </c>
      <c r="B20" s="250" t="s">
        <v>198</v>
      </c>
      <c r="C20" s="150"/>
    </row>
    <row r="21" spans="1:3" s="55" customFormat="1" ht="12" customHeight="1" thickBot="1">
      <c r="A21" s="269" t="s">
        <v>89</v>
      </c>
      <c r="B21" s="251" t="s">
        <v>199</v>
      </c>
      <c r="C21" s="152"/>
    </row>
    <row r="22" spans="1:3" s="55" customFormat="1" ht="12" customHeight="1" thickBot="1">
      <c r="A22" s="27" t="s">
        <v>10</v>
      </c>
      <c r="B22" s="19" t="s">
        <v>200</v>
      </c>
      <c r="C22" s="148">
        <f>+C23+C24+C25+C26+C27</f>
        <v>0</v>
      </c>
    </row>
    <row r="23" spans="1:3" s="55" customFormat="1" ht="12" customHeight="1">
      <c r="A23" s="267" t="s">
        <v>62</v>
      </c>
      <c r="B23" s="249" t="s">
        <v>201</v>
      </c>
      <c r="C23" s="151"/>
    </row>
    <row r="24" spans="1:3" s="54" customFormat="1" ht="12" customHeight="1">
      <c r="A24" s="268" t="s">
        <v>63</v>
      </c>
      <c r="B24" s="250" t="s">
        <v>202</v>
      </c>
      <c r="C24" s="150"/>
    </row>
    <row r="25" spans="1:3" s="55" customFormat="1" ht="12" customHeight="1">
      <c r="A25" s="268" t="s">
        <v>64</v>
      </c>
      <c r="B25" s="250" t="s">
        <v>406</v>
      </c>
      <c r="C25" s="150"/>
    </row>
    <row r="26" spans="1:3" s="55" customFormat="1" ht="12" customHeight="1">
      <c r="A26" s="268" t="s">
        <v>65</v>
      </c>
      <c r="B26" s="250" t="s">
        <v>407</v>
      </c>
      <c r="C26" s="150"/>
    </row>
    <row r="27" spans="1:3" s="55" customFormat="1" ht="12" customHeight="1">
      <c r="A27" s="268" t="s">
        <v>121</v>
      </c>
      <c r="B27" s="250" t="s">
        <v>203</v>
      </c>
      <c r="C27" s="150"/>
    </row>
    <row r="28" spans="1:3" s="55" customFormat="1" ht="12" customHeight="1" thickBot="1">
      <c r="A28" s="269" t="s">
        <v>122</v>
      </c>
      <c r="B28" s="251" t="s">
        <v>204</v>
      </c>
      <c r="C28" s="152"/>
    </row>
    <row r="29" spans="1:3" s="55" customFormat="1" ht="12" customHeight="1" thickBot="1">
      <c r="A29" s="27" t="s">
        <v>123</v>
      </c>
      <c r="B29" s="19" t="s">
        <v>205</v>
      </c>
      <c r="C29" s="154">
        <f>+C30+C33+C34+C35</f>
        <v>254787374</v>
      </c>
    </row>
    <row r="30" spans="1:3" s="55" customFormat="1" ht="12" customHeight="1">
      <c r="A30" s="267" t="s">
        <v>206</v>
      </c>
      <c r="B30" s="249" t="s">
        <v>212</v>
      </c>
      <c r="C30" s="244">
        <f>+C31+C32</f>
        <v>221587374</v>
      </c>
    </row>
    <row r="31" spans="1:3" s="55" customFormat="1" ht="12" customHeight="1">
      <c r="A31" s="268" t="s">
        <v>207</v>
      </c>
      <c r="B31" s="250" t="s">
        <v>213</v>
      </c>
      <c r="C31" s="150">
        <v>30087374</v>
      </c>
    </row>
    <row r="32" spans="1:3" s="55" customFormat="1" ht="12" customHeight="1">
      <c r="A32" s="268" t="s">
        <v>208</v>
      </c>
      <c r="B32" s="250" t="s">
        <v>214</v>
      </c>
      <c r="C32" s="150">
        <v>191500000</v>
      </c>
    </row>
    <row r="33" spans="1:3" s="55" customFormat="1" ht="12" customHeight="1">
      <c r="A33" s="268" t="s">
        <v>209</v>
      </c>
      <c r="B33" s="250" t="s">
        <v>215</v>
      </c>
      <c r="C33" s="150">
        <v>32500000</v>
      </c>
    </row>
    <row r="34" spans="1:3" s="55" customFormat="1" ht="12" customHeight="1">
      <c r="A34" s="268" t="s">
        <v>210</v>
      </c>
      <c r="B34" s="250" t="s">
        <v>216</v>
      </c>
      <c r="C34" s="150"/>
    </row>
    <row r="35" spans="1:3" s="55" customFormat="1" ht="12" customHeight="1" thickBot="1">
      <c r="A35" s="269" t="s">
        <v>211</v>
      </c>
      <c r="B35" s="251" t="s">
        <v>217</v>
      </c>
      <c r="C35" s="152">
        <v>700000</v>
      </c>
    </row>
    <row r="36" spans="1:3" s="55" customFormat="1" ht="12" customHeight="1" thickBot="1">
      <c r="A36" s="27" t="s">
        <v>12</v>
      </c>
      <c r="B36" s="19" t="s">
        <v>218</v>
      </c>
      <c r="C36" s="148">
        <f>SUM(C37:C46)</f>
        <v>48693369</v>
      </c>
    </row>
    <row r="37" spans="1:3" s="55" customFormat="1" ht="12" customHeight="1">
      <c r="A37" s="267" t="s">
        <v>66</v>
      </c>
      <c r="B37" s="249" t="s">
        <v>221</v>
      </c>
      <c r="C37" s="151"/>
    </row>
    <row r="38" spans="1:3" s="55" customFormat="1" ht="12" customHeight="1">
      <c r="A38" s="268" t="s">
        <v>67</v>
      </c>
      <c r="B38" s="250" t="s">
        <v>222</v>
      </c>
      <c r="C38" s="150">
        <v>5078000</v>
      </c>
    </row>
    <row r="39" spans="1:3" s="55" customFormat="1" ht="12" customHeight="1">
      <c r="A39" s="268" t="s">
        <v>68</v>
      </c>
      <c r="B39" s="250" t="s">
        <v>223</v>
      </c>
      <c r="C39" s="150"/>
    </row>
    <row r="40" spans="1:3" s="55" customFormat="1" ht="12" customHeight="1">
      <c r="A40" s="268" t="s">
        <v>125</v>
      </c>
      <c r="B40" s="250" t="s">
        <v>224</v>
      </c>
      <c r="C40" s="150"/>
    </row>
    <row r="41" spans="1:3" s="55" customFormat="1" ht="12" customHeight="1">
      <c r="A41" s="268" t="s">
        <v>126</v>
      </c>
      <c r="B41" s="250" t="s">
        <v>225</v>
      </c>
      <c r="C41" s="150">
        <v>27964857</v>
      </c>
    </row>
    <row r="42" spans="1:3" s="55" customFormat="1" ht="12" customHeight="1">
      <c r="A42" s="268" t="s">
        <v>127</v>
      </c>
      <c r="B42" s="250" t="s">
        <v>226</v>
      </c>
      <c r="C42" s="150">
        <v>8350512</v>
      </c>
    </row>
    <row r="43" spans="1:3" s="55" customFormat="1" ht="12" customHeight="1">
      <c r="A43" s="268" t="s">
        <v>128</v>
      </c>
      <c r="B43" s="250" t="s">
        <v>227</v>
      </c>
      <c r="C43" s="150">
        <v>6800000</v>
      </c>
    </row>
    <row r="44" spans="1:3" s="55" customFormat="1" ht="12" customHeight="1">
      <c r="A44" s="268" t="s">
        <v>129</v>
      </c>
      <c r="B44" s="250" t="s">
        <v>228</v>
      </c>
      <c r="C44" s="150">
        <v>500000</v>
      </c>
    </row>
    <row r="45" spans="1:3" s="55" customFormat="1" ht="12" customHeight="1">
      <c r="A45" s="268" t="s">
        <v>219</v>
      </c>
      <c r="B45" s="250" t="s">
        <v>229</v>
      </c>
      <c r="C45" s="153"/>
    </row>
    <row r="46" spans="1:3" s="55" customFormat="1" ht="12" customHeight="1" thickBot="1">
      <c r="A46" s="269" t="s">
        <v>220</v>
      </c>
      <c r="B46" s="251" t="s">
        <v>230</v>
      </c>
      <c r="C46" s="238"/>
    </row>
    <row r="47" spans="1:3" s="55" customFormat="1" ht="12" customHeight="1" thickBot="1">
      <c r="A47" s="27" t="s">
        <v>13</v>
      </c>
      <c r="B47" s="19" t="s">
        <v>231</v>
      </c>
      <c r="C47" s="148">
        <f>SUM(C48:C52)</f>
        <v>15000000</v>
      </c>
    </row>
    <row r="48" spans="1:3" s="55" customFormat="1" ht="12" customHeight="1">
      <c r="A48" s="267" t="s">
        <v>69</v>
      </c>
      <c r="B48" s="249" t="s">
        <v>235</v>
      </c>
      <c r="C48" s="295"/>
    </row>
    <row r="49" spans="1:3" s="55" customFormat="1" ht="12" customHeight="1">
      <c r="A49" s="268" t="s">
        <v>70</v>
      </c>
      <c r="B49" s="250" t="s">
        <v>236</v>
      </c>
      <c r="C49" s="153">
        <v>15000000</v>
      </c>
    </row>
    <row r="50" spans="1:3" s="55" customFormat="1" ht="12" customHeight="1">
      <c r="A50" s="268" t="s">
        <v>232</v>
      </c>
      <c r="B50" s="250" t="s">
        <v>237</v>
      </c>
      <c r="C50" s="153"/>
    </row>
    <row r="51" spans="1:3" s="55" customFormat="1" ht="12" customHeight="1">
      <c r="A51" s="268" t="s">
        <v>233</v>
      </c>
      <c r="B51" s="250" t="s">
        <v>238</v>
      </c>
      <c r="C51" s="153"/>
    </row>
    <row r="52" spans="1:3" s="55" customFormat="1" ht="12" customHeight="1" thickBot="1">
      <c r="A52" s="269" t="s">
        <v>234</v>
      </c>
      <c r="B52" s="251" t="s">
        <v>239</v>
      </c>
      <c r="C52" s="238"/>
    </row>
    <row r="53" spans="1:3" s="55" customFormat="1" ht="12" customHeight="1" thickBot="1">
      <c r="A53" s="27" t="s">
        <v>130</v>
      </c>
      <c r="B53" s="19" t="s">
        <v>240</v>
      </c>
      <c r="C53" s="148">
        <f>SUM(C54:C56)</f>
        <v>10675266</v>
      </c>
    </row>
    <row r="54" spans="1:3" s="55" customFormat="1" ht="12" customHeight="1">
      <c r="A54" s="267" t="s">
        <v>71</v>
      </c>
      <c r="B54" s="249" t="s">
        <v>241</v>
      </c>
      <c r="C54" s="151"/>
    </row>
    <row r="55" spans="1:3" s="55" customFormat="1" ht="12" customHeight="1">
      <c r="A55" s="268" t="s">
        <v>72</v>
      </c>
      <c r="B55" s="250" t="s">
        <v>408</v>
      </c>
      <c r="C55" s="150"/>
    </row>
    <row r="56" spans="1:3" s="55" customFormat="1" ht="12" customHeight="1">
      <c r="A56" s="268" t="s">
        <v>245</v>
      </c>
      <c r="B56" s="250" t="s">
        <v>243</v>
      </c>
      <c r="C56" s="150">
        <v>10675266</v>
      </c>
    </row>
    <row r="57" spans="1:3" s="55" customFormat="1" ht="12" customHeight="1" thickBot="1">
      <c r="A57" s="269" t="s">
        <v>246</v>
      </c>
      <c r="B57" s="251" t="s">
        <v>244</v>
      </c>
      <c r="C57" s="152"/>
    </row>
    <row r="58" spans="1:3" s="55" customFormat="1" ht="12" customHeight="1" thickBot="1">
      <c r="A58" s="27" t="s">
        <v>15</v>
      </c>
      <c r="B58" s="143" t="s">
        <v>247</v>
      </c>
      <c r="C58" s="148">
        <f>SUM(C59:C61)</f>
        <v>2455612</v>
      </c>
    </row>
    <row r="59" spans="1:3" s="55" customFormat="1" ht="12" customHeight="1">
      <c r="A59" s="267" t="s">
        <v>131</v>
      </c>
      <c r="B59" s="249" t="s">
        <v>249</v>
      </c>
      <c r="C59" s="153"/>
    </row>
    <row r="60" spans="1:3" s="55" customFormat="1" ht="12" customHeight="1">
      <c r="A60" s="268" t="s">
        <v>132</v>
      </c>
      <c r="B60" s="250" t="s">
        <v>409</v>
      </c>
      <c r="C60" s="153"/>
    </row>
    <row r="61" spans="1:3" s="55" customFormat="1" ht="12" customHeight="1">
      <c r="A61" s="268" t="s">
        <v>162</v>
      </c>
      <c r="B61" s="250" t="s">
        <v>250</v>
      </c>
      <c r="C61" s="153">
        <v>2455612</v>
      </c>
    </row>
    <row r="62" spans="1:3" s="55" customFormat="1" ht="12" customHeight="1" thickBot="1">
      <c r="A62" s="269" t="s">
        <v>248</v>
      </c>
      <c r="B62" s="251" t="s">
        <v>251</v>
      </c>
      <c r="C62" s="153"/>
    </row>
    <row r="63" spans="1:3" s="55" customFormat="1" ht="12" customHeight="1" thickBot="1">
      <c r="A63" s="27" t="s">
        <v>16</v>
      </c>
      <c r="B63" s="19" t="s">
        <v>252</v>
      </c>
      <c r="C63" s="154">
        <f>+C8+C15+C22+C29+C36+C47+C53+C58</f>
        <v>606612891</v>
      </c>
    </row>
    <row r="64" spans="1:3" s="55" customFormat="1" ht="12" customHeight="1" thickBot="1">
      <c r="A64" s="270" t="s">
        <v>373</v>
      </c>
      <c r="B64" s="143" t="s">
        <v>254</v>
      </c>
      <c r="C64" s="148">
        <f>SUM(C65:C67)</f>
        <v>0</v>
      </c>
    </row>
    <row r="65" spans="1:3" s="55" customFormat="1" ht="12" customHeight="1">
      <c r="A65" s="267" t="s">
        <v>287</v>
      </c>
      <c r="B65" s="249" t="s">
        <v>255</v>
      </c>
      <c r="C65" s="153"/>
    </row>
    <row r="66" spans="1:3" s="55" customFormat="1" ht="12" customHeight="1">
      <c r="A66" s="268" t="s">
        <v>296</v>
      </c>
      <c r="B66" s="250" t="s">
        <v>256</v>
      </c>
      <c r="C66" s="153"/>
    </row>
    <row r="67" spans="1:3" s="55" customFormat="1" ht="12" customHeight="1" thickBot="1">
      <c r="A67" s="269" t="s">
        <v>297</v>
      </c>
      <c r="B67" s="253" t="s">
        <v>257</v>
      </c>
      <c r="C67" s="153"/>
    </row>
    <row r="68" spans="1:3" s="55" customFormat="1" ht="12" customHeight="1" thickBot="1">
      <c r="A68" s="270" t="s">
        <v>258</v>
      </c>
      <c r="B68" s="143" t="s">
        <v>259</v>
      </c>
      <c r="C68" s="148">
        <f>SUM(C69:C72)</f>
        <v>0</v>
      </c>
    </row>
    <row r="69" spans="1:3" s="55" customFormat="1" ht="12" customHeight="1">
      <c r="A69" s="267" t="s">
        <v>111</v>
      </c>
      <c r="B69" s="249" t="s">
        <v>260</v>
      </c>
      <c r="C69" s="153"/>
    </row>
    <row r="70" spans="1:3" s="55" customFormat="1" ht="12" customHeight="1">
      <c r="A70" s="268" t="s">
        <v>112</v>
      </c>
      <c r="B70" s="250" t="s">
        <v>261</v>
      </c>
      <c r="C70" s="153"/>
    </row>
    <row r="71" spans="1:3" s="55" customFormat="1" ht="12" customHeight="1">
      <c r="A71" s="268" t="s">
        <v>288</v>
      </c>
      <c r="B71" s="250" t="s">
        <v>262</v>
      </c>
      <c r="C71" s="153"/>
    </row>
    <row r="72" spans="1:3" s="55" customFormat="1" ht="12" customHeight="1" thickBot="1">
      <c r="A72" s="269" t="s">
        <v>289</v>
      </c>
      <c r="B72" s="251" t="s">
        <v>263</v>
      </c>
      <c r="C72" s="153"/>
    </row>
    <row r="73" spans="1:3" s="55" customFormat="1" ht="12" customHeight="1" thickBot="1">
      <c r="A73" s="270" t="s">
        <v>264</v>
      </c>
      <c r="B73" s="143" t="s">
        <v>265</v>
      </c>
      <c r="C73" s="148">
        <f>SUM(C74:C75)</f>
        <v>0</v>
      </c>
    </row>
    <row r="74" spans="1:3" s="55" customFormat="1" ht="12" customHeight="1">
      <c r="A74" s="267" t="s">
        <v>290</v>
      </c>
      <c r="B74" s="249" t="s">
        <v>266</v>
      </c>
      <c r="C74" s="153"/>
    </row>
    <row r="75" spans="1:3" s="55" customFormat="1" ht="12" customHeight="1" thickBot="1">
      <c r="A75" s="269" t="s">
        <v>291</v>
      </c>
      <c r="B75" s="251" t="s">
        <v>267</v>
      </c>
      <c r="C75" s="153"/>
    </row>
    <row r="76" spans="1:3" s="54" customFormat="1" ht="12" customHeight="1" thickBot="1">
      <c r="A76" s="270" t="s">
        <v>268</v>
      </c>
      <c r="B76" s="143" t="s">
        <v>269</v>
      </c>
      <c r="C76" s="148">
        <f>SUM(C77:C79)</f>
        <v>0</v>
      </c>
    </row>
    <row r="77" spans="1:3" s="55" customFormat="1" ht="12" customHeight="1">
      <c r="A77" s="267" t="s">
        <v>292</v>
      </c>
      <c r="B77" s="249" t="s">
        <v>270</v>
      </c>
      <c r="C77" s="153"/>
    </row>
    <row r="78" spans="1:3" s="55" customFormat="1" ht="12" customHeight="1">
      <c r="A78" s="268" t="s">
        <v>293</v>
      </c>
      <c r="B78" s="250" t="s">
        <v>271</v>
      </c>
      <c r="C78" s="153"/>
    </row>
    <row r="79" spans="1:3" s="55" customFormat="1" ht="12" customHeight="1" thickBot="1">
      <c r="A79" s="269" t="s">
        <v>294</v>
      </c>
      <c r="B79" s="251" t="s">
        <v>272</v>
      </c>
      <c r="C79" s="153"/>
    </row>
    <row r="80" spans="1:3" s="55" customFormat="1" ht="12" customHeight="1" thickBot="1">
      <c r="A80" s="270" t="s">
        <v>273</v>
      </c>
      <c r="B80" s="143" t="s">
        <v>295</v>
      </c>
      <c r="C80" s="148">
        <f>SUM(C81:C84)</f>
        <v>0</v>
      </c>
    </row>
    <row r="81" spans="1:3" s="55" customFormat="1" ht="12" customHeight="1">
      <c r="A81" s="271" t="s">
        <v>274</v>
      </c>
      <c r="B81" s="249" t="s">
        <v>275</v>
      </c>
      <c r="C81" s="153"/>
    </row>
    <row r="82" spans="1:3" s="55" customFormat="1" ht="12" customHeight="1">
      <c r="A82" s="272" t="s">
        <v>276</v>
      </c>
      <c r="B82" s="250" t="s">
        <v>277</v>
      </c>
      <c r="C82" s="153"/>
    </row>
    <row r="83" spans="1:3" s="55" customFormat="1" ht="12" customHeight="1">
      <c r="A83" s="272" t="s">
        <v>278</v>
      </c>
      <c r="B83" s="250" t="s">
        <v>279</v>
      </c>
      <c r="C83" s="153"/>
    </row>
    <row r="84" spans="1:3" s="54" customFormat="1" ht="12" customHeight="1" thickBot="1">
      <c r="A84" s="273" t="s">
        <v>280</v>
      </c>
      <c r="B84" s="251" t="s">
        <v>281</v>
      </c>
      <c r="C84" s="153"/>
    </row>
    <row r="85" spans="1:3" s="54" customFormat="1" ht="12" customHeight="1" thickBot="1">
      <c r="A85" s="270" t="s">
        <v>282</v>
      </c>
      <c r="B85" s="143" t="s">
        <v>283</v>
      </c>
      <c r="C85" s="296"/>
    </row>
    <row r="86" spans="1:3" s="54" customFormat="1" ht="12" customHeight="1" thickBot="1">
      <c r="A86" s="270" t="s">
        <v>284</v>
      </c>
      <c r="B86" s="257" t="s">
        <v>285</v>
      </c>
      <c r="C86" s="154">
        <f>+C64+C68+C73+C76+C80+C85</f>
        <v>0</v>
      </c>
    </row>
    <row r="87" spans="1:3" s="54" customFormat="1" ht="12" customHeight="1" thickBot="1">
      <c r="A87" s="274" t="s">
        <v>298</v>
      </c>
      <c r="B87" s="259" t="s">
        <v>400</v>
      </c>
      <c r="C87" s="154">
        <f>+C63+C86</f>
        <v>606612891</v>
      </c>
    </row>
    <row r="88" spans="1:3" s="55" customFormat="1" ht="15" customHeight="1">
      <c r="A88" s="129"/>
      <c r="B88" s="130"/>
      <c r="C88" s="217"/>
    </row>
    <row r="89" spans="1:3" ht="13.5" thickBot="1">
      <c r="A89" s="275"/>
      <c r="B89" s="132"/>
      <c r="C89" s="218"/>
    </row>
    <row r="90" spans="1:3" s="41" customFormat="1" ht="16.5" customHeight="1" thickBot="1">
      <c r="A90" s="133"/>
      <c r="B90" s="134" t="s">
        <v>48</v>
      </c>
      <c r="C90" s="219"/>
    </row>
    <row r="91" spans="1:3" s="56" customFormat="1" ht="12" customHeight="1" thickBot="1">
      <c r="A91" s="241" t="s">
        <v>8</v>
      </c>
      <c r="B91" s="26" t="s">
        <v>301</v>
      </c>
      <c r="C91" s="147">
        <f>SUM(C92:C96)</f>
        <v>568296438</v>
      </c>
    </row>
    <row r="92" spans="1:3" ht="12" customHeight="1">
      <c r="A92" s="276" t="s">
        <v>73</v>
      </c>
      <c r="B92" s="8" t="s">
        <v>38</v>
      </c>
      <c r="C92" s="149">
        <v>73479471</v>
      </c>
    </row>
    <row r="93" spans="1:3" ht="12" customHeight="1">
      <c r="A93" s="268" t="s">
        <v>74</v>
      </c>
      <c r="B93" s="6" t="s">
        <v>133</v>
      </c>
      <c r="C93" s="150">
        <v>20737050</v>
      </c>
    </row>
    <row r="94" spans="1:3" ht="12" customHeight="1">
      <c r="A94" s="268" t="s">
        <v>75</v>
      </c>
      <c r="B94" s="6" t="s">
        <v>102</v>
      </c>
      <c r="C94" s="152">
        <v>189243580</v>
      </c>
    </row>
    <row r="95" spans="1:3" ht="12" customHeight="1">
      <c r="A95" s="268" t="s">
        <v>76</v>
      </c>
      <c r="B95" s="9" t="s">
        <v>134</v>
      </c>
      <c r="C95" s="152">
        <v>10000000</v>
      </c>
    </row>
    <row r="96" spans="1:3" ht="12" customHeight="1">
      <c r="A96" s="268" t="s">
        <v>84</v>
      </c>
      <c r="B96" s="17" t="s">
        <v>135</v>
      </c>
      <c r="C96" s="152">
        <v>274836337</v>
      </c>
    </row>
    <row r="97" spans="1:3" ht="12" customHeight="1">
      <c r="A97" s="268" t="s">
        <v>77</v>
      </c>
      <c r="B97" s="6" t="s">
        <v>302</v>
      </c>
      <c r="C97" s="152"/>
    </row>
    <row r="98" spans="1:3" ht="12" customHeight="1">
      <c r="A98" s="268" t="s">
        <v>78</v>
      </c>
      <c r="B98" s="63" t="s">
        <v>303</v>
      </c>
      <c r="C98" s="152"/>
    </row>
    <row r="99" spans="1:3" ht="12" customHeight="1">
      <c r="A99" s="268" t="s">
        <v>85</v>
      </c>
      <c r="B99" s="64" t="s">
        <v>304</v>
      </c>
      <c r="C99" s="152"/>
    </row>
    <row r="100" spans="1:3" ht="12" customHeight="1">
      <c r="A100" s="268" t="s">
        <v>86</v>
      </c>
      <c r="B100" s="64" t="s">
        <v>305</v>
      </c>
      <c r="C100" s="152"/>
    </row>
    <row r="101" spans="1:3" ht="12" customHeight="1">
      <c r="A101" s="268" t="s">
        <v>87</v>
      </c>
      <c r="B101" s="63" t="s">
        <v>306</v>
      </c>
      <c r="C101" s="152">
        <v>273260037</v>
      </c>
    </row>
    <row r="102" spans="1:3" ht="12" customHeight="1">
      <c r="A102" s="268" t="s">
        <v>88</v>
      </c>
      <c r="B102" s="63" t="s">
        <v>307</v>
      </c>
      <c r="C102" s="152"/>
    </row>
    <row r="103" spans="1:3" ht="12" customHeight="1">
      <c r="A103" s="268" t="s">
        <v>90</v>
      </c>
      <c r="B103" s="64" t="s">
        <v>308</v>
      </c>
      <c r="C103" s="152"/>
    </row>
    <row r="104" spans="1:3" ht="12" customHeight="1">
      <c r="A104" s="277" t="s">
        <v>136</v>
      </c>
      <c r="B104" s="65" t="s">
        <v>309</v>
      </c>
      <c r="C104" s="152"/>
    </row>
    <row r="105" spans="1:3" ht="12" customHeight="1">
      <c r="A105" s="268" t="s">
        <v>299</v>
      </c>
      <c r="B105" s="65" t="s">
        <v>310</v>
      </c>
      <c r="C105" s="152"/>
    </row>
    <row r="106" spans="1:3" ht="12" customHeight="1" thickBot="1">
      <c r="A106" s="278" t="s">
        <v>300</v>
      </c>
      <c r="B106" s="66" t="s">
        <v>311</v>
      </c>
      <c r="C106" s="155">
        <v>1576300</v>
      </c>
    </row>
    <row r="107" spans="1:3" ht="12" customHeight="1" thickBot="1">
      <c r="A107" s="27" t="s">
        <v>9</v>
      </c>
      <c r="B107" s="25" t="s">
        <v>312</v>
      </c>
      <c r="C107" s="148">
        <f>+C108+C110+C112</f>
        <v>27417850</v>
      </c>
    </row>
    <row r="108" spans="1:3" ht="12" customHeight="1">
      <c r="A108" s="267" t="s">
        <v>79</v>
      </c>
      <c r="B108" s="6" t="s">
        <v>160</v>
      </c>
      <c r="C108" s="151">
        <v>27417850</v>
      </c>
    </row>
    <row r="109" spans="1:3" ht="12" customHeight="1">
      <c r="A109" s="267" t="s">
        <v>80</v>
      </c>
      <c r="B109" s="10" t="s">
        <v>316</v>
      </c>
      <c r="C109" s="151">
        <v>0</v>
      </c>
    </row>
    <row r="110" spans="1:3" ht="12" customHeight="1">
      <c r="A110" s="267" t="s">
        <v>81</v>
      </c>
      <c r="B110" s="10" t="s">
        <v>137</v>
      </c>
      <c r="C110" s="150"/>
    </row>
    <row r="111" spans="1:3" ht="12" customHeight="1">
      <c r="A111" s="267" t="s">
        <v>82</v>
      </c>
      <c r="B111" s="10" t="s">
        <v>317</v>
      </c>
      <c r="C111" s="141"/>
    </row>
    <row r="112" spans="1:3" ht="12" customHeight="1">
      <c r="A112" s="267" t="s">
        <v>83</v>
      </c>
      <c r="B112" s="145" t="s">
        <v>163</v>
      </c>
      <c r="C112" s="141"/>
    </row>
    <row r="113" spans="1:3" ht="12" customHeight="1">
      <c r="A113" s="267" t="s">
        <v>89</v>
      </c>
      <c r="B113" s="144" t="s">
        <v>410</v>
      </c>
      <c r="C113" s="141"/>
    </row>
    <row r="114" spans="1:3" ht="12" customHeight="1">
      <c r="A114" s="267" t="s">
        <v>91</v>
      </c>
      <c r="B114" s="245" t="s">
        <v>322</v>
      </c>
      <c r="C114" s="141"/>
    </row>
    <row r="115" spans="1:3" ht="12" customHeight="1">
      <c r="A115" s="267" t="s">
        <v>138</v>
      </c>
      <c r="B115" s="64" t="s">
        <v>305</v>
      </c>
      <c r="C115" s="141"/>
    </row>
    <row r="116" spans="1:3" ht="12" customHeight="1">
      <c r="A116" s="267" t="s">
        <v>139</v>
      </c>
      <c r="B116" s="64" t="s">
        <v>321</v>
      </c>
      <c r="C116" s="141"/>
    </row>
    <row r="117" spans="1:3" ht="12" customHeight="1">
      <c r="A117" s="267" t="s">
        <v>140</v>
      </c>
      <c r="B117" s="64" t="s">
        <v>320</v>
      </c>
      <c r="C117" s="141"/>
    </row>
    <row r="118" spans="1:3" ht="12" customHeight="1">
      <c r="A118" s="267" t="s">
        <v>313</v>
      </c>
      <c r="B118" s="64" t="s">
        <v>308</v>
      </c>
      <c r="C118" s="141"/>
    </row>
    <row r="119" spans="1:3" ht="12" customHeight="1">
      <c r="A119" s="267" t="s">
        <v>314</v>
      </c>
      <c r="B119" s="64" t="s">
        <v>319</v>
      </c>
      <c r="C119" s="141"/>
    </row>
    <row r="120" spans="1:3" ht="12" customHeight="1" thickBot="1">
      <c r="A120" s="277" t="s">
        <v>315</v>
      </c>
      <c r="B120" s="64" t="s">
        <v>318</v>
      </c>
      <c r="C120" s="142"/>
    </row>
    <row r="121" spans="1:3" ht="12" customHeight="1" thickBot="1">
      <c r="A121" s="27" t="s">
        <v>10</v>
      </c>
      <c r="B121" s="59" t="s">
        <v>323</v>
      </c>
      <c r="C121" s="148">
        <f>+C122+C123</f>
        <v>10898603</v>
      </c>
    </row>
    <row r="122" spans="1:3" ht="12" customHeight="1">
      <c r="A122" s="267" t="s">
        <v>62</v>
      </c>
      <c r="B122" s="7" t="s">
        <v>50</v>
      </c>
      <c r="C122" s="151">
        <v>3176493</v>
      </c>
    </row>
    <row r="123" spans="1:3" ht="12" customHeight="1" thickBot="1">
      <c r="A123" s="269" t="s">
        <v>63</v>
      </c>
      <c r="B123" s="10" t="s">
        <v>51</v>
      </c>
      <c r="C123" s="152">
        <v>7722110</v>
      </c>
    </row>
    <row r="124" spans="1:3" ht="12" customHeight="1" thickBot="1">
      <c r="A124" s="27" t="s">
        <v>11</v>
      </c>
      <c r="B124" s="59" t="s">
        <v>324</v>
      </c>
      <c r="C124" s="148">
        <f>+C91+C107+C121</f>
        <v>606612891</v>
      </c>
    </row>
    <row r="125" spans="1:3" ht="12" customHeight="1" thickBot="1">
      <c r="A125" s="27" t="s">
        <v>12</v>
      </c>
      <c r="B125" s="59" t="s">
        <v>325</v>
      </c>
      <c r="C125" s="148">
        <f>+C126+C127+C128</f>
        <v>0</v>
      </c>
    </row>
    <row r="126" spans="1:3" s="56" customFormat="1" ht="12" customHeight="1">
      <c r="A126" s="267" t="s">
        <v>66</v>
      </c>
      <c r="B126" s="7" t="s">
        <v>326</v>
      </c>
      <c r="C126" s="141"/>
    </row>
    <row r="127" spans="1:3" ht="12" customHeight="1">
      <c r="A127" s="267" t="s">
        <v>67</v>
      </c>
      <c r="B127" s="7" t="s">
        <v>327</v>
      </c>
      <c r="C127" s="141"/>
    </row>
    <row r="128" spans="1:3" ht="12" customHeight="1" thickBot="1">
      <c r="A128" s="277" t="s">
        <v>68</v>
      </c>
      <c r="B128" s="5" t="s">
        <v>328</v>
      </c>
      <c r="C128" s="141"/>
    </row>
    <row r="129" spans="1:10" ht="12" customHeight="1" thickBot="1">
      <c r="A129" s="27" t="s">
        <v>13</v>
      </c>
      <c r="B129" s="59" t="s">
        <v>372</v>
      </c>
      <c r="C129" s="148">
        <f>+C130+C131+C132+C133</f>
        <v>0</v>
      </c>
    </row>
    <row r="130" spans="1:10" ht="12" customHeight="1">
      <c r="A130" s="267" t="s">
        <v>69</v>
      </c>
      <c r="B130" s="7" t="s">
        <v>329</v>
      </c>
      <c r="C130" s="141"/>
    </row>
    <row r="131" spans="1:10" ht="12" customHeight="1">
      <c r="A131" s="267" t="s">
        <v>70</v>
      </c>
      <c r="B131" s="7" t="s">
        <v>330</v>
      </c>
      <c r="C131" s="141"/>
    </row>
    <row r="132" spans="1:10" ht="12" customHeight="1">
      <c r="A132" s="267" t="s">
        <v>232</v>
      </c>
      <c r="B132" s="7" t="s">
        <v>331</v>
      </c>
      <c r="C132" s="141"/>
    </row>
    <row r="133" spans="1:10" s="56" customFormat="1" ht="12" customHeight="1" thickBot="1">
      <c r="A133" s="277" t="s">
        <v>233</v>
      </c>
      <c r="B133" s="5" t="s">
        <v>332</v>
      </c>
      <c r="C133" s="141"/>
    </row>
    <row r="134" spans="1:10" ht="12" customHeight="1" thickBot="1">
      <c r="A134" s="27" t="s">
        <v>14</v>
      </c>
      <c r="B134" s="59" t="s">
        <v>333</v>
      </c>
      <c r="C134" s="154">
        <f>+C135+C136+C137+C138</f>
        <v>0</v>
      </c>
      <c r="J134" s="140"/>
    </row>
    <row r="135" spans="1:10">
      <c r="A135" s="267" t="s">
        <v>71</v>
      </c>
      <c r="B135" s="7" t="s">
        <v>334</v>
      </c>
      <c r="C135" s="141"/>
    </row>
    <row r="136" spans="1:10" ht="12" customHeight="1">
      <c r="A136" s="267" t="s">
        <v>72</v>
      </c>
      <c r="B136" s="7" t="s">
        <v>344</v>
      </c>
      <c r="C136" s="141"/>
    </row>
    <row r="137" spans="1:10" s="56" customFormat="1" ht="12" customHeight="1">
      <c r="A137" s="267" t="s">
        <v>245</v>
      </c>
      <c r="B137" s="7" t="s">
        <v>335</v>
      </c>
      <c r="C137" s="141"/>
    </row>
    <row r="138" spans="1:10" s="56" customFormat="1" ht="12" customHeight="1" thickBot="1">
      <c r="A138" s="277" t="s">
        <v>246</v>
      </c>
      <c r="B138" s="5" t="s">
        <v>426</v>
      </c>
      <c r="C138" s="141"/>
    </row>
    <row r="139" spans="1:10" s="56" customFormat="1" ht="12" customHeight="1" thickBot="1">
      <c r="A139" s="27" t="s">
        <v>15</v>
      </c>
      <c r="B139" s="59" t="s">
        <v>337</v>
      </c>
      <c r="C139" s="156">
        <f>+C140+C141+C142+C143</f>
        <v>0</v>
      </c>
    </row>
    <row r="140" spans="1:10" s="56" customFormat="1" ht="12" customHeight="1">
      <c r="A140" s="267" t="s">
        <v>131</v>
      </c>
      <c r="B140" s="7" t="s">
        <v>338</v>
      </c>
      <c r="C140" s="141"/>
    </row>
    <row r="141" spans="1:10" s="56" customFormat="1" ht="12" customHeight="1">
      <c r="A141" s="267" t="s">
        <v>132</v>
      </c>
      <c r="B141" s="7" t="s">
        <v>339</v>
      </c>
      <c r="C141" s="141"/>
    </row>
    <row r="142" spans="1:10" s="56" customFormat="1" ht="12" customHeight="1">
      <c r="A142" s="267" t="s">
        <v>162</v>
      </c>
      <c r="B142" s="7" t="s">
        <v>340</v>
      </c>
      <c r="C142" s="141"/>
    </row>
    <row r="143" spans="1:10" ht="12.75" customHeight="1" thickBot="1">
      <c r="A143" s="267" t="s">
        <v>248</v>
      </c>
      <c r="B143" s="7" t="s">
        <v>341</v>
      </c>
      <c r="C143" s="141"/>
    </row>
    <row r="144" spans="1:10" ht="12" customHeight="1" thickBot="1">
      <c r="A144" s="27" t="s">
        <v>16</v>
      </c>
      <c r="B144" s="59" t="s">
        <v>342</v>
      </c>
      <c r="C144" s="261">
        <f>+C125+C129+C134+C139</f>
        <v>0</v>
      </c>
    </row>
    <row r="145" spans="1:3" ht="15" customHeight="1" thickBot="1">
      <c r="A145" s="279" t="s">
        <v>17</v>
      </c>
      <c r="B145" s="225" t="s">
        <v>343</v>
      </c>
      <c r="C145" s="261">
        <f>+C124+C144</f>
        <v>606612891</v>
      </c>
    </row>
    <row r="146" spans="1:3" ht="13.5" thickBot="1">
      <c r="A146" s="230"/>
      <c r="B146" s="231"/>
      <c r="C146" s="232"/>
    </row>
    <row r="147" spans="1:3" ht="15" customHeight="1" thickBot="1">
      <c r="A147" s="138" t="s">
        <v>154</v>
      </c>
      <c r="B147" s="139"/>
      <c r="C147" s="57"/>
    </row>
    <row r="148" spans="1:3" ht="14.25" customHeight="1" thickBot="1">
      <c r="A148" s="138" t="s">
        <v>155</v>
      </c>
      <c r="B148" s="139"/>
      <c r="C14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="85" zoomScaleSheetLayoutView="85" workbookViewId="0">
      <selection activeCell="B1" sqref="B1:C1"/>
    </sheetView>
  </sheetViews>
  <sheetFormatPr defaultRowHeight="12.75"/>
  <cols>
    <col min="1" max="1" width="19.5" style="233" customWidth="1"/>
    <col min="2" max="2" width="72" style="234" customWidth="1"/>
    <col min="3" max="3" width="23" style="2" customWidth="1"/>
    <col min="4" max="16384" width="9.33203125" style="2"/>
  </cols>
  <sheetData>
    <row r="1" spans="1:3" s="1" customFormat="1" ht="16.5" customHeight="1" thickBot="1">
      <c r="A1" s="115"/>
      <c r="B1" s="573" t="s">
        <v>613</v>
      </c>
      <c r="C1" s="573"/>
    </row>
    <row r="2" spans="1:3" s="52" customFormat="1" ht="21" customHeight="1">
      <c r="A2" s="239" t="s">
        <v>55</v>
      </c>
      <c r="B2" s="208" t="s">
        <v>156</v>
      </c>
      <c r="C2" s="210">
        <v>2</v>
      </c>
    </row>
    <row r="3" spans="1:3" s="52" customFormat="1" ht="16.5" thickBot="1">
      <c r="A3" s="118" t="s">
        <v>151</v>
      </c>
      <c r="B3" s="209" t="s">
        <v>412</v>
      </c>
      <c r="C3" s="211">
        <v>4</v>
      </c>
    </row>
    <row r="4" spans="1:3" s="53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41" customFormat="1" ht="12.95" customHeight="1" thickBot="1">
      <c r="A6" s="96">
        <v>1</v>
      </c>
      <c r="B6" s="97">
        <v>2</v>
      </c>
      <c r="C6" s="98">
        <v>4</v>
      </c>
    </row>
    <row r="7" spans="1:3" s="41" customFormat="1" ht="15.95" customHeight="1" thickBot="1">
      <c r="A7" s="123"/>
      <c r="B7" s="124" t="s">
        <v>46</v>
      </c>
      <c r="C7" s="212"/>
    </row>
    <row r="8" spans="1:3" s="41" customFormat="1" ht="12" customHeight="1" thickBot="1">
      <c r="A8" s="27" t="s">
        <v>8</v>
      </c>
      <c r="B8" s="19" t="s">
        <v>188</v>
      </c>
      <c r="C8" s="148">
        <f>+C9+C10+C11+C12+C13+C14</f>
        <v>0</v>
      </c>
    </row>
    <row r="9" spans="1:3" s="54" customFormat="1" ht="12" customHeight="1">
      <c r="A9" s="267" t="s">
        <v>73</v>
      </c>
      <c r="B9" s="249" t="s">
        <v>189</v>
      </c>
      <c r="C9" s="151"/>
    </row>
    <row r="10" spans="1:3" s="55" customFormat="1" ht="12" customHeight="1">
      <c r="A10" s="268" t="s">
        <v>74</v>
      </c>
      <c r="B10" s="250" t="s">
        <v>190</v>
      </c>
      <c r="C10" s="150"/>
    </row>
    <row r="11" spans="1:3" s="55" customFormat="1" ht="12" customHeight="1">
      <c r="A11" s="268" t="s">
        <v>75</v>
      </c>
      <c r="B11" s="250" t="s">
        <v>191</v>
      </c>
      <c r="C11" s="150"/>
    </row>
    <row r="12" spans="1:3" s="55" customFormat="1" ht="12" customHeight="1">
      <c r="A12" s="268" t="s">
        <v>76</v>
      </c>
      <c r="B12" s="250" t="s">
        <v>192</v>
      </c>
      <c r="C12" s="150"/>
    </row>
    <row r="13" spans="1:3" s="55" customFormat="1" ht="12" customHeight="1">
      <c r="A13" s="268" t="s">
        <v>110</v>
      </c>
      <c r="B13" s="250" t="s">
        <v>193</v>
      </c>
      <c r="C13" s="293"/>
    </row>
    <row r="14" spans="1:3" s="54" customFormat="1" ht="12" customHeight="1" thickBot="1">
      <c r="A14" s="269" t="s">
        <v>77</v>
      </c>
      <c r="B14" s="251" t="s">
        <v>194</v>
      </c>
      <c r="C14" s="294"/>
    </row>
    <row r="15" spans="1:3" s="54" customFormat="1" ht="12" customHeight="1" thickBot="1">
      <c r="A15" s="27" t="s">
        <v>9</v>
      </c>
      <c r="B15" s="143" t="s">
        <v>195</v>
      </c>
      <c r="C15" s="148">
        <f>+C16+C17+C18+C19+C20</f>
        <v>0</v>
      </c>
    </row>
    <row r="16" spans="1:3" s="54" customFormat="1" ht="12" customHeight="1">
      <c r="A16" s="267" t="s">
        <v>79</v>
      </c>
      <c r="B16" s="249" t="s">
        <v>196</v>
      </c>
      <c r="C16" s="151"/>
    </row>
    <row r="17" spans="1:3" s="54" customFormat="1" ht="12" customHeight="1">
      <c r="A17" s="268" t="s">
        <v>80</v>
      </c>
      <c r="B17" s="250" t="s">
        <v>197</v>
      </c>
      <c r="C17" s="150"/>
    </row>
    <row r="18" spans="1:3" s="54" customFormat="1" ht="12" customHeight="1">
      <c r="A18" s="268" t="s">
        <v>81</v>
      </c>
      <c r="B18" s="250" t="s">
        <v>404</v>
      </c>
      <c r="C18" s="150"/>
    </row>
    <row r="19" spans="1:3" s="54" customFormat="1" ht="12" customHeight="1">
      <c r="A19" s="268" t="s">
        <v>82</v>
      </c>
      <c r="B19" s="250" t="s">
        <v>405</v>
      </c>
      <c r="C19" s="150"/>
    </row>
    <row r="20" spans="1:3" s="54" customFormat="1" ht="12" customHeight="1">
      <c r="A20" s="268" t="s">
        <v>83</v>
      </c>
      <c r="B20" s="250" t="s">
        <v>198</v>
      </c>
      <c r="C20" s="150"/>
    </row>
    <row r="21" spans="1:3" s="55" customFormat="1" ht="12" customHeight="1" thickBot="1">
      <c r="A21" s="269" t="s">
        <v>89</v>
      </c>
      <c r="B21" s="251" t="s">
        <v>199</v>
      </c>
      <c r="C21" s="152"/>
    </row>
    <row r="22" spans="1:3" s="55" customFormat="1" ht="12" customHeight="1" thickBot="1">
      <c r="A22" s="27" t="s">
        <v>10</v>
      </c>
      <c r="B22" s="19" t="s">
        <v>200</v>
      </c>
      <c r="C22" s="148">
        <f>+C23+C24+C25+C26+C27</f>
        <v>0</v>
      </c>
    </row>
    <row r="23" spans="1:3" s="55" customFormat="1" ht="12" customHeight="1">
      <c r="A23" s="267" t="s">
        <v>62</v>
      </c>
      <c r="B23" s="249" t="s">
        <v>201</v>
      </c>
      <c r="C23" s="151"/>
    </row>
    <row r="24" spans="1:3" s="54" customFormat="1" ht="12" customHeight="1">
      <c r="A24" s="268" t="s">
        <v>63</v>
      </c>
      <c r="B24" s="250" t="s">
        <v>202</v>
      </c>
      <c r="C24" s="150"/>
    </row>
    <row r="25" spans="1:3" s="55" customFormat="1" ht="12" customHeight="1">
      <c r="A25" s="268" t="s">
        <v>64</v>
      </c>
      <c r="B25" s="250" t="s">
        <v>406</v>
      </c>
      <c r="C25" s="150"/>
    </row>
    <row r="26" spans="1:3" s="55" customFormat="1" ht="12" customHeight="1">
      <c r="A26" s="268" t="s">
        <v>65</v>
      </c>
      <c r="B26" s="250" t="s">
        <v>407</v>
      </c>
      <c r="C26" s="150"/>
    </row>
    <row r="27" spans="1:3" s="55" customFormat="1" ht="12" customHeight="1">
      <c r="A27" s="268" t="s">
        <v>121</v>
      </c>
      <c r="B27" s="250" t="s">
        <v>203</v>
      </c>
      <c r="C27" s="150"/>
    </row>
    <row r="28" spans="1:3" s="55" customFormat="1" ht="12" customHeight="1" thickBot="1">
      <c r="A28" s="269" t="s">
        <v>122</v>
      </c>
      <c r="B28" s="251" t="s">
        <v>204</v>
      </c>
      <c r="C28" s="152"/>
    </row>
    <row r="29" spans="1:3" s="55" customFormat="1" ht="12" customHeight="1" thickBot="1">
      <c r="A29" s="27" t="s">
        <v>123</v>
      </c>
      <c r="B29" s="19" t="s">
        <v>205</v>
      </c>
      <c r="C29" s="154">
        <f>+C30+C33+C34+C35</f>
        <v>24912626</v>
      </c>
    </row>
    <row r="30" spans="1:3" s="55" customFormat="1" ht="12" customHeight="1">
      <c r="A30" s="267" t="s">
        <v>206</v>
      </c>
      <c r="B30" s="249" t="s">
        <v>212</v>
      </c>
      <c r="C30" s="244">
        <f>+C31+C32</f>
        <v>24912626</v>
      </c>
    </row>
    <row r="31" spans="1:3" s="55" customFormat="1" ht="12" customHeight="1">
      <c r="A31" s="268" t="s">
        <v>207</v>
      </c>
      <c r="B31" s="250" t="s">
        <v>213</v>
      </c>
      <c r="C31" s="150">
        <v>24912626</v>
      </c>
    </row>
    <row r="32" spans="1:3" s="55" customFormat="1" ht="12" customHeight="1">
      <c r="A32" s="268" t="s">
        <v>208</v>
      </c>
      <c r="B32" s="250" t="s">
        <v>214</v>
      </c>
      <c r="C32" s="150"/>
    </row>
    <row r="33" spans="1:3" s="55" customFormat="1" ht="12" customHeight="1">
      <c r="A33" s="268" t="s">
        <v>209</v>
      </c>
      <c r="B33" s="250" t="s">
        <v>215</v>
      </c>
      <c r="C33" s="150"/>
    </row>
    <row r="34" spans="1:3" s="55" customFormat="1" ht="12" customHeight="1">
      <c r="A34" s="268" t="s">
        <v>210</v>
      </c>
      <c r="B34" s="250" t="s">
        <v>216</v>
      </c>
      <c r="C34" s="150"/>
    </row>
    <row r="35" spans="1:3" s="55" customFormat="1" ht="12" customHeight="1" thickBot="1">
      <c r="A35" s="269" t="s">
        <v>211</v>
      </c>
      <c r="B35" s="251" t="s">
        <v>217</v>
      </c>
      <c r="C35" s="152"/>
    </row>
    <row r="36" spans="1:3" s="55" customFormat="1" ht="12" customHeight="1" thickBot="1">
      <c r="A36" s="27" t="s">
        <v>12</v>
      </c>
      <c r="B36" s="19" t="s">
        <v>218</v>
      </c>
      <c r="C36" s="148">
        <f>SUM(C37:C46)</f>
        <v>0</v>
      </c>
    </row>
    <row r="37" spans="1:3" s="55" customFormat="1" ht="12" customHeight="1">
      <c r="A37" s="267" t="s">
        <v>66</v>
      </c>
      <c r="B37" s="249" t="s">
        <v>221</v>
      </c>
      <c r="C37" s="151"/>
    </row>
    <row r="38" spans="1:3" s="55" customFormat="1" ht="12" customHeight="1">
      <c r="A38" s="268" t="s">
        <v>67</v>
      </c>
      <c r="B38" s="250" t="s">
        <v>222</v>
      </c>
      <c r="C38" s="150"/>
    </row>
    <row r="39" spans="1:3" s="55" customFormat="1" ht="12" customHeight="1">
      <c r="A39" s="268" t="s">
        <v>68</v>
      </c>
      <c r="B39" s="250" t="s">
        <v>223</v>
      </c>
      <c r="C39" s="150"/>
    </row>
    <row r="40" spans="1:3" s="55" customFormat="1" ht="12" customHeight="1">
      <c r="A40" s="268" t="s">
        <v>125</v>
      </c>
      <c r="B40" s="250" t="s">
        <v>224</v>
      </c>
      <c r="C40" s="150"/>
    </row>
    <row r="41" spans="1:3" s="55" customFormat="1" ht="12" customHeight="1">
      <c r="A41" s="268" t="s">
        <v>126</v>
      </c>
      <c r="B41" s="250" t="s">
        <v>225</v>
      </c>
      <c r="C41" s="150"/>
    </row>
    <row r="42" spans="1:3" s="55" customFormat="1" ht="12" customHeight="1">
      <c r="A42" s="268" t="s">
        <v>127</v>
      </c>
      <c r="B42" s="250" t="s">
        <v>226</v>
      </c>
      <c r="C42" s="150"/>
    </row>
    <row r="43" spans="1:3" s="55" customFormat="1" ht="12" customHeight="1">
      <c r="A43" s="268" t="s">
        <v>128</v>
      </c>
      <c r="B43" s="250" t="s">
        <v>227</v>
      </c>
      <c r="C43" s="150"/>
    </row>
    <row r="44" spans="1:3" s="55" customFormat="1" ht="12" customHeight="1">
      <c r="A44" s="268" t="s">
        <v>129</v>
      </c>
      <c r="B44" s="250" t="s">
        <v>228</v>
      </c>
      <c r="C44" s="150"/>
    </row>
    <row r="45" spans="1:3" s="55" customFormat="1" ht="12" customHeight="1">
      <c r="A45" s="268" t="s">
        <v>219</v>
      </c>
      <c r="B45" s="250" t="s">
        <v>229</v>
      </c>
      <c r="C45" s="153"/>
    </row>
    <row r="46" spans="1:3" s="55" customFormat="1" ht="12" customHeight="1" thickBot="1">
      <c r="A46" s="269" t="s">
        <v>220</v>
      </c>
      <c r="B46" s="251" t="s">
        <v>230</v>
      </c>
      <c r="C46" s="238"/>
    </row>
    <row r="47" spans="1:3" s="55" customFormat="1" ht="12" customHeight="1" thickBot="1">
      <c r="A47" s="27" t="s">
        <v>13</v>
      </c>
      <c r="B47" s="19" t="s">
        <v>231</v>
      </c>
      <c r="C47" s="148">
        <f>SUM(C48:C52)</f>
        <v>0</v>
      </c>
    </row>
    <row r="48" spans="1:3" s="55" customFormat="1" ht="12" customHeight="1">
      <c r="A48" s="267" t="s">
        <v>69</v>
      </c>
      <c r="B48" s="249" t="s">
        <v>235</v>
      </c>
      <c r="C48" s="295"/>
    </row>
    <row r="49" spans="1:3" s="55" customFormat="1" ht="12" customHeight="1">
      <c r="A49" s="268" t="s">
        <v>70</v>
      </c>
      <c r="B49" s="250" t="s">
        <v>236</v>
      </c>
      <c r="C49" s="153"/>
    </row>
    <row r="50" spans="1:3" s="55" customFormat="1" ht="12" customHeight="1">
      <c r="A50" s="268" t="s">
        <v>232</v>
      </c>
      <c r="B50" s="250" t="s">
        <v>237</v>
      </c>
      <c r="C50" s="153"/>
    </row>
    <row r="51" spans="1:3" s="55" customFormat="1" ht="12" customHeight="1">
      <c r="A51" s="268" t="s">
        <v>233</v>
      </c>
      <c r="B51" s="250" t="s">
        <v>238</v>
      </c>
      <c r="C51" s="153"/>
    </row>
    <row r="52" spans="1:3" s="55" customFormat="1" ht="12" customHeight="1" thickBot="1">
      <c r="A52" s="269" t="s">
        <v>234</v>
      </c>
      <c r="B52" s="251" t="s">
        <v>239</v>
      </c>
      <c r="C52" s="238"/>
    </row>
    <row r="53" spans="1:3" s="55" customFormat="1" ht="12" customHeight="1" thickBot="1">
      <c r="A53" s="27" t="s">
        <v>130</v>
      </c>
      <c r="B53" s="19" t="s">
        <v>240</v>
      </c>
      <c r="C53" s="148">
        <f>SUM(C54:C56)</f>
        <v>0</v>
      </c>
    </row>
    <row r="54" spans="1:3" s="55" customFormat="1" ht="12" customHeight="1">
      <c r="A54" s="267" t="s">
        <v>71</v>
      </c>
      <c r="B54" s="249" t="s">
        <v>241</v>
      </c>
      <c r="C54" s="151"/>
    </row>
    <row r="55" spans="1:3" s="55" customFormat="1" ht="12" customHeight="1">
      <c r="A55" s="268" t="s">
        <v>72</v>
      </c>
      <c r="B55" s="250" t="s">
        <v>408</v>
      </c>
      <c r="C55" s="150"/>
    </row>
    <row r="56" spans="1:3" s="55" customFormat="1" ht="12" customHeight="1">
      <c r="A56" s="268" t="s">
        <v>245</v>
      </c>
      <c r="B56" s="250" t="s">
        <v>243</v>
      </c>
      <c r="C56" s="150"/>
    </row>
    <row r="57" spans="1:3" s="55" customFormat="1" ht="12" customHeight="1" thickBot="1">
      <c r="A57" s="269" t="s">
        <v>246</v>
      </c>
      <c r="B57" s="251" t="s">
        <v>244</v>
      </c>
      <c r="C57" s="152"/>
    </row>
    <row r="58" spans="1:3" s="55" customFormat="1" ht="12" customHeight="1" thickBot="1">
      <c r="A58" s="27" t="s">
        <v>15</v>
      </c>
      <c r="B58" s="143" t="s">
        <v>247</v>
      </c>
      <c r="C58" s="148">
        <f>SUM(C59:C61)</f>
        <v>0</v>
      </c>
    </row>
    <row r="59" spans="1:3" s="55" customFormat="1" ht="12" customHeight="1">
      <c r="A59" s="267" t="s">
        <v>131</v>
      </c>
      <c r="B59" s="249" t="s">
        <v>249</v>
      </c>
      <c r="C59" s="153"/>
    </row>
    <row r="60" spans="1:3" s="55" customFormat="1" ht="12" customHeight="1">
      <c r="A60" s="268" t="s">
        <v>132</v>
      </c>
      <c r="B60" s="250" t="s">
        <v>409</v>
      </c>
      <c r="C60" s="153"/>
    </row>
    <row r="61" spans="1:3" s="55" customFormat="1" ht="12" customHeight="1">
      <c r="A61" s="268" t="s">
        <v>162</v>
      </c>
      <c r="B61" s="250" t="s">
        <v>250</v>
      </c>
      <c r="C61" s="153"/>
    </row>
    <row r="62" spans="1:3" s="55" customFormat="1" ht="12" customHeight="1" thickBot="1">
      <c r="A62" s="269" t="s">
        <v>248</v>
      </c>
      <c r="B62" s="251" t="s">
        <v>251</v>
      </c>
      <c r="C62" s="153"/>
    </row>
    <row r="63" spans="1:3" s="55" customFormat="1" ht="12" customHeight="1" thickBot="1">
      <c r="A63" s="27" t="s">
        <v>16</v>
      </c>
      <c r="B63" s="19" t="s">
        <v>252</v>
      </c>
      <c r="C63" s="154">
        <f>+C8+C15+C22+C29+C36+C47+C53+C58</f>
        <v>24912626</v>
      </c>
    </row>
    <row r="64" spans="1:3" s="55" customFormat="1" ht="12" customHeight="1" thickBot="1">
      <c r="A64" s="270" t="s">
        <v>373</v>
      </c>
      <c r="B64" s="143" t="s">
        <v>254</v>
      </c>
      <c r="C64" s="148">
        <f>SUM(C65:C67)</f>
        <v>0</v>
      </c>
    </row>
    <row r="65" spans="1:3" s="55" customFormat="1" ht="12" customHeight="1">
      <c r="A65" s="267" t="s">
        <v>287</v>
      </c>
      <c r="B65" s="249" t="s">
        <v>255</v>
      </c>
      <c r="C65" s="153"/>
    </row>
    <row r="66" spans="1:3" s="55" customFormat="1" ht="12" customHeight="1">
      <c r="A66" s="268" t="s">
        <v>296</v>
      </c>
      <c r="B66" s="250" t="s">
        <v>256</v>
      </c>
      <c r="C66" s="153"/>
    </row>
    <row r="67" spans="1:3" s="55" customFormat="1" ht="12" customHeight="1" thickBot="1">
      <c r="A67" s="269" t="s">
        <v>297</v>
      </c>
      <c r="B67" s="253" t="s">
        <v>257</v>
      </c>
      <c r="C67" s="153"/>
    </row>
    <row r="68" spans="1:3" s="55" customFormat="1" ht="12" customHeight="1" thickBot="1">
      <c r="A68" s="270" t="s">
        <v>258</v>
      </c>
      <c r="B68" s="143" t="s">
        <v>259</v>
      </c>
      <c r="C68" s="148">
        <f>SUM(C69:C72)</f>
        <v>0</v>
      </c>
    </row>
    <row r="69" spans="1:3" s="55" customFormat="1" ht="12" customHeight="1">
      <c r="A69" s="267" t="s">
        <v>111</v>
      </c>
      <c r="B69" s="249" t="s">
        <v>260</v>
      </c>
      <c r="C69" s="153"/>
    </row>
    <row r="70" spans="1:3" s="55" customFormat="1" ht="12" customHeight="1">
      <c r="A70" s="268" t="s">
        <v>112</v>
      </c>
      <c r="B70" s="250" t="s">
        <v>261</v>
      </c>
      <c r="C70" s="153"/>
    </row>
    <row r="71" spans="1:3" s="55" customFormat="1" ht="12" customHeight="1">
      <c r="A71" s="268" t="s">
        <v>288</v>
      </c>
      <c r="B71" s="250" t="s">
        <v>262</v>
      </c>
      <c r="C71" s="153"/>
    </row>
    <row r="72" spans="1:3" s="55" customFormat="1" ht="12" customHeight="1" thickBot="1">
      <c r="A72" s="269" t="s">
        <v>289</v>
      </c>
      <c r="B72" s="251" t="s">
        <v>263</v>
      </c>
      <c r="C72" s="153"/>
    </row>
    <row r="73" spans="1:3" s="55" customFormat="1" ht="12" customHeight="1" thickBot="1">
      <c r="A73" s="270" t="s">
        <v>264</v>
      </c>
      <c r="B73" s="143" t="s">
        <v>265</v>
      </c>
      <c r="C73" s="148">
        <f>SUM(C74:C75)</f>
        <v>0</v>
      </c>
    </row>
    <row r="74" spans="1:3" s="55" customFormat="1" ht="12" customHeight="1">
      <c r="A74" s="267" t="s">
        <v>290</v>
      </c>
      <c r="B74" s="249" t="s">
        <v>266</v>
      </c>
      <c r="C74" s="153"/>
    </row>
    <row r="75" spans="1:3" s="55" customFormat="1" ht="12" customHeight="1" thickBot="1">
      <c r="A75" s="269" t="s">
        <v>291</v>
      </c>
      <c r="B75" s="251" t="s">
        <v>267</v>
      </c>
      <c r="C75" s="153"/>
    </row>
    <row r="76" spans="1:3" s="54" customFormat="1" ht="12" customHeight="1" thickBot="1">
      <c r="A76" s="270" t="s">
        <v>268</v>
      </c>
      <c r="B76" s="143" t="s">
        <v>269</v>
      </c>
      <c r="C76" s="148">
        <f>SUM(C77:C79)</f>
        <v>0</v>
      </c>
    </row>
    <row r="77" spans="1:3" s="55" customFormat="1" ht="12" customHeight="1">
      <c r="A77" s="267" t="s">
        <v>292</v>
      </c>
      <c r="B77" s="249" t="s">
        <v>270</v>
      </c>
      <c r="C77" s="153"/>
    </row>
    <row r="78" spans="1:3" s="55" customFormat="1" ht="12" customHeight="1">
      <c r="A78" s="268" t="s">
        <v>293</v>
      </c>
      <c r="B78" s="250" t="s">
        <v>271</v>
      </c>
      <c r="C78" s="153"/>
    </row>
    <row r="79" spans="1:3" s="55" customFormat="1" ht="12" customHeight="1" thickBot="1">
      <c r="A79" s="269" t="s">
        <v>294</v>
      </c>
      <c r="B79" s="251" t="s">
        <v>272</v>
      </c>
      <c r="C79" s="153"/>
    </row>
    <row r="80" spans="1:3" s="55" customFormat="1" ht="12" customHeight="1" thickBot="1">
      <c r="A80" s="270" t="s">
        <v>273</v>
      </c>
      <c r="B80" s="143" t="s">
        <v>295</v>
      </c>
      <c r="C80" s="148">
        <f>SUM(C81:C84)</f>
        <v>0</v>
      </c>
    </row>
    <row r="81" spans="1:3" s="55" customFormat="1" ht="12" customHeight="1">
      <c r="A81" s="271" t="s">
        <v>274</v>
      </c>
      <c r="B81" s="249" t="s">
        <v>275</v>
      </c>
      <c r="C81" s="153"/>
    </row>
    <row r="82" spans="1:3" s="55" customFormat="1" ht="12" customHeight="1">
      <c r="A82" s="272" t="s">
        <v>276</v>
      </c>
      <c r="B82" s="250" t="s">
        <v>277</v>
      </c>
      <c r="C82" s="153"/>
    </row>
    <row r="83" spans="1:3" s="55" customFormat="1" ht="12" customHeight="1">
      <c r="A83" s="272" t="s">
        <v>278</v>
      </c>
      <c r="B83" s="250" t="s">
        <v>279</v>
      </c>
      <c r="C83" s="153"/>
    </row>
    <row r="84" spans="1:3" s="54" customFormat="1" ht="12" customHeight="1" thickBot="1">
      <c r="A84" s="273" t="s">
        <v>280</v>
      </c>
      <c r="B84" s="251" t="s">
        <v>281</v>
      </c>
      <c r="C84" s="153"/>
    </row>
    <row r="85" spans="1:3" s="54" customFormat="1" ht="12" customHeight="1" thickBot="1">
      <c r="A85" s="270" t="s">
        <v>282</v>
      </c>
      <c r="B85" s="143" t="s">
        <v>283</v>
      </c>
      <c r="C85" s="296"/>
    </row>
    <row r="86" spans="1:3" s="54" customFormat="1" ht="12" customHeight="1" thickBot="1">
      <c r="A86" s="270" t="s">
        <v>284</v>
      </c>
      <c r="B86" s="257" t="s">
        <v>285</v>
      </c>
      <c r="C86" s="154">
        <f>+C64+C68+C73+C76+C80+C85</f>
        <v>0</v>
      </c>
    </row>
    <row r="87" spans="1:3" s="54" customFormat="1" ht="12" customHeight="1" thickBot="1">
      <c r="A87" s="274" t="s">
        <v>298</v>
      </c>
      <c r="B87" s="259" t="s">
        <v>400</v>
      </c>
      <c r="C87" s="154">
        <f>+C63+C86</f>
        <v>24912626</v>
      </c>
    </row>
    <row r="88" spans="1:3" s="55" customFormat="1" ht="15" customHeight="1">
      <c r="A88" s="129"/>
      <c r="B88" s="130"/>
      <c r="C88" s="217"/>
    </row>
    <row r="89" spans="1:3" ht="13.5" thickBot="1">
      <c r="A89" s="275"/>
      <c r="B89" s="132"/>
      <c r="C89" s="218"/>
    </row>
    <row r="90" spans="1:3" s="41" customFormat="1" ht="16.5" customHeight="1" thickBot="1">
      <c r="A90" s="133"/>
      <c r="B90" s="134" t="s">
        <v>48</v>
      </c>
      <c r="C90" s="219"/>
    </row>
    <row r="91" spans="1:3" s="56" customFormat="1" ht="12" customHeight="1" thickBot="1">
      <c r="A91" s="241" t="s">
        <v>8</v>
      </c>
      <c r="B91" s="26" t="s">
        <v>301</v>
      </c>
      <c r="C91" s="147">
        <f>SUM(C92:C96)</f>
        <v>24912626</v>
      </c>
    </row>
    <row r="92" spans="1:3" ht="12" customHeight="1">
      <c r="A92" s="276" t="s">
        <v>73</v>
      </c>
      <c r="B92" s="8" t="s">
        <v>38</v>
      </c>
      <c r="C92" s="149">
        <v>12923328</v>
      </c>
    </row>
    <row r="93" spans="1:3" ht="12" customHeight="1">
      <c r="A93" s="268" t="s">
        <v>74</v>
      </c>
      <c r="B93" s="6" t="s">
        <v>133</v>
      </c>
      <c r="C93" s="150">
        <v>3489298</v>
      </c>
    </row>
    <row r="94" spans="1:3" ht="12" customHeight="1">
      <c r="A94" s="268" t="s">
        <v>75</v>
      </c>
      <c r="B94" s="6" t="s">
        <v>102</v>
      </c>
      <c r="C94" s="152"/>
    </row>
    <row r="95" spans="1:3" ht="12" customHeight="1">
      <c r="A95" s="268" t="s">
        <v>76</v>
      </c>
      <c r="B95" s="9" t="s">
        <v>134</v>
      </c>
      <c r="C95" s="152"/>
    </row>
    <row r="96" spans="1:3" ht="12" customHeight="1">
      <c r="A96" s="268" t="s">
        <v>84</v>
      </c>
      <c r="B96" s="17" t="s">
        <v>135</v>
      </c>
      <c r="C96" s="152">
        <v>8500000</v>
      </c>
    </row>
    <row r="97" spans="1:3" ht="12" customHeight="1">
      <c r="A97" s="268" t="s">
        <v>77</v>
      </c>
      <c r="B97" s="6" t="s">
        <v>302</v>
      </c>
      <c r="C97" s="152"/>
    </row>
    <row r="98" spans="1:3" ht="12" customHeight="1">
      <c r="A98" s="268" t="s">
        <v>78</v>
      </c>
      <c r="B98" s="63" t="s">
        <v>303</v>
      </c>
      <c r="C98" s="152"/>
    </row>
    <row r="99" spans="1:3" ht="12" customHeight="1">
      <c r="A99" s="268" t="s">
        <v>85</v>
      </c>
      <c r="B99" s="64" t="s">
        <v>304</v>
      </c>
      <c r="C99" s="152"/>
    </row>
    <row r="100" spans="1:3" ht="12" customHeight="1">
      <c r="A100" s="268" t="s">
        <v>86</v>
      </c>
      <c r="B100" s="64" t="s">
        <v>305</v>
      </c>
      <c r="C100" s="152"/>
    </row>
    <row r="101" spans="1:3" ht="12" customHeight="1">
      <c r="A101" s="268" t="s">
        <v>87</v>
      </c>
      <c r="B101" s="63" t="s">
        <v>306</v>
      </c>
      <c r="C101" s="152"/>
    </row>
    <row r="102" spans="1:3" ht="12" customHeight="1">
      <c r="A102" s="268" t="s">
        <v>88</v>
      </c>
      <c r="B102" s="63" t="s">
        <v>307</v>
      </c>
      <c r="C102" s="152"/>
    </row>
    <row r="103" spans="1:3" ht="12" customHeight="1">
      <c r="A103" s="268" t="s">
        <v>90</v>
      </c>
      <c r="B103" s="64" t="s">
        <v>308</v>
      </c>
      <c r="C103" s="152"/>
    </row>
    <row r="104" spans="1:3" ht="12" customHeight="1">
      <c r="A104" s="277" t="s">
        <v>136</v>
      </c>
      <c r="B104" s="65" t="s">
        <v>309</v>
      </c>
      <c r="C104" s="152"/>
    </row>
    <row r="105" spans="1:3" ht="12" customHeight="1">
      <c r="A105" s="268" t="s">
        <v>299</v>
      </c>
      <c r="B105" s="65" t="s">
        <v>310</v>
      </c>
      <c r="C105" s="152"/>
    </row>
    <row r="106" spans="1:3" ht="12" customHeight="1" thickBot="1">
      <c r="A106" s="278" t="s">
        <v>300</v>
      </c>
      <c r="B106" s="66" t="s">
        <v>311</v>
      </c>
      <c r="C106" s="155">
        <v>8500000</v>
      </c>
    </row>
    <row r="107" spans="1:3" ht="12" customHeight="1" thickBot="1">
      <c r="A107" s="27" t="s">
        <v>9</v>
      </c>
      <c r="B107" s="25" t="s">
        <v>312</v>
      </c>
      <c r="C107" s="148">
        <f>+C108+C110+C112</f>
        <v>0</v>
      </c>
    </row>
    <row r="108" spans="1:3" ht="12" customHeight="1">
      <c r="A108" s="267" t="s">
        <v>79</v>
      </c>
      <c r="B108" s="6" t="s">
        <v>160</v>
      </c>
      <c r="C108" s="151"/>
    </row>
    <row r="109" spans="1:3" ht="12" customHeight="1">
      <c r="A109" s="267" t="s">
        <v>80</v>
      </c>
      <c r="B109" s="10" t="s">
        <v>316</v>
      </c>
      <c r="C109" s="151"/>
    </row>
    <row r="110" spans="1:3" ht="12" customHeight="1">
      <c r="A110" s="267" t="s">
        <v>81</v>
      </c>
      <c r="B110" s="10" t="s">
        <v>137</v>
      </c>
      <c r="C110" s="150"/>
    </row>
    <row r="111" spans="1:3" ht="12" customHeight="1">
      <c r="A111" s="267" t="s">
        <v>82</v>
      </c>
      <c r="B111" s="10" t="s">
        <v>317</v>
      </c>
      <c r="C111" s="141"/>
    </row>
    <row r="112" spans="1:3" ht="12" customHeight="1">
      <c r="A112" s="267" t="s">
        <v>83</v>
      </c>
      <c r="B112" s="145" t="s">
        <v>163</v>
      </c>
      <c r="C112" s="141"/>
    </row>
    <row r="113" spans="1:3" ht="12" customHeight="1">
      <c r="A113" s="267" t="s">
        <v>89</v>
      </c>
      <c r="B113" s="144" t="s">
        <v>410</v>
      </c>
      <c r="C113" s="141"/>
    </row>
    <row r="114" spans="1:3" ht="12" customHeight="1">
      <c r="A114" s="267" t="s">
        <v>91</v>
      </c>
      <c r="B114" s="245" t="s">
        <v>322</v>
      </c>
      <c r="C114" s="141"/>
    </row>
    <row r="115" spans="1:3" ht="12" customHeight="1">
      <c r="A115" s="267" t="s">
        <v>138</v>
      </c>
      <c r="B115" s="64" t="s">
        <v>305</v>
      </c>
      <c r="C115" s="141"/>
    </row>
    <row r="116" spans="1:3" ht="12" customHeight="1">
      <c r="A116" s="267" t="s">
        <v>139</v>
      </c>
      <c r="B116" s="64" t="s">
        <v>321</v>
      </c>
      <c r="C116" s="141"/>
    </row>
    <row r="117" spans="1:3" ht="12" customHeight="1">
      <c r="A117" s="267" t="s">
        <v>140</v>
      </c>
      <c r="B117" s="64" t="s">
        <v>320</v>
      </c>
      <c r="C117" s="141"/>
    </row>
    <row r="118" spans="1:3" ht="12" customHeight="1">
      <c r="A118" s="267" t="s">
        <v>313</v>
      </c>
      <c r="B118" s="64" t="s">
        <v>308</v>
      </c>
      <c r="C118" s="141"/>
    </row>
    <row r="119" spans="1:3" ht="12" customHeight="1">
      <c r="A119" s="267" t="s">
        <v>314</v>
      </c>
      <c r="B119" s="64" t="s">
        <v>319</v>
      </c>
      <c r="C119" s="141"/>
    </row>
    <row r="120" spans="1:3" ht="12" customHeight="1" thickBot="1">
      <c r="A120" s="277" t="s">
        <v>315</v>
      </c>
      <c r="B120" s="64" t="s">
        <v>318</v>
      </c>
      <c r="C120" s="142"/>
    </row>
    <row r="121" spans="1:3" ht="12" customHeight="1" thickBot="1">
      <c r="A121" s="27" t="s">
        <v>10</v>
      </c>
      <c r="B121" s="59" t="s">
        <v>323</v>
      </c>
      <c r="C121" s="148">
        <f>+C122+C123</f>
        <v>0</v>
      </c>
    </row>
    <row r="122" spans="1:3" ht="12" customHeight="1">
      <c r="A122" s="267" t="s">
        <v>62</v>
      </c>
      <c r="B122" s="7" t="s">
        <v>50</v>
      </c>
      <c r="C122" s="151"/>
    </row>
    <row r="123" spans="1:3" ht="12" customHeight="1" thickBot="1">
      <c r="A123" s="269" t="s">
        <v>63</v>
      </c>
      <c r="B123" s="10" t="s">
        <v>51</v>
      </c>
      <c r="C123" s="152"/>
    </row>
    <row r="124" spans="1:3" ht="12" customHeight="1" thickBot="1">
      <c r="A124" s="27" t="s">
        <v>11</v>
      </c>
      <c r="B124" s="59" t="s">
        <v>324</v>
      </c>
      <c r="C124" s="148">
        <f>+C91+C107+C121</f>
        <v>24912626</v>
      </c>
    </row>
    <row r="125" spans="1:3" ht="12" customHeight="1" thickBot="1">
      <c r="A125" s="27" t="s">
        <v>12</v>
      </c>
      <c r="B125" s="59" t="s">
        <v>325</v>
      </c>
      <c r="C125" s="148">
        <f>+C126+C127+C128</f>
        <v>0</v>
      </c>
    </row>
    <row r="126" spans="1:3" s="56" customFormat="1" ht="12" customHeight="1">
      <c r="A126" s="267" t="s">
        <v>66</v>
      </c>
      <c r="B126" s="7" t="s">
        <v>326</v>
      </c>
      <c r="C126" s="141"/>
    </row>
    <row r="127" spans="1:3" ht="12" customHeight="1">
      <c r="A127" s="267" t="s">
        <v>67</v>
      </c>
      <c r="B127" s="7" t="s">
        <v>327</v>
      </c>
      <c r="C127" s="141"/>
    </row>
    <row r="128" spans="1:3" ht="12" customHeight="1" thickBot="1">
      <c r="A128" s="277" t="s">
        <v>68</v>
      </c>
      <c r="B128" s="5" t="s">
        <v>328</v>
      </c>
      <c r="C128" s="141"/>
    </row>
    <row r="129" spans="1:10" ht="12" customHeight="1" thickBot="1">
      <c r="A129" s="27" t="s">
        <v>13</v>
      </c>
      <c r="B129" s="59" t="s">
        <v>372</v>
      </c>
      <c r="C129" s="148">
        <f>+C130+C131+C132+C133</f>
        <v>0</v>
      </c>
    </row>
    <row r="130" spans="1:10" ht="12" customHeight="1">
      <c r="A130" s="267" t="s">
        <v>69</v>
      </c>
      <c r="B130" s="7" t="s">
        <v>329</v>
      </c>
      <c r="C130" s="141"/>
    </row>
    <row r="131" spans="1:10" ht="12" customHeight="1">
      <c r="A131" s="267" t="s">
        <v>70</v>
      </c>
      <c r="B131" s="7" t="s">
        <v>330</v>
      </c>
      <c r="C131" s="141"/>
    </row>
    <row r="132" spans="1:10" ht="12" customHeight="1">
      <c r="A132" s="267" t="s">
        <v>232</v>
      </c>
      <c r="B132" s="7" t="s">
        <v>331</v>
      </c>
      <c r="C132" s="141"/>
    </row>
    <row r="133" spans="1:10" s="56" customFormat="1" ht="12" customHeight="1" thickBot="1">
      <c r="A133" s="277" t="s">
        <v>233</v>
      </c>
      <c r="B133" s="5" t="s">
        <v>332</v>
      </c>
      <c r="C133" s="141"/>
    </row>
    <row r="134" spans="1:10" ht="12" customHeight="1" thickBot="1">
      <c r="A134" s="27" t="s">
        <v>14</v>
      </c>
      <c r="B134" s="59" t="s">
        <v>333</v>
      </c>
      <c r="C134" s="154">
        <f>+C135+C136+C137+C138</f>
        <v>0</v>
      </c>
      <c r="J134" s="140"/>
    </row>
    <row r="135" spans="1:10">
      <c r="A135" s="267" t="s">
        <v>71</v>
      </c>
      <c r="B135" s="7" t="s">
        <v>334</v>
      </c>
      <c r="C135" s="141"/>
    </row>
    <row r="136" spans="1:10" ht="12" customHeight="1">
      <c r="A136" s="267" t="s">
        <v>72</v>
      </c>
      <c r="B136" s="7" t="s">
        <v>344</v>
      </c>
      <c r="C136" s="141"/>
    </row>
    <row r="137" spans="1:10" s="56" customFormat="1" ht="12" customHeight="1">
      <c r="A137" s="267" t="s">
        <v>245</v>
      </c>
      <c r="B137" s="7" t="s">
        <v>335</v>
      </c>
      <c r="C137" s="141"/>
    </row>
    <row r="138" spans="1:10" s="56" customFormat="1" ht="12" customHeight="1" thickBot="1">
      <c r="A138" s="277" t="s">
        <v>246</v>
      </c>
      <c r="B138" s="5" t="s">
        <v>336</v>
      </c>
      <c r="C138" s="141"/>
    </row>
    <row r="139" spans="1:10" s="56" customFormat="1" ht="12" customHeight="1" thickBot="1">
      <c r="A139" s="27" t="s">
        <v>15</v>
      </c>
      <c r="B139" s="59" t="s">
        <v>337</v>
      </c>
      <c r="C139" s="156">
        <f>+C140+C141+C142+C143</f>
        <v>0</v>
      </c>
    </row>
    <row r="140" spans="1:10" s="56" customFormat="1" ht="12" customHeight="1">
      <c r="A140" s="267" t="s">
        <v>131</v>
      </c>
      <c r="B140" s="7" t="s">
        <v>338</v>
      </c>
      <c r="C140" s="141"/>
    </row>
    <row r="141" spans="1:10" s="56" customFormat="1" ht="12" customHeight="1">
      <c r="A141" s="267" t="s">
        <v>132</v>
      </c>
      <c r="B141" s="7" t="s">
        <v>339</v>
      </c>
      <c r="C141" s="141"/>
    </row>
    <row r="142" spans="1:10" s="56" customFormat="1" ht="12" customHeight="1">
      <c r="A142" s="267" t="s">
        <v>162</v>
      </c>
      <c r="B142" s="7" t="s">
        <v>340</v>
      </c>
      <c r="C142" s="141"/>
    </row>
    <row r="143" spans="1:10" ht="12.75" customHeight="1" thickBot="1">
      <c r="A143" s="267" t="s">
        <v>248</v>
      </c>
      <c r="B143" s="7" t="s">
        <v>341</v>
      </c>
      <c r="C143" s="141"/>
    </row>
    <row r="144" spans="1:10" ht="12" customHeight="1" thickBot="1">
      <c r="A144" s="27" t="s">
        <v>16</v>
      </c>
      <c r="B144" s="59" t="s">
        <v>342</v>
      </c>
      <c r="C144" s="261">
        <f>+C125+C129+C134+C139</f>
        <v>0</v>
      </c>
    </row>
    <row r="145" spans="1:3" ht="15" customHeight="1" thickBot="1">
      <c r="A145" s="279" t="s">
        <v>17</v>
      </c>
      <c r="B145" s="225" t="s">
        <v>343</v>
      </c>
      <c r="C145" s="261">
        <f>+C124+C144</f>
        <v>24912626</v>
      </c>
    </row>
    <row r="146" spans="1:3" ht="13.5" thickBot="1">
      <c r="A146" s="230"/>
      <c r="B146" s="231"/>
      <c r="C146" s="232"/>
    </row>
    <row r="147" spans="1:3" ht="15" customHeight="1" thickBot="1">
      <c r="A147" s="138" t="s">
        <v>154</v>
      </c>
      <c r="B147" s="139"/>
      <c r="C147" s="57"/>
    </row>
    <row r="148" spans="1:3" ht="14.25" customHeight="1" thickBot="1">
      <c r="A148" s="138" t="s">
        <v>155</v>
      </c>
      <c r="B148" s="139"/>
      <c r="C14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J148"/>
  <sheetViews>
    <sheetView view="pageBreakPreview" zoomScale="85" zoomScaleSheetLayoutView="85" workbookViewId="0">
      <selection activeCell="B1" sqref="B1:C1"/>
    </sheetView>
  </sheetViews>
  <sheetFormatPr defaultRowHeight="12.75"/>
  <cols>
    <col min="1" max="1" width="19.5" style="233" customWidth="1"/>
    <col min="2" max="2" width="72" style="234" customWidth="1"/>
    <col min="3" max="3" width="22.33203125" style="2" customWidth="1"/>
    <col min="4" max="16384" width="9.33203125" style="2"/>
  </cols>
  <sheetData>
    <row r="1" spans="1:3" s="1" customFormat="1" ht="16.5" customHeight="1" thickBot="1">
      <c r="A1" s="115"/>
      <c r="B1" s="573" t="s">
        <v>614</v>
      </c>
      <c r="C1" s="573"/>
    </row>
    <row r="2" spans="1:3" s="52" customFormat="1" ht="21" customHeight="1">
      <c r="A2" s="239" t="s">
        <v>55</v>
      </c>
      <c r="B2" s="208" t="s">
        <v>156</v>
      </c>
      <c r="C2" s="210">
        <v>2</v>
      </c>
    </row>
    <row r="3" spans="1:3" s="52" customFormat="1" ht="16.5" thickBot="1">
      <c r="A3" s="118" t="s">
        <v>151</v>
      </c>
      <c r="B3" s="209" t="s">
        <v>413</v>
      </c>
      <c r="C3" s="211">
        <v>4</v>
      </c>
    </row>
    <row r="4" spans="1:3" s="53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41" customFormat="1" ht="12.95" customHeight="1" thickBot="1">
      <c r="A6" s="96">
        <v>1</v>
      </c>
      <c r="B6" s="97">
        <v>2</v>
      </c>
      <c r="C6" s="98">
        <v>4</v>
      </c>
    </row>
    <row r="7" spans="1:3" s="41" customFormat="1" ht="15.95" customHeight="1" thickBot="1">
      <c r="A7" s="123"/>
      <c r="B7" s="124" t="s">
        <v>46</v>
      </c>
      <c r="C7" s="212"/>
    </row>
    <row r="8" spans="1:3" s="41" customFormat="1" ht="12" customHeight="1" thickBot="1">
      <c r="A8" s="27" t="s">
        <v>8</v>
      </c>
      <c r="B8" s="19" t="s">
        <v>188</v>
      </c>
      <c r="C8" s="148">
        <f>+C9+C10+C11+C12+C13+C14</f>
        <v>0</v>
      </c>
    </row>
    <row r="9" spans="1:3" s="54" customFormat="1" ht="12" customHeight="1">
      <c r="A9" s="267" t="s">
        <v>73</v>
      </c>
      <c r="B9" s="249" t="s">
        <v>189</v>
      </c>
      <c r="C9" s="151"/>
    </row>
    <row r="10" spans="1:3" s="55" customFormat="1" ht="12" customHeight="1">
      <c r="A10" s="268" t="s">
        <v>74</v>
      </c>
      <c r="B10" s="250" t="s">
        <v>190</v>
      </c>
      <c r="C10" s="150"/>
    </row>
    <row r="11" spans="1:3" s="55" customFormat="1" ht="12" customHeight="1">
      <c r="A11" s="268" t="s">
        <v>75</v>
      </c>
      <c r="B11" s="250" t="s">
        <v>191</v>
      </c>
      <c r="C11" s="150"/>
    </row>
    <row r="12" spans="1:3" s="55" customFormat="1" ht="12" customHeight="1">
      <c r="A12" s="268" t="s">
        <v>76</v>
      </c>
      <c r="B12" s="250" t="s">
        <v>192</v>
      </c>
      <c r="C12" s="150"/>
    </row>
    <row r="13" spans="1:3" s="55" customFormat="1" ht="12" customHeight="1">
      <c r="A13" s="268" t="s">
        <v>110</v>
      </c>
      <c r="B13" s="250" t="s">
        <v>193</v>
      </c>
      <c r="C13" s="293"/>
    </row>
    <row r="14" spans="1:3" s="54" customFormat="1" ht="12" customHeight="1" thickBot="1">
      <c r="A14" s="269" t="s">
        <v>77</v>
      </c>
      <c r="B14" s="251" t="s">
        <v>194</v>
      </c>
      <c r="C14" s="294"/>
    </row>
    <row r="15" spans="1:3" s="54" customFormat="1" ht="12" customHeight="1" thickBot="1">
      <c r="A15" s="27" t="s">
        <v>9</v>
      </c>
      <c r="B15" s="143" t="s">
        <v>195</v>
      </c>
      <c r="C15" s="148">
        <f>+C16+C17+C18+C19+C20</f>
        <v>0</v>
      </c>
    </row>
    <row r="16" spans="1:3" s="54" customFormat="1" ht="12" customHeight="1">
      <c r="A16" s="267" t="s">
        <v>79</v>
      </c>
      <c r="B16" s="249" t="s">
        <v>196</v>
      </c>
      <c r="C16" s="151"/>
    </row>
    <row r="17" spans="1:3" s="54" customFormat="1" ht="12" customHeight="1">
      <c r="A17" s="268" t="s">
        <v>80</v>
      </c>
      <c r="B17" s="250" t="s">
        <v>197</v>
      </c>
      <c r="C17" s="150"/>
    </row>
    <row r="18" spans="1:3" s="54" customFormat="1" ht="12" customHeight="1">
      <c r="A18" s="268" t="s">
        <v>81</v>
      </c>
      <c r="B18" s="250" t="s">
        <v>404</v>
      </c>
      <c r="C18" s="150"/>
    </row>
    <row r="19" spans="1:3" s="54" customFormat="1" ht="12" customHeight="1">
      <c r="A19" s="268" t="s">
        <v>82</v>
      </c>
      <c r="B19" s="250" t="s">
        <v>405</v>
      </c>
      <c r="C19" s="150"/>
    </row>
    <row r="20" spans="1:3" s="54" customFormat="1" ht="12" customHeight="1">
      <c r="A20" s="268" t="s">
        <v>83</v>
      </c>
      <c r="B20" s="250" t="s">
        <v>198</v>
      </c>
      <c r="C20" s="150"/>
    </row>
    <row r="21" spans="1:3" s="55" customFormat="1" ht="12" customHeight="1" thickBot="1">
      <c r="A21" s="269" t="s">
        <v>89</v>
      </c>
      <c r="B21" s="251" t="s">
        <v>199</v>
      </c>
      <c r="C21" s="152"/>
    </row>
    <row r="22" spans="1:3" s="55" customFormat="1" ht="12" customHeight="1" thickBot="1">
      <c r="A22" s="27" t="s">
        <v>10</v>
      </c>
      <c r="B22" s="19" t="s">
        <v>200</v>
      </c>
      <c r="C22" s="148">
        <f>+C23+C24+C25+C26+C27</f>
        <v>0</v>
      </c>
    </row>
    <row r="23" spans="1:3" s="55" customFormat="1" ht="12" customHeight="1">
      <c r="A23" s="267" t="s">
        <v>62</v>
      </c>
      <c r="B23" s="249" t="s">
        <v>201</v>
      </c>
      <c r="C23" s="151"/>
    </row>
    <row r="24" spans="1:3" s="54" customFormat="1" ht="12" customHeight="1">
      <c r="A24" s="268" t="s">
        <v>63</v>
      </c>
      <c r="B24" s="250" t="s">
        <v>202</v>
      </c>
      <c r="C24" s="150"/>
    </row>
    <row r="25" spans="1:3" s="55" customFormat="1" ht="12" customHeight="1">
      <c r="A25" s="268" t="s">
        <v>64</v>
      </c>
      <c r="B25" s="250" t="s">
        <v>406</v>
      </c>
      <c r="C25" s="150"/>
    </row>
    <row r="26" spans="1:3" s="55" customFormat="1" ht="12" customHeight="1">
      <c r="A26" s="268" t="s">
        <v>65</v>
      </c>
      <c r="B26" s="250" t="s">
        <v>407</v>
      </c>
      <c r="C26" s="150"/>
    </row>
    <row r="27" spans="1:3" s="55" customFormat="1" ht="12" customHeight="1">
      <c r="A27" s="268" t="s">
        <v>121</v>
      </c>
      <c r="B27" s="250" t="s">
        <v>203</v>
      </c>
      <c r="C27" s="150"/>
    </row>
    <row r="28" spans="1:3" s="55" customFormat="1" ht="12" customHeight="1" thickBot="1">
      <c r="A28" s="269" t="s">
        <v>122</v>
      </c>
      <c r="B28" s="251" t="s">
        <v>204</v>
      </c>
      <c r="C28" s="152"/>
    </row>
    <row r="29" spans="1:3" s="55" customFormat="1" ht="12" customHeight="1" thickBot="1">
      <c r="A29" s="27" t="s">
        <v>123</v>
      </c>
      <c r="B29" s="19" t="s">
        <v>205</v>
      </c>
      <c r="C29" s="154">
        <f>+C30+C33+C34+C35</f>
        <v>0</v>
      </c>
    </row>
    <row r="30" spans="1:3" s="55" customFormat="1" ht="12" customHeight="1">
      <c r="A30" s="267" t="s">
        <v>206</v>
      </c>
      <c r="B30" s="249" t="s">
        <v>212</v>
      </c>
      <c r="C30" s="244"/>
    </row>
    <row r="31" spans="1:3" s="55" customFormat="1" ht="12" customHeight="1">
      <c r="A31" s="268" t="s">
        <v>207</v>
      </c>
      <c r="B31" s="250" t="s">
        <v>213</v>
      </c>
      <c r="C31" s="150"/>
    </row>
    <row r="32" spans="1:3" s="55" customFormat="1" ht="12" customHeight="1">
      <c r="A32" s="268" t="s">
        <v>208</v>
      </c>
      <c r="B32" s="250" t="s">
        <v>214</v>
      </c>
      <c r="C32" s="150"/>
    </row>
    <row r="33" spans="1:3" s="55" customFormat="1" ht="12" customHeight="1">
      <c r="A33" s="268" t="s">
        <v>209</v>
      </c>
      <c r="B33" s="250" t="s">
        <v>215</v>
      </c>
      <c r="C33" s="150"/>
    </row>
    <row r="34" spans="1:3" s="55" customFormat="1" ht="12" customHeight="1">
      <c r="A34" s="268" t="s">
        <v>210</v>
      </c>
      <c r="B34" s="250" t="s">
        <v>216</v>
      </c>
      <c r="C34" s="150"/>
    </row>
    <row r="35" spans="1:3" s="55" customFormat="1" ht="12" customHeight="1" thickBot="1">
      <c r="A35" s="269" t="s">
        <v>211</v>
      </c>
      <c r="B35" s="251" t="s">
        <v>217</v>
      </c>
      <c r="C35" s="152"/>
    </row>
    <row r="36" spans="1:3" s="55" customFormat="1" ht="12" customHeight="1" thickBot="1">
      <c r="A36" s="27" t="s">
        <v>12</v>
      </c>
      <c r="B36" s="19" t="s">
        <v>218</v>
      </c>
      <c r="C36" s="148">
        <f>SUM(C37:C46)</f>
        <v>0</v>
      </c>
    </row>
    <row r="37" spans="1:3" s="55" customFormat="1" ht="12" customHeight="1">
      <c r="A37" s="267" t="s">
        <v>66</v>
      </c>
      <c r="B37" s="249" t="s">
        <v>221</v>
      </c>
      <c r="C37" s="151"/>
    </row>
    <row r="38" spans="1:3" s="55" customFormat="1" ht="12" customHeight="1">
      <c r="A38" s="268" t="s">
        <v>67</v>
      </c>
      <c r="B38" s="250" t="s">
        <v>222</v>
      </c>
      <c r="C38" s="150"/>
    </row>
    <row r="39" spans="1:3" s="55" customFormat="1" ht="12" customHeight="1">
      <c r="A39" s="268" t="s">
        <v>68</v>
      </c>
      <c r="B39" s="250" t="s">
        <v>223</v>
      </c>
      <c r="C39" s="150"/>
    </row>
    <row r="40" spans="1:3" s="55" customFormat="1" ht="12" customHeight="1">
      <c r="A40" s="268" t="s">
        <v>125</v>
      </c>
      <c r="B40" s="250" t="s">
        <v>224</v>
      </c>
      <c r="C40" s="150"/>
    </row>
    <row r="41" spans="1:3" s="55" customFormat="1" ht="12" customHeight="1">
      <c r="A41" s="268" t="s">
        <v>126</v>
      </c>
      <c r="B41" s="250" t="s">
        <v>225</v>
      </c>
      <c r="C41" s="150"/>
    </row>
    <row r="42" spans="1:3" s="55" customFormat="1" ht="12" customHeight="1">
      <c r="A42" s="268" t="s">
        <v>127</v>
      </c>
      <c r="B42" s="250" t="s">
        <v>226</v>
      </c>
      <c r="C42" s="150"/>
    </row>
    <row r="43" spans="1:3" s="55" customFormat="1" ht="12" customHeight="1">
      <c r="A43" s="268" t="s">
        <v>128</v>
      </c>
      <c r="B43" s="250" t="s">
        <v>227</v>
      </c>
      <c r="C43" s="150"/>
    </row>
    <row r="44" spans="1:3" s="55" customFormat="1" ht="12" customHeight="1">
      <c r="A44" s="268" t="s">
        <v>129</v>
      </c>
      <c r="B44" s="250" t="s">
        <v>228</v>
      </c>
      <c r="C44" s="150"/>
    </row>
    <row r="45" spans="1:3" s="55" customFormat="1" ht="12" customHeight="1">
      <c r="A45" s="268" t="s">
        <v>219</v>
      </c>
      <c r="B45" s="250" t="s">
        <v>229</v>
      </c>
      <c r="C45" s="153"/>
    </row>
    <row r="46" spans="1:3" s="55" customFormat="1" ht="12" customHeight="1" thickBot="1">
      <c r="A46" s="269" t="s">
        <v>220</v>
      </c>
      <c r="B46" s="251" t="s">
        <v>230</v>
      </c>
      <c r="C46" s="238"/>
    </row>
    <row r="47" spans="1:3" s="55" customFormat="1" ht="12" customHeight="1" thickBot="1">
      <c r="A47" s="27" t="s">
        <v>13</v>
      </c>
      <c r="B47" s="19" t="s">
        <v>231</v>
      </c>
      <c r="C47" s="148">
        <f>SUM(C48:C52)</f>
        <v>0</v>
      </c>
    </row>
    <row r="48" spans="1:3" s="55" customFormat="1" ht="12" customHeight="1">
      <c r="A48" s="267" t="s">
        <v>69</v>
      </c>
      <c r="B48" s="249" t="s">
        <v>235</v>
      </c>
      <c r="C48" s="295"/>
    </row>
    <row r="49" spans="1:3" s="55" customFormat="1" ht="12" customHeight="1">
      <c r="A49" s="268" t="s">
        <v>70</v>
      </c>
      <c r="B49" s="250" t="s">
        <v>236</v>
      </c>
      <c r="C49" s="153"/>
    </row>
    <row r="50" spans="1:3" s="55" customFormat="1" ht="12" customHeight="1">
      <c r="A50" s="268" t="s">
        <v>232</v>
      </c>
      <c r="B50" s="250" t="s">
        <v>237</v>
      </c>
      <c r="C50" s="153"/>
    </row>
    <row r="51" spans="1:3" s="55" customFormat="1" ht="12" customHeight="1">
      <c r="A51" s="268" t="s">
        <v>233</v>
      </c>
      <c r="B51" s="250" t="s">
        <v>238</v>
      </c>
      <c r="C51" s="153"/>
    </row>
    <row r="52" spans="1:3" s="55" customFormat="1" ht="12" customHeight="1" thickBot="1">
      <c r="A52" s="269" t="s">
        <v>234</v>
      </c>
      <c r="B52" s="251" t="s">
        <v>239</v>
      </c>
      <c r="C52" s="238"/>
    </row>
    <row r="53" spans="1:3" s="55" customFormat="1" ht="12" customHeight="1" thickBot="1">
      <c r="A53" s="27" t="s">
        <v>130</v>
      </c>
      <c r="B53" s="19" t="s">
        <v>240</v>
      </c>
      <c r="C53" s="148">
        <f>SUM(C54:C56)</f>
        <v>0</v>
      </c>
    </row>
    <row r="54" spans="1:3" s="55" customFormat="1" ht="12" customHeight="1">
      <c r="A54" s="267" t="s">
        <v>71</v>
      </c>
      <c r="B54" s="249" t="s">
        <v>241</v>
      </c>
      <c r="C54" s="151"/>
    </row>
    <row r="55" spans="1:3" s="55" customFormat="1" ht="12" customHeight="1">
      <c r="A55" s="268" t="s">
        <v>72</v>
      </c>
      <c r="B55" s="250" t="s">
        <v>408</v>
      </c>
      <c r="C55" s="150"/>
    </row>
    <row r="56" spans="1:3" s="55" customFormat="1" ht="12" customHeight="1">
      <c r="A56" s="268" t="s">
        <v>245</v>
      </c>
      <c r="B56" s="250" t="s">
        <v>243</v>
      </c>
      <c r="C56" s="150"/>
    </row>
    <row r="57" spans="1:3" s="55" customFormat="1" ht="12" customHeight="1" thickBot="1">
      <c r="A57" s="269" t="s">
        <v>246</v>
      </c>
      <c r="B57" s="251" t="s">
        <v>244</v>
      </c>
      <c r="C57" s="152"/>
    </row>
    <row r="58" spans="1:3" s="55" customFormat="1" ht="12" customHeight="1" thickBot="1">
      <c r="A58" s="27" t="s">
        <v>15</v>
      </c>
      <c r="B58" s="143" t="s">
        <v>247</v>
      </c>
      <c r="C58" s="148">
        <f>SUM(C59:C61)</f>
        <v>0</v>
      </c>
    </row>
    <row r="59" spans="1:3" s="55" customFormat="1" ht="12" customHeight="1">
      <c r="A59" s="267" t="s">
        <v>131</v>
      </c>
      <c r="B59" s="249" t="s">
        <v>249</v>
      </c>
      <c r="C59" s="153"/>
    </row>
    <row r="60" spans="1:3" s="55" customFormat="1" ht="12" customHeight="1">
      <c r="A60" s="268" t="s">
        <v>132</v>
      </c>
      <c r="B60" s="250" t="s">
        <v>409</v>
      </c>
      <c r="C60" s="153"/>
    </row>
    <row r="61" spans="1:3" s="55" customFormat="1" ht="12" customHeight="1">
      <c r="A61" s="268" t="s">
        <v>162</v>
      </c>
      <c r="B61" s="250" t="s">
        <v>250</v>
      </c>
      <c r="C61" s="153"/>
    </row>
    <row r="62" spans="1:3" s="55" customFormat="1" ht="12" customHeight="1" thickBot="1">
      <c r="A62" s="269" t="s">
        <v>248</v>
      </c>
      <c r="B62" s="251" t="s">
        <v>251</v>
      </c>
      <c r="C62" s="153"/>
    </row>
    <row r="63" spans="1:3" s="55" customFormat="1" ht="12" customHeight="1" thickBot="1">
      <c r="A63" s="27" t="s">
        <v>16</v>
      </c>
      <c r="B63" s="19" t="s">
        <v>252</v>
      </c>
      <c r="C63" s="154">
        <f>+C8+C15+C22+C29+C36+C47+C53+C58</f>
        <v>0</v>
      </c>
    </row>
    <row r="64" spans="1:3" s="55" customFormat="1" ht="12" customHeight="1" thickBot="1">
      <c r="A64" s="270" t="s">
        <v>373</v>
      </c>
      <c r="B64" s="143" t="s">
        <v>254</v>
      </c>
      <c r="C64" s="148">
        <f>SUM(C65:C67)</f>
        <v>0</v>
      </c>
    </row>
    <row r="65" spans="1:3" s="55" customFormat="1" ht="12" customHeight="1">
      <c r="A65" s="267" t="s">
        <v>287</v>
      </c>
      <c r="B65" s="249" t="s">
        <v>255</v>
      </c>
      <c r="C65" s="153"/>
    </row>
    <row r="66" spans="1:3" s="55" customFormat="1" ht="12" customHeight="1">
      <c r="A66" s="268" t="s">
        <v>296</v>
      </c>
      <c r="B66" s="250" t="s">
        <v>256</v>
      </c>
      <c r="C66" s="153"/>
    </row>
    <row r="67" spans="1:3" s="55" customFormat="1" ht="12" customHeight="1" thickBot="1">
      <c r="A67" s="269" t="s">
        <v>297</v>
      </c>
      <c r="B67" s="253" t="s">
        <v>257</v>
      </c>
      <c r="C67" s="153"/>
    </row>
    <row r="68" spans="1:3" s="55" customFormat="1" ht="12" customHeight="1" thickBot="1">
      <c r="A68" s="270" t="s">
        <v>258</v>
      </c>
      <c r="B68" s="143" t="s">
        <v>259</v>
      </c>
      <c r="C68" s="148">
        <f>SUM(C69:C72)</f>
        <v>0</v>
      </c>
    </row>
    <row r="69" spans="1:3" s="55" customFormat="1" ht="12" customHeight="1">
      <c r="A69" s="267" t="s">
        <v>111</v>
      </c>
      <c r="B69" s="249" t="s">
        <v>260</v>
      </c>
      <c r="C69" s="153"/>
    </row>
    <row r="70" spans="1:3" s="55" customFormat="1" ht="12" customHeight="1">
      <c r="A70" s="268" t="s">
        <v>112</v>
      </c>
      <c r="B70" s="250" t="s">
        <v>261</v>
      </c>
      <c r="C70" s="153"/>
    </row>
    <row r="71" spans="1:3" s="55" customFormat="1" ht="12" customHeight="1">
      <c r="A71" s="268" t="s">
        <v>288</v>
      </c>
      <c r="B71" s="250" t="s">
        <v>262</v>
      </c>
      <c r="C71" s="153"/>
    </row>
    <row r="72" spans="1:3" s="55" customFormat="1" ht="12" customHeight="1" thickBot="1">
      <c r="A72" s="269" t="s">
        <v>289</v>
      </c>
      <c r="B72" s="251" t="s">
        <v>263</v>
      </c>
      <c r="C72" s="153"/>
    </row>
    <row r="73" spans="1:3" s="55" customFormat="1" ht="12" customHeight="1" thickBot="1">
      <c r="A73" s="270" t="s">
        <v>264</v>
      </c>
      <c r="B73" s="143" t="s">
        <v>265</v>
      </c>
      <c r="C73" s="148">
        <f>SUM(C74:C75)</f>
        <v>0</v>
      </c>
    </row>
    <row r="74" spans="1:3" s="55" customFormat="1" ht="12" customHeight="1">
      <c r="A74" s="267" t="s">
        <v>290</v>
      </c>
      <c r="B74" s="249" t="s">
        <v>266</v>
      </c>
      <c r="C74" s="153"/>
    </row>
    <row r="75" spans="1:3" s="55" customFormat="1" ht="12" customHeight="1" thickBot="1">
      <c r="A75" s="269" t="s">
        <v>291</v>
      </c>
      <c r="B75" s="251" t="s">
        <v>267</v>
      </c>
      <c r="C75" s="153"/>
    </row>
    <row r="76" spans="1:3" s="54" customFormat="1" ht="12" customHeight="1" thickBot="1">
      <c r="A76" s="270" t="s">
        <v>268</v>
      </c>
      <c r="B76" s="143" t="s">
        <v>269</v>
      </c>
      <c r="C76" s="148">
        <f>SUM(C77:C79)</f>
        <v>0</v>
      </c>
    </row>
    <row r="77" spans="1:3" s="55" customFormat="1" ht="12" customHeight="1">
      <c r="A77" s="267" t="s">
        <v>292</v>
      </c>
      <c r="B77" s="249" t="s">
        <v>270</v>
      </c>
      <c r="C77" s="153"/>
    </row>
    <row r="78" spans="1:3" s="55" customFormat="1" ht="12" customHeight="1">
      <c r="A78" s="268" t="s">
        <v>293</v>
      </c>
      <c r="B78" s="250" t="s">
        <v>271</v>
      </c>
      <c r="C78" s="153"/>
    </row>
    <row r="79" spans="1:3" s="55" customFormat="1" ht="12" customHeight="1" thickBot="1">
      <c r="A79" s="269" t="s">
        <v>294</v>
      </c>
      <c r="B79" s="251" t="s">
        <v>272</v>
      </c>
      <c r="C79" s="153"/>
    </row>
    <row r="80" spans="1:3" s="55" customFormat="1" ht="12" customHeight="1" thickBot="1">
      <c r="A80" s="270" t="s">
        <v>273</v>
      </c>
      <c r="B80" s="143" t="s">
        <v>295</v>
      </c>
      <c r="C80" s="148">
        <f>SUM(C81:C84)</f>
        <v>0</v>
      </c>
    </row>
    <row r="81" spans="1:3" s="55" customFormat="1" ht="12" customHeight="1">
      <c r="A81" s="271" t="s">
        <v>274</v>
      </c>
      <c r="B81" s="249" t="s">
        <v>275</v>
      </c>
      <c r="C81" s="153"/>
    </row>
    <row r="82" spans="1:3" s="55" customFormat="1" ht="12" customHeight="1">
      <c r="A82" s="272" t="s">
        <v>276</v>
      </c>
      <c r="B82" s="250" t="s">
        <v>277</v>
      </c>
      <c r="C82" s="153"/>
    </row>
    <row r="83" spans="1:3" s="55" customFormat="1" ht="12" customHeight="1">
      <c r="A83" s="272" t="s">
        <v>278</v>
      </c>
      <c r="B83" s="250" t="s">
        <v>279</v>
      </c>
      <c r="C83" s="153"/>
    </row>
    <row r="84" spans="1:3" s="54" customFormat="1" ht="12" customHeight="1" thickBot="1">
      <c r="A84" s="273" t="s">
        <v>280</v>
      </c>
      <c r="B84" s="251" t="s">
        <v>281</v>
      </c>
      <c r="C84" s="153"/>
    </row>
    <row r="85" spans="1:3" s="54" customFormat="1" ht="12" customHeight="1" thickBot="1">
      <c r="A85" s="270" t="s">
        <v>282</v>
      </c>
      <c r="B85" s="143" t="s">
        <v>283</v>
      </c>
      <c r="C85" s="296"/>
    </row>
    <row r="86" spans="1:3" s="54" customFormat="1" ht="12" customHeight="1" thickBot="1">
      <c r="A86" s="270" t="s">
        <v>284</v>
      </c>
      <c r="B86" s="257" t="s">
        <v>285</v>
      </c>
      <c r="C86" s="154">
        <f>+C64+C68+C73+C76+C80+C85</f>
        <v>0</v>
      </c>
    </row>
    <row r="87" spans="1:3" s="54" customFormat="1" ht="12" customHeight="1" thickBot="1">
      <c r="A87" s="274" t="s">
        <v>298</v>
      </c>
      <c r="B87" s="259" t="s">
        <v>400</v>
      </c>
      <c r="C87" s="154">
        <f>+C63+C86</f>
        <v>0</v>
      </c>
    </row>
    <row r="88" spans="1:3" s="55" customFormat="1" ht="15" customHeight="1">
      <c r="A88" s="129"/>
      <c r="B88" s="130"/>
      <c r="C88" s="217"/>
    </row>
    <row r="89" spans="1:3" ht="13.5" thickBot="1">
      <c r="A89" s="275"/>
      <c r="B89" s="132"/>
      <c r="C89" s="218"/>
    </row>
    <row r="90" spans="1:3" s="41" customFormat="1" ht="16.5" customHeight="1" thickBot="1">
      <c r="A90" s="133"/>
      <c r="B90" s="134" t="s">
        <v>48</v>
      </c>
      <c r="C90" s="219"/>
    </row>
    <row r="91" spans="1:3" s="56" customFormat="1" ht="12" customHeight="1" thickBot="1">
      <c r="A91" s="241" t="s">
        <v>8</v>
      </c>
      <c r="B91" s="26" t="s">
        <v>301</v>
      </c>
      <c r="C91" s="147">
        <f>SUM(C92:C96)</f>
        <v>0</v>
      </c>
    </row>
    <row r="92" spans="1:3" ht="12" customHeight="1">
      <c r="A92" s="276" t="s">
        <v>73</v>
      </c>
      <c r="B92" s="8" t="s">
        <v>38</v>
      </c>
      <c r="C92" s="149"/>
    </row>
    <row r="93" spans="1:3" ht="12" customHeight="1">
      <c r="A93" s="268" t="s">
        <v>74</v>
      </c>
      <c r="B93" s="6" t="s">
        <v>133</v>
      </c>
      <c r="C93" s="150"/>
    </row>
    <row r="94" spans="1:3" ht="12" customHeight="1">
      <c r="A94" s="268" t="s">
        <v>75</v>
      </c>
      <c r="B94" s="6" t="s">
        <v>102</v>
      </c>
      <c r="C94" s="152"/>
    </row>
    <row r="95" spans="1:3" ht="12" customHeight="1">
      <c r="A95" s="268" t="s">
        <v>76</v>
      </c>
      <c r="B95" s="9" t="s">
        <v>134</v>
      </c>
      <c r="C95" s="152"/>
    </row>
    <row r="96" spans="1:3" ht="12" customHeight="1">
      <c r="A96" s="268" t="s">
        <v>84</v>
      </c>
      <c r="B96" s="17" t="s">
        <v>135</v>
      </c>
      <c r="C96" s="152"/>
    </row>
    <row r="97" spans="1:3" ht="12" customHeight="1">
      <c r="A97" s="268" t="s">
        <v>77</v>
      </c>
      <c r="B97" s="6" t="s">
        <v>302</v>
      </c>
      <c r="C97" s="152"/>
    </row>
    <row r="98" spans="1:3" ht="12" customHeight="1">
      <c r="A98" s="268" t="s">
        <v>78</v>
      </c>
      <c r="B98" s="63" t="s">
        <v>303</v>
      </c>
      <c r="C98" s="152"/>
    </row>
    <row r="99" spans="1:3" ht="12" customHeight="1">
      <c r="A99" s="268" t="s">
        <v>85</v>
      </c>
      <c r="B99" s="64" t="s">
        <v>304</v>
      </c>
      <c r="C99" s="152"/>
    </row>
    <row r="100" spans="1:3" ht="12" customHeight="1">
      <c r="A100" s="268" t="s">
        <v>86</v>
      </c>
      <c r="B100" s="64" t="s">
        <v>305</v>
      </c>
      <c r="C100" s="152"/>
    </row>
    <row r="101" spans="1:3" ht="12" customHeight="1">
      <c r="A101" s="268" t="s">
        <v>87</v>
      </c>
      <c r="B101" s="63" t="s">
        <v>306</v>
      </c>
      <c r="C101" s="152"/>
    </row>
    <row r="102" spans="1:3" ht="12" customHeight="1">
      <c r="A102" s="268" t="s">
        <v>88</v>
      </c>
      <c r="B102" s="63" t="s">
        <v>307</v>
      </c>
      <c r="C102" s="152"/>
    </row>
    <row r="103" spans="1:3" ht="12" customHeight="1">
      <c r="A103" s="268" t="s">
        <v>90</v>
      </c>
      <c r="B103" s="64" t="s">
        <v>308</v>
      </c>
      <c r="C103" s="152"/>
    </row>
    <row r="104" spans="1:3" ht="12" customHeight="1">
      <c r="A104" s="277" t="s">
        <v>136</v>
      </c>
      <c r="B104" s="65" t="s">
        <v>309</v>
      </c>
      <c r="C104" s="152"/>
    </row>
    <row r="105" spans="1:3" ht="12" customHeight="1">
      <c r="A105" s="268" t="s">
        <v>299</v>
      </c>
      <c r="B105" s="65" t="s">
        <v>310</v>
      </c>
      <c r="C105" s="152"/>
    </row>
    <row r="106" spans="1:3" ht="12" customHeight="1" thickBot="1">
      <c r="A106" s="278" t="s">
        <v>300</v>
      </c>
      <c r="B106" s="66" t="s">
        <v>311</v>
      </c>
      <c r="C106" s="155"/>
    </row>
    <row r="107" spans="1:3" ht="12" customHeight="1" thickBot="1">
      <c r="A107" s="27" t="s">
        <v>9</v>
      </c>
      <c r="B107" s="25" t="s">
        <v>312</v>
      </c>
      <c r="C107" s="148">
        <f>+C108+C110+C112</f>
        <v>0</v>
      </c>
    </row>
    <row r="108" spans="1:3" ht="12" customHeight="1">
      <c r="A108" s="267" t="s">
        <v>79</v>
      </c>
      <c r="B108" s="6" t="s">
        <v>160</v>
      </c>
      <c r="C108" s="151"/>
    </row>
    <row r="109" spans="1:3" ht="12" customHeight="1">
      <c r="A109" s="267" t="s">
        <v>80</v>
      </c>
      <c r="B109" s="10" t="s">
        <v>316</v>
      </c>
      <c r="C109" s="151"/>
    </row>
    <row r="110" spans="1:3" ht="12" customHeight="1">
      <c r="A110" s="267" t="s">
        <v>81</v>
      </c>
      <c r="B110" s="10" t="s">
        <v>137</v>
      </c>
      <c r="C110" s="150"/>
    </row>
    <row r="111" spans="1:3" ht="12" customHeight="1">
      <c r="A111" s="267" t="s">
        <v>82</v>
      </c>
      <c r="B111" s="10" t="s">
        <v>317</v>
      </c>
      <c r="C111" s="141"/>
    </row>
    <row r="112" spans="1:3" ht="12" customHeight="1">
      <c r="A112" s="267" t="s">
        <v>83</v>
      </c>
      <c r="B112" s="145" t="s">
        <v>163</v>
      </c>
      <c r="C112" s="141"/>
    </row>
    <row r="113" spans="1:3" ht="12" customHeight="1">
      <c r="A113" s="267" t="s">
        <v>89</v>
      </c>
      <c r="B113" s="144" t="s">
        <v>410</v>
      </c>
      <c r="C113" s="141"/>
    </row>
    <row r="114" spans="1:3" ht="12" customHeight="1">
      <c r="A114" s="267" t="s">
        <v>91</v>
      </c>
      <c r="B114" s="245" t="s">
        <v>322</v>
      </c>
      <c r="C114" s="141"/>
    </row>
    <row r="115" spans="1:3" ht="12" customHeight="1">
      <c r="A115" s="267" t="s">
        <v>138</v>
      </c>
      <c r="B115" s="64" t="s">
        <v>305</v>
      </c>
      <c r="C115" s="141"/>
    </row>
    <row r="116" spans="1:3" ht="12" customHeight="1">
      <c r="A116" s="267" t="s">
        <v>139</v>
      </c>
      <c r="B116" s="64" t="s">
        <v>321</v>
      </c>
      <c r="C116" s="141"/>
    </row>
    <row r="117" spans="1:3" ht="12" customHeight="1">
      <c r="A117" s="267" t="s">
        <v>140</v>
      </c>
      <c r="B117" s="64" t="s">
        <v>320</v>
      </c>
      <c r="C117" s="141"/>
    </row>
    <row r="118" spans="1:3" ht="12" customHeight="1">
      <c r="A118" s="267" t="s">
        <v>313</v>
      </c>
      <c r="B118" s="64" t="s">
        <v>308</v>
      </c>
      <c r="C118" s="141"/>
    </row>
    <row r="119" spans="1:3" ht="12" customHeight="1">
      <c r="A119" s="267" t="s">
        <v>314</v>
      </c>
      <c r="B119" s="64" t="s">
        <v>319</v>
      </c>
      <c r="C119" s="141"/>
    </row>
    <row r="120" spans="1:3" ht="12" customHeight="1" thickBot="1">
      <c r="A120" s="277" t="s">
        <v>315</v>
      </c>
      <c r="B120" s="64" t="s">
        <v>318</v>
      </c>
      <c r="C120" s="142"/>
    </row>
    <row r="121" spans="1:3" ht="12" customHeight="1" thickBot="1">
      <c r="A121" s="27" t="s">
        <v>10</v>
      </c>
      <c r="B121" s="59" t="s">
        <v>323</v>
      </c>
      <c r="C121" s="148">
        <f>+C122+C123</f>
        <v>0</v>
      </c>
    </row>
    <row r="122" spans="1:3" ht="12" customHeight="1">
      <c r="A122" s="267" t="s">
        <v>62</v>
      </c>
      <c r="B122" s="7" t="s">
        <v>50</v>
      </c>
      <c r="C122" s="151"/>
    </row>
    <row r="123" spans="1:3" ht="12" customHeight="1" thickBot="1">
      <c r="A123" s="269" t="s">
        <v>63</v>
      </c>
      <c r="B123" s="10" t="s">
        <v>51</v>
      </c>
      <c r="C123" s="152"/>
    </row>
    <row r="124" spans="1:3" ht="12" customHeight="1" thickBot="1">
      <c r="A124" s="27" t="s">
        <v>11</v>
      </c>
      <c r="B124" s="59" t="s">
        <v>324</v>
      </c>
      <c r="C124" s="148">
        <f>+C91+C107+C121</f>
        <v>0</v>
      </c>
    </row>
    <row r="125" spans="1:3" ht="12" customHeight="1" thickBot="1">
      <c r="A125" s="27" t="s">
        <v>12</v>
      </c>
      <c r="B125" s="59" t="s">
        <v>325</v>
      </c>
      <c r="C125" s="148">
        <f>+C126+C127+C128</f>
        <v>0</v>
      </c>
    </row>
    <row r="126" spans="1:3" s="56" customFormat="1" ht="12" customHeight="1">
      <c r="A126" s="267" t="s">
        <v>66</v>
      </c>
      <c r="B126" s="7" t="s">
        <v>326</v>
      </c>
      <c r="C126" s="141"/>
    </row>
    <row r="127" spans="1:3" ht="12" customHeight="1">
      <c r="A127" s="267" t="s">
        <v>67</v>
      </c>
      <c r="B127" s="7" t="s">
        <v>327</v>
      </c>
      <c r="C127" s="141"/>
    </row>
    <row r="128" spans="1:3" ht="12" customHeight="1" thickBot="1">
      <c r="A128" s="277" t="s">
        <v>68</v>
      </c>
      <c r="B128" s="5" t="s">
        <v>328</v>
      </c>
      <c r="C128" s="141"/>
    </row>
    <row r="129" spans="1:10" ht="12" customHeight="1" thickBot="1">
      <c r="A129" s="27" t="s">
        <v>13</v>
      </c>
      <c r="B129" s="59" t="s">
        <v>372</v>
      </c>
      <c r="C129" s="148">
        <f>+C130+C131+C132+C133</f>
        <v>0</v>
      </c>
    </row>
    <row r="130" spans="1:10" ht="12" customHeight="1">
      <c r="A130" s="267" t="s">
        <v>69</v>
      </c>
      <c r="B130" s="7" t="s">
        <v>329</v>
      </c>
      <c r="C130" s="141"/>
    </row>
    <row r="131" spans="1:10" ht="12" customHeight="1">
      <c r="A131" s="267" t="s">
        <v>70</v>
      </c>
      <c r="B131" s="7" t="s">
        <v>330</v>
      </c>
      <c r="C131" s="141"/>
    </row>
    <row r="132" spans="1:10" ht="12" customHeight="1">
      <c r="A132" s="267" t="s">
        <v>232</v>
      </c>
      <c r="B132" s="7" t="s">
        <v>331</v>
      </c>
      <c r="C132" s="141"/>
    </row>
    <row r="133" spans="1:10" s="56" customFormat="1" ht="12" customHeight="1" thickBot="1">
      <c r="A133" s="277" t="s">
        <v>233</v>
      </c>
      <c r="B133" s="5" t="s">
        <v>332</v>
      </c>
      <c r="C133" s="141"/>
    </row>
    <row r="134" spans="1:10" ht="12" customHeight="1" thickBot="1">
      <c r="A134" s="27" t="s">
        <v>14</v>
      </c>
      <c r="B134" s="59" t="s">
        <v>333</v>
      </c>
      <c r="C134" s="154">
        <f>+C135+C136+C137+C138</f>
        <v>0</v>
      </c>
      <c r="J134" s="140"/>
    </row>
    <row r="135" spans="1:10">
      <c r="A135" s="267" t="s">
        <v>71</v>
      </c>
      <c r="B135" s="7" t="s">
        <v>334</v>
      </c>
      <c r="C135" s="141"/>
    </row>
    <row r="136" spans="1:10" ht="12" customHeight="1">
      <c r="A136" s="267" t="s">
        <v>72</v>
      </c>
      <c r="B136" s="7" t="s">
        <v>344</v>
      </c>
      <c r="C136" s="141"/>
    </row>
    <row r="137" spans="1:10" s="56" customFormat="1" ht="12" customHeight="1">
      <c r="A137" s="267" t="s">
        <v>245</v>
      </c>
      <c r="B137" s="7" t="s">
        <v>335</v>
      </c>
      <c r="C137" s="141"/>
    </row>
    <row r="138" spans="1:10" s="56" customFormat="1" ht="12" customHeight="1" thickBot="1">
      <c r="A138" s="277" t="s">
        <v>246</v>
      </c>
      <c r="B138" s="5" t="s">
        <v>336</v>
      </c>
      <c r="C138" s="141"/>
    </row>
    <row r="139" spans="1:10" s="56" customFormat="1" ht="12" customHeight="1" thickBot="1">
      <c r="A139" s="27" t="s">
        <v>15</v>
      </c>
      <c r="B139" s="59" t="s">
        <v>337</v>
      </c>
      <c r="C139" s="156">
        <f>+C140+C141+C142+C143</f>
        <v>0</v>
      </c>
    </row>
    <row r="140" spans="1:10" s="56" customFormat="1" ht="12" customHeight="1">
      <c r="A140" s="267" t="s">
        <v>131</v>
      </c>
      <c r="B140" s="7" t="s">
        <v>338</v>
      </c>
      <c r="C140" s="141"/>
    </row>
    <row r="141" spans="1:10" s="56" customFormat="1" ht="12" customHeight="1">
      <c r="A141" s="267" t="s">
        <v>132</v>
      </c>
      <c r="B141" s="7" t="s">
        <v>339</v>
      </c>
      <c r="C141" s="141"/>
    </row>
    <row r="142" spans="1:10" s="56" customFormat="1" ht="12" customHeight="1">
      <c r="A142" s="267" t="s">
        <v>162</v>
      </c>
      <c r="B142" s="7" t="s">
        <v>340</v>
      </c>
      <c r="C142" s="141"/>
    </row>
    <row r="143" spans="1:10" ht="12.75" customHeight="1" thickBot="1">
      <c r="A143" s="267" t="s">
        <v>248</v>
      </c>
      <c r="B143" s="7" t="s">
        <v>341</v>
      </c>
      <c r="C143" s="141"/>
    </row>
    <row r="144" spans="1:10" ht="12" customHeight="1" thickBot="1">
      <c r="A144" s="27" t="s">
        <v>16</v>
      </c>
      <c r="B144" s="59" t="s">
        <v>342</v>
      </c>
      <c r="C144" s="261">
        <f>+C125+C129+C134+C139</f>
        <v>0</v>
      </c>
    </row>
    <row r="145" spans="1:3" ht="15" customHeight="1" thickBot="1">
      <c r="A145" s="279" t="s">
        <v>17</v>
      </c>
      <c r="B145" s="225" t="s">
        <v>343</v>
      </c>
      <c r="C145" s="261">
        <f>+C124+C144</f>
        <v>0</v>
      </c>
    </row>
    <row r="146" spans="1:3" ht="13.5" thickBot="1">
      <c r="A146" s="230"/>
      <c r="B146" s="231"/>
      <c r="C146" s="232"/>
    </row>
    <row r="147" spans="1:3" ht="15" customHeight="1" thickBot="1">
      <c r="A147" s="138" t="s">
        <v>154</v>
      </c>
      <c r="B147" s="139"/>
      <c r="C147" s="57"/>
    </row>
    <row r="148" spans="1:3" ht="14.25" customHeight="1" thickBot="1">
      <c r="A148" s="138" t="s">
        <v>155</v>
      </c>
      <c r="B148" s="139"/>
      <c r="C14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0" orientation="portrait" verticalDpi="300" r:id="rId1"/>
  <headerFooter alignWithMargins="0"/>
  <rowBreaks count="1" manualBreakCount="1">
    <brk id="8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19.5" style="137" customWidth="1"/>
    <col min="4" max="16384" width="9.33203125" style="137"/>
  </cols>
  <sheetData>
    <row r="1" spans="1:3" s="116" customFormat="1" ht="21" customHeight="1" thickBot="1">
      <c r="A1" s="115"/>
      <c r="B1" s="574" t="s">
        <v>615</v>
      </c>
      <c r="C1" s="574"/>
    </row>
    <row r="2" spans="1:3" s="288" customFormat="1" ht="25.5" customHeight="1">
      <c r="A2" s="239" t="s">
        <v>152</v>
      </c>
      <c r="B2" s="208" t="s">
        <v>421</v>
      </c>
      <c r="C2" s="222" t="s">
        <v>52</v>
      </c>
    </row>
    <row r="3" spans="1:3" s="288" customFormat="1" ht="24.75" thickBot="1">
      <c r="A3" s="280" t="s">
        <v>151</v>
      </c>
      <c r="B3" s="209" t="s">
        <v>378</v>
      </c>
      <c r="C3" s="223" t="s">
        <v>42</v>
      </c>
    </row>
    <row r="4" spans="1:3" s="289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4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v>98008758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>
        <v>98008758</v>
      </c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98008758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96694308</v>
      </c>
    </row>
    <row r="45" spans="1:3" ht="12" customHeight="1">
      <c r="A45" s="282" t="s">
        <v>73</v>
      </c>
      <c r="B45" s="7" t="s">
        <v>38</v>
      </c>
      <c r="C45" s="42">
        <v>62209774</v>
      </c>
    </row>
    <row r="46" spans="1:3" ht="12" customHeight="1">
      <c r="A46" s="282" t="s">
        <v>74</v>
      </c>
      <c r="B46" s="6" t="s">
        <v>133</v>
      </c>
      <c r="C46" s="44">
        <v>16809534</v>
      </c>
    </row>
    <row r="47" spans="1:3" ht="12" customHeight="1">
      <c r="A47" s="282" t="s">
        <v>75</v>
      </c>
      <c r="B47" s="6" t="s">
        <v>102</v>
      </c>
      <c r="C47" s="44">
        <v>17675000</v>
      </c>
    </row>
    <row r="48" spans="1:3" ht="12" customHeight="1">
      <c r="A48" s="282" t="s">
        <v>76</v>
      </c>
      <c r="B48" s="6" t="s">
        <v>134</v>
      </c>
      <c r="C48" s="44">
        <v>0</v>
      </c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1314450</v>
      </c>
    </row>
    <row r="51" spans="1:3" s="292" customFormat="1" ht="12" customHeight="1">
      <c r="A51" s="282" t="s">
        <v>79</v>
      </c>
      <c r="B51" s="7" t="s">
        <v>160</v>
      </c>
      <c r="C51" s="42">
        <v>1314450</v>
      </c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98008758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>
        <v>17</v>
      </c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17.1640625" style="137" customWidth="1"/>
    <col min="4" max="16384" width="9.33203125" style="137"/>
  </cols>
  <sheetData>
    <row r="1" spans="1:3" s="116" customFormat="1" ht="21" customHeight="1" thickBot="1">
      <c r="A1" s="115"/>
      <c r="B1" s="574" t="s">
        <v>616</v>
      </c>
      <c r="C1" s="574"/>
    </row>
    <row r="2" spans="1:3" s="288" customFormat="1" ht="25.5" customHeight="1">
      <c r="A2" s="239" t="s">
        <v>152</v>
      </c>
      <c r="B2" s="208" t="s">
        <v>421</v>
      </c>
      <c r="C2" s="222" t="s">
        <v>52</v>
      </c>
    </row>
    <row r="3" spans="1:3" s="288" customFormat="1" ht="24.75" thickBot="1">
      <c r="A3" s="280" t="s">
        <v>151</v>
      </c>
      <c r="B3" s="209" t="s">
        <v>401</v>
      </c>
      <c r="C3" s="223" t="s">
        <v>52</v>
      </c>
    </row>
    <row r="4" spans="1:3" s="289" customFormat="1" ht="15.95" customHeight="1" thickBot="1">
      <c r="A4" s="119"/>
      <c r="B4" s="119"/>
      <c r="C4" s="120" t="s">
        <v>565</v>
      </c>
    </row>
    <row r="5" spans="1:3" ht="24.7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4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v>98008758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>
        <v>98008758</v>
      </c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98008758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96694308</v>
      </c>
    </row>
    <row r="45" spans="1:3" ht="12" customHeight="1">
      <c r="A45" s="282" t="s">
        <v>73</v>
      </c>
      <c r="B45" s="7" t="s">
        <v>38</v>
      </c>
      <c r="C45" s="42">
        <v>62209774</v>
      </c>
    </row>
    <row r="46" spans="1:3" ht="12" customHeight="1">
      <c r="A46" s="282" t="s">
        <v>74</v>
      </c>
      <c r="B46" s="6" t="s">
        <v>133</v>
      </c>
      <c r="C46" s="44">
        <v>16809534</v>
      </c>
    </row>
    <row r="47" spans="1:3" ht="12" customHeight="1">
      <c r="A47" s="282" t="s">
        <v>75</v>
      </c>
      <c r="B47" s="6" t="s">
        <v>102</v>
      </c>
      <c r="C47" s="44">
        <v>17675000</v>
      </c>
    </row>
    <row r="48" spans="1:3" ht="12" customHeight="1">
      <c r="A48" s="282" t="s">
        <v>76</v>
      </c>
      <c r="B48" s="6" t="s">
        <v>134</v>
      </c>
      <c r="C48" s="44">
        <v>0</v>
      </c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1314450</v>
      </c>
    </row>
    <row r="51" spans="1:3" s="292" customFormat="1" ht="12" customHeight="1">
      <c r="A51" s="282" t="s">
        <v>79</v>
      </c>
      <c r="B51" s="7" t="s">
        <v>160</v>
      </c>
      <c r="C51" s="42">
        <v>1314450</v>
      </c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98008758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>
        <v>17</v>
      </c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1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>
      <c r="A1" s="115"/>
      <c r="B1" s="117"/>
      <c r="C1" s="287" t="s">
        <v>617</v>
      </c>
    </row>
    <row r="2" spans="1:3" s="288" customFormat="1" ht="25.5" customHeight="1">
      <c r="A2" s="239" t="s">
        <v>152</v>
      </c>
      <c r="B2" s="208" t="s">
        <v>421</v>
      </c>
      <c r="C2" s="222" t="s">
        <v>52</v>
      </c>
    </row>
    <row r="3" spans="1:3" s="288" customFormat="1" ht="24.75" thickBot="1">
      <c r="A3" s="280" t="s">
        <v>151</v>
      </c>
      <c r="B3" s="209" t="s">
        <v>402</v>
      </c>
      <c r="C3" s="223" t="s">
        <v>53</v>
      </c>
    </row>
    <row r="4" spans="1:3" s="289" customFormat="1" ht="15.95" customHeight="1" thickBot="1">
      <c r="A4" s="119"/>
      <c r="B4" s="119"/>
      <c r="C4" s="120" t="s">
        <v>43</v>
      </c>
    </row>
    <row r="5" spans="1:3" ht="13.5" thickBot="1">
      <c r="A5" s="240" t="s">
        <v>153</v>
      </c>
      <c r="B5" s="121" t="s">
        <v>44</v>
      </c>
      <c r="C5" s="122" t="s">
        <v>45</v>
      </c>
    </row>
    <row r="6" spans="1:3" s="290" customFormat="1" ht="12.95" customHeight="1" thickBot="1">
      <c r="A6" s="96">
        <v>1</v>
      </c>
      <c r="B6" s="97">
        <v>2</v>
      </c>
      <c r="C6" s="98">
        <v>3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/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0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0</v>
      </c>
    </row>
    <row r="45" spans="1:3" ht="12" customHeight="1">
      <c r="A45" s="282" t="s">
        <v>73</v>
      </c>
      <c r="B45" s="7" t="s">
        <v>38</v>
      </c>
      <c r="C45" s="42"/>
    </row>
    <row r="46" spans="1:3" ht="12" customHeight="1">
      <c r="A46" s="282" t="s">
        <v>74</v>
      </c>
      <c r="B46" s="6" t="s">
        <v>133</v>
      </c>
      <c r="C46" s="44"/>
    </row>
    <row r="47" spans="1:3" ht="12" customHeight="1">
      <c r="A47" s="282" t="s">
        <v>75</v>
      </c>
      <c r="B47" s="6" t="s">
        <v>102</v>
      </c>
      <c r="C47" s="44"/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0</v>
      </c>
    </row>
    <row r="51" spans="1:3" s="292" customFormat="1" ht="12" customHeight="1">
      <c r="A51" s="282" t="s">
        <v>79</v>
      </c>
      <c r="B51" s="7" t="s">
        <v>160</v>
      </c>
      <c r="C51" s="42"/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/>
    </row>
    <row r="58" spans="1:3" ht="14.25" customHeight="1" thickBot="1">
      <c r="A58" s="138" t="s">
        <v>155</v>
      </c>
      <c r="B58" s="139"/>
      <c r="C58" s="57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topLeftCell="B1" zoomScaleSheetLayoutView="100" workbookViewId="0">
      <selection activeCell="C123" sqref="C123"/>
    </sheetView>
  </sheetViews>
  <sheetFormatPr defaultRowHeight="15.75"/>
  <cols>
    <col min="1" max="1" width="9.5" style="226" customWidth="1"/>
    <col min="2" max="2" width="91.6640625" style="226" customWidth="1"/>
    <col min="3" max="3" width="21.1640625" style="246" customWidth="1"/>
    <col min="4" max="16384" width="9.33203125" style="246"/>
  </cols>
  <sheetData>
    <row r="1" spans="1:3" ht="15.95" customHeight="1">
      <c r="A1" s="525" t="s">
        <v>5</v>
      </c>
      <c r="B1" s="525"/>
    </row>
    <row r="2" spans="1:3" ht="15.95" customHeight="1" thickBot="1">
      <c r="A2" s="526" t="s">
        <v>113</v>
      </c>
      <c r="B2" s="526"/>
      <c r="C2" s="157" t="s">
        <v>582</v>
      </c>
    </row>
    <row r="3" spans="1:3" ht="38.1" customHeight="1" thickBot="1">
      <c r="A3" s="21" t="s">
        <v>61</v>
      </c>
      <c r="B3" s="22" t="s">
        <v>418</v>
      </c>
      <c r="C3" s="30" t="s">
        <v>561</v>
      </c>
    </row>
    <row r="4" spans="1:3" s="247" customFormat="1" ht="12" customHeight="1" thickBot="1">
      <c r="A4" s="241">
        <v>1</v>
      </c>
      <c r="B4" s="242">
        <v>2</v>
      </c>
      <c r="C4" s="243">
        <v>4</v>
      </c>
    </row>
    <row r="5" spans="1:3" s="248" customFormat="1" ht="12" customHeight="1" thickBot="1">
      <c r="A5" s="18" t="s">
        <v>8</v>
      </c>
      <c r="B5" s="19" t="s">
        <v>188</v>
      </c>
      <c r="C5" s="148">
        <f>+C6+C7+C8+C9+C10+C11</f>
        <v>275001270</v>
      </c>
    </row>
    <row r="6" spans="1:3" s="248" customFormat="1" ht="12" customHeight="1">
      <c r="A6" s="13" t="s">
        <v>73</v>
      </c>
      <c r="B6" s="249" t="s">
        <v>189</v>
      </c>
      <c r="C6" s="151">
        <v>88785844</v>
      </c>
    </row>
    <row r="7" spans="1:3" s="248" customFormat="1" ht="12" customHeight="1">
      <c r="A7" s="12" t="s">
        <v>74</v>
      </c>
      <c r="B7" s="250" t="s">
        <v>190</v>
      </c>
      <c r="C7" s="150">
        <v>119503400</v>
      </c>
    </row>
    <row r="8" spans="1:3" s="248" customFormat="1" ht="12" customHeight="1">
      <c r="A8" s="12" t="s">
        <v>75</v>
      </c>
      <c r="B8" s="250" t="s">
        <v>191</v>
      </c>
      <c r="C8" s="150">
        <v>59524326</v>
      </c>
    </row>
    <row r="9" spans="1:3" s="248" customFormat="1" ht="12" customHeight="1">
      <c r="A9" s="12" t="s">
        <v>76</v>
      </c>
      <c r="B9" s="250" t="s">
        <v>192</v>
      </c>
      <c r="C9" s="150">
        <v>7187700</v>
      </c>
    </row>
    <row r="10" spans="1:3" s="248" customFormat="1" ht="12" customHeight="1">
      <c r="A10" s="12" t="s">
        <v>110</v>
      </c>
      <c r="B10" s="250" t="s">
        <v>193</v>
      </c>
      <c r="C10" s="301">
        <v>0</v>
      </c>
    </row>
    <row r="11" spans="1:3" s="248" customFormat="1" ht="12" customHeight="1" thickBot="1">
      <c r="A11" s="14" t="s">
        <v>77</v>
      </c>
      <c r="B11" s="251" t="s">
        <v>194</v>
      </c>
      <c r="C11" s="302"/>
    </row>
    <row r="12" spans="1:3" s="248" customFormat="1" ht="12" customHeight="1" thickBot="1">
      <c r="A12" s="18" t="s">
        <v>9</v>
      </c>
      <c r="B12" s="143" t="s">
        <v>195</v>
      </c>
      <c r="C12" s="148">
        <f>+C13+C14+C15+C16+C17</f>
        <v>0</v>
      </c>
    </row>
    <row r="13" spans="1:3" s="248" customFormat="1" ht="12" customHeight="1">
      <c r="A13" s="13" t="s">
        <v>79</v>
      </c>
      <c r="B13" s="249" t="s">
        <v>196</v>
      </c>
      <c r="C13" s="151"/>
    </row>
    <row r="14" spans="1:3" s="248" customFormat="1" ht="12" customHeight="1">
      <c r="A14" s="12" t="s">
        <v>80</v>
      </c>
      <c r="B14" s="250" t="s">
        <v>197</v>
      </c>
      <c r="C14" s="150"/>
    </row>
    <row r="15" spans="1:3" s="248" customFormat="1" ht="12" customHeight="1">
      <c r="A15" s="12" t="s">
        <v>81</v>
      </c>
      <c r="B15" s="250" t="s">
        <v>404</v>
      </c>
      <c r="C15" s="150"/>
    </row>
    <row r="16" spans="1:3" s="248" customFormat="1" ht="12" customHeight="1">
      <c r="A16" s="12" t="s">
        <v>82</v>
      </c>
      <c r="B16" s="250" t="s">
        <v>405</v>
      </c>
      <c r="C16" s="150"/>
    </row>
    <row r="17" spans="1:3" s="248" customFormat="1" ht="12" customHeight="1">
      <c r="A17" s="12" t="s">
        <v>83</v>
      </c>
      <c r="B17" s="250" t="s">
        <v>198</v>
      </c>
      <c r="C17" s="150"/>
    </row>
    <row r="18" spans="1:3" s="248" customFormat="1" ht="12" customHeight="1" thickBot="1">
      <c r="A18" s="14" t="s">
        <v>89</v>
      </c>
      <c r="B18" s="251" t="s">
        <v>199</v>
      </c>
      <c r="C18" s="152"/>
    </row>
    <row r="19" spans="1:3" s="248" customFormat="1" ht="12" customHeight="1" thickBot="1">
      <c r="A19" s="18" t="s">
        <v>10</v>
      </c>
      <c r="B19" s="19" t="s">
        <v>200</v>
      </c>
      <c r="C19" s="148">
        <f>+C20+C21+C22+C23+C24</f>
        <v>0</v>
      </c>
    </row>
    <row r="20" spans="1:3" s="248" customFormat="1" ht="12" customHeight="1">
      <c r="A20" s="13" t="s">
        <v>62</v>
      </c>
      <c r="B20" s="249" t="s">
        <v>201</v>
      </c>
      <c r="C20" s="151"/>
    </row>
    <row r="21" spans="1:3" s="248" customFormat="1" ht="12" customHeight="1">
      <c r="A21" s="12" t="s">
        <v>63</v>
      </c>
      <c r="B21" s="250" t="s">
        <v>202</v>
      </c>
      <c r="C21" s="150"/>
    </row>
    <row r="22" spans="1:3" s="248" customFormat="1" ht="12" customHeight="1">
      <c r="A22" s="12" t="s">
        <v>64</v>
      </c>
      <c r="B22" s="250" t="s">
        <v>406</v>
      </c>
      <c r="C22" s="150"/>
    </row>
    <row r="23" spans="1:3" s="248" customFormat="1" ht="12" customHeight="1">
      <c r="A23" s="12" t="s">
        <v>65</v>
      </c>
      <c r="B23" s="250" t="s">
        <v>407</v>
      </c>
      <c r="C23" s="150"/>
    </row>
    <row r="24" spans="1:3" s="248" customFormat="1" ht="12" customHeight="1">
      <c r="A24" s="12" t="s">
        <v>121</v>
      </c>
      <c r="B24" s="250" t="s">
        <v>203</v>
      </c>
      <c r="C24" s="150"/>
    </row>
    <row r="25" spans="1:3" s="248" customFormat="1" ht="12" customHeight="1" thickBot="1">
      <c r="A25" s="14" t="s">
        <v>122</v>
      </c>
      <c r="B25" s="251" t="s">
        <v>204</v>
      </c>
      <c r="C25" s="152"/>
    </row>
    <row r="26" spans="1:3" s="248" customFormat="1" ht="12" customHeight="1" thickBot="1">
      <c r="A26" s="18" t="s">
        <v>123</v>
      </c>
      <c r="B26" s="19" t="s">
        <v>205</v>
      </c>
      <c r="C26" s="154">
        <f>+C27+C30+C31+C32</f>
        <v>254787374</v>
      </c>
    </row>
    <row r="27" spans="1:3" s="248" customFormat="1" ht="12" customHeight="1">
      <c r="A27" s="13" t="s">
        <v>206</v>
      </c>
      <c r="B27" s="249" t="s">
        <v>212</v>
      </c>
      <c r="C27" s="244">
        <f>+C28+C29</f>
        <v>221587374</v>
      </c>
    </row>
    <row r="28" spans="1:3" s="248" customFormat="1" ht="12" customHeight="1">
      <c r="A28" s="12" t="s">
        <v>207</v>
      </c>
      <c r="B28" s="250" t="s">
        <v>213</v>
      </c>
      <c r="C28" s="150">
        <v>30087374</v>
      </c>
    </row>
    <row r="29" spans="1:3" s="248" customFormat="1" ht="12" customHeight="1">
      <c r="A29" s="12" t="s">
        <v>208</v>
      </c>
      <c r="B29" s="250" t="s">
        <v>214</v>
      </c>
      <c r="C29" s="150">
        <v>191500000</v>
      </c>
    </row>
    <row r="30" spans="1:3" s="248" customFormat="1" ht="12" customHeight="1">
      <c r="A30" s="12" t="s">
        <v>209</v>
      </c>
      <c r="B30" s="250" t="s">
        <v>215</v>
      </c>
      <c r="C30" s="150">
        <v>32500000</v>
      </c>
    </row>
    <row r="31" spans="1:3" s="248" customFormat="1" ht="12" customHeight="1">
      <c r="A31" s="12" t="s">
        <v>210</v>
      </c>
      <c r="B31" s="250" t="s">
        <v>216</v>
      </c>
      <c r="C31" s="150"/>
    </row>
    <row r="32" spans="1:3" s="248" customFormat="1" ht="12" customHeight="1" thickBot="1">
      <c r="A32" s="14" t="s">
        <v>211</v>
      </c>
      <c r="B32" s="251" t="s">
        <v>217</v>
      </c>
      <c r="C32" s="152">
        <v>700000</v>
      </c>
    </row>
    <row r="33" spans="1:3" s="248" customFormat="1" ht="12" customHeight="1" thickBot="1">
      <c r="A33" s="18" t="s">
        <v>12</v>
      </c>
      <c r="B33" s="19" t="s">
        <v>218</v>
      </c>
      <c r="C33" s="148">
        <f>SUM(C34:C43)</f>
        <v>49193369</v>
      </c>
    </row>
    <row r="34" spans="1:3" s="248" customFormat="1" ht="12" customHeight="1">
      <c r="A34" s="13" t="s">
        <v>66</v>
      </c>
      <c r="B34" s="249" t="s">
        <v>221</v>
      </c>
      <c r="C34" s="151"/>
    </row>
    <row r="35" spans="1:3" s="248" customFormat="1" ht="12" customHeight="1">
      <c r="A35" s="12" t="s">
        <v>67</v>
      </c>
      <c r="B35" s="250" t="s">
        <v>222</v>
      </c>
      <c r="C35" s="150">
        <v>5578000</v>
      </c>
    </row>
    <row r="36" spans="1:3" s="248" customFormat="1" ht="12" customHeight="1">
      <c r="A36" s="12" t="s">
        <v>68</v>
      </c>
      <c r="B36" s="250" t="s">
        <v>223</v>
      </c>
      <c r="C36" s="150"/>
    </row>
    <row r="37" spans="1:3" s="248" customFormat="1" ht="12" customHeight="1">
      <c r="A37" s="12" t="s">
        <v>125</v>
      </c>
      <c r="B37" s="250" t="s">
        <v>224</v>
      </c>
      <c r="C37" s="150"/>
    </row>
    <row r="38" spans="1:3" s="248" customFormat="1" ht="12" customHeight="1">
      <c r="A38" s="12" t="s">
        <v>126</v>
      </c>
      <c r="B38" s="250" t="s">
        <v>225</v>
      </c>
      <c r="C38" s="150">
        <v>27964857</v>
      </c>
    </row>
    <row r="39" spans="1:3" s="248" customFormat="1" ht="12" customHeight="1">
      <c r="A39" s="12" t="s">
        <v>127</v>
      </c>
      <c r="B39" s="250" t="s">
        <v>226</v>
      </c>
      <c r="C39" s="150">
        <v>8350512</v>
      </c>
    </row>
    <row r="40" spans="1:3" s="248" customFormat="1" ht="12" customHeight="1">
      <c r="A40" s="12" t="s">
        <v>128</v>
      </c>
      <c r="B40" s="250" t="s">
        <v>227</v>
      </c>
      <c r="C40" s="150">
        <v>6800000</v>
      </c>
    </row>
    <row r="41" spans="1:3" s="248" customFormat="1" ht="12" customHeight="1">
      <c r="A41" s="12" t="s">
        <v>129</v>
      </c>
      <c r="B41" s="250" t="s">
        <v>228</v>
      </c>
      <c r="C41" s="150">
        <v>500000</v>
      </c>
    </row>
    <row r="42" spans="1:3" s="248" customFormat="1" ht="12" customHeight="1">
      <c r="A42" s="12" t="s">
        <v>219</v>
      </c>
      <c r="B42" s="250" t="s">
        <v>229</v>
      </c>
      <c r="C42" s="153"/>
    </row>
    <row r="43" spans="1:3" s="248" customFormat="1" ht="12" customHeight="1" thickBot="1">
      <c r="A43" s="14" t="s">
        <v>220</v>
      </c>
      <c r="B43" s="251" t="s">
        <v>230</v>
      </c>
      <c r="C43" s="238"/>
    </row>
    <row r="44" spans="1:3" s="248" customFormat="1" ht="12" customHeight="1" thickBot="1">
      <c r="A44" s="18" t="s">
        <v>13</v>
      </c>
      <c r="B44" s="19" t="s">
        <v>231</v>
      </c>
      <c r="C44" s="148">
        <f>SUM(C45:C49)</f>
        <v>15000000</v>
      </c>
    </row>
    <row r="45" spans="1:3" s="248" customFormat="1" ht="12" customHeight="1">
      <c r="A45" s="13" t="s">
        <v>69</v>
      </c>
      <c r="B45" s="249" t="s">
        <v>235</v>
      </c>
      <c r="C45" s="295"/>
    </row>
    <row r="46" spans="1:3" s="248" customFormat="1" ht="12" customHeight="1">
      <c r="A46" s="12" t="s">
        <v>70</v>
      </c>
      <c r="B46" s="250" t="s">
        <v>236</v>
      </c>
      <c r="C46" s="153">
        <v>15000000</v>
      </c>
    </row>
    <row r="47" spans="1:3" s="248" customFormat="1" ht="12" customHeight="1">
      <c r="A47" s="12" t="s">
        <v>232</v>
      </c>
      <c r="B47" s="250" t="s">
        <v>237</v>
      </c>
      <c r="C47" s="153"/>
    </row>
    <row r="48" spans="1:3" s="248" customFormat="1" ht="12" customHeight="1">
      <c r="A48" s="12" t="s">
        <v>233</v>
      </c>
      <c r="B48" s="250" t="s">
        <v>238</v>
      </c>
      <c r="C48" s="153"/>
    </row>
    <row r="49" spans="1:3" s="248" customFormat="1" ht="12" customHeight="1" thickBot="1">
      <c r="A49" s="14" t="s">
        <v>234</v>
      </c>
      <c r="B49" s="251" t="s">
        <v>239</v>
      </c>
      <c r="C49" s="238"/>
    </row>
    <row r="50" spans="1:3" s="248" customFormat="1" ht="12" customHeight="1" thickBot="1">
      <c r="A50" s="18" t="s">
        <v>130</v>
      </c>
      <c r="B50" s="19" t="s">
        <v>240</v>
      </c>
      <c r="C50" s="148">
        <f>SUM(C51:C53)</f>
        <v>10675266</v>
      </c>
    </row>
    <row r="51" spans="1:3" s="248" customFormat="1" ht="12" customHeight="1">
      <c r="A51" s="13" t="s">
        <v>71</v>
      </c>
      <c r="B51" s="249" t="s">
        <v>241</v>
      </c>
      <c r="C51" s="151"/>
    </row>
    <row r="52" spans="1:3" s="248" customFormat="1" ht="12" customHeight="1">
      <c r="A52" s="12" t="s">
        <v>72</v>
      </c>
      <c r="B52" s="250" t="s">
        <v>242</v>
      </c>
      <c r="C52" s="150"/>
    </row>
    <row r="53" spans="1:3" s="248" customFormat="1" ht="12" customHeight="1">
      <c r="A53" s="12" t="s">
        <v>245</v>
      </c>
      <c r="B53" s="250" t="s">
        <v>243</v>
      </c>
      <c r="C53" s="150">
        <v>10675266</v>
      </c>
    </row>
    <row r="54" spans="1:3" s="248" customFormat="1" ht="12" customHeight="1" thickBot="1">
      <c r="A54" s="14" t="s">
        <v>246</v>
      </c>
      <c r="B54" s="251" t="s">
        <v>244</v>
      </c>
      <c r="C54" s="152"/>
    </row>
    <row r="55" spans="1:3" s="248" customFormat="1" ht="12" customHeight="1" thickBot="1">
      <c r="A55" s="18" t="s">
        <v>15</v>
      </c>
      <c r="B55" s="143" t="s">
        <v>247</v>
      </c>
      <c r="C55" s="148">
        <f>SUM(C56:C58)</f>
        <v>2455612</v>
      </c>
    </row>
    <row r="56" spans="1:3" s="248" customFormat="1" ht="12" customHeight="1">
      <c r="A56" s="13" t="s">
        <v>131</v>
      </c>
      <c r="B56" s="249" t="s">
        <v>249</v>
      </c>
      <c r="C56" s="153"/>
    </row>
    <row r="57" spans="1:3" s="248" customFormat="1" ht="12" customHeight="1">
      <c r="A57" s="12" t="s">
        <v>132</v>
      </c>
      <c r="B57" s="250" t="s">
        <v>409</v>
      </c>
      <c r="C57" s="153"/>
    </row>
    <row r="58" spans="1:3" s="248" customFormat="1" ht="12" customHeight="1">
      <c r="A58" s="12" t="s">
        <v>162</v>
      </c>
      <c r="B58" s="250" t="s">
        <v>250</v>
      </c>
      <c r="C58" s="153">
        <v>2455612</v>
      </c>
    </row>
    <row r="59" spans="1:3" s="248" customFormat="1" ht="12" customHeight="1" thickBot="1">
      <c r="A59" s="14" t="s">
        <v>248</v>
      </c>
      <c r="B59" s="251" t="s">
        <v>251</v>
      </c>
      <c r="C59" s="153"/>
    </row>
    <row r="60" spans="1:3" s="248" customFormat="1" ht="12" customHeight="1" thickBot="1">
      <c r="A60" s="18" t="s">
        <v>16</v>
      </c>
      <c r="B60" s="19" t="s">
        <v>252</v>
      </c>
      <c r="C60" s="154">
        <f>+C5+C12+C19+C26+C33+C44+C50+C55</f>
        <v>607112891</v>
      </c>
    </row>
    <row r="61" spans="1:3" s="248" customFormat="1" ht="12" customHeight="1" thickBot="1">
      <c r="A61" s="252" t="s">
        <v>253</v>
      </c>
      <c r="B61" s="143" t="s">
        <v>254</v>
      </c>
      <c r="C61" s="148">
        <f>SUM(C62:C64)</f>
        <v>0</v>
      </c>
    </row>
    <row r="62" spans="1:3" s="248" customFormat="1" ht="12" customHeight="1">
      <c r="A62" s="13" t="s">
        <v>287</v>
      </c>
      <c r="B62" s="249" t="s">
        <v>255</v>
      </c>
      <c r="C62" s="153"/>
    </row>
    <row r="63" spans="1:3" s="248" customFormat="1" ht="12" customHeight="1">
      <c r="A63" s="12" t="s">
        <v>296</v>
      </c>
      <c r="B63" s="250" t="s">
        <v>256</v>
      </c>
      <c r="C63" s="153"/>
    </row>
    <row r="64" spans="1:3" s="248" customFormat="1" ht="12" customHeight="1" thickBot="1">
      <c r="A64" s="14" t="s">
        <v>297</v>
      </c>
      <c r="B64" s="253" t="s">
        <v>257</v>
      </c>
      <c r="C64" s="153"/>
    </row>
    <row r="65" spans="1:3" s="248" customFormat="1" ht="12" customHeight="1" thickBot="1">
      <c r="A65" s="252" t="s">
        <v>258</v>
      </c>
      <c r="B65" s="143" t="s">
        <v>259</v>
      </c>
      <c r="C65" s="148">
        <f>SUM(C66:C69)</f>
        <v>0</v>
      </c>
    </row>
    <row r="66" spans="1:3" s="248" customFormat="1" ht="12" customHeight="1">
      <c r="A66" s="13" t="s">
        <v>111</v>
      </c>
      <c r="B66" s="249" t="s">
        <v>260</v>
      </c>
      <c r="C66" s="153"/>
    </row>
    <row r="67" spans="1:3" s="248" customFormat="1" ht="12" customHeight="1">
      <c r="A67" s="12" t="s">
        <v>112</v>
      </c>
      <c r="B67" s="250" t="s">
        <v>261</v>
      </c>
      <c r="C67" s="153"/>
    </row>
    <row r="68" spans="1:3" s="248" customFormat="1" ht="12" customHeight="1">
      <c r="A68" s="12" t="s">
        <v>288</v>
      </c>
      <c r="B68" s="250" t="s">
        <v>262</v>
      </c>
      <c r="C68" s="153"/>
    </row>
    <row r="69" spans="1:3" s="248" customFormat="1" ht="12" customHeight="1" thickBot="1">
      <c r="A69" s="14" t="s">
        <v>289</v>
      </c>
      <c r="B69" s="251" t="s">
        <v>263</v>
      </c>
      <c r="C69" s="153"/>
    </row>
    <row r="70" spans="1:3" s="248" customFormat="1" ht="12" customHeight="1" thickBot="1">
      <c r="A70" s="252" t="s">
        <v>264</v>
      </c>
      <c r="B70" s="143" t="s">
        <v>265</v>
      </c>
      <c r="C70" s="148">
        <f>SUM(C71:C72)</f>
        <v>0</v>
      </c>
    </row>
    <row r="71" spans="1:3" s="248" customFormat="1" ht="12" customHeight="1">
      <c r="A71" s="13" t="s">
        <v>290</v>
      </c>
      <c r="B71" s="249" t="s">
        <v>266</v>
      </c>
      <c r="C71" s="153"/>
    </row>
    <row r="72" spans="1:3" s="248" customFormat="1" ht="12" customHeight="1" thickBot="1">
      <c r="A72" s="14" t="s">
        <v>291</v>
      </c>
      <c r="B72" s="251" t="s">
        <v>267</v>
      </c>
      <c r="C72" s="153"/>
    </row>
    <row r="73" spans="1:3" s="248" customFormat="1" ht="12" customHeight="1" thickBot="1">
      <c r="A73" s="252" t="s">
        <v>268</v>
      </c>
      <c r="B73" s="143" t="s">
        <v>269</v>
      </c>
      <c r="C73" s="148">
        <f>SUM(C74:C76)</f>
        <v>0</v>
      </c>
    </row>
    <row r="74" spans="1:3" s="248" customFormat="1" ht="12" customHeight="1">
      <c r="A74" s="13" t="s">
        <v>292</v>
      </c>
      <c r="B74" s="249" t="s">
        <v>270</v>
      </c>
      <c r="C74" s="153"/>
    </row>
    <row r="75" spans="1:3" s="248" customFormat="1" ht="12" customHeight="1">
      <c r="A75" s="12" t="s">
        <v>293</v>
      </c>
      <c r="B75" s="250" t="s">
        <v>271</v>
      </c>
      <c r="C75" s="153"/>
    </row>
    <row r="76" spans="1:3" s="248" customFormat="1" ht="12" customHeight="1" thickBot="1">
      <c r="A76" s="14" t="s">
        <v>294</v>
      </c>
      <c r="B76" s="251" t="s">
        <v>272</v>
      </c>
      <c r="C76" s="153"/>
    </row>
    <row r="77" spans="1:3" s="248" customFormat="1" ht="12" customHeight="1" thickBot="1">
      <c r="A77" s="252" t="s">
        <v>273</v>
      </c>
      <c r="B77" s="143" t="s">
        <v>295</v>
      </c>
      <c r="C77" s="148">
        <f>SUM(C78:C81)</f>
        <v>0</v>
      </c>
    </row>
    <row r="78" spans="1:3" s="248" customFormat="1" ht="12" customHeight="1">
      <c r="A78" s="254" t="s">
        <v>274</v>
      </c>
      <c r="B78" s="249" t="s">
        <v>275</v>
      </c>
      <c r="C78" s="153"/>
    </row>
    <row r="79" spans="1:3" s="248" customFormat="1" ht="12" customHeight="1">
      <c r="A79" s="255" t="s">
        <v>276</v>
      </c>
      <c r="B79" s="250" t="s">
        <v>277</v>
      </c>
      <c r="C79" s="153"/>
    </row>
    <row r="80" spans="1:3" s="248" customFormat="1" ht="12" customHeight="1">
      <c r="A80" s="255" t="s">
        <v>278</v>
      </c>
      <c r="B80" s="250" t="s">
        <v>279</v>
      </c>
      <c r="C80" s="153"/>
    </row>
    <row r="81" spans="1:3" s="248" customFormat="1" ht="12" customHeight="1" thickBot="1">
      <c r="A81" s="256" t="s">
        <v>280</v>
      </c>
      <c r="B81" s="251" t="s">
        <v>281</v>
      </c>
      <c r="C81" s="153"/>
    </row>
    <row r="82" spans="1:3" s="248" customFormat="1" ht="13.5" customHeight="1" thickBot="1">
      <c r="A82" s="252" t="s">
        <v>282</v>
      </c>
      <c r="B82" s="143" t="s">
        <v>283</v>
      </c>
      <c r="C82" s="296"/>
    </row>
    <row r="83" spans="1:3" s="248" customFormat="1" ht="15.75" customHeight="1" thickBot="1">
      <c r="A83" s="252" t="s">
        <v>284</v>
      </c>
      <c r="B83" s="257" t="s">
        <v>285</v>
      </c>
      <c r="C83" s="154">
        <f>+C61+C65+C70+C73+C77+C82</f>
        <v>0</v>
      </c>
    </row>
    <row r="84" spans="1:3" s="248" customFormat="1" ht="16.5" customHeight="1" thickBot="1">
      <c r="A84" s="258" t="s">
        <v>298</v>
      </c>
      <c r="B84" s="259" t="s">
        <v>286</v>
      </c>
      <c r="C84" s="154">
        <f>+C60+C83</f>
        <v>607112891</v>
      </c>
    </row>
    <row r="85" spans="1:3" s="248" customFormat="1" ht="83.25" customHeight="1">
      <c r="A85" s="3"/>
      <c r="B85" s="4"/>
    </row>
    <row r="86" spans="1:3" ht="16.5" customHeight="1">
      <c r="A86" s="525" t="s">
        <v>36</v>
      </c>
      <c r="B86" s="525"/>
    </row>
    <row r="87" spans="1:3" s="260" customFormat="1" ht="16.5" customHeight="1" thickBot="1">
      <c r="A87" s="527" t="s">
        <v>114</v>
      </c>
      <c r="B87" s="527"/>
      <c r="C87" s="61" t="s">
        <v>582</v>
      </c>
    </row>
    <row r="88" spans="1:3" ht="38.1" customHeight="1" thickBot="1">
      <c r="A88" s="21" t="s">
        <v>61</v>
      </c>
      <c r="B88" s="22" t="s">
        <v>37</v>
      </c>
      <c r="C88" s="30" t="s">
        <v>561</v>
      </c>
    </row>
    <row r="89" spans="1:3" s="247" customFormat="1" ht="12" customHeight="1" thickBot="1">
      <c r="A89" s="27">
        <v>1</v>
      </c>
      <c r="B89" s="28">
        <v>2</v>
      </c>
      <c r="C89" s="29">
        <v>4</v>
      </c>
    </row>
    <row r="90" spans="1:3" ht="12" customHeight="1" thickBot="1">
      <c r="A90" s="20" t="s">
        <v>8</v>
      </c>
      <c r="B90" s="26" t="s">
        <v>301</v>
      </c>
      <c r="C90" s="147">
        <f>SUM(C91:C95)</f>
        <v>565118753</v>
      </c>
    </row>
    <row r="91" spans="1:3" ht="12" customHeight="1">
      <c r="A91" s="15" t="s">
        <v>73</v>
      </c>
      <c r="B91" s="8" t="s">
        <v>38</v>
      </c>
      <c r="C91" s="149">
        <v>245110450</v>
      </c>
    </row>
    <row r="92" spans="1:3" ht="12" customHeight="1">
      <c r="A92" s="12" t="s">
        <v>74</v>
      </c>
      <c r="B92" s="6" t="s">
        <v>133</v>
      </c>
      <c r="C92" s="150">
        <v>67394230</v>
      </c>
    </row>
    <row r="93" spans="1:3" ht="12" customHeight="1">
      <c r="A93" s="12" t="s">
        <v>75</v>
      </c>
      <c r="B93" s="6" t="s">
        <v>102</v>
      </c>
      <c r="C93" s="152">
        <v>229070013</v>
      </c>
    </row>
    <row r="94" spans="1:3" ht="12" customHeight="1">
      <c r="A94" s="12" t="s">
        <v>76</v>
      </c>
      <c r="B94" s="9" t="s">
        <v>134</v>
      </c>
      <c r="C94" s="152">
        <v>10000000</v>
      </c>
    </row>
    <row r="95" spans="1:3" ht="12" customHeight="1">
      <c r="A95" s="12" t="s">
        <v>84</v>
      </c>
      <c r="B95" s="17" t="s">
        <v>135</v>
      </c>
      <c r="C95" s="152">
        <v>13544060</v>
      </c>
    </row>
    <row r="96" spans="1:3" ht="12" customHeight="1">
      <c r="A96" s="12" t="s">
        <v>77</v>
      </c>
      <c r="B96" s="6" t="s">
        <v>302</v>
      </c>
      <c r="C96" s="152"/>
    </row>
    <row r="97" spans="1:3" ht="12" customHeight="1">
      <c r="A97" s="12" t="s">
        <v>78</v>
      </c>
      <c r="B97" s="63" t="s">
        <v>303</v>
      </c>
      <c r="C97" s="152"/>
    </row>
    <row r="98" spans="1:3" ht="12" customHeight="1">
      <c r="A98" s="12" t="s">
        <v>85</v>
      </c>
      <c r="B98" s="64" t="s">
        <v>304</v>
      </c>
      <c r="C98" s="152"/>
    </row>
    <row r="99" spans="1:3" ht="12" customHeight="1">
      <c r="A99" s="12" t="s">
        <v>86</v>
      </c>
      <c r="B99" s="64" t="s">
        <v>305</v>
      </c>
      <c r="C99" s="152"/>
    </row>
    <row r="100" spans="1:3" ht="12" customHeight="1">
      <c r="A100" s="12" t="s">
        <v>87</v>
      </c>
      <c r="B100" s="63" t="s">
        <v>306</v>
      </c>
      <c r="C100" s="152">
        <v>11967760</v>
      </c>
    </row>
    <row r="101" spans="1:3" ht="12" customHeight="1">
      <c r="A101" s="12" t="s">
        <v>88</v>
      </c>
      <c r="B101" s="63" t="s">
        <v>307</v>
      </c>
      <c r="C101" s="152"/>
    </row>
    <row r="102" spans="1:3" ht="12" customHeight="1">
      <c r="A102" s="12" t="s">
        <v>90</v>
      </c>
      <c r="B102" s="64" t="s">
        <v>308</v>
      </c>
      <c r="C102" s="152"/>
    </row>
    <row r="103" spans="1:3" ht="12" customHeight="1">
      <c r="A103" s="11" t="s">
        <v>136</v>
      </c>
      <c r="B103" s="65" t="s">
        <v>309</v>
      </c>
      <c r="C103" s="152"/>
    </row>
    <row r="104" spans="1:3" ht="12" customHeight="1">
      <c r="A104" s="12" t="s">
        <v>299</v>
      </c>
      <c r="B104" s="65" t="s">
        <v>310</v>
      </c>
      <c r="C104" s="152"/>
    </row>
    <row r="105" spans="1:3" ht="12" customHeight="1" thickBot="1">
      <c r="A105" s="16" t="s">
        <v>300</v>
      </c>
      <c r="B105" s="66" t="s">
        <v>311</v>
      </c>
      <c r="C105" s="155">
        <v>1576300</v>
      </c>
    </row>
    <row r="106" spans="1:3" ht="12" customHeight="1" thickBot="1">
      <c r="A106" s="18" t="s">
        <v>9</v>
      </c>
      <c r="B106" s="25" t="s">
        <v>312</v>
      </c>
      <c r="C106" s="148">
        <f>+C107+C109+C111</f>
        <v>31095535</v>
      </c>
    </row>
    <row r="107" spans="1:3" ht="12" customHeight="1">
      <c r="A107" s="13" t="s">
        <v>79</v>
      </c>
      <c r="B107" s="6" t="s">
        <v>160</v>
      </c>
      <c r="C107" s="151">
        <v>31095535</v>
      </c>
    </row>
    <row r="108" spans="1:3" ht="12" customHeight="1">
      <c r="A108" s="13" t="s">
        <v>80</v>
      </c>
      <c r="B108" s="10" t="s">
        <v>316</v>
      </c>
      <c r="C108" s="151">
        <v>0</v>
      </c>
    </row>
    <row r="109" spans="1:3" ht="12" customHeight="1">
      <c r="A109" s="13" t="s">
        <v>81</v>
      </c>
      <c r="B109" s="10" t="s">
        <v>137</v>
      </c>
      <c r="C109" s="150"/>
    </row>
    <row r="110" spans="1:3" ht="12" customHeight="1">
      <c r="A110" s="13" t="s">
        <v>82</v>
      </c>
      <c r="B110" s="10" t="s">
        <v>317</v>
      </c>
      <c r="C110" s="141"/>
    </row>
    <row r="111" spans="1:3" ht="12" customHeight="1">
      <c r="A111" s="13" t="s">
        <v>83</v>
      </c>
      <c r="B111" s="145" t="s">
        <v>163</v>
      </c>
      <c r="C111" s="141"/>
    </row>
    <row r="112" spans="1:3" ht="12" customHeight="1">
      <c r="A112" s="13" t="s">
        <v>89</v>
      </c>
      <c r="B112" s="144" t="s">
        <v>410</v>
      </c>
      <c r="C112" s="141"/>
    </row>
    <row r="113" spans="1:3" ht="12" customHeight="1">
      <c r="A113" s="13" t="s">
        <v>91</v>
      </c>
      <c r="B113" s="245" t="s">
        <v>322</v>
      </c>
      <c r="C113" s="141"/>
    </row>
    <row r="114" spans="1:3">
      <c r="A114" s="13" t="s">
        <v>138</v>
      </c>
      <c r="B114" s="64" t="s">
        <v>305</v>
      </c>
      <c r="C114" s="141"/>
    </row>
    <row r="115" spans="1:3" ht="12" customHeight="1">
      <c r="A115" s="13" t="s">
        <v>139</v>
      </c>
      <c r="B115" s="64" t="s">
        <v>321</v>
      </c>
      <c r="C115" s="141"/>
    </row>
    <row r="116" spans="1:3" ht="12" customHeight="1">
      <c r="A116" s="13" t="s">
        <v>140</v>
      </c>
      <c r="B116" s="64" t="s">
        <v>320</v>
      </c>
      <c r="C116" s="141"/>
    </row>
    <row r="117" spans="1:3" ht="12" customHeight="1">
      <c r="A117" s="13" t="s">
        <v>313</v>
      </c>
      <c r="B117" s="64" t="s">
        <v>308</v>
      </c>
      <c r="C117" s="141"/>
    </row>
    <row r="118" spans="1:3" ht="12" customHeight="1">
      <c r="A118" s="13" t="s">
        <v>314</v>
      </c>
      <c r="B118" s="64" t="s">
        <v>319</v>
      </c>
      <c r="C118" s="141"/>
    </row>
    <row r="119" spans="1:3" ht="16.5" thickBot="1">
      <c r="A119" s="11" t="s">
        <v>315</v>
      </c>
      <c r="B119" s="64" t="s">
        <v>318</v>
      </c>
      <c r="C119" s="142"/>
    </row>
    <row r="120" spans="1:3" ht="12" customHeight="1" thickBot="1">
      <c r="A120" s="18" t="s">
        <v>10</v>
      </c>
      <c r="B120" s="59" t="s">
        <v>323</v>
      </c>
      <c r="C120" s="148">
        <f>+C121+C122</f>
        <v>10898603</v>
      </c>
    </row>
    <row r="121" spans="1:3" ht="12" customHeight="1">
      <c r="A121" s="13" t="s">
        <v>62</v>
      </c>
      <c r="B121" s="7" t="s">
        <v>50</v>
      </c>
      <c r="C121" s="151">
        <v>3176493</v>
      </c>
    </row>
    <row r="122" spans="1:3" ht="12" customHeight="1" thickBot="1">
      <c r="A122" s="14" t="s">
        <v>63</v>
      </c>
      <c r="B122" s="10" t="s">
        <v>51</v>
      </c>
      <c r="C122" s="152">
        <v>7722110</v>
      </c>
    </row>
    <row r="123" spans="1:3" ht="12" customHeight="1" thickBot="1">
      <c r="A123" s="18" t="s">
        <v>11</v>
      </c>
      <c r="B123" s="59" t="s">
        <v>324</v>
      </c>
      <c r="C123" s="148">
        <f>+C90+C106+C120</f>
        <v>607112891</v>
      </c>
    </row>
    <row r="124" spans="1:3" ht="12" customHeight="1" thickBot="1">
      <c r="A124" s="18" t="s">
        <v>12</v>
      </c>
      <c r="B124" s="59" t="s">
        <v>325</v>
      </c>
      <c r="C124" s="148">
        <f>+C125+C126+C127</f>
        <v>0</v>
      </c>
    </row>
    <row r="125" spans="1:3" ht="12" customHeight="1">
      <c r="A125" s="13" t="s">
        <v>66</v>
      </c>
      <c r="B125" s="7" t="s">
        <v>326</v>
      </c>
      <c r="C125" s="141"/>
    </row>
    <row r="126" spans="1:3" ht="12" customHeight="1">
      <c r="A126" s="13" t="s">
        <v>67</v>
      </c>
      <c r="B126" s="7" t="s">
        <v>327</v>
      </c>
      <c r="C126" s="141"/>
    </row>
    <row r="127" spans="1:3" ht="12" customHeight="1" thickBot="1">
      <c r="A127" s="11" t="s">
        <v>68</v>
      </c>
      <c r="B127" s="5" t="s">
        <v>328</v>
      </c>
      <c r="C127" s="141"/>
    </row>
    <row r="128" spans="1:3" ht="12" customHeight="1" thickBot="1">
      <c r="A128" s="18" t="s">
        <v>13</v>
      </c>
      <c r="B128" s="59" t="s">
        <v>372</v>
      </c>
      <c r="C128" s="148">
        <f>+C129+C130+C131+C132</f>
        <v>0</v>
      </c>
    </row>
    <row r="129" spans="1:8" ht="12" customHeight="1">
      <c r="A129" s="13" t="s">
        <v>69</v>
      </c>
      <c r="B129" s="7" t="s">
        <v>329</v>
      </c>
      <c r="C129" s="141"/>
    </row>
    <row r="130" spans="1:8" ht="12" customHeight="1">
      <c r="A130" s="13" t="s">
        <v>70</v>
      </c>
      <c r="B130" s="7" t="s">
        <v>330</v>
      </c>
      <c r="C130" s="141"/>
    </row>
    <row r="131" spans="1:8" ht="12" customHeight="1">
      <c r="A131" s="13" t="s">
        <v>232</v>
      </c>
      <c r="B131" s="7" t="s">
        <v>331</v>
      </c>
      <c r="C131" s="141"/>
    </row>
    <row r="132" spans="1:8" ht="12" customHeight="1" thickBot="1">
      <c r="A132" s="11" t="s">
        <v>233</v>
      </c>
      <c r="B132" s="5" t="s">
        <v>332</v>
      </c>
      <c r="C132" s="141"/>
    </row>
    <row r="133" spans="1:8" ht="12" customHeight="1" thickBot="1">
      <c r="A133" s="18" t="s">
        <v>14</v>
      </c>
      <c r="B133" s="59" t="s">
        <v>333</v>
      </c>
      <c r="C133" s="154">
        <f>+C134+C135+C136+C137</f>
        <v>0</v>
      </c>
    </row>
    <row r="134" spans="1:8" ht="12" customHeight="1">
      <c r="A134" s="13" t="s">
        <v>71</v>
      </c>
      <c r="B134" s="7" t="s">
        <v>334</v>
      </c>
      <c r="C134" s="141"/>
    </row>
    <row r="135" spans="1:8" ht="12" customHeight="1">
      <c r="A135" s="13" t="s">
        <v>72</v>
      </c>
      <c r="B135" s="7" t="s">
        <v>344</v>
      </c>
      <c r="C135" s="141"/>
    </row>
    <row r="136" spans="1:8" ht="12" customHeight="1">
      <c r="A136" s="13" t="s">
        <v>245</v>
      </c>
      <c r="B136" s="7" t="s">
        <v>335</v>
      </c>
      <c r="C136" s="141"/>
    </row>
    <row r="137" spans="1:8" ht="12" customHeight="1" thickBot="1">
      <c r="A137" s="11" t="s">
        <v>246</v>
      </c>
      <c r="B137" s="5" t="s">
        <v>428</v>
      </c>
      <c r="C137" s="141"/>
    </row>
    <row r="138" spans="1:8" ht="12" customHeight="1" thickBot="1">
      <c r="A138" s="18" t="s">
        <v>15</v>
      </c>
      <c r="B138" s="59" t="s">
        <v>337</v>
      </c>
      <c r="C138" s="156">
        <f>+C139+C140+C141+C142</f>
        <v>0</v>
      </c>
    </row>
    <row r="139" spans="1:8" ht="12" customHeight="1">
      <c r="A139" s="13" t="s">
        <v>131</v>
      </c>
      <c r="B139" s="7" t="s">
        <v>338</v>
      </c>
      <c r="C139" s="141"/>
    </row>
    <row r="140" spans="1:8" ht="12" customHeight="1">
      <c r="A140" s="13" t="s">
        <v>132</v>
      </c>
      <c r="B140" s="7" t="s">
        <v>339</v>
      </c>
      <c r="C140" s="141"/>
    </row>
    <row r="141" spans="1:8" ht="12" customHeight="1">
      <c r="A141" s="13" t="s">
        <v>162</v>
      </c>
      <c r="B141" s="7" t="s">
        <v>340</v>
      </c>
      <c r="C141" s="141"/>
    </row>
    <row r="142" spans="1:8" ht="12" customHeight="1" thickBot="1">
      <c r="A142" s="13" t="s">
        <v>248</v>
      </c>
      <c r="B142" s="7" t="s">
        <v>341</v>
      </c>
      <c r="C142" s="141"/>
    </row>
    <row r="143" spans="1:8" ht="15" customHeight="1" thickBot="1">
      <c r="A143" s="18" t="s">
        <v>16</v>
      </c>
      <c r="B143" s="59" t="s">
        <v>342</v>
      </c>
      <c r="C143" s="261">
        <f>+C124+C128+C133+C138</f>
        <v>0</v>
      </c>
      <c r="E143" s="262"/>
      <c r="F143" s="263"/>
      <c r="G143" s="263"/>
      <c r="H143" s="263"/>
    </row>
    <row r="144" spans="1:8" s="248" customFormat="1" ht="12.95" customHeight="1" thickBot="1">
      <c r="A144" s="146" t="s">
        <v>17</v>
      </c>
      <c r="B144" s="225" t="s">
        <v>343</v>
      </c>
      <c r="C144" s="261">
        <f>+C123+C143</f>
        <v>607112891</v>
      </c>
    </row>
    <row r="145" spans="1:3" ht="7.5" customHeight="1"/>
    <row r="146" spans="1:3">
      <c r="A146" s="528"/>
      <c r="B146" s="528"/>
    </row>
    <row r="147" spans="1:3" ht="15" customHeight="1">
      <c r="A147" s="524"/>
      <c r="B147" s="524"/>
    </row>
    <row r="148" spans="1:3" ht="13.5" customHeight="1">
      <c r="A148" s="303"/>
      <c r="B148" s="304"/>
      <c r="C148" s="264"/>
    </row>
    <row r="149" spans="1:3" ht="27.75" customHeight="1">
      <c r="A149" s="303"/>
      <c r="B149" s="304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Község Önkormányzat
2015. ÉVI KÖLTSÉGVETÉS
KÖTELEZŐ FELADATAINAK MÉRLEGE &amp;R&amp;"Times New Roman CE,Félkövér dőlt"&amp;11 1.2. melléklet a 11/2016. (II.24. önkormányzati rendelethez</oddHeader>
  </headerFooter>
  <rowBreaks count="1" manualBreakCount="1">
    <brk id="84" max="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21" style="137" customWidth="1"/>
    <col min="4" max="16384" width="9.33203125" style="137"/>
  </cols>
  <sheetData>
    <row r="1" spans="1:3" s="116" customFormat="1" ht="21" customHeight="1" thickBot="1">
      <c r="A1" s="115"/>
      <c r="B1" s="574" t="s">
        <v>618</v>
      </c>
      <c r="C1" s="574"/>
    </row>
    <row r="2" spans="1:3" s="288" customFormat="1" ht="25.5" customHeight="1">
      <c r="A2" s="239" t="s">
        <v>152</v>
      </c>
      <c r="B2" s="208" t="s">
        <v>421</v>
      </c>
      <c r="C2" s="222" t="s">
        <v>52</v>
      </c>
    </row>
    <row r="3" spans="1:3" s="288" customFormat="1" ht="24.75" thickBot="1">
      <c r="A3" s="280" t="s">
        <v>151</v>
      </c>
      <c r="B3" s="209" t="s">
        <v>403</v>
      </c>
      <c r="C3" s="223" t="s">
        <v>414</v>
      </c>
    </row>
    <row r="4" spans="1:3" s="289" customFormat="1" ht="15.95" customHeight="1" thickBot="1">
      <c r="A4" s="119"/>
      <c r="B4" s="119"/>
      <c r="C4" s="120" t="s">
        <v>43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4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SUM(C37:C39)</f>
        <v>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/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0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0</v>
      </c>
    </row>
    <row r="45" spans="1:3" ht="12" customHeight="1">
      <c r="A45" s="282" t="s">
        <v>73</v>
      </c>
      <c r="B45" s="7" t="s">
        <v>38</v>
      </c>
      <c r="C45" s="42"/>
    </row>
    <row r="46" spans="1:3" ht="12" customHeight="1">
      <c r="A46" s="282" t="s">
        <v>74</v>
      </c>
      <c r="B46" s="6" t="s">
        <v>133</v>
      </c>
      <c r="C46" s="44"/>
    </row>
    <row r="47" spans="1:3" ht="12" customHeight="1">
      <c r="A47" s="282" t="s">
        <v>75</v>
      </c>
      <c r="B47" s="6" t="s">
        <v>102</v>
      </c>
      <c r="C47" s="44"/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0</v>
      </c>
    </row>
    <row r="51" spans="1:3" s="292" customFormat="1" ht="12" customHeight="1">
      <c r="A51" s="282" t="s">
        <v>79</v>
      </c>
      <c r="B51" s="7" t="s">
        <v>160</v>
      </c>
      <c r="C51" s="42"/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/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19.6640625" style="137" customWidth="1"/>
    <col min="4" max="16384" width="9.33203125" style="137"/>
  </cols>
  <sheetData>
    <row r="1" spans="1:3" s="116" customFormat="1" ht="21" customHeight="1" thickBot="1">
      <c r="A1" s="115"/>
      <c r="B1" s="574" t="s">
        <v>619</v>
      </c>
      <c r="C1" s="574"/>
    </row>
    <row r="2" spans="1:3" s="288" customFormat="1" ht="25.5" customHeight="1">
      <c r="A2" s="239" t="s">
        <v>152</v>
      </c>
      <c r="B2" s="208" t="s">
        <v>423</v>
      </c>
      <c r="C2" s="222" t="s">
        <v>53</v>
      </c>
    </row>
    <row r="3" spans="1:3" s="288" customFormat="1" ht="24.75" thickBot="1">
      <c r="A3" s="280" t="s">
        <v>151</v>
      </c>
      <c r="B3" s="209" t="s">
        <v>378</v>
      </c>
      <c r="C3" s="223" t="s">
        <v>42</v>
      </c>
    </row>
    <row r="4" spans="1:3" s="289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3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133682610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>
        <v>133682610</v>
      </c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133682610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132412610</v>
      </c>
    </row>
    <row r="45" spans="1:3" ht="12" customHeight="1">
      <c r="A45" s="282" t="s">
        <v>73</v>
      </c>
      <c r="B45" s="7" t="s">
        <v>38</v>
      </c>
      <c r="C45" s="42">
        <v>91777030</v>
      </c>
    </row>
    <row r="46" spans="1:3" ht="12" customHeight="1">
      <c r="A46" s="282" t="s">
        <v>74</v>
      </c>
      <c r="B46" s="6" t="s">
        <v>133</v>
      </c>
      <c r="C46" s="44">
        <v>25217837</v>
      </c>
    </row>
    <row r="47" spans="1:3" ht="12" customHeight="1">
      <c r="A47" s="282" t="s">
        <v>75</v>
      </c>
      <c r="B47" s="6" t="s">
        <v>102</v>
      </c>
      <c r="C47" s="44">
        <v>15417743</v>
      </c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1270000</v>
      </c>
    </row>
    <row r="51" spans="1:3" s="292" customFormat="1" ht="12" customHeight="1">
      <c r="A51" s="282" t="s">
        <v>79</v>
      </c>
      <c r="B51" s="7" t="s">
        <v>160</v>
      </c>
      <c r="C51" s="42">
        <v>1270000</v>
      </c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133682610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>
        <v>38</v>
      </c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"/>
  <sheetViews>
    <sheetView workbookViewId="0">
      <selection activeCell="O50" sqref="O50"/>
    </sheetView>
  </sheetViews>
  <sheetFormatPr defaultRowHeight="12.75"/>
  <sheetData/>
  <phoneticPr fontId="29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22.33203125" style="137" customWidth="1"/>
    <col min="4" max="16384" width="9.33203125" style="137"/>
  </cols>
  <sheetData>
    <row r="1" spans="1:3" s="116" customFormat="1" ht="21" customHeight="1" thickBot="1">
      <c r="A1" s="115"/>
      <c r="B1" s="574" t="s">
        <v>620</v>
      </c>
      <c r="C1" s="574"/>
    </row>
    <row r="2" spans="1:3" s="288" customFormat="1" ht="25.5" customHeight="1">
      <c r="A2" s="239" t="s">
        <v>152</v>
      </c>
      <c r="B2" s="208" t="s">
        <v>419</v>
      </c>
      <c r="C2" s="222" t="s">
        <v>414</v>
      </c>
    </row>
    <row r="3" spans="1:3" s="288" customFormat="1" ht="24.75" thickBot="1">
      <c r="A3" s="280" t="s">
        <v>151</v>
      </c>
      <c r="B3" s="209" t="s">
        <v>401</v>
      </c>
      <c r="C3" s="223" t="s">
        <v>53</v>
      </c>
    </row>
    <row r="4" spans="1:3" s="289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4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133682610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>
        <v>133682610</v>
      </c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133682610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132412610</v>
      </c>
    </row>
    <row r="45" spans="1:3" ht="12" customHeight="1">
      <c r="A45" s="282" t="s">
        <v>73</v>
      </c>
      <c r="B45" s="7" t="s">
        <v>38</v>
      </c>
      <c r="C45" s="42">
        <v>91777030</v>
      </c>
    </row>
    <row r="46" spans="1:3" ht="12" customHeight="1">
      <c r="A46" s="282" t="s">
        <v>74</v>
      </c>
      <c r="B46" s="6" t="s">
        <v>133</v>
      </c>
      <c r="C46" s="44">
        <v>25217837</v>
      </c>
    </row>
    <row r="47" spans="1:3" ht="12" customHeight="1">
      <c r="A47" s="282" t="s">
        <v>75</v>
      </c>
      <c r="B47" s="6" t="s">
        <v>102</v>
      </c>
      <c r="C47" s="44">
        <v>15417743</v>
      </c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1270000</v>
      </c>
    </row>
    <row r="51" spans="1:3" s="292" customFormat="1" ht="12" customHeight="1">
      <c r="A51" s="282" t="s">
        <v>79</v>
      </c>
      <c r="B51" s="7" t="s">
        <v>160</v>
      </c>
      <c r="C51" s="42">
        <v>1270000</v>
      </c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133682610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>
        <v>38</v>
      </c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8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>
      <c r="A1" s="115"/>
      <c r="B1" s="117"/>
      <c r="C1" s="287" t="s">
        <v>621</v>
      </c>
    </row>
    <row r="2" spans="1:3" s="288" customFormat="1" ht="25.5" customHeight="1">
      <c r="A2" s="239" t="s">
        <v>152</v>
      </c>
      <c r="B2" s="208" t="s">
        <v>419</v>
      </c>
      <c r="C2" s="222" t="s">
        <v>53</v>
      </c>
    </row>
    <row r="3" spans="1:3" s="288" customFormat="1" ht="24.75" thickBot="1">
      <c r="A3" s="280" t="s">
        <v>151</v>
      </c>
      <c r="B3" s="209" t="s">
        <v>402</v>
      </c>
      <c r="C3" s="223" t="s">
        <v>53</v>
      </c>
    </row>
    <row r="4" spans="1:3" s="289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122" t="s">
        <v>45</v>
      </c>
    </row>
    <row r="6" spans="1:3" s="290" customFormat="1" ht="12.95" customHeight="1" thickBot="1">
      <c r="A6" s="96">
        <v>1</v>
      </c>
      <c r="B6" s="97">
        <v>2</v>
      </c>
      <c r="C6" s="98">
        <v>3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/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0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0</v>
      </c>
    </row>
    <row r="45" spans="1:3" ht="12" customHeight="1">
      <c r="A45" s="282" t="s">
        <v>73</v>
      </c>
      <c r="B45" s="7" t="s">
        <v>38</v>
      </c>
      <c r="C45" s="42"/>
    </row>
    <row r="46" spans="1:3" ht="12" customHeight="1">
      <c r="A46" s="282" t="s">
        <v>74</v>
      </c>
      <c r="B46" s="6" t="s">
        <v>133</v>
      </c>
      <c r="C46" s="44"/>
    </row>
    <row r="47" spans="1:3" ht="12" customHeight="1">
      <c r="A47" s="282" t="s">
        <v>75</v>
      </c>
      <c r="B47" s="6" t="s">
        <v>102</v>
      </c>
      <c r="C47" s="44"/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0</v>
      </c>
    </row>
    <row r="51" spans="1:3" s="292" customFormat="1" ht="12" customHeight="1">
      <c r="A51" s="282" t="s">
        <v>79</v>
      </c>
      <c r="B51" s="7" t="s">
        <v>160</v>
      </c>
      <c r="C51" s="42"/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/>
    </row>
    <row r="58" spans="1:3" ht="14.25" customHeight="1" thickBot="1">
      <c r="A58" s="138" t="s">
        <v>155</v>
      </c>
      <c r="B58" s="139"/>
      <c r="C58" s="57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>
      <c r="A1" s="115"/>
      <c r="B1" s="117"/>
      <c r="C1" s="287" t="s">
        <v>622</v>
      </c>
    </row>
    <row r="2" spans="1:3" s="288" customFormat="1" ht="25.5" customHeight="1">
      <c r="A2" s="239" t="s">
        <v>152</v>
      </c>
      <c r="B2" s="208" t="s">
        <v>419</v>
      </c>
      <c r="C2" s="222" t="s">
        <v>53</v>
      </c>
    </row>
    <row r="3" spans="1:3" s="288" customFormat="1" ht="24.75" thickBot="1">
      <c r="A3" s="280" t="s">
        <v>151</v>
      </c>
      <c r="B3" s="209" t="s">
        <v>403</v>
      </c>
      <c r="C3" s="223" t="s">
        <v>414</v>
      </c>
    </row>
    <row r="4" spans="1:3" s="289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122" t="s">
        <v>45</v>
      </c>
    </row>
    <row r="6" spans="1:3" s="290" customFormat="1" ht="12.95" customHeight="1" thickBot="1">
      <c r="A6" s="96">
        <v>1</v>
      </c>
      <c r="B6" s="97">
        <v>2</v>
      </c>
      <c r="C6" s="98">
        <v>3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/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0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0</v>
      </c>
    </row>
    <row r="45" spans="1:3" ht="12" customHeight="1">
      <c r="A45" s="282" t="s">
        <v>73</v>
      </c>
      <c r="B45" s="7" t="s">
        <v>38</v>
      </c>
      <c r="C45" s="42"/>
    </row>
    <row r="46" spans="1:3" ht="12" customHeight="1">
      <c r="A46" s="282" t="s">
        <v>74</v>
      </c>
      <c r="B46" s="6" t="s">
        <v>133</v>
      </c>
      <c r="C46" s="44"/>
    </row>
    <row r="47" spans="1:3" ht="12" customHeight="1">
      <c r="A47" s="282" t="s">
        <v>75</v>
      </c>
      <c r="B47" s="6" t="s">
        <v>102</v>
      </c>
      <c r="C47" s="44"/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0</v>
      </c>
    </row>
    <row r="51" spans="1:3" s="292" customFormat="1" ht="12" customHeight="1">
      <c r="A51" s="282" t="s">
        <v>79</v>
      </c>
      <c r="B51" s="7" t="s">
        <v>160</v>
      </c>
      <c r="C51" s="42"/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/>
    </row>
    <row r="58" spans="1:3" ht="14.25" customHeight="1" thickBot="1">
      <c r="A58" s="138" t="s">
        <v>155</v>
      </c>
      <c r="B58" s="139"/>
      <c r="C58" s="57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18.6640625" style="137" customWidth="1"/>
    <col min="4" max="16384" width="9.33203125" style="137"/>
  </cols>
  <sheetData>
    <row r="1" spans="1:3" s="116" customFormat="1" ht="21" customHeight="1" thickBot="1">
      <c r="A1" s="115"/>
      <c r="B1" s="574" t="s">
        <v>623</v>
      </c>
      <c r="C1" s="574"/>
    </row>
    <row r="2" spans="1:3" s="288" customFormat="1" ht="25.5" customHeight="1">
      <c r="A2" s="239" t="s">
        <v>152</v>
      </c>
      <c r="B2" s="208" t="s">
        <v>424</v>
      </c>
      <c r="C2" s="222" t="s">
        <v>414</v>
      </c>
    </row>
    <row r="3" spans="1:3" s="288" customFormat="1" ht="24.75" thickBot="1">
      <c r="A3" s="280" t="s">
        <v>151</v>
      </c>
      <c r="B3" s="209" t="s">
        <v>378</v>
      </c>
      <c r="C3" s="223" t="s">
        <v>42</v>
      </c>
    </row>
    <row r="4" spans="1:3" s="289" customFormat="1" ht="15.95" customHeight="1" thickBot="1">
      <c r="A4" s="119"/>
      <c r="B4" s="119"/>
      <c r="C4" s="120" t="s">
        <v>565</v>
      </c>
    </row>
    <row r="5" spans="1:3" ht="24.7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4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500000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>
        <v>500000</v>
      </c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500000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29600909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>
        <v>29600909</v>
      </c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30100909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29007674</v>
      </c>
    </row>
    <row r="45" spans="1:3" ht="12" customHeight="1">
      <c r="A45" s="282" t="s">
        <v>73</v>
      </c>
      <c r="B45" s="7" t="s">
        <v>38</v>
      </c>
      <c r="C45" s="42">
        <v>17644175</v>
      </c>
    </row>
    <row r="46" spans="1:3" ht="12" customHeight="1">
      <c r="A46" s="282" t="s">
        <v>74</v>
      </c>
      <c r="B46" s="6" t="s">
        <v>133</v>
      </c>
      <c r="C46" s="44">
        <v>4629809</v>
      </c>
    </row>
    <row r="47" spans="1:3" ht="12" customHeight="1">
      <c r="A47" s="282" t="s">
        <v>75</v>
      </c>
      <c r="B47" s="6" t="s">
        <v>102</v>
      </c>
      <c r="C47" s="44">
        <v>6733690</v>
      </c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1093235</v>
      </c>
    </row>
    <row r="51" spans="1:3" s="292" customFormat="1" ht="12" customHeight="1">
      <c r="A51" s="282" t="s">
        <v>79</v>
      </c>
      <c r="B51" s="7" t="s">
        <v>160</v>
      </c>
      <c r="C51" s="42">
        <v>1093235</v>
      </c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30100909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>
        <v>9</v>
      </c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15.6640625" style="137" customWidth="1"/>
    <col min="4" max="16384" width="9.33203125" style="137"/>
  </cols>
  <sheetData>
    <row r="1" spans="1:3" s="116" customFormat="1" ht="21" customHeight="1" thickBot="1">
      <c r="A1" s="115"/>
      <c r="B1" s="574" t="s">
        <v>620</v>
      </c>
      <c r="C1" s="574"/>
    </row>
    <row r="2" spans="1:3" s="288" customFormat="1" ht="25.5" customHeight="1">
      <c r="A2" s="239" t="s">
        <v>152</v>
      </c>
      <c r="B2" s="208" t="s">
        <v>420</v>
      </c>
      <c r="C2" s="222"/>
    </row>
    <row r="3" spans="1:3" s="288" customFormat="1" ht="24.75" thickBot="1">
      <c r="A3" s="280" t="s">
        <v>151</v>
      </c>
      <c r="B3" s="209" t="s">
        <v>401</v>
      </c>
      <c r="C3" s="223"/>
    </row>
    <row r="4" spans="1:3" s="289" customFormat="1" ht="15.95" customHeight="1" thickBot="1">
      <c r="A4" s="119"/>
      <c r="B4" s="119"/>
      <c r="C4" s="120" t="s">
        <v>565</v>
      </c>
    </row>
    <row r="5" spans="1:3" ht="24.7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4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29600909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>
        <v>29600909</v>
      </c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29600909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28507674</v>
      </c>
    </row>
    <row r="45" spans="1:3" ht="12" customHeight="1">
      <c r="A45" s="282" t="s">
        <v>73</v>
      </c>
      <c r="B45" s="7" t="s">
        <v>38</v>
      </c>
      <c r="C45" s="42">
        <v>17644175</v>
      </c>
    </row>
    <row r="46" spans="1:3" ht="12" customHeight="1">
      <c r="A46" s="282" t="s">
        <v>74</v>
      </c>
      <c r="B46" s="6" t="s">
        <v>133</v>
      </c>
      <c r="C46" s="44">
        <v>4629809</v>
      </c>
    </row>
    <row r="47" spans="1:3" ht="12" customHeight="1">
      <c r="A47" s="282" t="s">
        <v>75</v>
      </c>
      <c r="B47" s="6" t="s">
        <v>102</v>
      </c>
      <c r="C47" s="44">
        <v>6233690</v>
      </c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1093235</v>
      </c>
    </row>
    <row r="51" spans="1:3" s="292" customFormat="1" ht="12" customHeight="1">
      <c r="A51" s="282" t="s">
        <v>79</v>
      </c>
      <c r="B51" s="7" t="s">
        <v>160</v>
      </c>
      <c r="C51" s="42">
        <v>1093235</v>
      </c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29600909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>
        <v>9</v>
      </c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B1" sqref="B1:C1"/>
    </sheetView>
  </sheetViews>
  <sheetFormatPr defaultRowHeight="12.75"/>
  <cols>
    <col min="1" max="1" width="13.83203125" style="136" customWidth="1"/>
    <col min="2" max="2" width="79.1640625" style="137" customWidth="1"/>
    <col min="3" max="3" width="18.1640625" style="137" customWidth="1"/>
    <col min="4" max="16384" width="9.33203125" style="137"/>
  </cols>
  <sheetData>
    <row r="1" spans="1:3" s="116" customFormat="1" ht="21" customHeight="1" thickBot="1">
      <c r="A1" s="115"/>
      <c r="B1" s="574" t="s">
        <v>621</v>
      </c>
      <c r="C1" s="574"/>
    </row>
    <row r="2" spans="1:3" s="288" customFormat="1" ht="25.5" customHeight="1">
      <c r="A2" s="239" t="s">
        <v>152</v>
      </c>
      <c r="B2" s="208" t="s">
        <v>420</v>
      </c>
      <c r="C2" s="222" t="s">
        <v>414</v>
      </c>
    </row>
    <row r="3" spans="1:3" s="288" customFormat="1" ht="24.75" thickBot="1">
      <c r="A3" s="280" t="s">
        <v>151</v>
      </c>
      <c r="B3" s="209" t="s">
        <v>402</v>
      </c>
      <c r="C3" s="223" t="s">
        <v>414</v>
      </c>
    </row>
    <row r="4" spans="1:3" s="289" customFormat="1" ht="15.95" customHeight="1" thickBot="1">
      <c r="A4" s="119"/>
      <c r="B4" s="119"/>
      <c r="C4" s="120" t="s">
        <v>565</v>
      </c>
    </row>
    <row r="5" spans="1:3" ht="24.75" thickBot="1">
      <c r="A5" s="240" t="s">
        <v>153</v>
      </c>
      <c r="B5" s="121" t="s">
        <v>44</v>
      </c>
      <c r="C5" s="30" t="s">
        <v>561</v>
      </c>
    </row>
    <row r="6" spans="1:3" s="290" customFormat="1" ht="12.95" customHeight="1" thickBot="1">
      <c r="A6" s="96">
        <v>1</v>
      </c>
      <c r="B6" s="97">
        <v>2</v>
      </c>
      <c r="C6" s="98">
        <v>4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500000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>
        <v>500000</v>
      </c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500000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/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500000</v>
      </c>
    </row>
    <row r="41" spans="1:3" s="291" customFormat="1" ht="15" customHeight="1">
      <c r="A41" s="129"/>
      <c r="B41" s="130"/>
    </row>
    <row r="42" spans="1:3" ht="13.5" thickBot="1">
      <c r="A42" s="131"/>
      <c r="B42" s="132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500000</v>
      </c>
    </row>
    <row r="45" spans="1:3" ht="12" customHeight="1">
      <c r="A45" s="282" t="s">
        <v>73</v>
      </c>
      <c r="B45" s="7" t="s">
        <v>38</v>
      </c>
      <c r="C45" s="42"/>
    </row>
    <row r="46" spans="1:3" ht="12" customHeight="1">
      <c r="A46" s="282" t="s">
        <v>74</v>
      </c>
      <c r="B46" s="6" t="s">
        <v>133</v>
      </c>
      <c r="C46" s="44"/>
    </row>
    <row r="47" spans="1:3" ht="12" customHeight="1">
      <c r="A47" s="282" t="s">
        <v>75</v>
      </c>
      <c r="B47" s="6" t="s">
        <v>102</v>
      </c>
      <c r="C47" s="44">
        <v>500000</v>
      </c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0</v>
      </c>
    </row>
    <row r="51" spans="1:3" s="292" customFormat="1" ht="12" customHeight="1">
      <c r="A51" s="282" t="s">
        <v>79</v>
      </c>
      <c r="B51" s="7" t="s">
        <v>160</v>
      </c>
      <c r="C51" s="42"/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500000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/>
    </row>
    <row r="58" spans="1:3" ht="14.25" customHeight="1" thickBot="1">
      <c r="A58" s="138" t="s">
        <v>155</v>
      </c>
      <c r="B58" s="139"/>
      <c r="C58" s="57"/>
    </row>
  </sheetData>
  <sheetProtection formatCells="0"/>
  <mergeCells count="1">
    <mergeCell ref="B1:C1"/>
  </mergeCells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BreakPreview" zoomScaleSheetLayoutView="100" workbookViewId="0">
      <selection activeCell="C1" sqref="C1"/>
    </sheetView>
  </sheetViews>
  <sheetFormatPr defaultRowHeight="12.75"/>
  <cols>
    <col min="1" max="1" width="13.83203125" style="136" customWidth="1"/>
    <col min="2" max="2" width="79.1640625" style="137" customWidth="1"/>
    <col min="3" max="3" width="25" style="137" customWidth="1"/>
    <col min="4" max="16384" width="9.33203125" style="137"/>
  </cols>
  <sheetData>
    <row r="1" spans="1:3" s="116" customFormat="1" ht="21" customHeight="1" thickBot="1">
      <c r="A1" s="115"/>
      <c r="B1" s="117"/>
      <c r="C1" s="287" t="s">
        <v>624</v>
      </c>
    </row>
    <row r="2" spans="1:3" s="288" customFormat="1" ht="25.5" customHeight="1">
      <c r="A2" s="239" t="s">
        <v>152</v>
      </c>
      <c r="B2" s="208" t="s">
        <v>420</v>
      </c>
      <c r="C2" s="222" t="s">
        <v>53</v>
      </c>
    </row>
    <row r="3" spans="1:3" s="288" customFormat="1" ht="24.75" thickBot="1">
      <c r="A3" s="280" t="s">
        <v>151</v>
      </c>
      <c r="B3" s="209" t="s">
        <v>403</v>
      </c>
      <c r="C3" s="223" t="s">
        <v>414</v>
      </c>
    </row>
    <row r="4" spans="1:3" s="289" customFormat="1" ht="15.95" customHeight="1" thickBot="1">
      <c r="A4" s="119"/>
      <c r="B4" s="119"/>
      <c r="C4" s="120" t="s">
        <v>565</v>
      </c>
    </row>
    <row r="5" spans="1:3" ht="13.5" thickBot="1">
      <c r="A5" s="240" t="s">
        <v>153</v>
      </c>
      <c r="B5" s="121" t="s">
        <v>44</v>
      </c>
      <c r="C5" s="122" t="s">
        <v>45</v>
      </c>
    </row>
    <row r="6" spans="1:3" s="290" customFormat="1" ht="12.95" customHeight="1" thickBot="1">
      <c r="A6" s="96">
        <v>1</v>
      </c>
      <c r="B6" s="97">
        <v>2</v>
      </c>
      <c r="C6" s="98">
        <v>3</v>
      </c>
    </row>
    <row r="7" spans="1:3" s="290" customFormat="1" ht="15.95" customHeight="1" thickBot="1">
      <c r="A7" s="123"/>
      <c r="B7" s="124" t="s">
        <v>46</v>
      </c>
      <c r="C7" s="125"/>
    </row>
    <row r="8" spans="1:3" s="224" customFormat="1" ht="12" customHeight="1" thickBot="1">
      <c r="A8" s="96" t="s">
        <v>8</v>
      </c>
      <c r="B8" s="126" t="s">
        <v>379</v>
      </c>
      <c r="C8" s="167">
        <f>SUM(C9:C18)</f>
        <v>0</v>
      </c>
    </row>
    <row r="9" spans="1:3" s="224" customFormat="1" ht="12" customHeight="1">
      <c r="A9" s="281" t="s">
        <v>73</v>
      </c>
      <c r="B9" s="8" t="s">
        <v>221</v>
      </c>
      <c r="C9" s="213"/>
    </row>
    <row r="10" spans="1:3" s="224" customFormat="1" ht="12" customHeight="1">
      <c r="A10" s="282" t="s">
        <v>74</v>
      </c>
      <c r="B10" s="6" t="s">
        <v>222</v>
      </c>
      <c r="C10" s="165"/>
    </row>
    <row r="11" spans="1:3" s="224" customFormat="1" ht="12" customHeight="1">
      <c r="A11" s="282" t="s">
        <v>75</v>
      </c>
      <c r="B11" s="6" t="s">
        <v>223</v>
      </c>
      <c r="C11" s="165"/>
    </row>
    <row r="12" spans="1:3" s="224" customFormat="1" ht="12" customHeight="1">
      <c r="A12" s="282" t="s">
        <v>76</v>
      </c>
      <c r="B12" s="6" t="s">
        <v>224</v>
      </c>
      <c r="C12" s="165"/>
    </row>
    <row r="13" spans="1:3" s="224" customFormat="1" ht="12" customHeight="1">
      <c r="A13" s="282" t="s">
        <v>110</v>
      </c>
      <c r="B13" s="6" t="s">
        <v>225</v>
      </c>
      <c r="C13" s="165"/>
    </row>
    <row r="14" spans="1:3" s="224" customFormat="1" ht="12" customHeight="1">
      <c r="A14" s="282" t="s">
        <v>77</v>
      </c>
      <c r="B14" s="6" t="s">
        <v>380</v>
      </c>
      <c r="C14" s="165"/>
    </row>
    <row r="15" spans="1:3" s="224" customFormat="1" ht="12" customHeight="1">
      <c r="A15" s="282" t="s">
        <v>78</v>
      </c>
      <c r="B15" s="5" t="s">
        <v>381</v>
      </c>
      <c r="C15" s="165"/>
    </row>
    <row r="16" spans="1:3" s="224" customFormat="1" ht="12" customHeight="1">
      <c r="A16" s="282" t="s">
        <v>85</v>
      </c>
      <c r="B16" s="6" t="s">
        <v>228</v>
      </c>
      <c r="C16" s="214"/>
    </row>
    <row r="17" spans="1:3" s="291" customFormat="1" ht="12" customHeight="1">
      <c r="A17" s="282" t="s">
        <v>86</v>
      </c>
      <c r="B17" s="6" t="s">
        <v>229</v>
      </c>
      <c r="C17" s="165"/>
    </row>
    <row r="18" spans="1:3" s="291" customFormat="1" ht="12" customHeight="1" thickBot="1">
      <c r="A18" s="282" t="s">
        <v>87</v>
      </c>
      <c r="B18" s="5" t="s">
        <v>230</v>
      </c>
      <c r="C18" s="166"/>
    </row>
    <row r="19" spans="1:3" s="224" customFormat="1" ht="12" customHeight="1" thickBot="1">
      <c r="A19" s="96" t="s">
        <v>9</v>
      </c>
      <c r="B19" s="126" t="s">
        <v>382</v>
      </c>
      <c r="C19" s="167">
        <f>SUM(C20:C22)</f>
        <v>0</v>
      </c>
    </row>
    <row r="20" spans="1:3" s="291" customFormat="1" ht="12" customHeight="1">
      <c r="A20" s="282" t="s">
        <v>79</v>
      </c>
      <c r="B20" s="7" t="s">
        <v>196</v>
      </c>
      <c r="C20" s="165"/>
    </row>
    <row r="21" spans="1:3" s="291" customFormat="1" ht="12" customHeight="1">
      <c r="A21" s="282" t="s">
        <v>80</v>
      </c>
      <c r="B21" s="6" t="s">
        <v>383</v>
      </c>
      <c r="C21" s="165"/>
    </row>
    <row r="22" spans="1:3" s="291" customFormat="1" ht="12" customHeight="1">
      <c r="A22" s="282" t="s">
        <v>81</v>
      </c>
      <c r="B22" s="6" t="s">
        <v>384</v>
      </c>
      <c r="C22" s="165"/>
    </row>
    <row r="23" spans="1:3" s="291" customFormat="1" ht="12" customHeight="1" thickBot="1">
      <c r="A23" s="282" t="s">
        <v>82</v>
      </c>
      <c r="B23" s="6" t="s">
        <v>1</v>
      </c>
      <c r="C23" s="165"/>
    </row>
    <row r="24" spans="1:3" s="291" customFormat="1" ht="12" customHeight="1" thickBot="1">
      <c r="A24" s="99" t="s">
        <v>10</v>
      </c>
      <c r="B24" s="59" t="s">
        <v>124</v>
      </c>
      <c r="C24" s="194"/>
    </row>
    <row r="25" spans="1:3" s="291" customFormat="1" ht="12" customHeight="1" thickBot="1">
      <c r="A25" s="99" t="s">
        <v>11</v>
      </c>
      <c r="B25" s="59" t="s">
        <v>385</v>
      </c>
      <c r="C25" s="167">
        <f>+C26+C27</f>
        <v>0</v>
      </c>
    </row>
    <row r="26" spans="1:3" s="291" customFormat="1" ht="12" customHeight="1">
      <c r="A26" s="283" t="s">
        <v>206</v>
      </c>
      <c r="B26" s="284" t="s">
        <v>383</v>
      </c>
      <c r="C26" s="42"/>
    </row>
    <row r="27" spans="1:3" s="291" customFormat="1" ht="12" customHeight="1">
      <c r="A27" s="283" t="s">
        <v>209</v>
      </c>
      <c r="B27" s="285" t="s">
        <v>386</v>
      </c>
      <c r="C27" s="168"/>
    </row>
    <row r="28" spans="1:3" s="291" customFormat="1" ht="12" customHeight="1" thickBot="1">
      <c r="A28" s="282" t="s">
        <v>210</v>
      </c>
      <c r="B28" s="286" t="s">
        <v>387</v>
      </c>
      <c r="C28" s="45"/>
    </row>
    <row r="29" spans="1:3" s="291" customFormat="1" ht="12" customHeight="1" thickBot="1">
      <c r="A29" s="99" t="s">
        <v>12</v>
      </c>
      <c r="B29" s="59" t="s">
        <v>388</v>
      </c>
      <c r="C29" s="167">
        <f>+C30+C31+C32</f>
        <v>0</v>
      </c>
    </row>
    <row r="30" spans="1:3" s="291" customFormat="1" ht="12" customHeight="1">
      <c r="A30" s="283" t="s">
        <v>66</v>
      </c>
      <c r="B30" s="284" t="s">
        <v>235</v>
      </c>
      <c r="C30" s="42"/>
    </row>
    <row r="31" spans="1:3" s="291" customFormat="1" ht="12" customHeight="1">
      <c r="A31" s="283" t="s">
        <v>67</v>
      </c>
      <c r="B31" s="285" t="s">
        <v>236</v>
      </c>
      <c r="C31" s="168"/>
    </row>
    <row r="32" spans="1:3" s="291" customFormat="1" ht="12" customHeight="1" thickBot="1">
      <c r="A32" s="282" t="s">
        <v>68</v>
      </c>
      <c r="B32" s="62" t="s">
        <v>237</v>
      </c>
      <c r="C32" s="45"/>
    </row>
    <row r="33" spans="1:3" s="224" customFormat="1" ht="12" customHeight="1" thickBot="1">
      <c r="A33" s="99" t="s">
        <v>13</v>
      </c>
      <c r="B33" s="59" t="s">
        <v>347</v>
      </c>
      <c r="C33" s="194"/>
    </row>
    <row r="34" spans="1:3" s="224" customFormat="1" ht="12" customHeight="1" thickBot="1">
      <c r="A34" s="99" t="s">
        <v>14</v>
      </c>
      <c r="B34" s="59" t="s">
        <v>389</v>
      </c>
      <c r="C34" s="215"/>
    </row>
    <row r="35" spans="1:3" s="224" customFormat="1" ht="12" customHeight="1" thickBot="1">
      <c r="A35" s="96" t="s">
        <v>15</v>
      </c>
      <c r="B35" s="59" t="s">
        <v>390</v>
      </c>
      <c r="C35" s="216">
        <f>+C8+C19+C24+C25+C29+C33+C34</f>
        <v>0</v>
      </c>
    </row>
    <row r="36" spans="1:3" s="224" customFormat="1" ht="12" customHeight="1" thickBot="1">
      <c r="A36" s="127" t="s">
        <v>16</v>
      </c>
      <c r="B36" s="59" t="s">
        <v>391</v>
      </c>
      <c r="C36" s="216">
        <f>+C37+C38+C39</f>
        <v>0</v>
      </c>
    </row>
    <row r="37" spans="1:3" s="224" customFormat="1" ht="12" customHeight="1">
      <c r="A37" s="283" t="s">
        <v>392</v>
      </c>
      <c r="B37" s="284" t="s">
        <v>170</v>
      </c>
      <c r="C37" s="42"/>
    </row>
    <row r="38" spans="1:3" s="224" customFormat="1" ht="12" customHeight="1">
      <c r="A38" s="283" t="s">
        <v>393</v>
      </c>
      <c r="B38" s="285" t="s">
        <v>2</v>
      </c>
      <c r="C38" s="168"/>
    </row>
    <row r="39" spans="1:3" s="291" customFormat="1" ht="12" customHeight="1" thickBot="1">
      <c r="A39" s="282" t="s">
        <v>394</v>
      </c>
      <c r="B39" s="62" t="s">
        <v>395</v>
      </c>
      <c r="C39" s="45"/>
    </row>
    <row r="40" spans="1:3" s="291" customFormat="1" ht="15" customHeight="1" thickBot="1">
      <c r="A40" s="127" t="s">
        <v>17</v>
      </c>
      <c r="B40" s="128" t="s">
        <v>396</v>
      </c>
      <c r="C40" s="219">
        <f>+C35+C36</f>
        <v>0</v>
      </c>
    </row>
    <row r="41" spans="1:3" s="291" customFormat="1" ht="15" customHeight="1">
      <c r="A41" s="129"/>
      <c r="B41" s="130"/>
      <c r="C41" s="217"/>
    </row>
    <row r="42" spans="1:3" ht="13.5" thickBot="1">
      <c r="A42" s="131"/>
      <c r="B42" s="132"/>
      <c r="C42" s="218"/>
    </row>
    <row r="43" spans="1:3" s="290" customFormat="1" ht="16.5" customHeight="1" thickBot="1">
      <c r="A43" s="133"/>
      <c r="B43" s="134" t="s">
        <v>48</v>
      </c>
      <c r="C43" s="219"/>
    </row>
    <row r="44" spans="1:3" s="292" customFormat="1" ht="12" customHeight="1" thickBot="1">
      <c r="A44" s="99" t="s">
        <v>8</v>
      </c>
      <c r="B44" s="59" t="s">
        <v>397</v>
      </c>
      <c r="C44" s="167">
        <f>SUM(C45:C49)</f>
        <v>0</v>
      </c>
    </row>
    <row r="45" spans="1:3" ht="12" customHeight="1">
      <c r="A45" s="282" t="s">
        <v>73</v>
      </c>
      <c r="B45" s="7" t="s">
        <v>38</v>
      </c>
      <c r="C45" s="42"/>
    </row>
    <row r="46" spans="1:3" ht="12" customHeight="1">
      <c r="A46" s="282" t="s">
        <v>74</v>
      </c>
      <c r="B46" s="6" t="s">
        <v>133</v>
      </c>
      <c r="C46" s="44"/>
    </row>
    <row r="47" spans="1:3" ht="12" customHeight="1">
      <c r="A47" s="282" t="s">
        <v>75</v>
      </c>
      <c r="B47" s="6" t="s">
        <v>102</v>
      </c>
      <c r="C47" s="44"/>
    </row>
    <row r="48" spans="1:3" ht="12" customHeight="1">
      <c r="A48" s="282" t="s">
        <v>76</v>
      </c>
      <c r="B48" s="6" t="s">
        <v>134</v>
      </c>
      <c r="C48" s="44"/>
    </row>
    <row r="49" spans="1:3" ht="12" customHeight="1" thickBot="1">
      <c r="A49" s="282" t="s">
        <v>110</v>
      </c>
      <c r="B49" s="6" t="s">
        <v>135</v>
      </c>
      <c r="C49" s="44"/>
    </row>
    <row r="50" spans="1:3" ht="12" customHeight="1" thickBot="1">
      <c r="A50" s="99" t="s">
        <v>9</v>
      </c>
      <c r="B50" s="59" t="s">
        <v>398</v>
      </c>
      <c r="C50" s="167">
        <f>SUM(C51:C53)</f>
        <v>0</v>
      </c>
    </row>
    <row r="51" spans="1:3" s="292" customFormat="1" ht="12" customHeight="1">
      <c r="A51" s="282" t="s">
        <v>79</v>
      </c>
      <c r="B51" s="7" t="s">
        <v>160</v>
      </c>
      <c r="C51" s="42"/>
    </row>
    <row r="52" spans="1:3" ht="12" customHeight="1">
      <c r="A52" s="282" t="s">
        <v>80</v>
      </c>
      <c r="B52" s="6" t="s">
        <v>137</v>
      </c>
      <c r="C52" s="44"/>
    </row>
    <row r="53" spans="1:3" ht="12" customHeight="1">
      <c r="A53" s="282" t="s">
        <v>81</v>
      </c>
      <c r="B53" s="6" t="s">
        <v>49</v>
      </c>
      <c r="C53" s="44"/>
    </row>
    <row r="54" spans="1:3" ht="12" customHeight="1" thickBot="1">
      <c r="A54" s="282" t="s">
        <v>82</v>
      </c>
      <c r="B54" s="6" t="s">
        <v>3</v>
      </c>
      <c r="C54" s="44"/>
    </row>
    <row r="55" spans="1:3" ht="15" customHeight="1" thickBot="1">
      <c r="A55" s="99" t="s">
        <v>10</v>
      </c>
      <c r="B55" s="135" t="s">
        <v>399</v>
      </c>
      <c r="C55" s="220">
        <f>+C44+C50</f>
        <v>0</v>
      </c>
    </row>
    <row r="56" spans="1:3" ht="13.5" thickBot="1">
      <c r="C56" s="221"/>
    </row>
    <row r="57" spans="1:3" ht="15" customHeight="1" thickBot="1">
      <c r="A57" s="138" t="s">
        <v>154</v>
      </c>
      <c r="B57" s="139"/>
      <c r="C57" s="57"/>
    </row>
    <row r="58" spans="1:3" ht="14.25" customHeight="1" thickBot="1">
      <c r="A58" s="138" t="s">
        <v>155</v>
      </c>
      <c r="B58" s="139"/>
      <c r="C58" s="57"/>
    </row>
  </sheetData>
  <sheetProtection formatCells="0"/>
  <phoneticPr fontId="29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topLeftCell="B1" zoomScaleSheetLayoutView="100" workbookViewId="0">
      <selection activeCell="D18" sqref="D18"/>
    </sheetView>
  </sheetViews>
  <sheetFormatPr defaultRowHeight="15.75"/>
  <cols>
    <col min="1" max="1" width="9.5" style="226" customWidth="1"/>
    <col min="2" max="2" width="91.6640625" style="226" customWidth="1"/>
    <col min="3" max="3" width="17.5" style="246" customWidth="1"/>
    <col min="4" max="16384" width="9.33203125" style="246"/>
  </cols>
  <sheetData>
    <row r="1" spans="1:3" ht="15.95" customHeight="1">
      <c r="A1" s="525" t="s">
        <v>5</v>
      </c>
      <c r="B1" s="525"/>
    </row>
    <row r="2" spans="1:3" ht="15.95" customHeight="1" thickBot="1">
      <c r="A2" s="526" t="s">
        <v>113</v>
      </c>
      <c r="B2" s="526"/>
      <c r="C2" s="157" t="s">
        <v>582</v>
      </c>
    </row>
    <row r="3" spans="1:3" ht="38.1" customHeight="1" thickBot="1">
      <c r="A3" s="21" t="s">
        <v>61</v>
      </c>
      <c r="B3" s="22" t="s">
        <v>416</v>
      </c>
      <c r="C3" s="30" t="s">
        <v>561</v>
      </c>
    </row>
    <row r="4" spans="1:3" s="247" customFormat="1" ht="12" customHeight="1" thickBot="1">
      <c r="A4" s="241">
        <v>1</v>
      </c>
      <c r="B4" s="242">
        <v>2</v>
      </c>
      <c r="C4" s="243">
        <v>4</v>
      </c>
    </row>
    <row r="5" spans="1:3" s="248" customFormat="1" ht="12" customHeight="1" thickBot="1">
      <c r="A5" s="18" t="s">
        <v>8</v>
      </c>
      <c r="B5" s="19" t="s">
        <v>188</v>
      </c>
      <c r="C5" s="148">
        <f>+C6+C7+C8+C9+C10+C11</f>
        <v>0</v>
      </c>
    </row>
    <row r="6" spans="1:3" s="248" customFormat="1" ht="12" customHeight="1">
      <c r="A6" s="13" t="s">
        <v>73</v>
      </c>
      <c r="B6" s="249" t="s">
        <v>189</v>
      </c>
      <c r="C6" s="151"/>
    </row>
    <row r="7" spans="1:3" s="248" customFormat="1" ht="12" customHeight="1">
      <c r="A7" s="12" t="s">
        <v>74</v>
      </c>
      <c r="B7" s="250" t="s">
        <v>190</v>
      </c>
      <c r="C7" s="150"/>
    </row>
    <row r="8" spans="1:3" s="248" customFormat="1" ht="12" customHeight="1">
      <c r="A8" s="12" t="s">
        <v>75</v>
      </c>
      <c r="B8" s="250" t="s">
        <v>191</v>
      </c>
      <c r="C8" s="150"/>
    </row>
    <row r="9" spans="1:3" s="248" customFormat="1" ht="12" customHeight="1">
      <c r="A9" s="12" t="s">
        <v>76</v>
      </c>
      <c r="B9" s="250" t="s">
        <v>192</v>
      </c>
      <c r="C9" s="150"/>
    </row>
    <row r="10" spans="1:3" s="248" customFormat="1" ht="12" customHeight="1">
      <c r="A10" s="12" t="s">
        <v>110</v>
      </c>
      <c r="B10" s="250" t="s">
        <v>193</v>
      </c>
      <c r="C10" s="150"/>
    </row>
    <row r="11" spans="1:3" s="248" customFormat="1" ht="12" customHeight="1" thickBot="1">
      <c r="A11" s="14" t="s">
        <v>77</v>
      </c>
      <c r="B11" s="251" t="s">
        <v>194</v>
      </c>
      <c r="C11" s="150"/>
    </row>
    <row r="12" spans="1:3" s="248" customFormat="1" ht="12" customHeight="1" thickBot="1">
      <c r="A12" s="18" t="s">
        <v>9</v>
      </c>
      <c r="B12" s="143" t="s">
        <v>195</v>
      </c>
      <c r="C12" s="148">
        <f>+C13+C14+C15+C16+C17</f>
        <v>0</v>
      </c>
    </row>
    <row r="13" spans="1:3" s="248" customFormat="1" ht="12" customHeight="1">
      <c r="A13" s="13" t="s">
        <v>79</v>
      </c>
      <c r="B13" s="249" t="s">
        <v>196</v>
      </c>
      <c r="C13" s="151"/>
    </row>
    <row r="14" spans="1:3" s="248" customFormat="1" ht="12" customHeight="1">
      <c r="A14" s="12" t="s">
        <v>80</v>
      </c>
      <c r="B14" s="250" t="s">
        <v>197</v>
      </c>
      <c r="C14" s="150"/>
    </row>
    <row r="15" spans="1:3" s="248" customFormat="1" ht="12" customHeight="1">
      <c r="A15" s="12" t="s">
        <v>81</v>
      </c>
      <c r="B15" s="250" t="s">
        <v>404</v>
      </c>
      <c r="C15" s="150"/>
    </row>
    <row r="16" spans="1:3" s="248" customFormat="1" ht="12" customHeight="1">
      <c r="A16" s="12" t="s">
        <v>82</v>
      </c>
      <c r="B16" s="250" t="s">
        <v>405</v>
      </c>
      <c r="C16" s="150"/>
    </row>
    <row r="17" spans="1:3" s="248" customFormat="1" ht="12" customHeight="1">
      <c r="A17" s="12" t="s">
        <v>83</v>
      </c>
      <c r="B17" s="250" t="s">
        <v>198</v>
      </c>
      <c r="C17" s="150"/>
    </row>
    <row r="18" spans="1:3" s="248" customFormat="1" ht="12" customHeight="1" thickBot="1">
      <c r="A18" s="14" t="s">
        <v>89</v>
      </c>
      <c r="B18" s="251" t="s">
        <v>199</v>
      </c>
      <c r="C18" s="152"/>
    </row>
    <row r="19" spans="1:3" s="248" customFormat="1" ht="12" customHeight="1" thickBot="1">
      <c r="A19" s="18" t="s">
        <v>10</v>
      </c>
      <c r="B19" s="19" t="s">
        <v>200</v>
      </c>
      <c r="C19" s="148">
        <f>+C20+C21+C22+C23+C24</f>
        <v>0</v>
      </c>
    </row>
    <row r="20" spans="1:3" s="248" customFormat="1" ht="12" customHeight="1">
      <c r="A20" s="13" t="s">
        <v>62</v>
      </c>
      <c r="B20" s="249" t="s">
        <v>201</v>
      </c>
      <c r="C20" s="151"/>
    </row>
    <row r="21" spans="1:3" s="248" customFormat="1" ht="12" customHeight="1">
      <c r="A21" s="12" t="s">
        <v>63</v>
      </c>
      <c r="B21" s="250" t="s">
        <v>202</v>
      </c>
      <c r="C21" s="150"/>
    </row>
    <row r="22" spans="1:3" s="248" customFormat="1" ht="12" customHeight="1">
      <c r="A22" s="12" t="s">
        <v>64</v>
      </c>
      <c r="B22" s="250" t="s">
        <v>406</v>
      </c>
      <c r="C22" s="150"/>
    </row>
    <row r="23" spans="1:3" s="248" customFormat="1" ht="12" customHeight="1">
      <c r="A23" s="12" t="s">
        <v>65</v>
      </c>
      <c r="B23" s="250" t="s">
        <v>407</v>
      </c>
      <c r="C23" s="150"/>
    </row>
    <row r="24" spans="1:3" s="248" customFormat="1" ht="12" customHeight="1">
      <c r="A24" s="12" t="s">
        <v>121</v>
      </c>
      <c r="B24" s="250" t="s">
        <v>203</v>
      </c>
      <c r="C24" s="150"/>
    </row>
    <row r="25" spans="1:3" s="248" customFormat="1" ht="12" customHeight="1" thickBot="1">
      <c r="A25" s="14" t="s">
        <v>122</v>
      </c>
      <c r="B25" s="251" t="s">
        <v>204</v>
      </c>
      <c r="C25" s="152"/>
    </row>
    <row r="26" spans="1:3" s="248" customFormat="1" ht="12" customHeight="1" thickBot="1">
      <c r="A26" s="18" t="s">
        <v>123</v>
      </c>
      <c r="B26" s="19" t="s">
        <v>205</v>
      </c>
      <c r="C26" s="154">
        <f>+C27+C30+C31+C32</f>
        <v>24912626</v>
      </c>
    </row>
    <row r="27" spans="1:3" s="248" customFormat="1" ht="12" customHeight="1">
      <c r="A27" s="13" t="s">
        <v>206</v>
      </c>
      <c r="B27" s="249" t="s">
        <v>212</v>
      </c>
      <c r="C27" s="244">
        <f>+C28+C29</f>
        <v>24912626</v>
      </c>
    </row>
    <row r="28" spans="1:3" s="248" customFormat="1" ht="12" customHeight="1">
      <c r="A28" s="12" t="s">
        <v>207</v>
      </c>
      <c r="B28" s="250" t="s">
        <v>213</v>
      </c>
      <c r="C28" s="150">
        <v>24912626</v>
      </c>
    </row>
    <row r="29" spans="1:3" s="248" customFormat="1" ht="12" customHeight="1">
      <c r="A29" s="12" t="s">
        <v>208</v>
      </c>
      <c r="B29" s="250" t="s">
        <v>214</v>
      </c>
      <c r="C29" s="150"/>
    </row>
    <row r="30" spans="1:3" s="248" customFormat="1" ht="12" customHeight="1">
      <c r="A30" s="12" t="s">
        <v>209</v>
      </c>
      <c r="B30" s="250" t="s">
        <v>215</v>
      </c>
      <c r="C30" s="150"/>
    </row>
    <row r="31" spans="1:3" s="248" customFormat="1" ht="12" customHeight="1">
      <c r="A31" s="12" t="s">
        <v>210</v>
      </c>
      <c r="B31" s="250" t="s">
        <v>216</v>
      </c>
      <c r="C31" s="150"/>
    </row>
    <row r="32" spans="1:3" s="248" customFormat="1" ht="12" customHeight="1" thickBot="1">
      <c r="A32" s="14" t="s">
        <v>211</v>
      </c>
      <c r="B32" s="251" t="s">
        <v>217</v>
      </c>
      <c r="C32" s="152"/>
    </row>
    <row r="33" spans="1:3" s="248" customFormat="1" ht="12" customHeight="1" thickBot="1">
      <c r="A33" s="18" t="s">
        <v>12</v>
      </c>
      <c r="B33" s="19" t="s">
        <v>218</v>
      </c>
      <c r="C33" s="148">
        <f>SUM(C34:C43)</f>
        <v>0</v>
      </c>
    </row>
    <row r="34" spans="1:3" s="248" customFormat="1" ht="12" customHeight="1">
      <c r="A34" s="13" t="s">
        <v>66</v>
      </c>
      <c r="B34" s="249" t="s">
        <v>221</v>
      </c>
      <c r="C34" s="151"/>
    </row>
    <row r="35" spans="1:3" s="248" customFormat="1" ht="12" customHeight="1">
      <c r="A35" s="12" t="s">
        <v>67</v>
      </c>
      <c r="B35" s="250" t="s">
        <v>222</v>
      </c>
      <c r="C35" s="150"/>
    </row>
    <row r="36" spans="1:3" s="248" customFormat="1" ht="12" customHeight="1">
      <c r="A36" s="12" t="s">
        <v>68</v>
      </c>
      <c r="B36" s="250" t="s">
        <v>223</v>
      </c>
      <c r="C36" s="150"/>
    </row>
    <row r="37" spans="1:3" s="248" customFormat="1" ht="12" customHeight="1">
      <c r="A37" s="12" t="s">
        <v>125</v>
      </c>
      <c r="B37" s="250" t="s">
        <v>224</v>
      </c>
      <c r="C37" s="150"/>
    </row>
    <row r="38" spans="1:3" s="248" customFormat="1" ht="12" customHeight="1">
      <c r="A38" s="12" t="s">
        <v>126</v>
      </c>
      <c r="B38" s="250" t="s">
        <v>225</v>
      </c>
      <c r="C38" s="150"/>
    </row>
    <row r="39" spans="1:3" s="248" customFormat="1" ht="12" customHeight="1">
      <c r="A39" s="12" t="s">
        <v>127</v>
      </c>
      <c r="B39" s="250" t="s">
        <v>226</v>
      </c>
      <c r="C39" s="150"/>
    </row>
    <row r="40" spans="1:3" s="248" customFormat="1" ht="12" customHeight="1">
      <c r="A40" s="12" t="s">
        <v>128</v>
      </c>
      <c r="B40" s="250" t="s">
        <v>227</v>
      </c>
      <c r="C40" s="150"/>
    </row>
    <row r="41" spans="1:3" s="248" customFormat="1" ht="12" customHeight="1">
      <c r="A41" s="12" t="s">
        <v>129</v>
      </c>
      <c r="B41" s="250" t="s">
        <v>228</v>
      </c>
      <c r="C41" s="150"/>
    </row>
    <row r="42" spans="1:3" s="248" customFormat="1" ht="12" customHeight="1">
      <c r="A42" s="12" t="s">
        <v>219</v>
      </c>
      <c r="B42" s="250" t="s">
        <v>229</v>
      </c>
      <c r="C42" s="153"/>
    </row>
    <row r="43" spans="1:3" s="248" customFormat="1" ht="12" customHeight="1" thickBot="1">
      <c r="A43" s="14" t="s">
        <v>220</v>
      </c>
      <c r="B43" s="251" t="s">
        <v>230</v>
      </c>
      <c r="C43" s="238"/>
    </row>
    <row r="44" spans="1:3" s="248" customFormat="1" ht="12" customHeight="1" thickBot="1">
      <c r="A44" s="18" t="s">
        <v>13</v>
      </c>
      <c r="B44" s="19" t="s">
        <v>231</v>
      </c>
      <c r="C44" s="148">
        <f>SUM(C45:C49)</f>
        <v>0</v>
      </c>
    </row>
    <row r="45" spans="1:3" s="248" customFormat="1" ht="12" customHeight="1">
      <c r="A45" s="13" t="s">
        <v>69</v>
      </c>
      <c r="B45" s="249" t="s">
        <v>235</v>
      </c>
      <c r="C45" s="295"/>
    </row>
    <row r="46" spans="1:3" s="248" customFormat="1" ht="12" customHeight="1">
      <c r="A46" s="12" t="s">
        <v>70</v>
      </c>
      <c r="B46" s="250" t="s">
        <v>236</v>
      </c>
      <c r="C46" s="153"/>
    </row>
    <row r="47" spans="1:3" s="248" customFormat="1" ht="12" customHeight="1">
      <c r="A47" s="12" t="s">
        <v>232</v>
      </c>
      <c r="B47" s="250" t="s">
        <v>237</v>
      </c>
      <c r="C47" s="153"/>
    </row>
    <row r="48" spans="1:3" s="248" customFormat="1" ht="12" customHeight="1">
      <c r="A48" s="12" t="s">
        <v>233</v>
      </c>
      <c r="B48" s="250" t="s">
        <v>238</v>
      </c>
      <c r="C48" s="153"/>
    </row>
    <row r="49" spans="1:3" s="248" customFormat="1" ht="12" customHeight="1" thickBot="1">
      <c r="A49" s="14" t="s">
        <v>234</v>
      </c>
      <c r="B49" s="251" t="s">
        <v>239</v>
      </c>
      <c r="C49" s="238"/>
    </row>
    <row r="50" spans="1:3" s="248" customFormat="1" ht="12" customHeight="1" thickBot="1">
      <c r="A50" s="18" t="s">
        <v>130</v>
      </c>
      <c r="B50" s="19" t="s">
        <v>240</v>
      </c>
      <c r="C50" s="148">
        <f>SUM(C51:C53)</f>
        <v>0</v>
      </c>
    </row>
    <row r="51" spans="1:3" s="248" customFormat="1" ht="12" customHeight="1">
      <c r="A51" s="13" t="s">
        <v>71</v>
      </c>
      <c r="B51" s="249" t="s">
        <v>241</v>
      </c>
      <c r="C51" s="151"/>
    </row>
    <row r="52" spans="1:3" s="248" customFormat="1" ht="12" customHeight="1">
      <c r="A52" s="12" t="s">
        <v>72</v>
      </c>
      <c r="B52" s="250" t="s">
        <v>408</v>
      </c>
      <c r="C52" s="150"/>
    </row>
    <row r="53" spans="1:3" s="248" customFormat="1" ht="12" customHeight="1">
      <c r="A53" s="12" t="s">
        <v>245</v>
      </c>
      <c r="B53" s="250" t="s">
        <v>243</v>
      </c>
      <c r="C53" s="150"/>
    </row>
    <row r="54" spans="1:3" s="248" customFormat="1" ht="12" customHeight="1" thickBot="1">
      <c r="A54" s="14" t="s">
        <v>246</v>
      </c>
      <c r="B54" s="251" t="s">
        <v>244</v>
      </c>
      <c r="C54" s="152"/>
    </row>
    <row r="55" spans="1:3" s="248" customFormat="1" ht="12" customHeight="1" thickBot="1">
      <c r="A55" s="18" t="s">
        <v>15</v>
      </c>
      <c r="B55" s="143" t="s">
        <v>247</v>
      </c>
      <c r="C55" s="148">
        <f>SUM(C56:C58)</f>
        <v>0</v>
      </c>
    </row>
    <row r="56" spans="1:3" s="248" customFormat="1" ht="12" customHeight="1">
      <c r="A56" s="13" t="s">
        <v>131</v>
      </c>
      <c r="B56" s="249" t="s">
        <v>249</v>
      </c>
      <c r="C56" s="153"/>
    </row>
    <row r="57" spans="1:3" s="248" customFormat="1" ht="12" customHeight="1">
      <c r="A57" s="12" t="s">
        <v>132</v>
      </c>
      <c r="B57" s="250" t="s">
        <v>409</v>
      </c>
      <c r="C57" s="153"/>
    </row>
    <row r="58" spans="1:3" s="248" customFormat="1" ht="12" customHeight="1">
      <c r="A58" s="12" t="s">
        <v>162</v>
      </c>
      <c r="B58" s="250" t="s">
        <v>250</v>
      </c>
      <c r="C58" s="153"/>
    </row>
    <row r="59" spans="1:3" s="248" customFormat="1" ht="12" customHeight="1" thickBot="1">
      <c r="A59" s="14" t="s">
        <v>248</v>
      </c>
      <c r="B59" s="251" t="s">
        <v>251</v>
      </c>
      <c r="C59" s="153"/>
    </row>
    <row r="60" spans="1:3" s="248" customFormat="1" ht="12" customHeight="1" thickBot="1">
      <c r="A60" s="18" t="s">
        <v>16</v>
      </c>
      <c r="B60" s="19" t="s">
        <v>252</v>
      </c>
      <c r="C60" s="154">
        <f>+C5+C12+C19+C26+C33+C44+C50+C55</f>
        <v>24912626</v>
      </c>
    </row>
    <row r="61" spans="1:3" s="248" customFormat="1" ht="12" customHeight="1" thickBot="1">
      <c r="A61" s="252" t="s">
        <v>253</v>
      </c>
      <c r="B61" s="143" t="s">
        <v>254</v>
      </c>
      <c r="C61" s="148">
        <f>SUM(C62:C64)</f>
        <v>0</v>
      </c>
    </row>
    <row r="62" spans="1:3" s="248" customFormat="1" ht="12" customHeight="1">
      <c r="A62" s="13" t="s">
        <v>287</v>
      </c>
      <c r="B62" s="249" t="s">
        <v>255</v>
      </c>
      <c r="C62" s="153"/>
    </row>
    <row r="63" spans="1:3" s="248" customFormat="1" ht="12" customHeight="1">
      <c r="A63" s="12" t="s">
        <v>296</v>
      </c>
      <c r="B63" s="250" t="s">
        <v>256</v>
      </c>
      <c r="C63" s="153"/>
    </row>
    <row r="64" spans="1:3" s="248" customFormat="1" ht="12" customHeight="1" thickBot="1">
      <c r="A64" s="14" t="s">
        <v>297</v>
      </c>
      <c r="B64" s="253" t="s">
        <v>257</v>
      </c>
      <c r="C64" s="153"/>
    </row>
    <row r="65" spans="1:3" s="248" customFormat="1" ht="12" customHeight="1" thickBot="1">
      <c r="A65" s="252" t="s">
        <v>258</v>
      </c>
      <c r="B65" s="143" t="s">
        <v>259</v>
      </c>
      <c r="C65" s="148">
        <f>SUM(C66:C69)</f>
        <v>0</v>
      </c>
    </row>
    <row r="66" spans="1:3" s="248" customFormat="1" ht="12" customHeight="1">
      <c r="A66" s="13" t="s">
        <v>111</v>
      </c>
      <c r="B66" s="249" t="s">
        <v>260</v>
      </c>
      <c r="C66" s="153"/>
    </row>
    <row r="67" spans="1:3" s="248" customFormat="1" ht="12" customHeight="1">
      <c r="A67" s="12" t="s">
        <v>112</v>
      </c>
      <c r="B67" s="250" t="s">
        <v>261</v>
      </c>
      <c r="C67" s="153"/>
    </row>
    <row r="68" spans="1:3" s="248" customFormat="1" ht="12" customHeight="1">
      <c r="A68" s="12" t="s">
        <v>288</v>
      </c>
      <c r="B68" s="250" t="s">
        <v>262</v>
      </c>
      <c r="C68" s="153"/>
    </row>
    <row r="69" spans="1:3" s="248" customFormat="1" ht="12" customHeight="1" thickBot="1">
      <c r="A69" s="14" t="s">
        <v>289</v>
      </c>
      <c r="B69" s="251" t="s">
        <v>263</v>
      </c>
      <c r="C69" s="153"/>
    </row>
    <row r="70" spans="1:3" s="248" customFormat="1" ht="12" customHeight="1" thickBot="1">
      <c r="A70" s="252" t="s">
        <v>264</v>
      </c>
      <c r="B70" s="143" t="s">
        <v>265</v>
      </c>
      <c r="C70" s="148">
        <f>SUM(C71:C72)</f>
        <v>0</v>
      </c>
    </row>
    <row r="71" spans="1:3" s="248" customFormat="1" ht="12" customHeight="1">
      <c r="A71" s="13" t="s">
        <v>290</v>
      </c>
      <c r="B71" s="249" t="s">
        <v>266</v>
      </c>
      <c r="C71" s="153"/>
    </row>
    <row r="72" spans="1:3" s="248" customFormat="1" ht="12" customHeight="1" thickBot="1">
      <c r="A72" s="14" t="s">
        <v>291</v>
      </c>
      <c r="B72" s="251" t="s">
        <v>267</v>
      </c>
      <c r="C72" s="153"/>
    </row>
    <row r="73" spans="1:3" s="248" customFormat="1" ht="12" customHeight="1" thickBot="1">
      <c r="A73" s="252" t="s">
        <v>268</v>
      </c>
      <c r="B73" s="143" t="s">
        <v>269</v>
      </c>
      <c r="C73" s="148">
        <f>SUM(C74:C76)</f>
        <v>0</v>
      </c>
    </row>
    <row r="74" spans="1:3" s="248" customFormat="1" ht="12" customHeight="1">
      <c r="A74" s="13" t="s">
        <v>292</v>
      </c>
      <c r="B74" s="249" t="s">
        <v>270</v>
      </c>
      <c r="C74" s="153"/>
    </row>
    <row r="75" spans="1:3" s="248" customFormat="1" ht="12" customHeight="1">
      <c r="A75" s="12" t="s">
        <v>293</v>
      </c>
      <c r="B75" s="250" t="s">
        <v>271</v>
      </c>
      <c r="C75" s="153"/>
    </row>
    <row r="76" spans="1:3" s="248" customFormat="1" ht="12" customHeight="1" thickBot="1">
      <c r="A76" s="14" t="s">
        <v>294</v>
      </c>
      <c r="B76" s="251" t="s">
        <v>272</v>
      </c>
      <c r="C76" s="153"/>
    </row>
    <row r="77" spans="1:3" s="248" customFormat="1" ht="12" customHeight="1" thickBot="1">
      <c r="A77" s="252" t="s">
        <v>273</v>
      </c>
      <c r="B77" s="143" t="s">
        <v>295</v>
      </c>
      <c r="C77" s="148">
        <f>SUM(C78:C81)</f>
        <v>0</v>
      </c>
    </row>
    <row r="78" spans="1:3" s="248" customFormat="1" ht="12" customHeight="1">
      <c r="A78" s="254" t="s">
        <v>274</v>
      </c>
      <c r="B78" s="249" t="s">
        <v>275</v>
      </c>
      <c r="C78" s="153"/>
    </row>
    <row r="79" spans="1:3" s="248" customFormat="1" ht="12" customHeight="1">
      <c r="A79" s="255" t="s">
        <v>276</v>
      </c>
      <c r="B79" s="250" t="s">
        <v>277</v>
      </c>
      <c r="C79" s="153"/>
    </row>
    <row r="80" spans="1:3" s="248" customFormat="1" ht="12" customHeight="1">
      <c r="A80" s="255" t="s">
        <v>278</v>
      </c>
      <c r="B80" s="250" t="s">
        <v>279</v>
      </c>
      <c r="C80" s="153"/>
    </row>
    <row r="81" spans="1:3" s="248" customFormat="1" ht="12" customHeight="1" thickBot="1">
      <c r="A81" s="256" t="s">
        <v>280</v>
      </c>
      <c r="B81" s="251" t="s">
        <v>281</v>
      </c>
      <c r="C81" s="153"/>
    </row>
    <row r="82" spans="1:3" s="248" customFormat="1" ht="13.5" customHeight="1" thickBot="1">
      <c r="A82" s="252" t="s">
        <v>282</v>
      </c>
      <c r="B82" s="143" t="s">
        <v>283</v>
      </c>
      <c r="C82" s="296"/>
    </row>
    <row r="83" spans="1:3" s="248" customFormat="1" ht="15.75" customHeight="1" thickBot="1">
      <c r="A83" s="252" t="s">
        <v>284</v>
      </c>
      <c r="B83" s="257" t="s">
        <v>285</v>
      </c>
      <c r="C83" s="154">
        <f>+C61+C65+C70+C73+C77+C82</f>
        <v>0</v>
      </c>
    </row>
    <row r="84" spans="1:3" s="248" customFormat="1" ht="16.5" customHeight="1" thickBot="1">
      <c r="A84" s="258" t="s">
        <v>298</v>
      </c>
      <c r="B84" s="259" t="s">
        <v>286</v>
      </c>
      <c r="C84" s="154">
        <f>+C60+C83</f>
        <v>24912626</v>
      </c>
    </row>
    <row r="85" spans="1:3" s="248" customFormat="1" ht="83.25" customHeight="1">
      <c r="A85" s="3"/>
      <c r="B85" s="4"/>
    </row>
    <row r="86" spans="1:3" ht="16.5" customHeight="1">
      <c r="A86" s="525" t="s">
        <v>36</v>
      </c>
      <c r="B86" s="525"/>
    </row>
    <row r="87" spans="1:3" s="260" customFormat="1" ht="16.5" customHeight="1" thickBot="1">
      <c r="A87" s="527" t="s">
        <v>114</v>
      </c>
      <c r="B87" s="527"/>
      <c r="C87" s="61" t="s">
        <v>582</v>
      </c>
    </row>
    <row r="88" spans="1:3" ht="38.1" customHeight="1" thickBot="1">
      <c r="A88" s="21" t="s">
        <v>61</v>
      </c>
      <c r="B88" s="22" t="s">
        <v>37</v>
      </c>
      <c r="C88" s="30" t="s">
        <v>561</v>
      </c>
    </row>
    <row r="89" spans="1:3" s="247" customFormat="1" ht="12" customHeight="1" thickBot="1">
      <c r="A89" s="27">
        <v>1</v>
      </c>
      <c r="B89" s="28">
        <v>2</v>
      </c>
      <c r="C89" s="29">
        <v>3</v>
      </c>
    </row>
    <row r="90" spans="1:3" ht="12" customHeight="1" thickBot="1">
      <c r="A90" s="20" t="s">
        <v>8</v>
      </c>
      <c r="B90" s="26" t="s">
        <v>301</v>
      </c>
      <c r="C90" s="147">
        <f>SUM(C91:C95)</f>
        <v>24912626</v>
      </c>
    </row>
    <row r="91" spans="1:3" ht="12" customHeight="1">
      <c r="A91" s="15" t="s">
        <v>73</v>
      </c>
      <c r="B91" s="8" t="s">
        <v>38</v>
      </c>
      <c r="C91" s="149">
        <v>12923328</v>
      </c>
    </row>
    <row r="92" spans="1:3" ht="12" customHeight="1">
      <c r="A92" s="12" t="s">
        <v>74</v>
      </c>
      <c r="B92" s="6" t="s">
        <v>133</v>
      </c>
      <c r="C92" s="150">
        <v>3489298</v>
      </c>
    </row>
    <row r="93" spans="1:3" ht="12" customHeight="1">
      <c r="A93" s="12" t="s">
        <v>75</v>
      </c>
      <c r="B93" s="6" t="s">
        <v>102</v>
      </c>
      <c r="C93" s="152"/>
    </row>
    <row r="94" spans="1:3" ht="12" customHeight="1">
      <c r="A94" s="12" t="s">
        <v>76</v>
      </c>
      <c r="B94" s="9" t="s">
        <v>134</v>
      </c>
      <c r="C94" s="152"/>
    </row>
    <row r="95" spans="1:3" ht="12" customHeight="1">
      <c r="A95" s="12" t="s">
        <v>84</v>
      </c>
      <c r="B95" s="17" t="s">
        <v>135</v>
      </c>
      <c r="C95" s="152">
        <v>8500000</v>
      </c>
    </row>
    <row r="96" spans="1:3" ht="12" customHeight="1">
      <c r="A96" s="12" t="s">
        <v>77</v>
      </c>
      <c r="B96" s="6" t="s">
        <v>302</v>
      </c>
      <c r="C96" s="152"/>
    </row>
    <row r="97" spans="1:3" ht="12" customHeight="1">
      <c r="A97" s="12" t="s">
        <v>78</v>
      </c>
      <c r="B97" s="63" t="s">
        <v>303</v>
      </c>
      <c r="C97" s="152"/>
    </row>
    <row r="98" spans="1:3" ht="12" customHeight="1">
      <c r="A98" s="12" t="s">
        <v>85</v>
      </c>
      <c r="B98" s="64" t="s">
        <v>304</v>
      </c>
      <c r="C98" s="152"/>
    </row>
    <row r="99" spans="1:3" ht="12" customHeight="1">
      <c r="A99" s="12" t="s">
        <v>86</v>
      </c>
      <c r="B99" s="64" t="s">
        <v>305</v>
      </c>
      <c r="C99" s="152"/>
    </row>
    <row r="100" spans="1:3" ht="12" customHeight="1">
      <c r="A100" s="12" t="s">
        <v>87</v>
      </c>
      <c r="B100" s="63" t="s">
        <v>306</v>
      </c>
      <c r="C100" s="152"/>
    </row>
    <row r="101" spans="1:3" ht="12" customHeight="1">
      <c r="A101" s="12" t="s">
        <v>88</v>
      </c>
      <c r="B101" s="63" t="s">
        <v>307</v>
      </c>
      <c r="C101" s="152"/>
    </row>
    <row r="102" spans="1:3" ht="12" customHeight="1">
      <c r="A102" s="12" t="s">
        <v>90</v>
      </c>
      <c r="B102" s="64" t="s">
        <v>308</v>
      </c>
      <c r="C102" s="152"/>
    </row>
    <row r="103" spans="1:3" ht="12" customHeight="1">
      <c r="A103" s="11" t="s">
        <v>136</v>
      </c>
      <c r="B103" s="65" t="s">
        <v>309</v>
      </c>
      <c r="C103" s="152"/>
    </row>
    <row r="104" spans="1:3" ht="12" customHeight="1">
      <c r="A104" s="12" t="s">
        <v>299</v>
      </c>
      <c r="B104" s="65" t="s">
        <v>310</v>
      </c>
      <c r="C104" s="152"/>
    </row>
    <row r="105" spans="1:3" ht="12" customHeight="1" thickBot="1">
      <c r="A105" s="16" t="s">
        <v>300</v>
      </c>
      <c r="B105" s="66" t="s">
        <v>311</v>
      </c>
      <c r="C105" s="155">
        <v>8500000</v>
      </c>
    </row>
    <row r="106" spans="1:3" ht="12" customHeight="1" thickBot="1">
      <c r="A106" s="18" t="s">
        <v>9</v>
      </c>
      <c r="B106" s="25" t="s">
        <v>312</v>
      </c>
      <c r="C106" s="148">
        <f>+C107+C109+C111</f>
        <v>0</v>
      </c>
    </row>
    <row r="107" spans="1:3" ht="12" customHeight="1">
      <c r="A107" s="13" t="s">
        <v>79</v>
      </c>
      <c r="B107" s="6" t="s">
        <v>160</v>
      </c>
      <c r="C107" s="151"/>
    </row>
    <row r="108" spans="1:3" ht="12" customHeight="1">
      <c r="A108" s="13" t="s">
        <v>80</v>
      </c>
      <c r="B108" s="10" t="s">
        <v>316</v>
      </c>
      <c r="C108" s="151"/>
    </row>
    <row r="109" spans="1:3" ht="12" customHeight="1">
      <c r="A109" s="13" t="s">
        <v>81</v>
      </c>
      <c r="B109" s="10" t="s">
        <v>137</v>
      </c>
      <c r="C109" s="150"/>
    </row>
    <row r="110" spans="1:3" ht="12" customHeight="1">
      <c r="A110" s="13" t="s">
        <v>82</v>
      </c>
      <c r="B110" s="10" t="s">
        <v>317</v>
      </c>
      <c r="C110" s="141"/>
    </row>
    <row r="111" spans="1:3" ht="12" customHeight="1">
      <c r="A111" s="13" t="s">
        <v>83</v>
      </c>
      <c r="B111" s="145" t="s">
        <v>163</v>
      </c>
      <c r="C111" s="141"/>
    </row>
    <row r="112" spans="1:3" ht="12" customHeight="1">
      <c r="A112" s="13" t="s">
        <v>89</v>
      </c>
      <c r="B112" s="144" t="s">
        <v>410</v>
      </c>
      <c r="C112" s="141"/>
    </row>
    <row r="113" spans="1:3" ht="12" customHeight="1">
      <c r="A113" s="13" t="s">
        <v>91</v>
      </c>
      <c r="B113" s="245" t="s">
        <v>322</v>
      </c>
      <c r="C113" s="141"/>
    </row>
    <row r="114" spans="1:3">
      <c r="A114" s="13" t="s">
        <v>138</v>
      </c>
      <c r="B114" s="64" t="s">
        <v>305</v>
      </c>
      <c r="C114" s="141"/>
    </row>
    <row r="115" spans="1:3" ht="12" customHeight="1">
      <c r="A115" s="13" t="s">
        <v>139</v>
      </c>
      <c r="B115" s="64" t="s">
        <v>321</v>
      </c>
      <c r="C115" s="141"/>
    </row>
    <row r="116" spans="1:3" ht="12" customHeight="1">
      <c r="A116" s="13" t="s">
        <v>140</v>
      </c>
      <c r="B116" s="64" t="s">
        <v>320</v>
      </c>
      <c r="C116" s="141"/>
    </row>
    <row r="117" spans="1:3" ht="12" customHeight="1">
      <c r="A117" s="13" t="s">
        <v>313</v>
      </c>
      <c r="B117" s="64" t="s">
        <v>308</v>
      </c>
      <c r="C117" s="141"/>
    </row>
    <row r="118" spans="1:3" ht="12" customHeight="1">
      <c r="A118" s="13" t="s">
        <v>314</v>
      </c>
      <c r="B118" s="64" t="s">
        <v>319</v>
      </c>
      <c r="C118" s="141"/>
    </row>
    <row r="119" spans="1:3" ht="16.5" thickBot="1">
      <c r="A119" s="11" t="s">
        <v>315</v>
      </c>
      <c r="B119" s="64" t="s">
        <v>318</v>
      </c>
      <c r="C119" s="142"/>
    </row>
    <row r="120" spans="1:3" ht="12" customHeight="1" thickBot="1">
      <c r="A120" s="18" t="s">
        <v>10</v>
      </c>
      <c r="B120" s="59" t="s">
        <v>323</v>
      </c>
      <c r="C120" s="148">
        <f>+C121+C122</f>
        <v>0</v>
      </c>
    </row>
    <row r="121" spans="1:3" ht="12" customHeight="1">
      <c r="A121" s="13" t="s">
        <v>62</v>
      </c>
      <c r="B121" s="7" t="s">
        <v>50</v>
      </c>
      <c r="C121" s="151"/>
    </row>
    <row r="122" spans="1:3" ht="12" customHeight="1" thickBot="1">
      <c r="A122" s="14" t="s">
        <v>63</v>
      </c>
      <c r="B122" s="10" t="s">
        <v>51</v>
      </c>
      <c r="C122" s="152"/>
    </row>
    <row r="123" spans="1:3" ht="12" customHeight="1" thickBot="1">
      <c r="A123" s="18" t="s">
        <v>11</v>
      </c>
      <c r="B123" s="59" t="s">
        <v>324</v>
      </c>
      <c r="C123" s="148">
        <f>+C90+C106+C120</f>
        <v>24912626</v>
      </c>
    </row>
    <row r="124" spans="1:3" ht="12" customHeight="1" thickBot="1">
      <c r="A124" s="18" t="s">
        <v>12</v>
      </c>
      <c r="B124" s="59" t="s">
        <v>325</v>
      </c>
      <c r="C124" s="148">
        <f>+C125+C126+C127</f>
        <v>0</v>
      </c>
    </row>
    <row r="125" spans="1:3" ht="12" customHeight="1">
      <c r="A125" s="13" t="s">
        <v>66</v>
      </c>
      <c r="B125" s="7" t="s">
        <v>326</v>
      </c>
      <c r="C125" s="141"/>
    </row>
    <row r="126" spans="1:3" ht="12" customHeight="1">
      <c r="A126" s="13" t="s">
        <v>67</v>
      </c>
      <c r="B126" s="7" t="s">
        <v>327</v>
      </c>
      <c r="C126" s="141"/>
    </row>
    <row r="127" spans="1:3" ht="12" customHeight="1" thickBot="1">
      <c r="A127" s="11" t="s">
        <v>68</v>
      </c>
      <c r="B127" s="5" t="s">
        <v>328</v>
      </c>
      <c r="C127" s="141"/>
    </row>
    <row r="128" spans="1:3" ht="12" customHeight="1" thickBot="1">
      <c r="A128" s="18" t="s">
        <v>13</v>
      </c>
      <c r="B128" s="59" t="s">
        <v>372</v>
      </c>
      <c r="C128" s="148">
        <f>+C129+C130+C131+C132</f>
        <v>0</v>
      </c>
    </row>
    <row r="129" spans="1:8" ht="12" customHeight="1">
      <c r="A129" s="13" t="s">
        <v>69</v>
      </c>
      <c r="B129" s="7" t="s">
        <v>329</v>
      </c>
      <c r="C129" s="141"/>
    </row>
    <row r="130" spans="1:8" ht="12" customHeight="1">
      <c r="A130" s="13" t="s">
        <v>70</v>
      </c>
      <c r="B130" s="7" t="s">
        <v>330</v>
      </c>
      <c r="C130" s="141"/>
    </row>
    <row r="131" spans="1:8" ht="12" customHeight="1">
      <c r="A131" s="13" t="s">
        <v>232</v>
      </c>
      <c r="B131" s="7" t="s">
        <v>331</v>
      </c>
      <c r="C131" s="141"/>
    </row>
    <row r="132" spans="1:8" ht="12" customHeight="1" thickBot="1">
      <c r="A132" s="11" t="s">
        <v>233</v>
      </c>
      <c r="B132" s="5" t="s">
        <v>332</v>
      </c>
      <c r="C132" s="141"/>
    </row>
    <row r="133" spans="1:8" ht="12" customHeight="1" thickBot="1">
      <c r="A133" s="18" t="s">
        <v>14</v>
      </c>
      <c r="B133" s="59" t="s">
        <v>333</v>
      </c>
      <c r="C133" s="154">
        <f>+C134+C135+C136+C137</f>
        <v>0</v>
      </c>
    </row>
    <row r="134" spans="1:8" ht="12" customHeight="1">
      <c r="A134" s="13" t="s">
        <v>71</v>
      </c>
      <c r="B134" s="7" t="s">
        <v>334</v>
      </c>
      <c r="C134" s="141"/>
    </row>
    <row r="135" spans="1:8" ht="12" customHeight="1">
      <c r="A135" s="13" t="s">
        <v>72</v>
      </c>
      <c r="B135" s="7" t="s">
        <v>344</v>
      </c>
      <c r="C135" s="141"/>
    </row>
    <row r="136" spans="1:8" ht="12" customHeight="1">
      <c r="A136" s="13" t="s">
        <v>245</v>
      </c>
      <c r="B136" s="7" t="s">
        <v>335</v>
      </c>
      <c r="C136" s="141"/>
    </row>
    <row r="137" spans="1:8" ht="12" customHeight="1" thickBot="1">
      <c r="A137" s="11" t="s">
        <v>246</v>
      </c>
      <c r="B137" s="5" t="s">
        <v>336</v>
      </c>
      <c r="C137" s="141"/>
    </row>
    <row r="138" spans="1:8" ht="12" customHeight="1" thickBot="1">
      <c r="A138" s="18" t="s">
        <v>15</v>
      </c>
      <c r="B138" s="59" t="s">
        <v>337</v>
      </c>
      <c r="C138" s="156">
        <f>+C139+C140+C141+C142</f>
        <v>0</v>
      </c>
    </row>
    <row r="139" spans="1:8" ht="12" customHeight="1">
      <c r="A139" s="13" t="s">
        <v>131</v>
      </c>
      <c r="B139" s="7" t="s">
        <v>338</v>
      </c>
      <c r="C139" s="141"/>
    </row>
    <row r="140" spans="1:8" ht="12" customHeight="1">
      <c r="A140" s="13" t="s">
        <v>132</v>
      </c>
      <c r="B140" s="7" t="s">
        <v>339</v>
      </c>
      <c r="C140" s="141"/>
    </row>
    <row r="141" spans="1:8" ht="12" customHeight="1">
      <c r="A141" s="13" t="s">
        <v>162</v>
      </c>
      <c r="B141" s="7" t="s">
        <v>340</v>
      </c>
      <c r="C141" s="141"/>
    </row>
    <row r="142" spans="1:8" ht="12" customHeight="1" thickBot="1">
      <c r="A142" s="13" t="s">
        <v>248</v>
      </c>
      <c r="B142" s="7" t="s">
        <v>341</v>
      </c>
      <c r="C142" s="141"/>
    </row>
    <row r="143" spans="1:8" ht="15" customHeight="1" thickBot="1">
      <c r="A143" s="18" t="s">
        <v>16</v>
      </c>
      <c r="B143" s="59" t="s">
        <v>342</v>
      </c>
      <c r="C143" s="261">
        <f>+C124+C128+C133+C138</f>
        <v>0</v>
      </c>
      <c r="E143" s="262"/>
      <c r="F143" s="263"/>
      <c r="G143" s="263"/>
      <c r="H143" s="263"/>
    </row>
    <row r="144" spans="1:8" s="248" customFormat="1" ht="12.95" customHeight="1" thickBot="1">
      <c r="A144" s="146" t="s">
        <v>17</v>
      </c>
      <c r="B144" s="225" t="s">
        <v>343</v>
      </c>
      <c r="C144" s="261">
        <f>+C123+C143</f>
        <v>24912626</v>
      </c>
    </row>
    <row r="145" spans="1:3" ht="7.5" customHeight="1"/>
    <row r="146" spans="1:3">
      <c r="A146" s="528"/>
      <c r="B146" s="528"/>
    </row>
    <row r="147" spans="1:3" ht="15" customHeight="1">
      <c r="A147" s="524"/>
      <c r="B147" s="524"/>
    </row>
    <row r="148" spans="1:3" ht="13.5" customHeight="1">
      <c r="A148" s="303"/>
      <c r="B148" s="304"/>
      <c r="C148" s="264"/>
    </row>
    <row r="149" spans="1:3" ht="27.75" customHeight="1">
      <c r="A149" s="303"/>
      <c r="B149" s="304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4" fitToHeight="2" orientation="portrait" r:id="rId1"/>
  <headerFooter alignWithMargins="0">
    <oddHeader>&amp;C&amp;"Times New Roman CE,Félkövér"&amp;12
Győrújbarát Önkormányzat
2015. ÉVI KÖLTSÉGVETÉS
ÖNKÉNT VÁLLALT FELADATAINAK MÉRLEGE
&amp;R&amp;"Times New Roman CE,Félkövér dőlt"&amp;11 1.3. melléklet a 11/2016. (II.24.) önkormányzati rendelethez</oddHeader>
  </headerFooter>
  <rowBreaks count="1" manualBreakCount="1">
    <brk id="84" max="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G26"/>
  <sheetViews>
    <sheetView view="pageBreakPreview" zoomScaleSheetLayoutView="100" workbookViewId="0">
      <selection activeCell="G19" sqref="G19"/>
    </sheetView>
  </sheetViews>
  <sheetFormatPr defaultRowHeight="12.75"/>
  <cols>
    <col min="2" max="2" width="26.5" customWidth="1"/>
    <col min="3" max="3" width="13.33203125" customWidth="1"/>
    <col min="4" max="4" width="14.33203125" customWidth="1"/>
    <col min="5" max="5" width="14" customWidth="1"/>
    <col min="6" max="6" width="12.33203125" customWidth="1"/>
    <col min="7" max="7" width="13.33203125" customWidth="1"/>
  </cols>
  <sheetData>
    <row r="1" spans="1:7" ht="15.75">
      <c r="A1" s="575" t="s">
        <v>540</v>
      </c>
      <c r="B1" s="575"/>
      <c r="C1" s="575"/>
      <c r="D1" s="575"/>
      <c r="E1" s="575"/>
      <c r="F1" s="575"/>
      <c r="G1" s="575"/>
    </row>
    <row r="2" spans="1:7">
      <c r="A2" s="35"/>
      <c r="B2" s="35"/>
      <c r="C2" s="35"/>
      <c r="D2" s="35"/>
      <c r="E2" s="35"/>
      <c r="F2" s="35"/>
      <c r="G2" s="35"/>
    </row>
    <row r="3" spans="1:7" ht="15.75">
      <c r="A3" s="475" t="s">
        <v>541</v>
      </c>
      <c r="B3" s="476"/>
      <c r="C3" s="576" t="s">
        <v>542</v>
      </c>
      <c r="D3" s="576"/>
      <c r="E3" s="576"/>
      <c r="F3" s="576"/>
      <c r="G3" s="576"/>
    </row>
    <row r="4" spans="1:7" ht="15.75">
      <c r="A4" s="476"/>
      <c r="B4" s="476"/>
      <c r="C4" s="476"/>
      <c r="D4" s="476"/>
      <c r="E4" s="476"/>
      <c r="F4" s="476"/>
      <c r="G4" s="476"/>
    </row>
    <row r="5" spans="1:7" ht="15.75">
      <c r="A5" s="475" t="s">
        <v>543</v>
      </c>
      <c r="B5" s="476"/>
      <c r="C5" s="576" t="s">
        <v>542</v>
      </c>
      <c r="D5" s="576"/>
      <c r="E5" s="576"/>
      <c r="F5" s="576"/>
      <c r="G5" s="476"/>
    </row>
    <row r="6" spans="1:7">
      <c r="A6" s="100"/>
      <c r="B6" s="100"/>
      <c r="C6" s="100"/>
      <c r="D6" s="100"/>
      <c r="E6" s="100"/>
      <c r="F6" s="100"/>
      <c r="G6" s="100"/>
    </row>
    <row r="7" spans="1:7" ht="15">
      <c r="A7" s="477" t="s">
        <v>544</v>
      </c>
      <c r="B7" s="478"/>
      <c r="C7" s="478"/>
      <c r="D7" s="479"/>
      <c r="E7" s="479"/>
      <c r="F7" s="479"/>
      <c r="G7" s="479"/>
    </row>
    <row r="8" spans="1:7" ht="15.75" thickBot="1">
      <c r="A8" s="477" t="s">
        <v>545</v>
      </c>
      <c r="B8" s="479"/>
      <c r="C8" s="479"/>
      <c r="D8" s="479"/>
      <c r="E8" s="479"/>
      <c r="F8" s="479"/>
      <c r="G8" s="479"/>
    </row>
    <row r="9" spans="1:7" ht="36.75" thickBot="1">
      <c r="A9" s="480" t="s">
        <v>6</v>
      </c>
      <c r="B9" s="406" t="s">
        <v>546</v>
      </c>
      <c r="C9" s="406" t="s">
        <v>547</v>
      </c>
      <c r="D9" s="406" t="s">
        <v>548</v>
      </c>
      <c r="E9" s="406" t="s">
        <v>549</v>
      </c>
      <c r="F9" s="406" t="s">
        <v>550</v>
      </c>
      <c r="G9" s="407" t="s">
        <v>41</v>
      </c>
    </row>
    <row r="10" spans="1:7">
      <c r="A10" s="481" t="s">
        <v>8</v>
      </c>
      <c r="B10" s="482" t="s">
        <v>551</v>
      </c>
      <c r="C10" s="483"/>
      <c r="D10" s="483"/>
      <c r="E10" s="483"/>
      <c r="F10" s="483"/>
      <c r="G10" s="484">
        <f>SUM(C10:F10)</f>
        <v>0</v>
      </c>
    </row>
    <row r="11" spans="1:7" ht="37.5" customHeight="1">
      <c r="A11" s="485" t="s">
        <v>9</v>
      </c>
      <c r="B11" s="486" t="s">
        <v>552</v>
      </c>
      <c r="C11" s="487"/>
      <c r="D11" s="487"/>
      <c r="E11" s="487"/>
      <c r="F11" s="487"/>
      <c r="G11" s="488">
        <f t="shared" ref="G11:G16" si="0">SUM(C11:F11)</f>
        <v>0</v>
      </c>
    </row>
    <row r="12" spans="1:7" ht="37.5" customHeight="1">
      <c r="A12" s="485" t="s">
        <v>10</v>
      </c>
      <c r="B12" s="486" t="s">
        <v>553</v>
      </c>
      <c r="C12" s="487"/>
      <c r="D12" s="487"/>
      <c r="E12" s="487"/>
      <c r="F12" s="487"/>
      <c r="G12" s="488">
        <f t="shared" si="0"/>
        <v>0</v>
      </c>
    </row>
    <row r="13" spans="1:7" ht="26.25" customHeight="1">
      <c r="A13" s="485" t="s">
        <v>11</v>
      </c>
      <c r="B13" s="486" t="s">
        <v>554</v>
      </c>
      <c r="C13" s="487"/>
      <c r="D13" s="487"/>
      <c r="E13" s="487"/>
      <c r="F13" s="487"/>
      <c r="G13" s="488">
        <f t="shared" si="0"/>
        <v>0</v>
      </c>
    </row>
    <row r="14" spans="1:7" ht="47.25" customHeight="1">
      <c r="A14" s="485" t="s">
        <v>12</v>
      </c>
      <c r="B14" s="486" t="s">
        <v>555</v>
      </c>
      <c r="C14" s="487"/>
      <c r="D14" s="487"/>
      <c r="E14" s="487"/>
      <c r="F14" s="487"/>
      <c r="G14" s="488">
        <f t="shared" si="0"/>
        <v>0</v>
      </c>
    </row>
    <row r="15" spans="1:7" ht="25.5" customHeight="1" thickBot="1">
      <c r="A15" s="489" t="s">
        <v>13</v>
      </c>
      <c r="B15" s="490" t="s">
        <v>556</v>
      </c>
      <c r="C15" s="491"/>
      <c r="D15" s="491"/>
      <c r="E15" s="491"/>
      <c r="F15" s="491"/>
      <c r="G15" s="492">
        <f t="shared" si="0"/>
        <v>0</v>
      </c>
    </row>
    <row r="16" spans="1:7" ht="13.5" thickBot="1">
      <c r="A16" s="493" t="s">
        <v>14</v>
      </c>
      <c r="B16" s="494" t="s">
        <v>41</v>
      </c>
      <c r="C16" s="495">
        <f>SUM(C10:C15)</f>
        <v>0</v>
      </c>
      <c r="D16" s="495">
        <f>SUM(D10:D15)</f>
        <v>0</v>
      </c>
      <c r="E16" s="495">
        <f>SUM(E10:E15)</f>
        <v>0</v>
      </c>
      <c r="F16" s="495">
        <f>SUM(F10:F15)</f>
        <v>0</v>
      </c>
      <c r="G16" s="496">
        <f t="shared" si="0"/>
        <v>0</v>
      </c>
    </row>
    <row r="17" spans="1:7">
      <c r="A17" s="100"/>
      <c r="B17" s="100"/>
      <c r="C17" s="100"/>
      <c r="D17" s="100"/>
      <c r="E17" s="100"/>
      <c r="F17" s="100"/>
      <c r="G17" s="100"/>
    </row>
    <row r="18" spans="1:7">
      <c r="A18" s="100"/>
      <c r="B18" s="100"/>
      <c r="C18" s="100"/>
      <c r="D18" s="100"/>
      <c r="E18" s="100"/>
      <c r="F18" s="100"/>
      <c r="G18" s="100"/>
    </row>
    <row r="19" spans="1:7">
      <c r="A19" s="100"/>
      <c r="B19" s="100"/>
      <c r="C19" s="100"/>
      <c r="D19" s="100"/>
      <c r="E19" s="100"/>
      <c r="F19" s="100"/>
      <c r="G19" s="100"/>
    </row>
    <row r="20" spans="1:7" ht="15.75">
      <c r="A20" s="497" t="s">
        <v>583</v>
      </c>
      <c r="B20" s="100"/>
      <c r="C20" s="100"/>
      <c r="D20" s="100"/>
      <c r="E20" s="100"/>
      <c r="F20" s="100"/>
      <c r="G20" s="100"/>
    </row>
    <row r="21" spans="1:7">
      <c r="A21" s="100"/>
      <c r="B21" s="100"/>
      <c r="C21" s="100"/>
      <c r="D21" s="100"/>
      <c r="E21" s="100"/>
      <c r="F21" s="100"/>
      <c r="G21" s="100"/>
    </row>
    <row r="22" spans="1:7">
      <c r="A22" s="100"/>
      <c r="B22" s="100"/>
      <c r="C22" s="100"/>
      <c r="D22" s="100"/>
      <c r="E22" s="100"/>
      <c r="F22" s="100"/>
      <c r="G22" s="100"/>
    </row>
    <row r="23" spans="1:7">
      <c r="A23" s="100"/>
      <c r="B23" s="100"/>
      <c r="C23" s="498"/>
      <c r="D23" s="498"/>
      <c r="E23" s="498"/>
      <c r="F23" s="498"/>
      <c r="G23" s="100"/>
    </row>
    <row r="24" spans="1:7" ht="13.5">
      <c r="A24" s="100"/>
      <c r="B24" s="100"/>
      <c r="C24" s="499"/>
      <c r="D24" s="500" t="s">
        <v>557</v>
      </c>
      <c r="E24" s="500"/>
      <c r="F24" s="499"/>
      <c r="G24" s="100"/>
    </row>
    <row r="25" spans="1:7" ht="13.5">
      <c r="A25" s="35"/>
      <c r="B25" s="35"/>
      <c r="C25" s="501"/>
      <c r="D25" s="502"/>
      <c r="E25" s="502"/>
      <c r="F25" s="501"/>
      <c r="G25" s="35"/>
    </row>
    <row r="26" spans="1:7" ht="13.5">
      <c r="A26" s="35"/>
      <c r="B26" s="35"/>
      <c r="C26" s="501"/>
      <c r="D26" s="502"/>
      <c r="E26" s="502"/>
      <c r="F26" s="501"/>
      <c r="G26" s="35"/>
    </row>
  </sheetData>
  <mergeCells count="3">
    <mergeCell ref="A1:G1"/>
    <mergeCell ref="C3:G3"/>
    <mergeCell ref="C5:F5"/>
  </mergeCells>
  <phoneticPr fontId="29" type="noConversion"/>
  <pageMargins left="0.7" right="0.7" top="0.75" bottom="0.75" header="0.3" footer="0.3"/>
  <pageSetup paperSize="9" scale="94" orientation="portrait" r:id="rId1"/>
  <headerFooter>
    <oddHeader>&amp;C10.sz.melléklet a 11/2016. (II.24.) önkormányzati rendelethez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I18"/>
  <sheetViews>
    <sheetView view="pageBreakPreview" zoomScaleSheetLayoutView="100" workbookViewId="0">
      <selection activeCell="G16" sqref="G16"/>
    </sheetView>
  </sheetViews>
  <sheetFormatPr defaultRowHeight="12.75"/>
  <cols>
    <col min="2" max="2" width="45.33203125" customWidth="1"/>
    <col min="3" max="3" width="15.33203125" customWidth="1"/>
    <col min="4" max="4" width="13" customWidth="1"/>
    <col min="5" max="5" width="11.83203125" customWidth="1"/>
    <col min="6" max="6" width="11.33203125" customWidth="1"/>
    <col min="7" max="7" width="10.83203125" customWidth="1"/>
    <col min="9" max="9" width="14.5" customWidth="1"/>
  </cols>
  <sheetData>
    <row r="1" spans="1:9" ht="20.100000000000001" customHeight="1">
      <c r="A1" s="579" t="s">
        <v>429</v>
      </c>
      <c r="B1" s="579"/>
      <c r="C1" s="579"/>
      <c r="D1" s="579"/>
      <c r="E1" s="579"/>
      <c r="F1" s="579"/>
      <c r="G1" s="579"/>
      <c r="H1" s="579"/>
      <c r="I1" s="579"/>
    </row>
    <row r="2" spans="1:9" ht="20.100000000000001" customHeight="1" thickBot="1">
      <c r="A2" s="94"/>
      <c r="B2" s="38"/>
      <c r="C2" s="38"/>
      <c r="D2" s="38"/>
      <c r="E2" s="38"/>
      <c r="F2" s="38"/>
      <c r="G2" s="38"/>
      <c r="H2" s="38"/>
      <c r="I2" s="305" t="s">
        <v>54</v>
      </c>
    </row>
    <row r="3" spans="1:9" ht="20.100000000000001" customHeight="1">
      <c r="A3" s="580" t="s">
        <v>61</v>
      </c>
      <c r="B3" s="582" t="s">
        <v>430</v>
      </c>
      <c r="C3" s="580" t="s">
        <v>431</v>
      </c>
      <c r="D3" s="580" t="s">
        <v>562</v>
      </c>
      <c r="E3" s="584" t="s">
        <v>432</v>
      </c>
      <c r="F3" s="585"/>
      <c r="G3" s="585"/>
      <c r="H3" s="586"/>
      <c r="I3" s="582" t="s">
        <v>40</v>
      </c>
    </row>
    <row r="4" spans="1:9" ht="30" customHeight="1" thickBot="1">
      <c r="A4" s="581"/>
      <c r="B4" s="583"/>
      <c r="C4" s="583"/>
      <c r="D4" s="581"/>
      <c r="E4" s="306">
        <v>2016</v>
      </c>
      <c r="F4" s="306" t="s">
        <v>371</v>
      </c>
      <c r="G4" s="307" t="s">
        <v>584</v>
      </c>
      <c r="H4" s="307"/>
      <c r="I4" s="583"/>
    </row>
    <row r="5" spans="1:9" ht="20.100000000000001" customHeight="1" thickBot="1">
      <c r="A5" s="308">
        <v>1</v>
      </c>
      <c r="B5" s="309">
        <v>2</v>
      </c>
      <c r="C5" s="310">
        <v>3</v>
      </c>
      <c r="D5" s="309">
        <v>4</v>
      </c>
      <c r="E5" s="308">
        <v>5</v>
      </c>
      <c r="F5" s="310">
        <v>6</v>
      </c>
      <c r="G5" s="310">
        <v>7</v>
      </c>
      <c r="H5" s="311">
        <v>8</v>
      </c>
      <c r="I5" s="312" t="s">
        <v>433</v>
      </c>
    </row>
    <row r="6" spans="1:9" ht="25.5" customHeight="1" thickBot="1">
      <c r="A6" s="313" t="s">
        <v>8</v>
      </c>
      <c r="B6" s="314" t="s">
        <v>434</v>
      </c>
      <c r="C6" s="315"/>
      <c r="D6" s="316">
        <f>+D7+D8</f>
        <v>0</v>
      </c>
      <c r="E6" s="317">
        <f>+E7+E8</f>
        <v>0</v>
      </c>
      <c r="F6" s="318">
        <f>+F7+F8</f>
        <v>0</v>
      </c>
      <c r="G6" s="318">
        <f>+G7+G8</f>
        <v>0</v>
      </c>
      <c r="H6" s="319">
        <f>+H7+H8</f>
        <v>0</v>
      </c>
      <c r="I6" s="316">
        <f t="shared" ref="I6:I17" si="0">SUM(D6:H6)</f>
        <v>0</v>
      </c>
    </row>
    <row r="7" spans="1:9" ht="20.100000000000001" customHeight="1">
      <c r="A7" s="320" t="s">
        <v>9</v>
      </c>
      <c r="B7" s="321" t="s">
        <v>435</v>
      </c>
      <c r="C7" s="322"/>
      <c r="D7" s="323"/>
      <c r="E7" s="324"/>
      <c r="F7" s="23"/>
      <c r="G7" s="23"/>
      <c r="H7" s="325"/>
      <c r="I7" s="326">
        <f t="shared" si="0"/>
        <v>0</v>
      </c>
    </row>
    <row r="8" spans="1:9" ht="20.100000000000001" customHeight="1" thickBot="1">
      <c r="A8" s="320" t="s">
        <v>10</v>
      </c>
      <c r="B8" s="321" t="s">
        <v>435</v>
      </c>
      <c r="C8" s="322"/>
      <c r="D8" s="323"/>
      <c r="E8" s="324"/>
      <c r="F8" s="23"/>
      <c r="G8" s="23"/>
      <c r="H8" s="325"/>
      <c r="I8" s="326">
        <f t="shared" si="0"/>
        <v>0</v>
      </c>
    </row>
    <row r="9" spans="1:9" ht="27" customHeight="1" thickBot="1">
      <c r="A9" s="313" t="s">
        <v>11</v>
      </c>
      <c r="B9" s="314" t="s">
        <v>436</v>
      </c>
      <c r="C9" s="327"/>
      <c r="D9" s="316">
        <f>+D10+D11</f>
        <v>0</v>
      </c>
      <c r="E9" s="317">
        <f>+E10+E11</f>
        <v>0</v>
      </c>
      <c r="F9" s="318">
        <f>+F10+F11</f>
        <v>0</v>
      </c>
      <c r="G9" s="318">
        <f>+G10+G11</f>
        <v>0</v>
      </c>
      <c r="H9" s="319">
        <f>+H10+H11</f>
        <v>0</v>
      </c>
      <c r="I9" s="316">
        <f t="shared" si="0"/>
        <v>0</v>
      </c>
    </row>
    <row r="10" spans="1:9" ht="20.100000000000001" customHeight="1">
      <c r="A10" s="320" t="s">
        <v>12</v>
      </c>
      <c r="B10" s="321" t="s">
        <v>437</v>
      </c>
      <c r="C10" s="322"/>
      <c r="D10" s="323"/>
      <c r="E10" s="324">
        <v>0</v>
      </c>
      <c r="F10" s="23"/>
      <c r="G10" s="23"/>
      <c r="H10" s="325"/>
      <c r="I10" s="326">
        <f t="shared" si="0"/>
        <v>0</v>
      </c>
    </row>
    <row r="11" spans="1:9" ht="20.100000000000001" customHeight="1" thickBot="1">
      <c r="A11" s="320" t="s">
        <v>13</v>
      </c>
      <c r="B11" s="321" t="s">
        <v>438</v>
      </c>
      <c r="C11" s="322"/>
      <c r="D11" s="323"/>
      <c r="E11" s="324">
        <v>0</v>
      </c>
      <c r="F11" s="23"/>
      <c r="G11" s="23"/>
      <c r="H11" s="325"/>
      <c r="I11" s="326">
        <f t="shared" si="0"/>
        <v>0</v>
      </c>
    </row>
    <row r="12" spans="1:9" ht="20.100000000000001" customHeight="1" thickBot="1">
      <c r="A12" s="313" t="s">
        <v>14</v>
      </c>
      <c r="B12" s="314" t="s">
        <v>439</v>
      </c>
      <c r="C12" s="327"/>
      <c r="D12" s="316">
        <f>+D13</f>
        <v>20488</v>
      </c>
      <c r="E12" s="317">
        <f>+E13</f>
        <v>4097</v>
      </c>
      <c r="F12" s="318">
        <f>+F13</f>
        <v>0</v>
      </c>
      <c r="G12" s="318">
        <f>+G13</f>
        <v>0</v>
      </c>
      <c r="H12" s="319">
        <f>+H13</f>
        <v>0</v>
      </c>
      <c r="I12" s="316">
        <f t="shared" si="0"/>
        <v>24585</v>
      </c>
    </row>
    <row r="13" spans="1:9" ht="20.100000000000001" customHeight="1" thickBot="1">
      <c r="A13" s="320" t="s">
        <v>15</v>
      </c>
      <c r="B13" s="321" t="s">
        <v>440</v>
      </c>
      <c r="C13" s="322" t="s">
        <v>441</v>
      </c>
      <c r="D13" s="323">
        <v>20488</v>
      </c>
      <c r="E13" s="324">
        <v>4097</v>
      </c>
      <c r="F13" s="23"/>
      <c r="G13" s="23"/>
      <c r="H13" s="325"/>
      <c r="I13" s="326">
        <f t="shared" si="0"/>
        <v>24585</v>
      </c>
    </row>
    <row r="14" spans="1:9" ht="20.100000000000001" customHeight="1" thickBot="1">
      <c r="A14" s="313" t="s">
        <v>16</v>
      </c>
      <c r="B14" s="314" t="s">
        <v>442</v>
      </c>
      <c r="C14" s="327"/>
      <c r="D14" s="316">
        <f>+D15</f>
        <v>0</v>
      </c>
      <c r="E14" s="317">
        <f>+E15</f>
        <v>0</v>
      </c>
      <c r="F14" s="318">
        <f>+F15</f>
        <v>0</v>
      </c>
      <c r="G14" s="318">
        <f>+G15</f>
        <v>0</v>
      </c>
      <c r="H14" s="319">
        <f>+H15</f>
        <v>0</v>
      </c>
      <c r="I14" s="316">
        <f t="shared" si="0"/>
        <v>0</v>
      </c>
    </row>
    <row r="15" spans="1:9" ht="20.100000000000001" customHeight="1" thickBot="1">
      <c r="A15" s="328" t="s">
        <v>17</v>
      </c>
      <c r="B15" s="329" t="s">
        <v>435</v>
      </c>
      <c r="C15" s="330"/>
      <c r="D15" s="331"/>
      <c r="E15" s="332"/>
      <c r="F15" s="24"/>
      <c r="G15" s="24"/>
      <c r="H15" s="333"/>
      <c r="I15" s="334">
        <f t="shared" si="0"/>
        <v>0</v>
      </c>
    </row>
    <row r="16" spans="1:9" ht="20.100000000000001" customHeight="1" thickBot="1">
      <c r="A16" s="313" t="s">
        <v>18</v>
      </c>
      <c r="B16" s="335" t="s">
        <v>443</v>
      </c>
      <c r="C16" s="327"/>
      <c r="D16" s="316">
        <f>+D17</f>
        <v>0</v>
      </c>
      <c r="E16" s="317">
        <f>+E17</f>
        <v>0</v>
      </c>
      <c r="F16" s="318">
        <f>+F17</f>
        <v>0</v>
      </c>
      <c r="G16" s="318">
        <f>+G17</f>
        <v>0</v>
      </c>
      <c r="H16" s="319">
        <f>+H17</f>
        <v>0</v>
      </c>
      <c r="I16" s="316">
        <f t="shared" si="0"/>
        <v>0</v>
      </c>
    </row>
    <row r="17" spans="1:9" ht="20.100000000000001" customHeight="1" thickBot="1">
      <c r="A17" s="336" t="s">
        <v>19</v>
      </c>
      <c r="B17" s="337" t="s">
        <v>435</v>
      </c>
      <c r="C17" s="338"/>
      <c r="D17" s="339"/>
      <c r="E17" s="340"/>
      <c r="F17" s="341"/>
      <c r="G17" s="341"/>
      <c r="H17" s="342"/>
      <c r="I17" s="343">
        <f t="shared" si="0"/>
        <v>0</v>
      </c>
    </row>
    <row r="18" spans="1:9" ht="20.100000000000001" customHeight="1" thickBot="1">
      <c r="A18" s="577" t="s">
        <v>444</v>
      </c>
      <c r="B18" s="578"/>
      <c r="C18" s="344"/>
      <c r="D18" s="316">
        <f t="shared" ref="D18:I18" si="1">+D6+D9+D12+D14+D16</f>
        <v>20488</v>
      </c>
      <c r="E18" s="317">
        <f t="shared" si="1"/>
        <v>4097</v>
      </c>
      <c r="F18" s="318">
        <f t="shared" si="1"/>
        <v>0</v>
      </c>
      <c r="G18" s="318">
        <f t="shared" si="1"/>
        <v>0</v>
      </c>
      <c r="H18" s="319">
        <f t="shared" si="1"/>
        <v>0</v>
      </c>
      <c r="I18" s="316">
        <f t="shared" si="1"/>
        <v>24585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honeticPr fontId="29" type="noConversion"/>
  <pageMargins left="0.7" right="0.7" top="0.75" bottom="0.75" header="0.3" footer="0.3"/>
  <pageSetup paperSize="9" scale="69" orientation="portrait" r:id="rId1"/>
  <headerFooter>
    <oddHeader>&amp;C1.sz. tájékoztató táblázat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D30"/>
  <sheetViews>
    <sheetView view="pageBreakPreview" zoomScaleSheetLayoutView="100" workbookViewId="0">
      <selection activeCell="D8" sqref="D8"/>
    </sheetView>
  </sheetViews>
  <sheetFormatPr defaultRowHeight="12.75"/>
  <cols>
    <col min="1" max="1" width="16.6640625" customWidth="1"/>
    <col min="2" max="2" width="45.6640625" customWidth="1"/>
    <col min="3" max="3" width="21.33203125" customWidth="1"/>
    <col min="4" max="4" width="20.1640625" customWidth="1"/>
  </cols>
  <sheetData>
    <row r="1" spans="1:4" ht="34.5" customHeight="1">
      <c r="A1" s="400"/>
      <c r="B1" s="587" t="s">
        <v>506</v>
      </c>
      <c r="C1" s="587"/>
      <c r="D1" s="587"/>
    </row>
    <row r="2" spans="1:4" ht="24.95" customHeight="1" thickBot="1">
      <c r="A2" s="401"/>
      <c r="B2" s="402"/>
      <c r="C2" s="403"/>
      <c r="D2" s="404" t="s">
        <v>54</v>
      </c>
    </row>
    <row r="3" spans="1:4" ht="24.95" customHeight="1" thickBot="1">
      <c r="A3" s="405" t="s">
        <v>6</v>
      </c>
      <c r="B3" s="406" t="s">
        <v>7</v>
      </c>
      <c r="C3" s="406" t="s">
        <v>507</v>
      </c>
      <c r="D3" s="407" t="s">
        <v>508</v>
      </c>
    </row>
    <row r="4" spans="1:4" ht="24.95" customHeight="1" thickBot="1">
      <c r="A4" s="408">
        <v>1</v>
      </c>
      <c r="B4" s="97">
        <v>2</v>
      </c>
      <c r="C4" s="97">
        <v>3</v>
      </c>
      <c r="D4" s="98">
        <v>4</v>
      </c>
    </row>
    <row r="5" spans="1:4" ht="24.95" customHeight="1">
      <c r="A5" s="409" t="s">
        <v>8</v>
      </c>
      <c r="B5" s="410" t="s">
        <v>509</v>
      </c>
      <c r="C5" s="411">
        <v>35515</v>
      </c>
      <c r="D5" s="42">
        <v>1458</v>
      </c>
    </row>
    <row r="6" spans="1:4" ht="24.95" customHeight="1">
      <c r="A6" s="412" t="s">
        <v>9</v>
      </c>
      <c r="B6" s="413" t="s">
        <v>510</v>
      </c>
      <c r="C6" s="414"/>
      <c r="D6" s="44"/>
    </row>
    <row r="7" spans="1:4" ht="24.95" customHeight="1">
      <c r="A7" s="412" t="s">
        <v>10</v>
      </c>
      <c r="B7" s="413" t="s">
        <v>511</v>
      </c>
      <c r="C7" s="414"/>
      <c r="D7" s="44"/>
    </row>
    <row r="8" spans="1:4" ht="24.95" customHeight="1">
      <c r="A8" s="412" t="s">
        <v>11</v>
      </c>
      <c r="B8" s="413" t="s">
        <v>512</v>
      </c>
      <c r="C8" s="414"/>
      <c r="D8" s="44"/>
    </row>
    <row r="9" spans="1:4" ht="24.95" customHeight="1">
      <c r="A9" s="412" t="s">
        <v>12</v>
      </c>
      <c r="B9" s="413" t="s">
        <v>513</v>
      </c>
      <c r="C9" s="513">
        <f>SUM(C10:C15)</f>
        <v>273440</v>
      </c>
      <c r="D9" s="513">
        <f>SUM(D10:D15)</f>
        <v>14713</v>
      </c>
    </row>
    <row r="10" spans="1:4" ht="24.95" customHeight="1">
      <c r="A10" s="412" t="s">
        <v>13</v>
      </c>
      <c r="B10" s="413" t="s">
        <v>514</v>
      </c>
      <c r="C10" s="514">
        <v>27412</v>
      </c>
      <c r="D10" s="515">
        <v>0</v>
      </c>
    </row>
    <row r="11" spans="1:4" ht="24.95" customHeight="1">
      <c r="A11" s="412" t="s">
        <v>14</v>
      </c>
      <c r="B11" s="415" t="s">
        <v>515</v>
      </c>
      <c r="C11" s="514">
        <v>34459</v>
      </c>
      <c r="D11" s="515">
        <v>11210</v>
      </c>
    </row>
    <row r="12" spans="1:4" ht="24.95" customHeight="1">
      <c r="A12" s="412" t="s">
        <v>16</v>
      </c>
      <c r="B12" s="415" t="s">
        <v>516</v>
      </c>
      <c r="C12" s="514">
        <v>22315</v>
      </c>
      <c r="D12" s="515">
        <v>2509</v>
      </c>
    </row>
    <row r="13" spans="1:4" ht="24.95" customHeight="1">
      <c r="A13" s="412" t="s">
        <v>17</v>
      </c>
      <c r="B13" s="415" t="s">
        <v>517</v>
      </c>
      <c r="C13" s="514"/>
      <c r="D13" s="515"/>
    </row>
    <row r="14" spans="1:4" ht="24.95" customHeight="1">
      <c r="A14" s="412" t="s">
        <v>18</v>
      </c>
      <c r="B14" s="415" t="s">
        <v>518</v>
      </c>
      <c r="C14" s="514"/>
      <c r="D14" s="515"/>
    </row>
    <row r="15" spans="1:4" ht="24.95" customHeight="1">
      <c r="A15" s="412" t="s">
        <v>19</v>
      </c>
      <c r="B15" s="415" t="s">
        <v>519</v>
      </c>
      <c r="C15" s="514">
        <v>189254</v>
      </c>
      <c r="D15" s="515">
        <v>994</v>
      </c>
    </row>
    <row r="16" spans="1:4" ht="24.95" customHeight="1">
      <c r="A16" s="412" t="s">
        <v>20</v>
      </c>
      <c r="B16" s="413" t="s">
        <v>520</v>
      </c>
      <c r="C16" s="514">
        <v>36592</v>
      </c>
      <c r="D16" s="515">
        <v>0</v>
      </c>
    </row>
    <row r="17" spans="1:4" ht="24.95" customHeight="1">
      <c r="A17" s="412" t="s">
        <v>21</v>
      </c>
      <c r="B17" s="413" t="s">
        <v>521</v>
      </c>
      <c r="C17" s="414">
        <v>18724</v>
      </c>
      <c r="D17" s="44">
        <v>18724</v>
      </c>
    </row>
    <row r="18" spans="1:4" ht="24.95" customHeight="1">
      <c r="A18" s="412" t="s">
        <v>22</v>
      </c>
      <c r="B18" s="413" t="s">
        <v>522</v>
      </c>
      <c r="C18" s="414"/>
      <c r="D18" s="44"/>
    </row>
    <row r="19" spans="1:4" ht="24.95" customHeight="1">
      <c r="A19" s="412" t="s">
        <v>23</v>
      </c>
      <c r="B19" s="413" t="s">
        <v>523</v>
      </c>
      <c r="C19" s="414"/>
      <c r="D19" s="44"/>
    </row>
    <row r="20" spans="1:4" ht="24.95" customHeight="1">
      <c r="A20" s="412" t="s">
        <v>24</v>
      </c>
      <c r="B20" s="413" t="s">
        <v>524</v>
      </c>
      <c r="C20" s="414"/>
      <c r="D20" s="44"/>
    </row>
    <row r="21" spans="1:4" ht="24.95" customHeight="1">
      <c r="A21" s="412" t="s">
        <v>25</v>
      </c>
      <c r="B21" s="416"/>
      <c r="C21" s="43"/>
      <c r="D21" s="44"/>
    </row>
    <row r="22" spans="1:4" ht="24.95" customHeight="1">
      <c r="A22" s="412" t="s">
        <v>26</v>
      </c>
      <c r="B22" s="417"/>
      <c r="C22" s="43"/>
      <c r="D22" s="44"/>
    </row>
    <row r="23" spans="1:4" ht="24.95" customHeight="1">
      <c r="A23" s="412" t="s">
        <v>27</v>
      </c>
      <c r="B23" s="417"/>
      <c r="C23" s="43"/>
      <c r="D23" s="44"/>
    </row>
    <row r="24" spans="1:4" ht="24.95" customHeight="1">
      <c r="A24" s="412" t="s">
        <v>28</v>
      </c>
      <c r="B24" s="417"/>
      <c r="C24" s="43"/>
      <c r="D24" s="44"/>
    </row>
    <row r="25" spans="1:4" ht="24.95" customHeight="1">
      <c r="A25" s="412" t="s">
        <v>29</v>
      </c>
      <c r="B25" s="417"/>
      <c r="C25" s="43"/>
      <c r="D25" s="44"/>
    </row>
    <row r="26" spans="1:4" ht="24.95" customHeight="1">
      <c r="A26" s="412" t="s">
        <v>30</v>
      </c>
      <c r="B26" s="417"/>
      <c r="C26" s="43"/>
      <c r="D26" s="44"/>
    </row>
    <row r="27" spans="1:4" ht="24.95" customHeight="1">
      <c r="A27" s="412" t="s">
        <v>31</v>
      </c>
      <c r="B27" s="417"/>
      <c r="C27" s="43"/>
      <c r="D27" s="44"/>
    </row>
    <row r="28" spans="1:4" ht="24.95" customHeight="1">
      <c r="A28" s="412" t="s">
        <v>32</v>
      </c>
      <c r="B28" s="417"/>
      <c r="C28" s="43"/>
      <c r="D28" s="44"/>
    </row>
    <row r="29" spans="1:4" ht="24.95" customHeight="1" thickBot="1">
      <c r="A29" s="418" t="s">
        <v>33</v>
      </c>
      <c r="B29" s="419"/>
      <c r="C29" s="420"/>
      <c r="D29" s="45"/>
    </row>
    <row r="30" spans="1:4" ht="24.95" customHeight="1" thickBot="1">
      <c r="A30" s="421" t="s">
        <v>34</v>
      </c>
      <c r="B30" s="422" t="s">
        <v>41</v>
      </c>
      <c r="C30" s="423">
        <f>+C5+C6+C7+C8+C9+C16+C17+C18+C19+C20+C21+C22+C23+C24+C25+C26+C27+C28+C29</f>
        <v>364271</v>
      </c>
      <c r="D30" s="424">
        <f>+D5+D6+D7+D8+D9+D16+D17+D18+D19+D20+D21+D22+D23+D24+D25+D26+D27+D28+D29</f>
        <v>34895</v>
      </c>
    </row>
  </sheetData>
  <mergeCells count="1">
    <mergeCell ref="B1:D1"/>
  </mergeCells>
  <phoneticPr fontId="29" type="noConversion"/>
  <pageMargins left="0.7" right="0.7" top="0.75" bottom="0.75" header="0.3" footer="0.3"/>
  <pageSetup paperSize="9" scale="94" orientation="portrait" r:id="rId1"/>
  <headerFooter>
    <oddHeader>&amp;C2.sz. tájékoztató táblázat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O26"/>
  <sheetViews>
    <sheetView view="pageBreakPreview" zoomScaleSheetLayoutView="100" workbookViewId="0">
      <selection activeCell="L23" sqref="L23"/>
    </sheetView>
  </sheetViews>
  <sheetFormatPr defaultRowHeight="12.75"/>
  <cols>
    <col min="2" max="2" width="33" customWidth="1"/>
  </cols>
  <sheetData>
    <row r="1" spans="1:15" ht="15.75">
      <c r="A1" s="588" t="s">
        <v>445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589"/>
      <c r="O1" s="589"/>
    </row>
    <row r="2" spans="1:15" ht="16.5" thickBot="1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7" t="s">
        <v>43</v>
      </c>
    </row>
    <row r="3" spans="1:15" ht="24.75" thickBot="1">
      <c r="A3" s="348" t="s">
        <v>6</v>
      </c>
      <c r="B3" s="349" t="s">
        <v>55</v>
      </c>
      <c r="C3" s="349" t="s">
        <v>446</v>
      </c>
      <c r="D3" s="349" t="s">
        <v>447</v>
      </c>
      <c r="E3" s="349" t="s">
        <v>448</v>
      </c>
      <c r="F3" s="349" t="s">
        <v>449</v>
      </c>
      <c r="G3" s="349" t="s">
        <v>450</v>
      </c>
      <c r="H3" s="349" t="s">
        <v>451</v>
      </c>
      <c r="I3" s="349" t="s">
        <v>452</v>
      </c>
      <c r="J3" s="349" t="s">
        <v>453</v>
      </c>
      <c r="K3" s="349" t="s">
        <v>454</v>
      </c>
      <c r="L3" s="349" t="s">
        <v>455</v>
      </c>
      <c r="M3" s="349" t="s">
        <v>456</v>
      </c>
      <c r="N3" s="349" t="s">
        <v>457</v>
      </c>
      <c r="O3" s="350" t="s">
        <v>41</v>
      </c>
    </row>
    <row r="4" spans="1:15" ht="13.5" thickBot="1">
      <c r="A4" s="351" t="s">
        <v>8</v>
      </c>
      <c r="B4" s="590" t="s">
        <v>46</v>
      </c>
      <c r="C4" s="591"/>
      <c r="D4" s="591"/>
      <c r="E4" s="591"/>
      <c r="F4" s="591"/>
      <c r="G4" s="591"/>
      <c r="H4" s="591"/>
      <c r="I4" s="591"/>
      <c r="J4" s="591"/>
      <c r="K4" s="591"/>
      <c r="L4" s="591"/>
      <c r="M4" s="591"/>
      <c r="N4" s="591"/>
      <c r="O4" s="592"/>
    </row>
    <row r="5" spans="1:15" ht="38.25" customHeight="1">
      <c r="A5" s="352" t="s">
        <v>9</v>
      </c>
      <c r="B5" s="353" t="s">
        <v>345</v>
      </c>
      <c r="C5" s="354">
        <v>22916</v>
      </c>
      <c r="D5" s="354">
        <v>22916</v>
      </c>
      <c r="E5" s="354">
        <v>22916</v>
      </c>
      <c r="F5" s="354">
        <v>22916</v>
      </c>
      <c r="G5" s="354">
        <v>22916</v>
      </c>
      <c r="H5" s="354">
        <v>22916</v>
      </c>
      <c r="I5" s="354">
        <v>22916</v>
      </c>
      <c r="J5" s="354">
        <v>22916</v>
      </c>
      <c r="K5" s="354">
        <v>22916</v>
      </c>
      <c r="L5" s="354">
        <v>22916</v>
      </c>
      <c r="M5" s="354">
        <v>22916</v>
      </c>
      <c r="N5" s="354">
        <v>22925</v>
      </c>
      <c r="O5" s="355">
        <f t="shared" ref="O5:O25" si="0">SUM(C5:N5)</f>
        <v>275001</v>
      </c>
    </row>
    <row r="6" spans="1:15" ht="30" customHeight="1">
      <c r="A6" s="356" t="s">
        <v>10</v>
      </c>
      <c r="B6" s="357" t="s">
        <v>458</v>
      </c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9">
        <f t="shared" si="0"/>
        <v>0</v>
      </c>
    </row>
    <row r="7" spans="1:15" ht="25.5" customHeight="1">
      <c r="A7" s="356" t="s">
        <v>11</v>
      </c>
      <c r="B7" s="360" t="s">
        <v>459</v>
      </c>
      <c r="C7" s="361"/>
      <c r="D7" s="361"/>
      <c r="E7" s="361"/>
      <c r="F7" s="361"/>
      <c r="G7" s="361"/>
      <c r="H7" s="361"/>
      <c r="I7" s="361"/>
      <c r="J7" s="361"/>
      <c r="K7" s="361"/>
      <c r="L7" s="361"/>
      <c r="M7" s="361"/>
      <c r="N7" s="361"/>
      <c r="O7" s="362">
        <f t="shared" si="0"/>
        <v>0</v>
      </c>
    </row>
    <row r="8" spans="1:15">
      <c r="A8" s="356" t="s">
        <v>12</v>
      </c>
      <c r="B8" s="363" t="s">
        <v>124</v>
      </c>
      <c r="C8" s="358">
        <v>5000</v>
      </c>
      <c r="D8" s="358">
        <v>6000</v>
      </c>
      <c r="E8" s="358">
        <v>35000</v>
      </c>
      <c r="F8" s="358">
        <v>20000</v>
      </c>
      <c r="G8" s="358">
        <v>80000</v>
      </c>
      <c r="H8" s="358">
        <v>2000</v>
      </c>
      <c r="I8" s="358">
        <v>2000</v>
      </c>
      <c r="J8" s="358">
        <v>2000</v>
      </c>
      <c r="K8" s="358">
        <v>104200</v>
      </c>
      <c r="L8" s="358">
        <v>2000</v>
      </c>
      <c r="M8" s="358">
        <v>1500</v>
      </c>
      <c r="N8" s="358">
        <v>20000</v>
      </c>
      <c r="O8" s="359">
        <f t="shared" si="0"/>
        <v>279700</v>
      </c>
    </row>
    <row r="9" spans="1:15">
      <c r="A9" s="356" t="s">
        <v>13</v>
      </c>
      <c r="B9" s="363" t="s">
        <v>460</v>
      </c>
      <c r="C9" s="358">
        <v>2000</v>
      </c>
      <c r="D9" s="358">
        <v>2406</v>
      </c>
      <c r="E9" s="358">
        <v>3800</v>
      </c>
      <c r="F9" s="358">
        <v>3800</v>
      </c>
      <c r="G9" s="358">
        <v>5000</v>
      </c>
      <c r="H9" s="358">
        <v>6300</v>
      </c>
      <c r="I9" s="358">
        <v>4800</v>
      </c>
      <c r="J9" s="358">
        <v>4800</v>
      </c>
      <c r="K9" s="358">
        <v>4200</v>
      </c>
      <c r="L9" s="358">
        <v>4087</v>
      </c>
      <c r="M9" s="358">
        <v>4000</v>
      </c>
      <c r="N9" s="358">
        <v>4000</v>
      </c>
      <c r="O9" s="359">
        <f t="shared" si="0"/>
        <v>49193</v>
      </c>
    </row>
    <row r="10" spans="1:15">
      <c r="A10" s="356" t="s">
        <v>14</v>
      </c>
      <c r="B10" s="363" t="s">
        <v>4</v>
      </c>
      <c r="C10" s="358"/>
      <c r="D10" s="358"/>
      <c r="E10" s="358"/>
      <c r="F10" s="358"/>
      <c r="G10" s="358"/>
      <c r="H10" s="358"/>
      <c r="I10" s="358"/>
      <c r="J10" s="358"/>
      <c r="K10" s="358"/>
      <c r="L10" s="358"/>
      <c r="M10" s="358"/>
      <c r="N10" s="358">
        <v>15000</v>
      </c>
      <c r="O10" s="359">
        <f t="shared" si="0"/>
        <v>15000</v>
      </c>
    </row>
    <row r="11" spans="1:15">
      <c r="A11" s="356" t="s">
        <v>15</v>
      </c>
      <c r="B11" s="363" t="s">
        <v>347</v>
      </c>
      <c r="C11" s="358">
        <v>890</v>
      </c>
      <c r="D11" s="358">
        <v>890</v>
      </c>
      <c r="E11" s="358">
        <v>890</v>
      </c>
      <c r="F11" s="358">
        <v>890</v>
      </c>
      <c r="G11" s="358">
        <v>890</v>
      </c>
      <c r="H11" s="358">
        <v>890</v>
      </c>
      <c r="I11" s="358">
        <v>890</v>
      </c>
      <c r="J11" s="358">
        <v>890</v>
      </c>
      <c r="K11" s="358">
        <v>890</v>
      </c>
      <c r="L11" s="358">
        <v>890</v>
      </c>
      <c r="M11" s="358">
        <v>890</v>
      </c>
      <c r="N11" s="358">
        <v>885</v>
      </c>
      <c r="O11" s="359">
        <f t="shared" si="0"/>
        <v>10675</v>
      </c>
    </row>
    <row r="12" spans="1:15" ht="30" customHeight="1">
      <c r="A12" s="356" t="s">
        <v>16</v>
      </c>
      <c r="B12" s="357" t="s">
        <v>389</v>
      </c>
      <c r="C12" s="358"/>
      <c r="D12" s="358">
        <v>477</v>
      </c>
      <c r="E12" s="358">
        <v>200</v>
      </c>
      <c r="F12" s="358">
        <v>200</v>
      </c>
      <c r="G12" s="358">
        <v>200</v>
      </c>
      <c r="H12" s="358">
        <v>200</v>
      </c>
      <c r="I12" s="358">
        <v>478</v>
      </c>
      <c r="J12" s="358">
        <v>300</v>
      </c>
      <c r="K12" s="358">
        <v>200</v>
      </c>
      <c r="L12" s="358">
        <v>201</v>
      </c>
      <c r="M12" s="358"/>
      <c r="N12" s="358"/>
      <c r="O12" s="359">
        <f t="shared" si="0"/>
        <v>2456</v>
      </c>
    </row>
    <row r="13" spans="1:15" ht="13.5" thickBot="1">
      <c r="A13" s="356" t="s">
        <v>17</v>
      </c>
      <c r="B13" s="363" t="s">
        <v>461</v>
      </c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9">
        <f t="shared" si="0"/>
        <v>0</v>
      </c>
    </row>
    <row r="14" spans="1:15" ht="13.5" thickBot="1">
      <c r="A14" s="351" t="s">
        <v>18</v>
      </c>
      <c r="B14" s="364" t="s">
        <v>462</v>
      </c>
      <c r="C14" s="365">
        <f t="shared" ref="C14:N14" si="1">SUM(C5:C13)</f>
        <v>30806</v>
      </c>
      <c r="D14" s="365">
        <f t="shared" si="1"/>
        <v>32689</v>
      </c>
      <c r="E14" s="365">
        <f t="shared" si="1"/>
        <v>62806</v>
      </c>
      <c r="F14" s="365">
        <f t="shared" si="1"/>
        <v>47806</v>
      </c>
      <c r="G14" s="365">
        <f t="shared" si="1"/>
        <v>109006</v>
      </c>
      <c r="H14" s="365">
        <f t="shared" si="1"/>
        <v>32306</v>
      </c>
      <c r="I14" s="365">
        <f t="shared" si="1"/>
        <v>31084</v>
      </c>
      <c r="J14" s="365">
        <f t="shared" si="1"/>
        <v>30906</v>
      </c>
      <c r="K14" s="365">
        <f t="shared" si="1"/>
        <v>132406</v>
      </c>
      <c r="L14" s="365">
        <f t="shared" si="1"/>
        <v>30094</v>
      </c>
      <c r="M14" s="365">
        <f t="shared" si="1"/>
        <v>29306</v>
      </c>
      <c r="N14" s="365">
        <f t="shared" si="1"/>
        <v>62810</v>
      </c>
      <c r="O14" s="366">
        <f>SUM(C14:N14)</f>
        <v>632025</v>
      </c>
    </row>
    <row r="15" spans="1:15" ht="13.5" thickBot="1">
      <c r="A15" s="351" t="s">
        <v>19</v>
      </c>
      <c r="B15" s="590" t="s">
        <v>48</v>
      </c>
      <c r="C15" s="591"/>
      <c r="D15" s="591"/>
      <c r="E15" s="591"/>
      <c r="F15" s="591"/>
      <c r="G15" s="591"/>
      <c r="H15" s="591"/>
      <c r="I15" s="591"/>
      <c r="J15" s="591"/>
      <c r="K15" s="591"/>
      <c r="L15" s="591"/>
      <c r="M15" s="591"/>
      <c r="N15" s="591"/>
      <c r="O15" s="592"/>
    </row>
    <row r="16" spans="1:15">
      <c r="A16" s="367" t="s">
        <v>20</v>
      </c>
      <c r="B16" s="368" t="s">
        <v>56</v>
      </c>
      <c r="C16" s="361">
        <v>21503</v>
      </c>
      <c r="D16" s="361">
        <v>21503</v>
      </c>
      <c r="E16" s="361">
        <v>21503</v>
      </c>
      <c r="F16" s="361">
        <v>21503</v>
      </c>
      <c r="G16" s="361">
        <v>21503</v>
      </c>
      <c r="H16" s="361">
        <v>21503</v>
      </c>
      <c r="I16" s="361">
        <v>21503</v>
      </c>
      <c r="J16" s="361">
        <v>21503</v>
      </c>
      <c r="K16" s="361">
        <v>21503</v>
      </c>
      <c r="L16" s="361">
        <v>21503</v>
      </c>
      <c r="M16" s="361">
        <v>21503</v>
      </c>
      <c r="N16" s="361">
        <v>21501</v>
      </c>
      <c r="O16" s="362">
        <f t="shared" si="0"/>
        <v>258034</v>
      </c>
    </row>
    <row r="17" spans="1:15" ht="27" customHeight="1">
      <c r="A17" s="356" t="s">
        <v>21</v>
      </c>
      <c r="B17" s="357" t="s">
        <v>133</v>
      </c>
      <c r="C17" s="358">
        <v>5907</v>
      </c>
      <c r="D17" s="358">
        <v>5907</v>
      </c>
      <c r="E17" s="358">
        <v>5907</v>
      </c>
      <c r="F17" s="358">
        <v>5907</v>
      </c>
      <c r="G17" s="358">
        <v>5907</v>
      </c>
      <c r="H17" s="358">
        <v>5907</v>
      </c>
      <c r="I17" s="358">
        <v>5907</v>
      </c>
      <c r="J17" s="358">
        <v>5907</v>
      </c>
      <c r="K17" s="358">
        <v>5907</v>
      </c>
      <c r="L17" s="358">
        <v>5907</v>
      </c>
      <c r="M17" s="358">
        <v>5907</v>
      </c>
      <c r="N17" s="358">
        <v>5906</v>
      </c>
      <c r="O17" s="359">
        <f t="shared" si="0"/>
        <v>70883</v>
      </c>
    </row>
    <row r="18" spans="1:15">
      <c r="A18" s="356" t="s">
        <v>22</v>
      </c>
      <c r="B18" s="363" t="s">
        <v>102</v>
      </c>
      <c r="C18" s="358">
        <v>18000</v>
      </c>
      <c r="D18" s="358">
        <v>15000</v>
      </c>
      <c r="E18" s="358">
        <v>23000</v>
      </c>
      <c r="F18" s="358">
        <v>18000</v>
      </c>
      <c r="G18" s="358">
        <v>20000</v>
      </c>
      <c r="H18" s="358">
        <v>18000</v>
      </c>
      <c r="I18" s="358">
        <v>18000</v>
      </c>
      <c r="J18" s="358">
        <v>15000</v>
      </c>
      <c r="K18" s="358">
        <v>20000</v>
      </c>
      <c r="L18" s="358">
        <v>30000</v>
      </c>
      <c r="M18" s="358">
        <v>20000</v>
      </c>
      <c r="N18" s="358">
        <v>14070</v>
      </c>
      <c r="O18" s="359">
        <f t="shared" si="0"/>
        <v>229070</v>
      </c>
    </row>
    <row r="19" spans="1:15">
      <c r="A19" s="356" t="s">
        <v>23</v>
      </c>
      <c r="B19" s="363" t="s">
        <v>134</v>
      </c>
      <c r="C19" s="358">
        <v>119</v>
      </c>
      <c r="D19" s="358">
        <v>899</v>
      </c>
      <c r="E19" s="358">
        <v>899</v>
      </c>
      <c r="F19" s="358">
        <v>899</v>
      </c>
      <c r="G19" s="358">
        <v>898</v>
      </c>
      <c r="H19" s="358">
        <v>898</v>
      </c>
      <c r="I19" s="358">
        <v>898</v>
      </c>
      <c r="J19" s="358">
        <v>898</v>
      </c>
      <c r="K19" s="358">
        <v>898</v>
      </c>
      <c r="L19" s="358">
        <v>898</v>
      </c>
      <c r="M19" s="358">
        <v>898</v>
      </c>
      <c r="N19" s="358">
        <v>898</v>
      </c>
      <c r="O19" s="359">
        <f t="shared" si="0"/>
        <v>10000</v>
      </c>
    </row>
    <row r="20" spans="1:15">
      <c r="A20" s="356" t="s">
        <v>24</v>
      </c>
      <c r="B20" s="363" t="s">
        <v>463</v>
      </c>
      <c r="C20" s="358"/>
      <c r="D20" s="358"/>
      <c r="E20" s="358"/>
      <c r="F20" s="358">
        <v>2600</v>
      </c>
      <c r="G20" s="358">
        <v>2600</v>
      </c>
      <c r="H20" s="358">
        <v>2600</v>
      </c>
      <c r="I20" s="358">
        <v>2500</v>
      </c>
      <c r="J20" s="358">
        <v>2000</v>
      </c>
      <c r="K20" s="358">
        <v>3500</v>
      </c>
      <c r="L20" s="358">
        <v>2600</v>
      </c>
      <c r="M20" s="358">
        <v>2699</v>
      </c>
      <c r="N20" s="358">
        <v>945</v>
      </c>
      <c r="O20" s="359">
        <f t="shared" si="0"/>
        <v>22044</v>
      </c>
    </row>
    <row r="21" spans="1:15">
      <c r="A21" s="356" t="s">
        <v>25</v>
      </c>
      <c r="B21" s="363" t="s">
        <v>160</v>
      </c>
      <c r="C21" s="358"/>
      <c r="D21" s="358"/>
      <c r="E21" s="358"/>
      <c r="F21" s="358"/>
      <c r="G21" s="358"/>
      <c r="H21" s="358">
        <v>10000</v>
      </c>
      <c r="I21" s="358">
        <v>10000</v>
      </c>
      <c r="J21" s="358">
        <v>11096</v>
      </c>
      <c r="K21" s="358"/>
      <c r="L21" s="358"/>
      <c r="M21" s="358"/>
      <c r="N21" s="358"/>
      <c r="O21" s="359">
        <f t="shared" si="0"/>
        <v>31096</v>
      </c>
    </row>
    <row r="22" spans="1:15">
      <c r="A22" s="356" t="s">
        <v>26</v>
      </c>
      <c r="B22" s="357" t="s">
        <v>137</v>
      </c>
      <c r="C22" s="358"/>
      <c r="D22" s="358"/>
      <c r="E22" s="358"/>
      <c r="F22" s="358"/>
      <c r="G22" s="358"/>
      <c r="H22" s="358"/>
      <c r="I22" s="358"/>
      <c r="J22" s="358"/>
      <c r="K22" s="358"/>
      <c r="L22" s="358"/>
      <c r="M22" s="358"/>
      <c r="N22" s="358"/>
      <c r="O22" s="359">
        <f t="shared" si="0"/>
        <v>0</v>
      </c>
    </row>
    <row r="23" spans="1:15">
      <c r="A23" s="356" t="s">
        <v>27</v>
      </c>
      <c r="B23" s="363" t="s">
        <v>163</v>
      </c>
      <c r="C23" s="358"/>
      <c r="D23" s="358"/>
      <c r="E23" s="358"/>
      <c r="F23" s="358"/>
      <c r="G23" s="358"/>
      <c r="H23" s="358"/>
      <c r="I23" s="358"/>
      <c r="J23" s="358"/>
      <c r="K23" s="358"/>
      <c r="L23" s="358"/>
      <c r="M23" s="358"/>
      <c r="N23" s="358"/>
      <c r="O23" s="359">
        <f t="shared" si="0"/>
        <v>0</v>
      </c>
    </row>
    <row r="24" spans="1:15" ht="13.5" thickBot="1">
      <c r="A24" s="356" t="s">
        <v>28</v>
      </c>
      <c r="B24" s="363" t="s">
        <v>464</v>
      </c>
      <c r="C24" s="358"/>
      <c r="D24" s="358"/>
      <c r="E24" s="358"/>
      <c r="F24" s="358"/>
      <c r="G24" s="358"/>
      <c r="H24" s="358"/>
      <c r="I24" s="358"/>
      <c r="J24" s="358"/>
      <c r="K24" s="358"/>
      <c r="L24" s="358"/>
      <c r="M24" s="358"/>
      <c r="N24" s="358">
        <v>10898</v>
      </c>
      <c r="O24" s="359">
        <f t="shared" si="0"/>
        <v>10898</v>
      </c>
    </row>
    <row r="25" spans="1:15" ht="13.5" thickBot="1">
      <c r="A25" s="369" t="s">
        <v>29</v>
      </c>
      <c r="B25" s="364" t="s">
        <v>465</v>
      </c>
      <c r="C25" s="365">
        <f t="shared" ref="C25:N25" si="2">SUM(C16:C24)</f>
        <v>45529</v>
      </c>
      <c r="D25" s="365">
        <f t="shared" si="2"/>
        <v>43309</v>
      </c>
      <c r="E25" s="365">
        <f t="shared" si="2"/>
        <v>51309</v>
      </c>
      <c r="F25" s="365">
        <f t="shared" si="2"/>
        <v>48909</v>
      </c>
      <c r="G25" s="365">
        <f t="shared" si="2"/>
        <v>50908</v>
      </c>
      <c r="H25" s="365">
        <f t="shared" si="2"/>
        <v>58908</v>
      </c>
      <c r="I25" s="365">
        <f t="shared" si="2"/>
        <v>58808</v>
      </c>
      <c r="J25" s="365">
        <f t="shared" si="2"/>
        <v>56404</v>
      </c>
      <c r="K25" s="365">
        <f t="shared" si="2"/>
        <v>51808</v>
      </c>
      <c r="L25" s="365">
        <f t="shared" si="2"/>
        <v>60908</v>
      </c>
      <c r="M25" s="365">
        <f t="shared" si="2"/>
        <v>51007</v>
      </c>
      <c r="N25" s="365">
        <f t="shared" si="2"/>
        <v>54218</v>
      </c>
      <c r="O25" s="366">
        <f t="shared" si="0"/>
        <v>632025</v>
      </c>
    </row>
    <row r="26" spans="1:15" ht="13.5" thickBot="1">
      <c r="A26" s="369" t="s">
        <v>30</v>
      </c>
      <c r="B26" s="370" t="s">
        <v>466</v>
      </c>
      <c r="C26" s="371">
        <f t="shared" ref="C26:O26" si="3">C14-C25</f>
        <v>-14723</v>
      </c>
      <c r="D26" s="371">
        <f t="shared" si="3"/>
        <v>-10620</v>
      </c>
      <c r="E26" s="371">
        <f t="shared" si="3"/>
        <v>11497</v>
      </c>
      <c r="F26" s="371">
        <f t="shared" si="3"/>
        <v>-1103</v>
      </c>
      <c r="G26" s="371">
        <f t="shared" si="3"/>
        <v>58098</v>
      </c>
      <c r="H26" s="371">
        <f t="shared" si="3"/>
        <v>-26602</v>
      </c>
      <c r="I26" s="371">
        <f t="shared" si="3"/>
        <v>-27724</v>
      </c>
      <c r="J26" s="371">
        <f t="shared" si="3"/>
        <v>-25498</v>
      </c>
      <c r="K26" s="371">
        <f t="shared" si="3"/>
        <v>80598</v>
      </c>
      <c r="L26" s="371">
        <f t="shared" si="3"/>
        <v>-30814</v>
      </c>
      <c r="M26" s="371">
        <f t="shared" si="3"/>
        <v>-21701</v>
      </c>
      <c r="N26" s="371">
        <f t="shared" si="3"/>
        <v>8592</v>
      </c>
      <c r="O26" s="372">
        <f t="shared" si="3"/>
        <v>0</v>
      </c>
    </row>
  </sheetData>
  <mergeCells count="3">
    <mergeCell ref="A1:O1"/>
    <mergeCell ref="B4:O4"/>
    <mergeCell ref="B15:O15"/>
  </mergeCells>
  <phoneticPr fontId="29" type="noConversion"/>
  <pageMargins left="0.7" right="0.7" top="0.75" bottom="0.75" header="0.3" footer="0.3"/>
  <pageSetup paperSize="9" scale="59" orientation="portrait" r:id="rId1"/>
  <headerFooter>
    <oddHeader>&amp;C3.sz. tájékoztató táblázat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B23"/>
  <sheetViews>
    <sheetView view="pageBreakPreview" zoomScaleSheetLayoutView="100" workbookViewId="0">
      <selection activeCell="B18" sqref="B18"/>
    </sheetView>
  </sheetViews>
  <sheetFormatPr defaultRowHeight="12.75"/>
  <cols>
    <col min="1" max="1" width="62" customWidth="1"/>
    <col min="2" max="2" width="29.33203125" customWidth="1"/>
  </cols>
  <sheetData>
    <row r="1" spans="1:2" ht="24.95" customHeight="1">
      <c r="A1" s="593" t="s">
        <v>563</v>
      </c>
      <c r="B1" s="593"/>
    </row>
    <row r="2" spans="1:2" ht="24.95" customHeight="1" thickBot="1">
      <c r="A2" s="373"/>
      <c r="B2" s="374" t="s">
        <v>467</v>
      </c>
    </row>
    <row r="3" spans="1:2" ht="24.95" customHeight="1" thickBot="1">
      <c r="A3" s="375" t="s">
        <v>468</v>
      </c>
      <c r="B3" s="425" t="s">
        <v>564</v>
      </c>
    </row>
    <row r="4" spans="1:2" ht="24.95" customHeight="1" thickBot="1">
      <c r="A4" s="376">
        <v>1</v>
      </c>
      <c r="B4" s="377">
        <v>3</v>
      </c>
    </row>
    <row r="5" spans="1:2" ht="24.95" customHeight="1">
      <c r="A5" s="378" t="s">
        <v>469</v>
      </c>
      <c r="B5" s="379">
        <v>82257</v>
      </c>
    </row>
    <row r="6" spans="1:2" ht="24.95" customHeight="1">
      <c r="A6" s="380" t="s">
        <v>470</v>
      </c>
      <c r="B6" s="379">
        <v>5695</v>
      </c>
    </row>
    <row r="7" spans="1:2" ht="24.95" customHeight="1">
      <c r="A7" s="380" t="s">
        <v>471</v>
      </c>
      <c r="B7" s="379">
        <v>119503</v>
      </c>
    </row>
    <row r="8" spans="1:2" ht="24.95" customHeight="1">
      <c r="A8" s="380" t="s">
        <v>472</v>
      </c>
      <c r="B8" s="379">
        <v>36469</v>
      </c>
    </row>
    <row r="9" spans="1:2" ht="24.95" customHeight="1">
      <c r="A9" s="380" t="s">
        <v>473</v>
      </c>
      <c r="B9" s="379">
        <v>7722</v>
      </c>
    </row>
    <row r="10" spans="1:2" ht="24.95" customHeight="1">
      <c r="A10" s="380" t="s">
        <v>585</v>
      </c>
      <c r="B10" s="379">
        <v>3900</v>
      </c>
    </row>
    <row r="11" spans="1:2" ht="24.95" customHeight="1">
      <c r="A11" s="380" t="s">
        <v>474</v>
      </c>
      <c r="B11" s="379">
        <v>332</v>
      </c>
    </row>
    <row r="12" spans="1:2" ht="24.95" customHeight="1">
      <c r="A12" s="380" t="s">
        <v>475</v>
      </c>
      <c r="B12" s="379">
        <v>725</v>
      </c>
    </row>
    <row r="13" spans="1:2" ht="24.95" customHeight="1">
      <c r="A13" s="380" t="s">
        <v>476</v>
      </c>
      <c r="B13" s="379">
        <v>10376</v>
      </c>
    </row>
    <row r="14" spans="1:2" ht="24.95" customHeight="1">
      <c r="A14" s="380" t="s">
        <v>477</v>
      </c>
      <c r="B14" s="379">
        <v>7188</v>
      </c>
    </row>
    <row r="15" spans="1:2" ht="24.95" customHeight="1">
      <c r="A15" s="380" t="s">
        <v>478</v>
      </c>
      <c r="B15" s="379">
        <v>834</v>
      </c>
    </row>
    <row r="16" spans="1:2" ht="24.95" customHeight="1">
      <c r="A16" s="380"/>
      <c r="B16" s="379">
        <v>0</v>
      </c>
    </row>
    <row r="17" spans="1:2" ht="24.95" customHeight="1">
      <c r="A17" s="380"/>
      <c r="B17" s="379">
        <v>0</v>
      </c>
    </row>
    <row r="18" spans="1:2" ht="24.95" customHeight="1">
      <c r="A18" s="380"/>
      <c r="B18" s="379"/>
    </row>
    <row r="19" spans="1:2" ht="24.95" customHeight="1">
      <c r="A19" s="380"/>
      <c r="B19" s="379"/>
    </row>
    <row r="20" spans="1:2" ht="24.95" customHeight="1">
      <c r="A20" s="380"/>
      <c r="B20" s="379"/>
    </row>
    <row r="21" spans="1:2" ht="24.95" customHeight="1">
      <c r="A21" s="380"/>
      <c r="B21" s="379"/>
    </row>
    <row r="22" spans="1:2" ht="24.95" customHeight="1" thickBot="1">
      <c r="A22" s="381"/>
      <c r="B22" s="379"/>
    </row>
    <row r="23" spans="1:2" ht="24.95" customHeight="1" thickBot="1">
      <c r="A23" s="382" t="s">
        <v>41</v>
      </c>
      <c r="B23" s="383">
        <f>SUM(B5:B22)</f>
        <v>275001</v>
      </c>
    </row>
  </sheetData>
  <mergeCells count="1">
    <mergeCell ref="A1:B1"/>
  </mergeCells>
  <phoneticPr fontId="29" type="noConversion"/>
  <pageMargins left="0.7" right="0.7" top="0.75" bottom="0.75" header="0.3" footer="0.3"/>
  <pageSetup paperSize="9" orientation="portrait" r:id="rId1"/>
  <headerFooter>
    <oddHeader>&amp;C4.sz. tájékoztató táblázat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E41"/>
  <sheetViews>
    <sheetView view="pageBreakPreview" topLeftCell="B13" zoomScaleSheetLayoutView="100" workbookViewId="0">
      <selection activeCell="L41" sqref="L41"/>
    </sheetView>
  </sheetViews>
  <sheetFormatPr defaultRowHeight="12.75"/>
  <cols>
    <col min="2" max="2" width="38.5" customWidth="1"/>
    <col min="3" max="3" width="29.1640625" customWidth="1"/>
    <col min="4" max="4" width="19" customWidth="1"/>
    <col min="5" max="5" width="13.33203125" hidden="1" customWidth="1"/>
  </cols>
  <sheetData>
    <row r="1" spans="1:4" ht="54.75" customHeight="1">
      <c r="A1" s="596" t="s">
        <v>559</v>
      </c>
      <c r="B1" s="596"/>
      <c r="C1" s="596"/>
      <c r="D1" s="596"/>
    </row>
    <row r="2" spans="1:4" ht="20.100000000000001" customHeight="1">
      <c r="A2" s="384"/>
      <c r="B2" s="384"/>
      <c r="C2" s="384"/>
    </row>
    <row r="3" spans="1:4" ht="20.100000000000001" customHeight="1" thickBot="1">
      <c r="A3" s="385"/>
      <c r="B3" s="385"/>
      <c r="C3" s="426"/>
      <c r="D3" s="442" t="s">
        <v>533</v>
      </c>
    </row>
    <row r="4" spans="1:4" ht="39.75" customHeight="1" thickBot="1">
      <c r="A4" s="386" t="s">
        <v>61</v>
      </c>
      <c r="B4" s="387" t="s">
        <v>479</v>
      </c>
      <c r="C4" s="387" t="s">
        <v>480</v>
      </c>
      <c r="D4" s="388" t="s">
        <v>560</v>
      </c>
    </row>
    <row r="5" spans="1:4" ht="20.100000000000001" customHeight="1">
      <c r="A5" s="389" t="s">
        <v>8</v>
      </c>
      <c r="B5" s="443" t="s">
        <v>481</v>
      </c>
      <c r="C5" s="390" t="s">
        <v>482</v>
      </c>
      <c r="D5" s="391">
        <v>1195000</v>
      </c>
    </row>
    <row r="6" spans="1:4" ht="20.100000000000001" customHeight="1">
      <c r="A6" s="392" t="s">
        <v>9</v>
      </c>
      <c r="B6" s="444" t="s">
        <v>483</v>
      </c>
      <c r="C6" s="393" t="s">
        <v>484</v>
      </c>
      <c r="D6" s="394">
        <v>500000</v>
      </c>
    </row>
    <row r="7" spans="1:4" ht="20.100000000000001" customHeight="1">
      <c r="A7" s="392" t="s">
        <v>10</v>
      </c>
      <c r="B7" s="444" t="s">
        <v>586</v>
      </c>
      <c r="C7" s="393" t="s">
        <v>484</v>
      </c>
      <c r="D7" s="394">
        <v>12000</v>
      </c>
    </row>
    <row r="8" spans="1:4" ht="20.100000000000001" customHeight="1">
      <c r="A8" s="392" t="s">
        <v>11</v>
      </c>
      <c r="B8" s="447" t="s">
        <v>534</v>
      </c>
      <c r="C8" s="393" t="s">
        <v>484</v>
      </c>
      <c r="D8" s="394">
        <v>195000</v>
      </c>
    </row>
    <row r="9" spans="1:4" ht="20.100000000000001" customHeight="1">
      <c r="A9" s="392" t="s">
        <v>12</v>
      </c>
      <c r="B9" s="447" t="s">
        <v>486</v>
      </c>
      <c r="C9" s="393" t="s">
        <v>484</v>
      </c>
      <c r="D9" s="394">
        <v>125000</v>
      </c>
    </row>
    <row r="10" spans="1:4" ht="20.100000000000001" customHeight="1">
      <c r="A10" s="392" t="s">
        <v>13</v>
      </c>
      <c r="B10" s="447" t="s">
        <v>487</v>
      </c>
      <c r="C10" s="393" t="s">
        <v>484</v>
      </c>
      <c r="D10" s="394">
        <v>185000</v>
      </c>
    </row>
    <row r="11" spans="1:4" ht="20.100000000000001" customHeight="1">
      <c r="A11" s="392" t="s">
        <v>14</v>
      </c>
      <c r="B11" s="444" t="s">
        <v>488</v>
      </c>
      <c r="C11" s="393" t="s">
        <v>489</v>
      </c>
      <c r="D11" s="394">
        <v>2200000</v>
      </c>
    </row>
    <row r="12" spans="1:4" ht="20.100000000000001" customHeight="1">
      <c r="A12" s="392" t="s">
        <v>15</v>
      </c>
      <c r="B12" s="446" t="s">
        <v>490</v>
      </c>
      <c r="C12" s="395" t="s">
        <v>491</v>
      </c>
      <c r="D12" s="396">
        <v>4400000</v>
      </c>
    </row>
    <row r="13" spans="1:4" ht="20.100000000000001" customHeight="1">
      <c r="A13" s="392" t="s">
        <v>16</v>
      </c>
      <c r="B13" s="444" t="s">
        <v>492</v>
      </c>
      <c r="C13" s="393" t="s">
        <v>493</v>
      </c>
      <c r="D13" s="394">
        <v>860000</v>
      </c>
    </row>
    <row r="14" spans="1:4" ht="20.100000000000001" customHeight="1">
      <c r="A14" s="392" t="s">
        <v>17</v>
      </c>
      <c r="B14" s="445" t="s">
        <v>494</v>
      </c>
      <c r="C14" s="397" t="s">
        <v>495</v>
      </c>
      <c r="D14" s="398">
        <v>96000</v>
      </c>
    </row>
    <row r="15" spans="1:4" ht="20.100000000000001" customHeight="1">
      <c r="A15" s="392" t="s">
        <v>18</v>
      </c>
      <c r="B15" s="444" t="s">
        <v>496</v>
      </c>
      <c r="C15" s="393" t="s">
        <v>496</v>
      </c>
      <c r="D15" s="394">
        <v>369000</v>
      </c>
    </row>
    <row r="16" spans="1:4" ht="20.100000000000001" customHeight="1">
      <c r="A16" s="392" t="s">
        <v>19</v>
      </c>
      <c r="B16" s="444" t="s">
        <v>497</v>
      </c>
      <c r="C16" s="393" t="s">
        <v>485</v>
      </c>
      <c r="D16" s="394">
        <v>1830760</v>
      </c>
    </row>
    <row r="17" spans="1:5" ht="20.100000000000001" customHeight="1">
      <c r="A17" s="392" t="s">
        <v>20</v>
      </c>
      <c r="B17" s="444" t="s">
        <v>498</v>
      </c>
      <c r="C17" s="393" t="s">
        <v>499</v>
      </c>
      <c r="D17" s="394">
        <v>355900</v>
      </c>
    </row>
    <row r="18" spans="1:5" ht="20.100000000000001" customHeight="1">
      <c r="A18" s="392" t="s">
        <v>21</v>
      </c>
      <c r="B18" s="444" t="s">
        <v>500</v>
      </c>
      <c r="C18" s="393" t="s">
        <v>499</v>
      </c>
      <c r="D18" s="394">
        <v>1220400</v>
      </c>
    </row>
    <row r="19" spans="1:5" ht="20.100000000000001" customHeight="1">
      <c r="A19" s="392" t="s">
        <v>22</v>
      </c>
      <c r="B19" s="503" t="s">
        <v>558</v>
      </c>
      <c r="C19" s="504" t="s">
        <v>495</v>
      </c>
      <c r="D19" s="518">
        <v>8500000</v>
      </c>
      <c r="E19" s="521"/>
    </row>
    <row r="20" spans="1:5" ht="20.100000000000001" customHeight="1">
      <c r="A20" s="392" t="s">
        <v>23</v>
      </c>
      <c r="B20" s="393" t="s">
        <v>587</v>
      </c>
      <c r="C20" s="393" t="s">
        <v>495</v>
      </c>
      <c r="D20" s="519">
        <v>50000</v>
      </c>
      <c r="E20" s="521"/>
    </row>
    <row r="21" spans="1:5" ht="20.100000000000001" customHeight="1">
      <c r="A21" s="392" t="s">
        <v>24</v>
      </c>
      <c r="B21" s="393" t="s">
        <v>588</v>
      </c>
      <c r="C21" s="393" t="s">
        <v>495</v>
      </c>
      <c r="D21" s="519">
        <v>400000</v>
      </c>
      <c r="E21" s="521"/>
    </row>
    <row r="22" spans="1:5" ht="20.100000000000001" customHeight="1">
      <c r="A22" s="392" t="s">
        <v>25</v>
      </c>
      <c r="B22" s="393" t="s">
        <v>589</v>
      </c>
      <c r="C22" s="393" t="s">
        <v>495</v>
      </c>
      <c r="D22" s="519">
        <v>1700000</v>
      </c>
      <c r="E22" s="521"/>
    </row>
    <row r="23" spans="1:5" ht="20.100000000000001" customHeight="1">
      <c r="A23" s="392" t="s">
        <v>26</v>
      </c>
      <c r="B23" s="393" t="s">
        <v>590</v>
      </c>
      <c r="C23" s="393" t="s">
        <v>495</v>
      </c>
      <c r="D23" s="519">
        <v>180000</v>
      </c>
      <c r="E23" s="521"/>
    </row>
    <row r="24" spans="1:5" ht="25.5" customHeight="1">
      <c r="A24" s="392" t="s">
        <v>27</v>
      </c>
      <c r="B24" s="517" t="s">
        <v>600</v>
      </c>
      <c r="C24" s="393" t="s">
        <v>495</v>
      </c>
      <c r="D24" s="519">
        <v>100000</v>
      </c>
      <c r="E24" s="521"/>
    </row>
    <row r="25" spans="1:5" ht="20.100000000000001" customHeight="1">
      <c r="A25" s="392" t="s">
        <v>28</v>
      </c>
      <c r="B25" s="393" t="s">
        <v>591</v>
      </c>
      <c r="C25" s="393" t="s">
        <v>495</v>
      </c>
      <c r="D25" s="519">
        <v>0</v>
      </c>
      <c r="E25" s="521"/>
    </row>
    <row r="26" spans="1:5" ht="20.100000000000001" customHeight="1">
      <c r="A26" s="392" t="s">
        <v>29</v>
      </c>
      <c r="B26" s="393" t="s">
        <v>592</v>
      </c>
      <c r="C26" s="393" t="s">
        <v>495</v>
      </c>
      <c r="D26" s="519">
        <v>400000</v>
      </c>
      <c r="E26" s="521"/>
    </row>
    <row r="27" spans="1:5" ht="20.100000000000001" customHeight="1">
      <c r="A27" s="392" t="s">
        <v>30</v>
      </c>
      <c r="B27" s="393" t="s">
        <v>593</v>
      </c>
      <c r="C27" s="393" t="s">
        <v>495</v>
      </c>
      <c r="D27" s="519">
        <v>100000</v>
      </c>
      <c r="E27" s="521"/>
    </row>
    <row r="28" spans="1:5" ht="20.100000000000001" customHeight="1">
      <c r="A28" s="392" t="s">
        <v>31</v>
      </c>
      <c r="B28" s="393" t="s">
        <v>594</v>
      </c>
      <c r="C28" s="393" t="s">
        <v>495</v>
      </c>
      <c r="D28" s="519">
        <v>300000</v>
      </c>
      <c r="E28" s="521"/>
    </row>
    <row r="29" spans="1:5" ht="20.100000000000001" customHeight="1">
      <c r="A29" s="392" t="s">
        <v>32</v>
      </c>
      <c r="B29" s="393" t="s">
        <v>595</v>
      </c>
      <c r="C29" s="393" t="s">
        <v>495</v>
      </c>
      <c r="D29" s="519">
        <v>1000000</v>
      </c>
      <c r="E29" s="522"/>
    </row>
    <row r="30" spans="1:5" ht="20.100000000000001" customHeight="1">
      <c r="A30" s="392" t="s">
        <v>33</v>
      </c>
      <c r="B30" s="393" t="s">
        <v>596</v>
      </c>
      <c r="C30" s="393" t="s">
        <v>495</v>
      </c>
      <c r="D30" s="519">
        <v>2000000</v>
      </c>
      <c r="E30" s="522"/>
    </row>
    <row r="31" spans="1:5" ht="20.100000000000001" customHeight="1">
      <c r="A31" s="392" t="s">
        <v>34</v>
      </c>
      <c r="B31" s="393" t="s">
        <v>605</v>
      </c>
      <c r="C31" s="393" t="s">
        <v>495</v>
      </c>
      <c r="D31" s="519">
        <v>100000</v>
      </c>
      <c r="E31" s="522"/>
    </row>
    <row r="32" spans="1:5" ht="20.100000000000001" customHeight="1">
      <c r="A32" s="392" t="s">
        <v>35</v>
      </c>
      <c r="B32" s="393" t="s">
        <v>597</v>
      </c>
      <c r="C32" s="393" t="s">
        <v>495</v>
      </c>
      <c r="D32" s="516">
        <v>1300000</v>
      </c>
      <c r="E32" s="521"/>
    </row>
    <row r="33" spans="1:5" ht="20.100000000000001" customHeight="1">
      <c r="A33" s="392" t="s">
        <v>501</v>
      </c>
      <c r="B33" s="393" t="s">
        <v>601</v>
      </c>
      <c r="C33" s="393"/>
      <c r="D33" s="516">
        <v>100000</v>
      </c>
      <c r="E33" s="521"/>
    </row>
    <row r="34" spans="1:5" ht="20.100000000000001" customHeight="1">
      <c r="A34" s="392" t="s">
        <v>502</v>
      </c>
      <c r="B34" s="393" t="s">
        <v>598</v>
      </c>
      <c r="C34" s="393"/>
      <c r="D34" s="516">
        <v>50000</v>
      </c>
      <c r="E34" s="521"/>
    </row>
    <row r="35" spans="1:5" ht="20.100000000000001" customHeight="1">
      <c r="A35" s="392" t="s">
        <v>503</v>
      </c>
      <c r="B35" s="393" t="s">
        <v>602</v>
      </c>
      <c r="C35" s="393"/>
      <c r="D35" s="516">
        <v>100000</v>
      </c>
      <c r="E35" s="521"/>
    </row>
    <row r="36" spans="1:5" ht="20.100000000000001" customHeight="1">
      <c r="A36" s="392" t="s">
        <v>504</v>
      </c>
      <c r="B36" s="393" t="s">
        <v>500</v>
      </c>
      <c r="C36" s="393"/>
      <c r="D36" s="516">
        <v>100000</v>
      </c>
      <c r="E36" s="523"/>
    </row>
    <row r="37" spans="1:5" ht="20.100000000000001" customHeight="1">
      <c r="A37" s="392" t="s">
        <v>599</v>
      </c>
      <c r="B37" s="393" t="s">
        <v>603</v>
      </c>
      <c r="C37" s="393"/>
      <c r="D37" s="516">
        <v>50000</v>
      </c>
      <c r="E37" s="521"/>
    </row>
    <row r="38" spans="1:5" ht="20.100000000000001" customHeight="1">
      <c r="A38" s="392" t="s">
        <v>607</v>
      </c>
      <c r="B38" s="393" t="s">
        <v>606</v>
      </c>
      <c r="C38" s="393"/>
      <c r="D38" s="516">
        <v>400000</v>
      </c>
      <c r="E38" s="521"/>
    </row>
    <row r="39" spans="1:5" ht="20.100000000000001" customHeight="1" thickBot="1">
      <c r="A39" s="392" t="s">
        <v>608</v>
      </c>
      <c r="B39" s="393" t="s">
        <v>604</v>
      </c>
      <c r="C39" s="393"/>
      <c r="D39" s="516">
        <v>70000</v>
      </c>
      <c r="E39" s="521">
        <f>SUM(D20:D39)</f>
        <v>8500000</v>
      </c>
    </row>
    <row r="40" spans="1:5" ht="20.100000000000001" customHeight="1" thickBot="1">
      <c r="A40" s="594" t="s">
        <v>41</v>
      </c>
      <c r="B40" s="595"/>
      <c r="C40" s="399"/>
      <c r="D40" s="520">
        <f>SUM(D5:D15)</f>
        <v>10137000</v>
      </c>
      <c r="E40" s="521"/>
    </row>
    <row r="41" spans="1:5" ht="20.100000000000001" customHeight="1">
      <c r="A41" t="s">
        <v>505</v>
      </c>
      <c r="E41" s="521"/>
    </row>
  </sheetData>
  <mergeCells count="2">
    <mergeCell ref="A40:B40"/>
    <mergeCell ref="A1:D1"/>
  </mergeCells>
  <phoneticPr fontId="29" type="noConversion"/>
  <conditionalFormatting sqref="D40">
    <cfRule type="cellIs" dxfId="0" priority="1" stopIfTrue="1" operator="equal">
      <formula>0</formula>
    </cfRule>
  </conditionalFormatting>
  <pageMargins left="0.7" right="0.7" top="0.75" bottom="0.75" header="0.3" footer="0.3"/>
  <pageSetup paperSize="9" scale="83" orientation="portrait" r:id="rId1"/>
  <headerFooter>
    <oddHeader>&amp;C5. sz. tájékoztató táblázat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149"/>
  <sheetViews>
    <sheetView view="pageBreakPreview" topLeftCell="B1" zoomScaleSheetLayoutView="100" workbookViewId="0">
      <selection activeCell="B24" sqref="B24"/>
    </sheetView>
  </sheetViews>
  <sheetFormatPr defaultRowHeight="15.75"/>
  <cols>
    <col min="1" max="1" width="9.5" style="226" customWidth="1"/>
    <col min="2" max="2" width="91.6640625" style="226" customWidth="1"/>
    <col min="3" max="3" width="15.6640625" style="246" customWidth="1"/>
    <col min="4" max="16384" width="9.33203125" style="246"/>
  </cols>
  <sheetData>
    <row r="1" spans="1:3" ht="15.95" customHeight="1">
      <c r="A1" s="525" t="s">
        <v>5</v>
      </c>
      <c r="B1" s="525"/>
    </row>
    <row r="2" spans="1:3" ht="15.95" customHeight="1" thickBot="1">
      <c r="A2" s="526" t="s">
        <v>113</v>
      </c>
      <c r="B2" s="526"/>
      <c r="C2" s="157" t="s">
        <v>582</v>
      </c>
    </row>
    <row r="3" spans="1:3" ht="38.1" customHeight="1" thickBot="1">
      <c r="A3" s="21" t="s">
        <v>61</v>
      </c>
      <c r="B3" s="22" t="s">
        <v>417</v>
      </c>
      <c r="C3" s="30" t="s">
        <v>561</v>
      </c>
    </row>
    <row r="4" spans="1:3" s="247" customFormat="1" ht="12" customHeight="1" thickBot="1">
      <c r="A4" s="241">
        <v>1</v>
      </c>
      <c r="B4" s="242">
        <v>2</v>
      </c>
      <c r="C4" s="243">
        <v>4</v>
      </c>
    </row>
    <row r="5" spans="1:3" s="248" customFormat="1" ht="12" customHeight="1" thickBot="1">
      <c r="A5" s="18" t="s">
        <v>8</v>
      </c>
      <c r="B5" s="19" t="s">
        <v>188</v>
      </c>
      <c r="C5" s="148">
        <f>+C6+C7+C8+C9+C10+C11</f>
        <v>0</v>
      </c>
    </row>
    <row r="6" spans="1:3" s="248" customFormat="1" ht="12" customHeight="1">
      <c r="A6" s="13" t="s">
        <v>73</v>
      </c>
      <c r="B6" s="249" t="s">
        <v>189</v>
      </c>
      <c r="C6" s="151"/>
    </row>
    <row r="7" spans="1:3" s="248" customFormat="1" ht="12" customHeight="1">
      <c r="A7" s="12" t="s">
        <v>74</v>
      </c>
      <c r="B7" s="250" t="s">
        <v>190</v>
      </c>
      <c r="C7" s="150"/>
    </row>
    <row r="8" spans="1:3" s="248" customFormat="1" ht="12" customHeight="1">
      <c r="A8" s="12" t="s">
        <v>75</v>
      </c>
      <c r="B8" s="250" t="s">
        <v>191</v>
      </c>
      <c r="C8" s="150"/>
    </row>
    <row r="9" spans="1:3" s="248" customFormat="1" ht="12" customHeight="1">
      <c r="A9" s="12" t="s">
        <v>76</v>
      </c>
      <c r="B9" s="250" t="s">
        <v>192</v>
      </c>
      <c r="C9" s="150"/>
    </row>
    <row r="10" spans="1:3" s="248" customFormat="1" ht="12" customHeight="1">
      <c r="A10" s="12" t="s">
        <v>110</v>
      </c>
      <c r="B10" s="250" t="s">
        <v>193</v>
      </c>
      <c r="C10" s="150"/>
    </row>
    <row r="11" spans="1:3" s="248" customFormat="1" ht="12" customHeight="1" thickBot="1">
      <c r="A11" s="14" t="s">
        <v>77</v>
      </c>
      <c r="B11" s="251" t="s">
        <v>194</v>
      </c>
      <c r="C11" s="150"/>
    </row>
    <row r="12" spans="1:3" s="248" customFormat="1" ht="12" customHeight="1" thickBot="1">
      <c r="A12" s="18" t="s">
        <v>9</v>
      </c>
      <c r="B12" s="143" t="s">
        <v>195</v>
      </c>
      <c r="C12" s="148">
        <f>+C13+C14+C15+C16+C17</f>
        <v>0</v>
      </c>
    </row>
    <row r="13" spans="1:3" s="248" customFormat="1" ht="12" customHeight="1">
      <c r="A13" s="13" t="s">
        <v>79</v>
      </c>
      <c r="B13" s="249" t="s">
        <v>196</v>
      </c>
      <c r="C13" s="151"/>
    </row>
    <row r="14" spans="1:3" s="248" customFormat="1" ht="12" customHeight="1">
      <c r="A14" s="12" t="s">
        <v>80</v>
      </c>
      <c r="B14" s="250" t="s">
        <v>197</v>
      </c>
      <c r="C14" s="150"/>
    </row>
    <row r="15" spans="1:3" s="248" customFormat="1" ht="12" customHeight="1">
      <c r="A15" s="12" t="s">
        <v>81</v>
      </c>
      <c r="B15" s="250" t="s">
        <v>404</v>
      </c>
      <c r="C15" s="150"/>
    </row>
    <row r="16" spans="1:3" s="248" customFormat="1" ht="12" customHeight="1">
      <c r="A16" s="12" t="s">
        <v>82</v>
      </c>
      <c r="B16" s="250" t="s">
        <v>405</v>
      </c>
      <c r="C16" s="150"/>
    </row>
    <row r="17" spans="1:3" s="248" customFormat="1" ht="12" customHeight="1">
      <c r="A17" s="12" t="s">
        <v>83</v>
      </c>
      <c r="B17" s="250" t="s">
        <v>198</v>
      </c>
      <c r="C17" s="150"/>
    </row>
    <row r="18" spans="1:3" s="248" customFormat="1" ht="12" customHeight="1" thickBot="1">
      <c r="A18" s="14" t="s">
        <v>89</v>
      </c>
      <c r="B18" s="251" t="s">
        <v>199</v>
      </c>
      <c r="C18" s="152"/>
    </row>
    <row r="19" spans="1:3" s="248" customFormat="1" ht="12" customHeight="1" thickBot="1">
      <c r="A19" s="18" t="s">
        <v>10</v>
      </c>
      <c r="B19" s="19" t="s">
        <v>200</v>
      </c>
      <c r="C19" s="148">
        <f>+C20+C21+C22+C23+C24</f>
        <v>0</v>
      </c>
    </row>
    <row r="20" spans="1:3" s="248" customFormat="1" ht="12" customHeight="1">
      <c r="A20" s="13" t="s">
        <v>62</v>
      </c>
      <c r="B20" s="249" t="s">
        <v>201</v>
      </c>
      <c r="C20" s="151"/>
    </row>
    <row r="21" spans="1:3" s="248" customFormat="1" ht="12" customHeight="1">
      <c r="A21" s="12" t="s">
        <v>63</v>
      </c>
      <c r="B21" s="250" t="s">
        <v>202</v>
      </c>
      <c r="C21" s="150"/>
    </row>
    <row r="22" spans="1:3" s="248" customFormat="1" ht="12" customHeight="1">
      <c r="A22" s="12" t="s">
        <v>64</v>
      </c>
      <c r="B22" s="250" t="s">
        <v>406</v>
      </c>
      <c r="C22" s="150"/>
    </row>
    <row r="23" spans="1:3" s="248" customFormat="1" ht="12" customHeight="1">
      <c r="A23" s="12" t="s">
        <v>65</v>
      </c>
      <c r="B23" s="250" t="s">
        <v>407</v>
      </c>
      <c r="C23" s="150"/>
    </row>
    <row r="24" spans="1:3" s="248" customFormat="1" ht="12" customHeight="1">
      <c r="A24" s="12" t="s">
        <v>121</v>
      </c>
      <c r="B24" s="250" t="s">
        <v>203</v>
      </c>
      <c r="C24" s="150"/>
    </row>
    <row r="25" spans="1:3" s="248" customFormat="1" ht="12" customHeight="1" thickBot="1">
      <c r="A25" s="14" t="s">
        <v>122</v>
      </c>
      <c r="B25" s="251" t="s">
        <v>204</v>
      </c>
      <c r="C25" s="152"/>
    </row>
    <row r="26" spans="1:3" s="248" customFormat="1" ht="12" customHeight="1" thickBot="1">
      <c r="A26" s="18" t="s">
        <v>123</v>
      </c>
      <c r="B26" s="19" t="s">
        <v>205</v>
      </c>
      <c r="C26" s="154">
        <f>+C27+C30+C31+C32</f>
        <v>0</v>
      </c>
    </row>
    <row r="27" spans="1:3" s="248" customFormat="1" ht="12" customHeight="1">
      <c r="A27" s="13" t="s">
        <v>206</v>
      </c>
      <c r="B27" s="249" t="s">
        <v>212</v>
      </c>
      <c r="C27" s="244">
        <f>+C28+C29</f>
        <v>0</v>
      </c>
    </row>
    <row r="28" spans="1:3" s="248" customFormat="1" ht="12" customHeight="1">
      <c r="A28" s="12" t="s">
        <v>207</v>
      </c>
      <c r="B28" s="250" t="s">
        <v>213</v>
      </c>
      <c r="C28" s="150"/>
    </row>
    <row r="29" spans="1:3" s="248" customFormat="1" ht="12" customHeight="1">
      <c r="A29" s="12" t="s">
        <v>208</v>
      </c>
      <c r="B29" s="250" t="s">
        <v>214</v>
      </c>
      <c r="C29" s="150"/>
    </row>
    <row r="30" spans="1:3" s="248" customFormat="1" ht="12" customHeight="1">
      <c r="A30" s="12" t="s">
        <v>209</v>
      </c>
      <c r="B30" s="250" t="s">
        <v>215</v>
      </c>
      <c r="C30" s="150"/>
    </row>
    <row r="31" spans="1:3" s="248" customFormat="1" ht="12" customHeight="1">
      <c r="A31" s="12" t="s">
        <v>210</v>
      </c>
      <c r="B31" s="250" t="s">
        <v>216</v>
      </c>
      <c r="C31" s="150"/>
    </row>
    <row r="32" spans="1:3" s="248" customFormat="1" ht="12" customHeight="1" thickBot="1">
      <c r="A32" s="14" t="s">
        <v>211</v>
      </c>
      <c r="B32" s="251" t="s">
        <v>217</v>
      </c>
      <c r="C32" s="152"/>
    </row>
    <row r="33" spans="1:3" s="248" customFormat="1" ht="12" customHeight="1" thickBot="1">
      <c r="A33" s="18" t="s">
        <v>12</v>
      </c>
      <c r="B33" s="19" t="s">
        <v>218</v>
      </c>
      <c r="C33" s="148">
        <f>SUM(C34:C43)</f>
        <v>0</v>
      </c>
    </row>
    <row r="34" spans="1:3" s="248" customFormat="1" ht="12" customHeight="1">
      <c r="A34" s="13" t="s">
        <v>66</v>
      </c>
      <c r="B34" s="249" t="s">
        <v>221</v>
      </c>
      <c r="C34" s="151"/>
    </row>
    <row r="35" spans="1:3" s="248" customFormat="1" ht="12" customHeight="1">
      <c r="A35" s="12" t="s">
        <v>67</v>
      </c>
      <c r="B35" s="250" t="s">
        <v>222</v>
      </c>
      <c r="C35" s="150"/>
    </row>
    <row r="36" spans="1:3" s="248" customFormat="1" ht="12" customHeight="1">
      <c r="A36" s="12" t="s">
        <v>68</v>
      </c>
      <c r="B36" s="250" t="s">
        <v>223</v>
      </c>
      <c r="C36" s="150"/>
    </row>
    <row r="37" spans="1:3" s="248" customFormat="1" ht="12" customHeight="1">
      <c r="A37" s="12" t="s">
        <v>125</v>
      </c>
      <c r="B37" s="250" t="s">
        <v>224</v>
      </c>
      <c r="C37" s="150"/>
    </row>
    <row r="38" spans="1:3" s="248" customFormat="1" ht="12" customHeight="1">
      <c r="A38" s="12" t="s">
        <v>126</v>
      </c>
      <c r="B38" s="250" t="s">
        <v>225</v>
      </c>
      <c r="C38" s="150"/>
    </row>
    <row r="39" spans="1:3" s="248" customFormat="1" ht="12" customHeight="1">
      <c r="A39" s="12" t="s">
        <v>127</v>
      </c>
      <c r="B39" s="250" t="s">
        <v>226</v>
      </c>
      <c r="C39" s="150"/>
    </row>
    <row r="40" spans="1:3" s="248" customFormat="1" ht="12" customHeight="1">
      <c r="A40" s="12" t="s">
        <v>128</v>
      </c>
      <c r="B40" s="250" t="s">
        <v>227</v>
      </c>
      <c r="C40" s="150"/>
    </row>
    <row r="41" spans="1:3" s="248" customFormat="1" ht="12" customHeight="1">
      <c r="A41" s="12" t="s">
        <v>129</v>
      </c>
      <c r="B41" s="250" t="s">
        <v>228</v>
      </c>
      <c r="C41" s="150"/>
    </row>
    <row r="42" spans="1:3" s="248" customFormat="1" ht="12" customHeight="1">
      <c r="A42" s="12" t="s">
        <v>219</v>
      </c>
      <c r="B42" s="250" t="s">
        <v>229</v>
      </c>
      <c r="C42" s="153"/>
    </row>
    <row r="43" spans="1:3" s="248" customFormat="1" ht="12" customHeight="1" thickBot="1">
      <c r="A43" s="14" t="s">
        <v>220</v>
      </c>
      <c r="B43" s="251" t="s">
        <v>230</v>
      </c>
      <c r="C43" s="238"/>
    </row>
    <row r="44" spans="1:3" s="248" customFormat="1" ht="12" customHeight="1" thickBot="1">
      <c r="A44" s="18" t="s">
        <v>13</v>
      </c>
      <c r="B44" s="19" t="s">
        <v>231</v>
      </c>
      <c r="C44" s="148">
        <f>SUM(C45:C49)</f>
        <v>0</v>
      </c>
    </row>
    <row r="45" spans="1:3" s="248" customFormat="1" ht="12" customHeight="1">
      <c r="A45" s="13" t="s">
        <v>69</v>
      </c>
      <c r="B45" s="249" t="s">
        <v>235</v>
      </c>
      <c r="C45" s="295"/>
    </row>
    <row r="46" spans="1:3" s="248" customFormat="1" ht="12" customHeight="1">
      <c r="A46" s="12" t="s">
        <v>70</v>
      </c>
      <c r="B46" s="250" t="s">
        <v>236</v>
      </c>
      <c r="C46" s="153"/>
    </row>
    <row r="47" spans="1:3" s="248" customFormat="1" ht="12" customHeight="1">
      <c r="A47" s="12" t="s">
        <v>232</v>
      </c>
      <c r="B47" s="250" t="s">
        <v>237</v>
      </c>
      <c r="C47" s="153"/>
    </row>
    <row r="48" spans="1:3" s="248" customFormat="1" ht="12" customHeight="1">
      <c r="A48" s="12" t="s">
        <v>233</v>
      </c>
      <c r="B48" s="250" t="s">
        <v>238</v>
      </c>
      <c r="C48" s="153"/>
    </row>
    <row r="49" spans="1:3" s="248" customFormat="1" ht="12" customHeight="1" thickBot="1">
      <c r="A49" s="14" t="s">
        <v>234</v>
      </c>
      <c r="B49" s="251" t="s">
        <v>239</v>
      </c>
      <c r="C49" s="238"/>
    </row>
    <row r="50" spans="1:3" s="248" customFormat="1" ht="12" customHeight="1" thickBot="1">
      <c r="A50" s="18" t="s">
        <v>130</v>
      </c>
      <c r="B50" s="19" t="s">
        <v>240</v>
      </c>
      <c r="C50" s="148">
        <f>SUM(C51:C53)</f>
        <v>0</v>
      </c>
    </row>
    <row r="51" spans="1:3" s="248" customFormat="1" ht="12" customHeight="1">
      <c r="A51" s="13" t="s">
        <v>71</v>
      </c>
      <c r="B51" s="249" t="s">
        <v>241</v>
      </c>
      <c r="C51" s="151"/>
    </row>
    <row r="52" spans="1:3" s="248" customFormat="1" ht="12" customHeight="1">
      <c r="A52" s="12" t="s">
        <v>72</v>
      </c>
      <c r="B52" s="250" t="s">
        <v>408</v>
      </c>
      <c r="C52" s="150"/>
    </row>
    <row r="53" spans="1:3" s="248" customFormat="1" ht="12" customHeight="1">
      <c r="A53" s="12" t="s">
        <v>245</v>
      </c>
      <c r="B53" s="250" t="s">
        <v>243</v>
      </c>
      <c r="C53" s="150"/>
    </row>
    <row r="54" spans="1:3" s="248" customFormat="1" ht="12" customHeight="1" thickBot="1">
      <c r="A54" s="14" t="s">
        <v>246</v>
      </c>
      <c r="B54" s="251" t="s">
        <v>244</v>
      </c>
      <c r="C54" s="152"/>
    </row>
    <row r="55" spans="1:3" s="248" customFormat="1" ht="12" customHeight="1" thickBot="1">
      <c r="A55" s="18" t="s">
        <v>15</v>
      </c>
      <c r="B55" s="143" t="s">
        <v>247</v>
      </c>
      <c r="C55" s="148">
        <f>SUM(C56:C58)</f>
        <v>0</v>
      </c>
    </row>
    <row r="56" spans="1:3" s="248" customFormat="1" ht="12" customHeight="1">
      <c r="A56" s="13" t="s">
        <v>131</v>
      </c>
      <c r="B56" s="249" t="s">
        <v>249</v>
      </c>
      <c r="C56" s="153"/>
    </row>
    <row r="57" spans="1:3" s="248" customFormat="1" ht="12" customHeight="1">
      <c r="A57" s="12" t="s">
        <v>132</v>
      </c>
      <c r="B57" s="250" t="s">
        <v>409</v>
      </c>
      <c r="C57" s="153"/>
    </row>
    <row r="58" spans="1:3" s="248" customFormat="1" ht="12" customHeight="1">
      <c r="A58" s="12" t="s">
        <v>162</v>
      </c>
      <c r="B58" s="250" t="s">
        <v>250</v>
      </c>
      <c r="C58" s="153"/>
    </row>
    <row r="59" spans="1:3" s="248" customFormat="1" ht="12" customHeight="1" thickBot="1">
      <c r="A59" s="14" t="s">
        <v>248</v>
      </c>
      <c r="B59" s="251" t="s">
        <v>251</v>
      </c>
      <c r="C59" s="153"/>
    </row>
    <row r="60" spans="1:3" s="248" customFormat="1" ht="12" customHeight="1" thickBot="1">
      <c r="A60" s="18" t="s">
        <v>16</v>
      </c>
      <c r="B60" s="19" t="s">
        <v>252</v>
      </c>
      <c r="C60" s="154">
        <f>+C5+C12+C19+C26+C33+C44+C50+C55</f>
        <v>0</v>
      </c>
    </row>
    <row r="61" spans="1:3" s="248" customFormat="1" ht="12" customHeight="1" thickBot="1">
      <c r="A61" s="252" t="s">
        <v>253</v>
      </c>
      <c r="B61" s="143" t="s">
        <v>254</v>
      </c>
      <c r="C61" s="148">
        <f>SUM(C62:C64)</f>
        <v>0</v>
      </c>
    </row>
    <row r="62" spans="1:3" s="248" customFormat="1" ht="12" customHeight="1">
      <c r="A62" s="13" t="s">
        <v>287</v>
      </c>
      <c r="B62" s="249" t="s">
        <v>255</v>
      </c>
      <c r="C62" s="153"/>
    </row>
    <row r="63" spans="1:3" s="248" customFormat="1" ht="12" customHeight="1">
      <c r="A63" s="12" t="s">
        <v>296</v>
      </c>
      <c r="B63" s="250" t="s">
        <v>256</v>
      </c>
      <c r="C63" s="153"/>
    </row>
    <row r="64" spans="1:3" s="248" customFormat="1" ht="12" customHeight="1" thickBot="1">
      <c r="A64" s="14" t="s">
        <v>297</v>
      </c>
      <c r="B64" s="253" t="s">
        <v>257</v>
      </c>
      <c r="C64" s="153"/>
    </row>
    <row r="65" spans="1:3" s="248" customFormat="1" ht="12" customHeight="1" thickBot="1">
      <c r="A65" s="252" t="s">
        <v>258</v>
      </c>
      <c r="B65" s="143" t="s">
        <v>259</v>
      </c>
      <c r="C65" s="148">
        <f>SUM(C66:C69)</f>
        <v>0</v>
      </c>
    </row>
    <row r="66" spans="1:3" s="248" customFormat="1" ht="12" customHeight="1">
      <c r="A66" s="13" t="s">
        <v>111</v>
      </c>
      <c r="B66" s="249" t="s">
        <v>260</v>
      </c>
      <c r="C66" s="153"/>
    </row>
    <row r="67" spans="1:3" s="248" customFormat="1" ht="12" customHeight="1">
      <c r="A67" s="12" t="s">
        <v>112</v>
      </c>
      <c r="B67" s="250" t="s">
        <v>261</v>
      </c>
      <c r="C67" s="153"/>
    </row>
    <row r="68" spans="1:3" s="248" customFormat="1" ht="12" customHeight="1">
      <c r="A68" s="12" t="s">
        <v>288</v>
      </c>
      <c r="B68" s="250" t="s">
        <v>262</v>
      </c>
      <c r="C68" s="153"/>
    </row>
    <row r="69" spans="1:3" s="248" customFormat="1" ht="12" customHeight="1" thickBot="1">
      <c r="A69" s="14" t="s">
        <v>289</v>
      </c>
      <c r="B69" s="251" t="s">
        <v>263</v>
      </c>
      <c r="C69" s="153"/>
    </row>
    <row r="70" spans="1:3" s="248" customFormat="1" ht="12" customHeight="1" thickBot="1">
      <c r="A70" s="252" t="s">
        <v>264</v>
      </c>
      <c r="B70" s="143" t="s">
        <v>265</v>
      </c>
      <c r="C70" s="148">
        <f>SUM(C71:C72)</f>
        <v>0</v>
      </c>
    </row>
    <row r="71" spans="1:3" s="248" customFormat="1" ht="12" customHeight="1">
      <c r="A71" s="13" t="s">
        <v>290</v>
      </c>
      <c r="B71" s="249" t="s">
        <v>266</v>
      </c>
      <c r="C71" s="153"/>
    </row>
    <row r="72" spans="1:3" s="248" customFormat="1" ht="12" customHeight="1" thickBot="1">
      <c r="A72" s="14" t="s">
        <v>291</v>
      </c>
      <c r="B72" s="251" t="s">
        <v>267</v>
      </c>
      <c r="C72" s="153"/>
    </row>
    <row r="73" spans="1:3" s="248" customFormat="1" ht="12" customHeight="1" thickBot="1">
      <c r="A73" s="252" t="s">
        <v>268</v>
      </c>
      <c r="B73" s="143" t="s">
        <v>269</v>
      </c>
      <c r="C73" s="148">
        <f>SUM(C74:C76)</f>
        <v>0</v>
      </c>
    </row>
    <row r="74" spans="1:3" s="248" customFormat="1" ht="12" customHeight="1">
      <c r="A74" s="13" t="s">
        <v>292</v>
      </c>
      <c r="B74" s="249" t="s">
        <v>270</v>
      </c>
      <c r="C74" s="153"/>
    </row>
    <row r="75" spans="1:3" s="248" customFormat="1" ht="12" customHeight="1">
      <c r="A75" s="12" t="s">
        <v>293</v>
      </c>
      <c r="B75" s="250" t="s">
        <v>271</v>
      </c>
      <c r="C75" s="153"/>
    </row>
    <row r="76" spans="1:3" s="248" customFormat="1" ht="12" customHeight="1" thickBot="1">
      <c r="A76" s="14" t="s">
        <v>294</v>
      </c>
      <c r="B76" s="251" t="s">
        <v>272</v>
      </c>
      <c r="C76" s="153"/>
    </row>
    <row r="77" spans="1:3" s="248" customFormat="1" ht="12" customHeight="1" thickBot="1">
      <c r="A77" s="252" t="s">
        <v>273</v>
      </c>
      <c r="B77" s="143" t="s">
        <v>295</v>
      </c>
      <c r="C77" s="148">
        <f>SUM(C78:C81)</f>
        <v>0</v>
      </c>
    </row>
    <row r="78" spans="1:3" s="248" customFormat="1" ht="12" customHeight="1">
      <c r="A78" s="254" t="s">
        <v>274</v>
      </c>
      <c r="B78" s="249" t="s">
        <v>275</v>
      </c>
      <c r="C78" s="153"/>
    </row>
    <row r="79" spans="1:3" s="248" customFormat="1" ht="12" customHeight="1">
      <c r="A79" s="255" t="s">
        <v>276</v>
      </c>
      <c r="B79" s="250" t="s">
        <v>277</v>
      </c>
      <c r="C79" s="153"/>
    </row>
    <row r="80" spans="1:3" s="248" customFormat="1" ht="12" customHeight="1">
      <c r="A80" s="255" t="s">
        <v>278</v>
      </c>
      <c r="B80" s="250" t="s">
        <v>279</v>
      </c>
      <c r="C80" s="153"/>
    </row>
    <row r="81" spans="1:3" s="248" customFormat="1" ht="12" customHeight="1" thickBot="1">
      <c r="A81" s="256" t="s">
        <v>280</v>
      </c>
      <c r="B81" s="251" t="s">
        <v>281</v>
      </c>
      <c r="C81" s="153"/>
    </row>
    <row r="82" spans="1:3" s="248" customFormat="1" ht="13.5" customHeight="1" thickBot="1">
      <c r="A82" s="252" t="s">
        <v>282</v>
      </c>
      <c r="B82" s="143" t="s">
        <v>283</v>
      </c>
      <c r="C82" s="296"/>
    </row>
    <row r="83" spans="1:3" s="248" customFormat="1" ht="15.75" customHeight="1" thickBot="1">
      <c r="A83" s="252" t="s">
        <v>284</v>
      </c>
      <c r="B83" s="257" t="s">
        <v>285</v>
      </c>
      <c r="C83" s="154">
        <f>+C61+C65+C70+C73+C77+C82</f>
        <v>0</v>
      </c>
    </row>
    <row r="84" spans="1:3" s="248" customFormat="1" ht="16.5" customHeight="1" thickBot="1">
      <c r="A84" s="258" t="s">
        <v>298</v>
      </c>
      <c r="B84" s="259" t="s">
        <v>286</v>
      </c>
      <c r="C84" s="154">
        <f>+C60+C83</f>
        <v>0</v>
      </c>
    </row>
    <row r="85" spans="1:3" s="248" customFormat="1" ht="83.25" customHeight="1">
      <c r="A85" s="3"/>
      <c r="B85" s="4"/>
    </row>
    <row r="86" spans="1:3" ht="16.5" customHeight="1">
      <c r="A86" s="525" t="s">
        <v>36</v>
      </c>
      <c r="B86" s="525"/>
    </row>
    <row r="87" spans="1:3" s="260" customFormat="1" ht="16.5" customHeight="1" thickBot="1">
      <c r="A87" s="527" t="s">
        <v>114</v>
      </c>
      <c r="B87" s="527"/>
      <c r="C87" s="61" t="s">
        <v>161</v>
      </c>
    </row>
    <row r="88" spans="1:3" ht="38.1" customHeight="1" thickBot="1">
      <c r="A88" s="21" t="s">
        <v>61</v>
      </c>
      <c r="B88" s="22" t="s">
        <v>37</v>
      </c>
      <c r="C88" s="30" t="s">
        <v>561</v>
      </c>
    </row>
    <row r="89" spans="1:3" s="247" customFormat="1" ht="12" customHeight="1" thickBot="1">
      <c r="A89" s="27">
        <v>1</v>
      </c>
      <c r="B89" s="28">
        <v>2</v>
      </c>
      <c r="C89" s="29">
        <v>4</v>
      </c>
    </row>
    <row r="90" spans="1:3" ht="12" customHeight="1" thickBot="1">
      <c r="A90" s="20" t="s">
        <v>8</v>
      </c>
      <c r="B90" s="26" t="s">
        <v>301</v>
      </c>
      <c r="C90" s="147">
        <f>SUM(C91:C95)</f>
        <v>0</v>
      </c>
    </row>
    <row r="91" spans="1:3" ht="12" customHeight="1">
      <c r="A91" s="15" t="s">
        <v>73</v>
      </c>
      <c r="B91" s="8" t="s">
        <v>38</v>
      </c>
      <c r="C91" s="149"/>
    </row>
    <row r="92" spans="1:3" ht="12" customHeight="1">
      <c r="A92" s="12" t="s">
        <v>74</v>
      </c>
      <c r="B92" s="6" t="s">
        <v>133</v>
      </c>
      <c r="C92" s="150"/>
    </row>
    <row r="93" spans="1:3" ht="12" customHeight="1">
      <c r="A93" s="12" t="s">
        <v>75</v>
      </c>
      <c r="B93" s="6" t="s">
        <v>102</v>
      </c>
      <c r="C93" s="152"/>
    </row>
    <row r="94" spans="1:3" ht="12" customHeight="1">
      <c r="A94" s="12" t="s">
        <v>76</v>
      </c>
      <c r="B94" s="9" t="s">
        <v>134</v>
      </c>
      <c r="C94" s="152"/>
    </row>
    <row r="95" spans="1:3" ht="12" customHeight="1">
      <c r="A95" s="12" t="s">
        <v>84</v>
      </c>
      <c r="B95" s="17" t="s">
        <v>135</v>
      </c>
      <c r="C95" s="152"/>
    </row>
    <row r="96" spans="1:3" ht="12" customHeight="1">
      <c r="A96" s="12" t="s">
        <v>77</v>
      </c>
      <c r="B96" s="6" t="s">
        <v>302</v>
      </c>
      <c r="C96" s="152"/>
    </row>
    <row r="97" spans="1:3" ht="12" customHeight="1">
      <c r="A97" s="12" t="s">
        <v>78</v>
      </c>
      <c r="B97" s="63" t="s">
        <v>303</v>
      </c>
      <c r="C97" s="152"/>
    </row>
    <row r="98" spans="1:3" ht="12" customHeight="1">
      <c r="A98" s="12" t="s">
        <v>85</v>
      </c>
      <c r="B98" s="64" t="s">
        <v>304</v>
      </c>
      <c r="C98" s="152"/>
    </row>
    <row r="99" spans="1:3" ht="12" customHeight="1">
      <c r="A99" s="12" t="s">
        <v>86</v>
      </c>
      <c r="B99" s="64" t="s">
        <v>305</v>
      </c>
      <c r="C99" s="152"/>
    </row>
    <row r="100" spans="1:3" ht="12" customHeight="1">
      <c r="A100" s="12" t="s">
        <v>87</v>
      </c>
      <c r="B100" s="63" t="s">
        <v>306</v>
      </c>
      <c r="C100" s="152"/>
    </row>
    <row r="101" spans="1:3" ht="12" customHeight="1">
      <c r="A101" s="12" t="s">
        <v>88</v>
      </c>
      <c r="B101" s="63" t="s">
        <v>307</v>
      </c>
      <c r="C101" s="152"/>
    </row>
    <row r="102" spans="1:3" ht="12" customHeight="1">
      <c r="A102" s="12" t="s">
        <v>90</v>
      </c>
      <c r="B102" s="64" t="s">
        <v>308</v>
      </c>
      <c r="C102" s="152"/>
    </row>
    <row r="103" spans="1:3" ht="12" customHeight="1">
      <c r="A103" s="11" t="s">
        <v>136</v>
      </c>
      <c r="B103" s="65" t="s">
        <v>309</v>
      </c>
      <c r="C103" s="152"/>
    </row>
    <row r="104" spans="1:3" ht="12" customHeight="1">
      <c r="A104" s="12" t="s">
        <v>299</v>
      </c>
      <c r="B104" s="65" t="s">
        <v>310</v>
      </c>
      <c r="C104" s="152"/>
    </row>
    <row r="105" spans="1:3" ht="12" customHeight="1" thickBot="1">
      <c r="A105" s="16" t="s">
        <v>300</v>
      </c>
      <c r="B105" s="66" t="s">
        <v>311</v>
      </c>
      <c r="C105" s="155"/>
    </row>
    <row r="106" spans="1:3" ht="12" customHeight="1" thickBot="1">
      <c r="A106" s="18" t="s">
        <v>9</v>
      </c>
      <c r="B106" s="25" t="s">
        <v>312</v>
      </c>
      <c r="C106" s="148">
        <f>+C107+C109+C111</f>
        <v>0</v>
      </c>
    </row>
    <row r="107" spans="1:3" ht="12" customHeight="1">
      <c r="A107" s="13" t="s">
        <v>79</v>
      </c>
      <c r="B107" s="6" t="s">
        <v>160</v>
      </c>
      <c r="C107" s="151"/>
    </row>
    <row r="108" spans="1:3" ht="12" customHeight="1">
      <c r="A108" s="13" t="s">
        <v>80</v>
      </c>
      <c r="B108" s="10" t="s">
        <v>316</v>
      </c>
      <c r="C108" s="151"/>
    </row>
    <row r="109" spans="1:3" ht="12" customHeight="1">
      <c r="A109" s="13" t="s">
        <v>81</v>
      </c>
      <c r="B109" s="10" t="s">
        <v>137</v>
      </c>
      <c r="C109" s="150"/>
    </row>
    <row r="110" spans="1:3" ht="12" customHeight="1">
      <c r="A110" s="13" t="s">
        <v>82</v>
      </c>
      <c r="B110" s="10" t="s">
        <v>317</v>
      </c>
      <c r="C110" s="141"/>
    </row>
    <row r="111" spans="1:3" ht="12" customHeight="1">
      <c r="A111" s="13" t="s">
        <v>83</v>
      </c>
      <c r="B111" s="145" t="s">
        <v>163</v>
      </c>
      <c r="C111" s="141"/>
    </row>
    <row r="112" spans="1:3" ht="12" customHeight="1">
      <c r="A112" s="13" t="s">
        <v>89</v>
      </c>
      <c r="B112" s="144" t="s">
        <v>410</v>
      </c>
      <c r="C112" s="141"/>
    </row>
    <row r="113" spans="1:3" ht="12" customHeight="1">
      <c r="A113" s="13" t="s">
        <v>91</v>
      </c>
      <c r="B113" s="245" t="s">
        <v>322</v>
      </c>
      <c r="C113" s="141"/>
    </row>
    <row r="114" spans="1:3">
      <c r="A114" s="13" t="s">
        <v>138</v>
      </c>
      <c r="B114" s="64" t="s">
        <v>305</v>
      </c>
      <c r="C114" s="141"/>
    </row>
    <row r="115" spans="1:3" ht="12" customHeight="1">
      <c r="A115" s="13" t="s">
        <v>139</v>
      </c>
      <c r="B115" s="64" t="s">
        <v>321</v>
      </c>
      <c r="C115" s="141"/>
    </row>
    <row r="116" spans="1:3" ht="12" customHeight="1">
      <c r="A116" s="13" t="s">
        <v>140</v>
      </c>
      <c r="B116" s="64" t="s">
        <v>320</v>
      </c>
      <c r="C116" s="141"/>
    </row>
    <row r="117" spans="1:3" ht="12" customHeight="1">
      <c r="A117" s="13" t="s">
        <v>313</v>
      </c>
      <c r="B117" s="64" t="s">
        <v>308</v>
      </c>
      <c r="C117" s="141"/>
    </row>
    <row r="118" spans="1:3" ht="12" customHeight="1">
      <c r="A118" s="13" t="s">
        <v>314</v>
      </c>
      <c r="B118" s="64" t="s">
        <v>319</v>
      </c>
      <c r="C118" s="141"/>
    </row>
    <row r="119" spans="1:3" ht="16.5" thickBot="1">
      <c r="A119" s="11" t="s">
        <v>315</v>
      </c>
      <c r="B119" s="64" t="s">
        <v>318</v>
      </c>
      <c r="C119" s="142"/>
    </row>
    <row r="120" spans="1:3" ht="12" customHeight="1" thickBot="1">
      <c r="A120" s="18" t="s">
        <v>10</v>
      </c>
      <c r="B120" s="59" t="s">
        <v>323</v>
      </c>
      <c r="C120" s="148">
        <f>+C121+C122</f>
        <v>0</v>
      </c>
    </row>
    <row r="121" spans="1:3" ht="12" customHeight="1">
      <c r="A121" s="13" t="s">
        <v>62</v>
      </c>
      <c r="B121" s="7" t="s">
        <v>50</v>
      </c>
      <c r="C121" s="151"/>
    </row>
    <row r="122" spans="1:3" ht="12" customHeight="1" thickBot="1">
      <c r="A122" s="14" t="s">
        <v>63</v>
      </c>
      <c r="B122" s="10" t="s">
        <v>51</v>
      </c>
      <c r="C122" s="152"/>
    </row>
    <row r="123" spans="1:3" ht="12" customHeight="1" thickBot="1">
      <c r="A123" s="18" t="s">
        <v>11</v>
      </c>
      <c r="B123" s="59" t="s">
        <v>324</v>
      </c>
      <c r="C123" s="148">
        <f>+C90+C106+C120</f>
        <v>0</v>
      </c>
    </row>
    <row r="124" spans="1:3" ht="12" customHeight="1" thickBot="1">
      <c r="A124" s="18" t="s">
        <v>12</v>
      </c>
      <c r="B124" s="59" t="s">
        <v>325</v>
      </c>
      <c r="C124" s="148">
        <f>+C125+C126+C127</f>
        <v>0</v>
      </c>
    </row>
    <row r="125" spans="1:3" ht="12" customHeight="1">
      <c r="A125" s="13" t="s">
        <v>66</v>
      </c>
      <c r="B125" s="7" t="s">
        <v>326</v>
      </c>
      <c r="C125" s="141"/>
    </row>
    <row r="126" spans="1:3" ht="12" customHeight="1">
      <c r="A126" s="13" t="s">
        <v>67</v>
      </c>
      <c r="B126" s="7" t="s">
        <v>327</v>
      </c>
      <c r="C126" s="141"/>
    </row>
    <row r="127" spans="1:3" ht="12" customHeight="1" thickBot="1">
      <c r="A127" s="11" t="s">
        <v>68</v>
      </c>
      <c r="B127" s="5" t="s">
        <v>328</v>
      </c>
      <c r="C127" s="141"/>
    </row>
    <row r="128" spans="1:3" ht="12" customHeight="1" thickBot="1">
      <c r="A128" s="18" t="s">
        <v>13</v>
      </c>
      <c r="B128" s="59" t="s">
        <v>372</v>
      </c>
      <c r="C128" s="148">
        <f>+C129+C130+C131+C132</f>
        <v>0</v>
      </c>
    </row>
    <row r="129" spans="1:8" ht="12" customHeight="1">
      <c r="A129" s="13" t="s">
        <v>69</v>
      </c>
      <c r="B129" s="7" t="s">
        <v>329</v>
      </c>
      <c r="C129" s="141"/>
    </row>
    <row r="130" spans="1:8" ht="12" customHeight="1">
      <c r="A130" s="13" t="s">
        <v>70</v>
      </c>
      <c r="B130" s="7" t="s">
        <v>330</v>
      </c>
      <c r="C130" s="141"/>
    </row>
    <row r="131" spans="1:8" ht="12" customHeight="1">
      <c r="A131" s="13" t="s">
        <v>232</v>
      </c>
      <c r="B131" s="7" t="s">
        <v>331</v>
      </c>
      <c r="C131" s="141"/>
    </row>
    <row r="132" spans="1:8" ht="12" customHeight="1" thickBot="1">
      <c r="A132" s="11" t="s">
        <v>233</v>
      </c>
      <c r="B132" s="5" t="s">
        <v>332</v>
      </c>
      <c r="C132" s="141"/>
    </row>
    <row r="133" spans="1:8" ht="12" customHeight="1" thickBot="1">
      <c r="A133" s="18" t="s">
        <v>14</v>
      </c>
      <c r="B133" s="59" t="s">
        <v>333</v>
      </c>
      <c r="C133" s="154">
        <f>+C134+C135+C136+C137</f>
        <v>0</v>
      </c>
    </row>
    <row r="134" spans="1:8" ht="12" customHeight="1">
      <c r="A134" s="13" t="s">
        <v>71</v>
      </c>
      <c r="B134" s="7" t="s">
        <v>334</v>
      </c>
      <c r="C134" s="141"/>
    </row>
    <row r="135" spans="1:8" ht="12" customHeight="1">
      <c r="A135" s="13" t="s">
        <v>72</v>
      </c>
      <c r="B135" s="7" t="s">
        <v>344</v>
      </c>
      <c r="C135" s="141"/>
    </row>
    <row r="136" spans="1:8" ht="12" customHeight="1">
      <c r="A136" s="13" t="s">
        <v>245</v>
      </c>
      <c r="B136" s="7" t="s">
        <v>335</v>
      </c>
      <c r="C136" s="141"/>
    </row>
    <row r="137" spans="1:8" ht="12" customHeight="1" thickBot="1">
      <c r="A137" s="11" t="s">
        <v>246</v>
      </c>
      <c r="B137" s="5" t="s">
        <v>336</v>
      </c>
      <c r="C137" s="141"/>
    </row>
    <row r="138" spans="1:8" ht="12" customHeight="1" thickBot="1">
      <c r="A138" s="18" t="s">
        <v>15</v>
      </c>
      <c r="B138" s="59" t="s">
        <v>337</v>
      </c>
      <c r="C138" s="156">
        <f>+C139+C140+C141+C142</f>
        <v>0</v>
      </c>
    </row>
    <row r="139" spans="1:8" ht="12" customHeight="1">
      <c r="A139" s="13" t="s">
        <v>131</v>
      </c>
      <c r="B139" s="7" t="s">
        <v>338</v>
      </c>
      <c r="C139" s="141"/>
    </row>
    <row r="140" spans="1:8" ht="12" customHeight="1">
      <c r="A140" s="13" t="s">
        <v>132</v>
      </c>
      <c r="B140" s="7" t="s">
        <v>339</v>
      </c>
      <c r="C140" s="141"/>
    </row>
    <row r="141" spans="1:8" ht="12" customHeight="1">
      <c r="A141" s="13" t="s">
        <v>162</v>
      </c>
      <c r="B141" s="7" t="s">
        <v>340</v>
      </c>
      <c r="C141" s="141"/>
    </row>
    <row r="142" spans="1:8" ht="12" customHeight="1" thickBot="1">
      <c r="A142" s="13" t="s">
        <v>248</v>
      </c>
      <c r="B142" s="7" t="s">
        <v>341</v>
      </c>
      <c r="C142" s="141"/>
    </row>
    <row r="143" spans="1:8" ht="15" customHeight="1" thickBot="1">
      <c r="A143" s="18" t="s">
        <v>16</v>
      </c>
      <c r="B143" s="59" t="s">
        <v>342</v>
      </c>
      <c r="C143" s="261">
        <f>+C124+C128+C133+C138</f>
        <v>0</v>
      </c>
      <c r="E143" s="262"/>
      <c r="F143" s="263"/>
      <c r="G143" s="263"/>
      <c r="H143" s="263"/>
    </row>
    <row r="144" spans="1:8" s="248" customFormat="1" ht="12.95" customHeight="1" thickBot="1">
      <c r="A144" s="146" t="s">
        <v>17</v>
      </c>
      <c r="B144" s="225" t="s">
        <v>343</v>
      </c>
      <c r="C144" s="261">
        <f>+C123+C143</f>
        <v>0</v>
      </c>
    </row>
    <row r="145" spans="1:3" ht="7.5" customHeight="1"/>
    <row r="146" spans="1:3">
      <c r="A146" s="528"/>
      <c r="B146" s="528"/>
    </row>
    <row r="147" spans="1:3" ht="15" customHeight="1">
      <c r="A147" s="524"/>
      <c r="B147" s="524"/>
    </row>
    <row r="148" spans="1:3" ht="13.5" customHeight="1">
      <c r="A148" s="303"/>
      <c r="B148" s="304"/>
      <c r="C148" s="264"/>
    </row>
    <row r="149" spans="1:3" ht="27.75" customHeight="1">
      <c r="A149" s="303"/>
      <c r="B149" s="304"/>
    </row>
  </sheetData>
  <mergeCells count="6">
    <mergeCell ref="A147:B147"/>
    <mergeCell ref="A1:B1"/>
    <mergeCell ref="A2:B2"/>
    <mergeCell ref="A86:B86"/>
    <mergeCell ref="A87:B87"/>
    <mergeCell ref="A146:B146"/>
  </mergeCells>
  <phoneticPr fontId="29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0" fitToHeight="2" orientation="portrait" r:id="rId1"/>
  <headerFooter alignWithMargins="0">
    <oddHeader>&amp;C&amp;"Times New Roman CE,Félkövér"&amp;12
Győrújbarát Önkormányzat
2015. ÉVI KÖLTSÉGVETÉS
ÁLLAMI (ÁLLAMIGAZGATÁSI) FELADATOK MÉRLEGE
&amp;R&amp;"Times New Roman CE,Félkövér dőlt"&amp;11 1.4. melléklet a 11/2016. (II.24.) önkormányzati rendelethez</oddHeader>
  </headerFooter>
  <rowBreaks count="1" manualBreakCount="1">
    <brk id="85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view="pageBreakPreview" topLeftCell="B1" zoomScaleNormal="115" zoomScaleSheetLayoutView="100" workbookViewId="0">
      <selection activeCell="F1" sqref="F1:F30"/>
    </sheetView>
  </sheetViews>
  <sheetFormatPr defaultRowHeight="12.75"/>
  <cols>
    <col min="1" max="1" width="6.83203125" style="38" customWidth="1"/>
    <col min="2" max="2" width="46.6640625" style="94" customWidth="1"/>
    <col min="3" max="3" width="14.5" style="38" customWidth="1"/>
    <col min="4" max="4" width="45.6640625" style="38" customWidth="1"/>
    <col min="5" max="5" width="14.33203125" style="38" customWidth="1"/>
    <col min="6" max="6" width="4.83203125" style="38" customWidth="1"/>
    <col min="7" max="16384" width="9.33203125" style="38"/>
  </cols>
  <sheetData>
    <row r="1" spans="1:6" ht="39.75" customHeight="1">
      <c r="B1" s="169" t="s">
        <v>117</v>
      </c>
      <c r="C1" s="170"/>
      <c r="D1" s="170"/>
      <c r="E1" s="170"/>
      <c r="F1" s="531" t="s">
        <v>609</v>
      </c>
    </row>
    <row r="2" spans="1:6" ht="14.25" thickBot="1">
      <c r="E2" s="171" t="s">
        <v>565</v>
      </c>
      <c r="F2" s="531"/>
    </row>
    <row r="3" spans="1:6" ht="18" customHeight="1" thickBot="1">
      <c r="A3" s="529" t="s">
        <v>61</v>
      </c>
      <c r="B3" s="172" t="s">
        <v>46</v>
      </c>
      <c r="C3" s="173"/>
      <c r="D3" s="172" t="s">
        <v>48</v>
      </c>
      <c r="E3" s="174"/>
      <c r="F3" s="531"/>
    </row>
    <row r="4" spans="1:6" s="175" customFormat="1" ht="35.25" customHeight="1" thickBot="1">
      <c r="A4" s="530"/>
      <c r="B4" s="95" t="s">
        <v>55</v>
      </c>
      <c r="C4" s="30" t="s">
        <v>561</v>
      </c>
      <c r="D4" s="95" t="s">
        <v>55</v>
      </c>
      <c r="E4" s="30" t="s">
        <v>561</v>
      </c>
      <c r="F4" s="531"/>
    </row>
    <row r="5" spans="1:6" s="180" customFormat="1" ht="12" customHeight="1" thickBot="1">
      <c r="A5" s="176">
        <v>1</v>
      </c>
      <c r="B5" s="177">
        <v>2</v>
      </c>
      <c r="C5" s="178">
        <v>4</v>
      </c>
      <c r="D5" s="177">
        <v>5</v>
      </c>
      <c r="E5" s="179">
        <v>7</v>
      </c>
      <c r="F5" s="531"/>
    </row>
    <row r="6" spans="1:6" ht="12.95" customHeight="1">
      <c r="A6" s="181" t="s">
        <v>8</v>
      </c>
      <c r="B6" s="182" t="s">
        <v>345</v>
      </c>
      <c r="C6" s="158">
        <v>275001270</v>
      </c>
      <c r="D6" s="182" t="s">
        <v>56</v>
      </c>
      <c r="E6" s="164">
        <v>258033778</v>
      </c>
      <c r="F6" s="531"/>
    </row>
    <row r="7" spans="1:6" ht="12.95" customHeight="1">
      <c r="A7" s="183" t="s">
        <v>9</v>
      </c>
      <c r="B7" s="184" t="s">
        <v>346</v>
      </c>
      <c r="C7" s="159"/>
      <c r="D7" s="184" t="s">
        <v>133</v>
      </c>
      <c r="E7" s="165">
        <v>70883528</v>
      </c>
      <c r="F7" s="531"/>
    </row>
    <row r="8" spans="1:6" ht="12.95" customHeight="1">
      <c r="A8" s="183" t="s">
        <v>10</v>
      </c>
      <c r="B8" s="184" t="s">
        <v>374</v>
      </c>
      <c r="C8" s="159"/>
      <c r="D8" s="184" t="s">
        <v>166</v>
      </c>
      <c r="E8" s="165">
        <v>229070013</v>
      </c>
      <c r="F8" s="531"/>
    </row>
    <row r="9" spans="1:6" ht="12.95" customHeight="1">
      <c r="A9" s="183" t="s">
        <v>11</v>
      </c>
      <c r="B9" s="184" t="s">
        <v>124</v>
      </c>
      <c r="C9" s="159">
        <v>279700000</v>
      </c>
      <c r="D9" s="184" t="s">
        <v>134</v>
      </c>
      <c r="E9" s="165">
        <v>10000000</v>
      </c>
      <c r="F9" s="531"/>
    </row>
    <row r="10" spans="1:6" ht="12.95" customHeight="1">
      <c r="A10" s="183" t="s">
        <v>12</v>
      </c>
      <c r="B10" s="185" t="s">
        <v>347</v>
      </c>
      <c r="C10" s="159">
        <v>49193369</v>
      </c>
      <c r="D10" s="184" t="s">
        <v>135</v>
      </c>
      <c r="E10" s="165">
        <v>22044060</v>
      </c>
      <c r="F10" s="531"/>
    </row>
    <row r="11" spans="1:6" ht="12.95" customHeight="1">
      <c r="A11" s="183" t="s">
        <v>13</v>
      </c>
      <c r="B11" s="184" t="s">
        <v>348</v>
      </c>
      <c r="C11" s="160"/>
      <c r="D11" s="184" t="s">
        <v>39</v>
      </c>
      <c r="E11" s="165">
        <v>10898603</v>
      </c>
      <c r="F11" s="531"/>
    </row>
    <row r="12" spans="1:6" ht="12.95" customHeight="1">
      <c r="A12" s="183" t="s">
        <v>14</v>
      </c>
      <c r="B12" s="184" t="s">
        <v>230</v>
      </c>
      <c r="C12" s="159">
        <v>10675266</v>
      </c>
      <c r="D12" s="34"/>
      <c r="E12" s="165"/>
      <c r="F12" s="531"/>
    </row>
    <row r="13" spans="1:6" ht="12.95" customHeight="1">
      <c r="A13" s="183" t="s">
        <v>15</v>
      </c>
      <c r="B13" s="34"/>
      <c r="C13" s="159"/>
      <c r="D13" s="34"/>
      <c r="E13" s="165"/>
      <c r="F13" s="531"/>
    </row>
    <row r="14" spans="1:6" ht="12.95" customHeight="1">
      <c r="A14" s="183" t="s">
        <v>16</v>
      </c>
      <c r="B14" s="265"/>
      <c r="C14" s="160"/>
      <c r="D14" s="34"/>
      <c r="E14" s="165"/>
      <c r="F14" s="531"/>
    </row>
    <row r="15" spans="1:6" ht="12.95" customHeight="1">
      <c r="A15" s="183" t="s">
        <v>17</v>
      </c>
      <c r="B15" s="34"/>
      <c r="C15" s="159"/>
      <c r="D15" s="34"/>
      <c r="E15" s="165"/>
      <c r="F15" s="531"/>
    </row>
    <row r="16" spans="1:6" ht="12.95" customHeight="1">
      <c r="A16" s="183" t="s">
        <v>18</v>
      </c>
      <c r="B16" s="34"/>
      <c r="C16" s="159"/>
      <c r="D16" s="34"/>
      <c r="E16" s="165"/>
      <c r="F16" s="531"/>
    </row>
    <row r="17" spans="1:6" ht="12.95" customHeight="1" thickBot="1">
      <c r="A17" s="183" t="s">
        <v>19</v>
      </c>
      <c r="B17" s="39"/>
      <c r="C17" s="161"/>
      <c r="D17" s="34"/>
      <c r="E17" s="166"/>
      <c r="F17" s="531"/>
    </row>
    <row r="18" spans="1:6" ht="22.5" customHeight="1" thickBot="1">
      <c r="A18" s="186" t="s">
        <v>20</v>
      </c>
      <c r="B18" s="60" t="s">
        <v>375</v>
      </c>
      <c r="C18" s="162">
        <f>+C6+C7+C9+C10+C12+C13+C14+C15+C16+C17</f>
        <v>614569905</v>
      </c>
      <c r="D18" s="60" t="s">
        <v>356</v>
      </c>
      <c r="E18" s="167">
        <f>SUM(E6:E17)</f>
        <v>600929982</v>
      </c>
      <c r="F18" s="531"/>
    </row>
    <row r="19" spans="1:6" ht="12.95" customHeight="1">
      <c r="A19" s="187" t="s">
        <v>21</v>
      </c>
      <c r="B19" s="188" t="s">
        <v>351</v>
      </c>
      <c r="C19" s="300">
        <f>+C20+C21+C22+C23</f>
        <v>0</v>
      </c>
      <c r="D19" s="189" t="s">
        <v>141</v>
      </c>
      <c r="E19" s="168"/>
      <c r="F19" s="531"/>
    </row>
    <row r="20" spans="1:6" ht="12.95" customHeight="1">
      <c r="A20" s="190" t="s">
        <v>22</v>
      </c>
      <c r="B20" s="189" t="s">
        <v>158</v>
      </c>
      <c r="C20" s="43"/>
      <c r="D20" s="189" t="s">
        <v>355</v>
      </c>
      <c r="E20" s="44"/>
      <c r="F20" s="531"/>
    </row>
    <row r="21" spans="1:6" ht="12.95" customHeight="1">
      <c r="A21" s="190" t="s">
        <v>23</v>
      </c>
      <c r="B21" s="189" t="s">
        <v>159</v>
      </c>
      <c r="C21" s="43"/>
      <c r="D21" s="189" t="s">
        <v>115</v>
      </c>
      <c r="E21" s="44"/>
      <c r="F21" s="531"/>
    </row>
    <row r="22" spans="1:6" ht="12.95" customHeight="1">
      <c r="A22" s="190" t="s">
        <v>24</v>
      </c>
      <c r="B22" s="189" t="s">
        <v>164</v>
      </c>
      <c r="C22" s="43"/>
      <c r="D22" s="189" t="s">
        <v>116</v>
      </c>
      <c r="E22" s="44"/>
      <c r="F22" s="531"/>
    </row>
    <row r="23" spans="1:6" ht="12.95" customHeight="1">
      <c r="A23" s="190" t="s">
        <v>25</v>
      </c>
      <c r="B23" s="189" t="s">
        <v>165</v>
      </c>
      <c r="C23" s="43"/>
      <c r="D23" s="188" t="s">
        <v>167</v>
      </c>
      <c r="E23" s="44"/>
      <c r="F23" s="531"/>
    </row>
    <row r="24" spans="1:6" ht="12.95" customHeight="1">
      <c r="A24" s="190" t="s">
        <v>26</v>
      </c>
      <c r="B24" s="189" t="s">
        <v>352</v>
      </c>
      <c r="C24" s="191"/>
      <c r="D24" s="189" t="s">
        <v>142</v>
      </c>
      <c r="E24" s="44"/>
      <c r="F24" s="531"/>
    </row>
    <row r="25" spans="1:6" ht="12.95" customHeight="1">
      <c r="A25" s="187" t="s">
        <v>27</v>
      </c>
      <c r="B25" s="188" t="s">
        <v>349</v>
      </c>
      <c r="C25" s="163"/>
      <c r="D25" s="182" t="s">
        <v>143</v>
      </c>
      <c r="E25" s="168"/>
      <c r="F25" s="531"/>
    </row>
    <row r="26" spans="1:6" ht="12.95" customHeight="1" thickBot="1">
      <c r="A26" s="190" t="s">
        <v>28</v>
      </c>
      <c r="B26" s="189" t="s">
        <v>350</v>
      </c>
      <c r="C26" s="43"/>
      <c r="D26" s="34" t="s">
        <v>428</v>
      </c>
      <c r="E26" s="44"/>
      <c r="F26" s="531"/>
    </row>
    <row r="27" spans="1:6" ht="22.5" customHeight="1" thickBot="1">
      <c r="A27" s="186" t="s">
        <v>29</v>
      </c>
      <c r="B27" s="60" t="s">
        <v>353</v>
      </c>
      <c r="C27" s="162">
        <f>+C19+C24</f>
        <v>0</v>
      </c>
      <c r="D27" s="60" t="s">
        <v>357</v>
      </c>
      <c r="E27" s="167">
        <f>SUM(E19:E26)</f>
        <v>0</v>
      </c>
      <c r="F27" s="531"/>
    </row>
    <row r="28" spans="1:6" ht="13.5" thickBot="1">
      <c r="A28" s="186" t="s">
        <v>30</v>
      </c>
      <c r="B28" s="192" t="s">
        <v>354</v>
      </c>
      <c r="C28" s="193">
        <f>+C18+C27</f>
        <v>614569905</v>
      </c>
      <c r="D28" s="192" t="s">
        <v>358</v>
      </c>
      <c r="E28" s="193">
        <f>+E18+E27</f>
        <v>600929982</v>
      </c>
      <c r="F28" s="531"/>
    </row>
    <row r="29" spans="1:6" ht="13.5" thickBot="1">
      <c r="A29" s="186" t="s">
        <v>31</v>
      </c>
      <c r="B29" s="192" t="s">
        <v>119</v>
      </c>
      <c r="C29" s="193" t="str">
        <f>IF(C18-E18&lt;0,E18-C18,"-")</f>
        <v>-</v>
      </c>
      <c r="D29" s="192" t="s">
        <v>120</v>
      </c>
      <c r="E29" s="193">
        <f>IF(C18-E18&gt;0,C18-E18,"-")</f>
        <v>13639923</v>
      </c>
      <c r="F29" s="531"/>
    </row>
    <row r="30" spans="1:6" ht="13.5" thickBot="1">
      <c r="A30" s="186" t="s">
        <v>32</v>
      </c>
      <c r="B30" s="192" t="s">
        <v>168</v>
      </c>
      <c r="C30" s="193" t="str">
        <f>IF(C18+C19-E28&lt;0,E28-(C18+C19),"-")</f>
        <v>-</v>
      </c>
      <c r="D30" s="192" t="s">
        <v>169</v>
      </c>
      <c r="E30" s="193">
        <f>IF(C18+C19-E28&gt;0,C18+C19-E28,"-")</f>
        <v>13639923</v>
      </c>
      <c r="F30" s="531"/>
    </row>
    <row r="31" spans="1:6" ht="18.75">
      <c r="B31" s="532"/>
      <c r="C31" s="532"/>
      <c r="D31" s="532"/>
    </row>
  </sheetData>
  <mergeCells count="3">
    <mergeCell ref="A3:A4"/>
    <mergeCell ref="F1:F30"/>
    <mergeCell ref="B31:D3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96" orientation="landscape" verticalDpi="300" r:id="rId1"/>
  <headerFooter alignWithMargins="0">
    <oddHeader xml:space="preserve">&amp;R&amp;"Times New Roman CE,Félkövér dőlt"&amp;11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view="pageBreakPreview" zoomScaleSheetLayoutView="100" workbookViewId="0">
      <selection activeCell="F1" sqref="F1:F33"/>
    </sheetView>
  </sheetViews>
  <sheetFormatPr defaultRowHeight="12.75"/>
  <cols>
    <col min="1" max="1" width="6.83203125" style="38" customWidth="1"/>
    <col min="2" max="2" width="55.1640625" style="94" customWidth="1"/>
    <col min="3" max="3" width="16.33203125" style="38" customWidth="1"/>
    <col min="4" max="4" width="55.1640625" style="38" customWidth="1"/>
    <col min="5" max="5" width="16.33203125" style="38" customWidth="1"/>
    <col min="6" max="6" width="4.83203125" style="38" customWidth="1"/>
    <col min="7" max="16384" width="9.33203125" style="38"/>
  </cols>
  <sheetData>
    <row r="1" spans="1:6" ht="31.5">
      <c r="B1" s="169" t="s">
        <v>118</v>
      </c>
      <c r="C1" s="170"/>
      <c r="D1" s="170"/>
      <c r="E1" s="170"/>
      <c r="F1" s="531" t="s">
        <v>610</v>
      </c>
    </row>
    <row r="2" spans="1:6" ht="14.25" thickBot="1">
      <c r="E2" s="171" t="s">
        <v>565</v>
      </c>
      <c r="F2" s="531"/>
    </row>
    <row r="3" spans="1:6" ht="13.5" thickBot="1">
      <c r="A3" s="533" t="s">
        <v>61</v>
      </c>
      <c r="B3" s="172" t="s">
        <v>46</v>
      </c>
      <c r="C3" s="173"/>
      <c r="D3" s="172" t="s">
        <v>48</v>
      </c>
      <c r="E3" s="174"/>
      <c r="F3" s="531"/>
    </row>
    <row r="4" spans="1:6" s="175" customFormat="1" ht="24.75" thickBot="1">
      <c r="A4" s="534"/>
      <c r="B4" s="95" t="s">
        <v>55</v>
      </c>
      <c r="C4" s="30" t="s">
        <v>561</v>
      </c>
      <c r="D4" s="95" t="s">
        <v>55</v>
      </c>
      <c r="E4" s="30" t="s">
        <v>561</v>
      </c>
      <c r="F4" s="531"/>
    </row>
    <row r="5" spans="1:6" s="175" customFormat="1" ht="13.5" thickBot="1">
      <c r="A5" s="176">
        <v>1</v>
      </c>
      <c r="B5" s="177">
        <v>2</v>
      </c>
      <c r="C5" s="178">
        <v>3</v>
      </c>
      <c r="D5" s="177">
        <v>4</v>
      </c>
      <c r="E5" s="179">
        <v>5</v>
      </c>
      <c r="F5" s="531"/>
    </row>
    <row r="6" spans="1:6" ht="12.95" customHeight="1">
      <c r="A6" s="181" t="s">
        <v>8</v>
      </c>
      <c r="B6" s="182" t="s">
        <v>359</v>
      </c>
      <c r="C6" s="158"/>
      <c r="D6" s="182" t="s">
        <v>160</v>
      </c>
      <c r="E6" s="164">
        <v>31095535</v>
      </c>
      <c r="F6" s="531"/>
    </row>
    <row r="7" spans="1:6">
      <c r="A7" s="183" t="s">
        <v>9</v>
      </c>
      <c r="B7" s="184" t="s">
        <v>360</v>
      </c>
      <c r="C7" s="159"/>
      <c r="D7" s="184" t="s">
        <v>365</v>
      </c>
      <c r="E7" s="165"/>
      <c r="F7" s="531"/>
    </row>
    <row r="8" spans="1:6" ht="12.95" customHeight="1">
      <c r="A8" s="183" t="s">
        <v>10</v>
      </c>
      <c r="B8" s="184" t="s">
        <v>4</v>
      </c>
      <c r="C8" s="159">
        <v>15000000</v>
      </c>
      <c r="D8" s="184" t="s">
        <v>137</v>
      </c>
      <c r="E8" s="165"/>
      <c r="F8" s="531"/>
    </row>
    <row r="9" spans="1:6" ht="12.95" customHeight="1">
      <c r="A9" s="183" t="s">
        <v>11</v>
      </c>
      <c r="B9" s="184" t="s">
        <v>361</v>
      </c>
      <c r="C9" s="159"/>
      <c r="D9" s="184" t="s">
        <v>366</v>
      </c>
      <c r="E9" s="165"/>
      <c r="F9" s="531"/>
    </row>
    <row r="10" spans="1:6" ht="12.75" customHeight="1">
      <c r="A10" s="183" t="s">
        <v>12</v>
      </c>
      <c r="B10" s="184" t="s">
        <v>362</v>
      </c>
      <c r="C10" s="159"/>
      <c r="D10" s="184" t="s">
        <v>163</v>
      </c>
      <c r="E10" s="165"/>
      <c r="F10" s="531"/>
    </row>
    <row r="11" spans="1:6" ht="12.95" customHeight="1">
      <c r="A11" s="183" t="s">
        <v>13</v>
      </c>
      <c r="B11" s="184" t="s">
        <v>363</v>
      </c>
      <c r="C11" s="160">
        <v>2455612</v>
      </c>
      <c r="D11" s="34"/>
      <c r="E11" s="165"/>
      <c r="F11" s="531"/>
    </row>
    <row r="12" spans="1:6" ht="12.95" customHeight="1">
      <c r="A12" s="183" t="s">
        <v>14</v>
      </c>
      <c r="B12" s="34"/>
      <c r="C12" s="159"/>
      <c r="D12" s="34"/>
      <c r="E12" s="165"/>
      <c r="F12" s="531"/>
    </row>
    <row r="13" spans="1:6" ht="12.95" customHeight="1">
      <c r="A13" s="183" t="s">
        <v>15</v>
      </c>
      <c r="B13" s="34"/>
      <c r="C13" s="159"/>
      <c r="D13" s="34"/>
      <c r="E13" s="165"/>
      <c r="F13" s="531"/>
    </row>
    <row r="14" spans="1:6" ht="12.95" customHeight="1">
      <c r="A14" s="183" t="s">
        <v>16</v>
      </c>
      <c r="B14" s="34"/>
      <c r="C14" s="160"/>
      <c r="D14" s="34"/>
      <c r="E14" s="165"/>
      <c r="F14" s="531"/>
    </row>
    <row r="15" spans="1:6">
      <c r="A15" s="183" t="s">
        <v>17</v>
      </c>
      <c r="B15" s="34"/>
      <c r="C15" s="160"/>
      <c r="D15" s="34"/>
      <c r="E15" s="165"/>
      <c r="F15" s="531"/>
    </row>
    <row r="16" spans="1:6" ht="12.95" customHeight="1" thickBot="1">
      <c r="A16" s="235" t="s">
        <v>18</v>
      </c>
      <c r="B16" s="266"/>
      <c r="C16" s="237"/>
      <c r="D16" s="236" t="s">
        <v>39</v>
      </c>
      <c r="E16" s="214"/>
      <c r="F16" s="531"/>
    </row>
    <row r="17" spans="1:6" ht="15.95" customHeight="1" thickBot="1">
      <c r="A17" s="186" t="s">
        <v>19</v>
      </c>
      <c r="B17" s="60" t="s">
        <v>376</v>
      </c>
      <c r="C17" s="162">
        <f>+C6+C8+C9+C11+C12+C13+C14+C15+C16</f>
        <v>17455612</v>
      </c>
      <c r="D17" s="60" t="s">
        <v>377</v>
      </c>
      <c r="E17" s="167">
        <f>+E6+E8+E10+E11+E12+E13+E14+E15+E16</f>
        <v>31095535</v>
      </c>
      <c r="F17" s="531"/>
    </row>
    <row r="18" spans="1:6" ht="12.95" customHeight="1">
      <c r="A18" s="181" t="s">
        <v>20</v>
      </c>
      <c r="B18" s="196" t="s">
        <v>181</v>
      </c>
      <c r="C18" s="203">
        <f>+C19+C20+C21+C22+C23</f>
        <v>0</v>
      </c>
      <c r="D18" s="189" t="s">
        <v>141</v>
      </c>
      <c r="E18" s="42"/>
      <c r="F18" s="531"/>
    </row>
    <row r="19" spans="1:6" ht="12.95" customHeight="1">
      <c r="A19" s="183" t="s">
        <v>21</v>
      </c>
      <c r="B19" s="197" t="s">
        <v>170</v>
      </c>
      <c r="C19" s="43"/>
      <c r="D19" s="189" t="s">
        <v>144</v>
      </c>
      <c r="E19" s="44"/>
      <c r="F19" s="531"/>
    </row>
    <row r="20" spans="1:6" ht="12.95" customHeight="1">
      <c r="A20" s="181" t="s">
        <v>22</v>
      </c>
      <c r="B20" s="197" t="s">
        <v>171</v>
      </c>
      <c r="C20" s="43"/>
      <c r="D20" s="189" t="s">
        <v>115</v>
      </c>
      <c r="E20" s="44"/>
      <c r="F20" s="531"/>
    </row>
    <row r="21" spans="1:6" ht="12.95" customHeight="1">
      <c r="A21" s="183" t="s">
        <v>23</v>
      </c>
      <c r="B21" s="197" t="s">
        <v>172</v>
      </c>
      <c r="C21" s="43"/>
      <c r="D21" s="189" t="s">
        <v>116</v>
      </c>
      <c r="E21" s="44"/>
      <c r="F21" s="531"/>
    </row>
    <row r="22" spans="1:6" ht="12.95" customHeight="1">
      <c r="A22" s="181" t="s">
        <v>24</v>
      </c>
      <c r="B22" s="197" t="s">
        <v>173</v>
      </c>
      <c r="C22" s="43"/>
      <c r="D22" s="188" t="s">
        <v>167</v>
      </c>
      <c r="E22" s="44"/>
      <c r="F22" s="531"/>
    </row>
    <row r="23" spans="1:6" ht="12.95" customHeight="1">
      <c r="A23" s="183" t="s">
        <v>25</v>
      </c>
      <c r="B23" s="198" t="s">
        <v>174</v>
      </c>
      <c r="C23" s="43"/>
      <c r="D23" s="189" t="s">
        <v>145</v>
      </c>
      <c r="E23" s="44"/>
      <c r="F23" s="531"/>
    </row>
    <row r="24" spans="1:6" ht="12.95" customHeight="1">
      <c r="A24" s="181" t="s">
        <v>26</v>
      </c>
      <c r="B24" s="199" t="s">
        <v>175</v>
      </c>
      <c r="C24" s="191">
        <f>+C25+C26+C27+C28+C29</f>
        <v>0</v>
      </c>
      <c r="D24" s="200" t="s">
        <v>143</v>
      </c>
      <c r="E24" s="44"/>
      <c r="F24" s="531"/>
    </row>
    <row r="25" spans="1:6" ht="12.95" customHeight="1">
      <c r="A25" s="183" t="s">
        <v>27</v>
      </c>
      <c r="B25" s="198" t="s">
        <v>176</v>
      </c>
      <c r="C25" s="43"/>
      <c r="D25" s="200" t="s">
        <v>367</v>
      </c>
      <c r="E25" s="44"/>
      <c r="F25" s="531"/>
    </row>
    <row r="26" spans="1:6" ht="12.95" customHeight="1">
      <c r="A26" s="181" t="s">
        <v>28</v>
      </c>
      <c r="B26" s="198" t="s">
        <v>177</v>
      </c>
      <c r="C26" s="43"/>
      <c r="D26" s="195"/>
      <c r="E26" s="44"/>
      <c r="F26" s="531"/>
    </row>
    <row r="27" spans="1:6" ht="12.95" customHeight="1">
      <c r="A27" s="183" t="s">
        <v>29</v>
      </c>
      <c r="B27" s="197" t="s">
        <v>178</v>
      </c>
      <c r="C27" s="43"/>
      <c r="D27" s="58"/>
      <c r="E27" s="44"/>
      <c r="F27" s="531"/>
    </row>
    <row r="28" spans="1:6" ht="12.95" customHeight="1">
      <c r="A28" s="181" t="s">
        <v>30</v>
      </c>
      <c r="B28" s="201" t="s">
        <v>179</v>
      </c>
      <c r="C28" s="43"/>
      <c r="D28" s="34"/>
      <c r="E28" s="44"/>
      <c r="F28" s="531"/>
    </row>
    <row r="29" spans="1:6" ht="12.95" customHeight="1" thickBot="1">
      <c r="A29" s="183" t="s">
        <v>31</v>
      </c>
      <c r="B29" s="202" t="s">
        <v>180</v>
      </c>
      <c r="C29" s="43"/>
      <c r="D29" s="58"/>
      <c r="E29" s="44"/>
      <c r="F29" s="531"/>
    </row>
    <row r="30" spans="1:6" ht="21.75" customHeight="1" thickBot="1">
      <c r="A30" s="186" t="s">
        <v>32</v>
      </c>
      <c r="B30" s="60" t="s">
        <v>364</v>
      </c>
      <c r="C30" s="162">
        <f>+C18+C24</f>
        <v>0</v>
      </c>
      <c r="D30" s="60" t="s">
        <v>368</v>
      </c>
      <c r="E30" s="167">
        <f>SUM(E18:E29)</f>
        <v>0</v>
      </c>
      <c r="F30" s="531"/>
    </row>
    <row r="31" spans="1:6" ht="13.5" thickBot="1">
      <c r="A31" s="186" t="s">
        <v>33</v>
      </c>
      <c r="B31" s="192" t="s">
        <v>369</v>
      </c>
      <c r="C31" s="193">
        <f>+C17+C30</f>
        <v>17455612</v>
      </c>
      <c r="D31" s="192" t="s">
        <v>370</v>
      </c>
      <c r="E31" s="193">
        <f>+E17+E30</f>
        <v>31095535</v>
      </c>
      <c r="F31" s="531"/>
    </row>
    <row r="32" spans="1:6" ht="13.5" thickBot="1">
      <c r="A32" s="186" t="s">
        <v>34</v>
      </c>
      <c r="B32" s="192" t="s">
        <v>119</v>
      </c>
      <c r="C32" s="193">
        <f>IF(C17-E17&lt;0,E17-C17,"-")</f>
        <v>13639923</v>
      </c>
      <c r="D32" s="192" t="s">
        <v>120</v>
      </c>
      <c r="E32" s="193" t="str">
        <f>IF(C17-E17&gt;0,C17-E17,"-")</f>
        <v>-</v>
      </c>
      <c r="F32" s="531"/>
    </row>
    <row r="33" spans="1:6" ht="13.5" thickBot="1">
      <c r="A33" s="186" t="s">
        <v>35</v>
      </c>
      <c r="B33" s="192" t="s">
        <v>168</v>
      </c>
      <c r="C33" s="193">
        <f>IF(C17+C18-E31&lt;0,E31-(C17+C18),"-")</f>
        <v>13639923</v>
      </c>
      <c r="D33" s="192" t="s">
        <v>169</v>
      </c>
      <c r="E33" s="193" t="str">
        <f>IF(C17+C18-E31&gt;0,C17+C18-E31,"-")</f>
        <v>-</v>
      </c>
      <c r="F33" s="531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77" orientation="landscape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view="pageBreakPreview" zoomScaleSheetLayoutView="100" workbookViewId="0">
      <selection activeCell="E15" sqref="E15"/>
    </sheetView>
  </sheetViews>
  <sheetFormatPr defaultRowHeight="12.75"/>
  <cols>
    <col min="2" max="2" width="38.5" customWidth="1"/>
    <col min="5" max="5" width="10.5" customWidth="1"/>
    <col min="6" max="6" width="39.33203125" customWidth="1"/>
  </cols>
  <sheetData>
    <row r="1" spans="1:6" ht="57.75" customHeight="1">
      <c r="A1" s="535" t="s">
        <v>425</v>
      </c>
      <c r="B1" s="535"/>
      <c r="C1" s="535"/>
      <c r="D1" s="535"/>
      <c r="E1" s="535"/>
      <c r="F1" s="535"/>
    </row>
    <row r="2" spans="1:6" ht="23.25" customHeight="1" thickBot="1">
      <c r="A2" s="68"/>
      <c r="B2" s="68"/>
      <c r="C2" s="536"/>
      <c r="D2" s="536"/>
      <c r="E2" s="537" t="s">
        <v>43</v>
      </c>
      <c r="F2" s="537"/>
    </row>
    <row r="3" spans="1:6">
      <c r="A3" s="538" t="s">
        <v>6</v>
      </c>
      <c r="B3" s="540" t="s">
        <v>148</v>
      </c>
      <c r="C3" s="540" t="s">
        <v>187</v>
      </c>
      <c r="D3" s="540"/>
      <c r="E3" s="540"/>
      <c r="F3" s="542" t="s">
        <v>183</v>
      </c>
    </row>
    <row r="4" spans="1:6" ht="13.5" thickBot="1">
      <c r="A4" s="539"/>
      <c r="B4" s="541"/>
      <c r="C4" s="505" t="s">
        <v>182</v>
      </c>
      <c r="D4" s="505" t="s">
        <v>371</v>
      </c>
      <c r="E4" s="505" t="s">
        <v>581</v>
      </c>
      <c r="F4" s="543"/>
    </row>
    <row r="5" spans="1:6" ht="13.5" thickBot="1">
      <c r="A5" s="71">
        <v>1</v>
      </c>
      <c r="B5" s="72">
        <v>2</v>
      </c>
      <c r="C5" s="72">
        <v>3</v>
      </c>
      <c r="D5" s="72">
        <v>4</v>
      </c>
      <c r="E5" s="72">
        <v>5</v>
      </c>
      <c r="F5" s="73">
        <v>6</v>
      </c>
    </row>
    <row r="6" spans="1:6">
      <c r="A6" s="70" t="s">
        <v>8</v>
      </c>
      <c r="B6" s="79"/>
      <c r="C6" s="80"/>
      <c r="D6" s="80"/>
      <c r="E6" s="80"/>
      <c r="F6" s="76">
        <f>SUM(C6:E6)</f>
        <v>0</v>
      </c>
    </row>
    <row r="7" spans="1:6">
      <c r="A7" s="69" t="s">
        <v>9</v>
      </c>
      <c r="B7" s="81"/>
      <c r="C7" s="82"/>
      <c r="D7" s="82"/>
      <c r="E7" s="82"/>
      <c r="F7" s="77">
        <f>SUM(C7:E7)</f>
        <v>0</v>
      </c>
    </row>
    <row r="8" spans="1:6">
      <c r="A8" s="69" t="s">
        <v>10</v>
      </c>
      <c r="B8" s="81"/>
      <c r="C8" s="82"/>
      <c r="D8" s="82"/>
      <c r="E8" s="82"/>
      <c r="F8" s="77">
        <f>SUM(C8:E8)</f>
        <v>0</v>
      </c>
    </row>
    <row r="9" spans="1:6">
      <c r="A9" s="69" t="s">
        <v>11</v>
      </c>
      <c r="B9" s="81"/>
      <c r="C9" s="82"/>
      <c r="D9" s="82"/>
      <c r="E9" s="82"/>
      <c r="F9" s="77">
        <f>SUM(C9:E9)</f>
        <v>0</v>
      </c>
    </row>
    <row r="10" spans="1:6" ht="13.5" thickBot="1">
      <c r="A10" s="74" t="s">
        <v>12</v>
      </c>
      <c r="B10" s="83"/>
      <c r="C10" s="84"/>
      <c r="D10" s="84"/>
      <c r="E10" s="84"/>
      <c r="F10" s="77">
        <f>SUM(C10:E10)</f>
        <v>0</v>
      </c>
    </row>
    <row r="11" spans="1:6" ht="13.5" thickBot="1">
      <c r="A11" s="297" t="s">
        <v>13</v>
      </c>
      <c r="B11" s="75" t="s">
        <v>149</v>
      </c>
      <c r="C11" s="298">
        <f>SUM(C6:C10)</f>
        <v>0</v>
      </c>
      <c r="D11" s="298">
        <f>SUM(D6:D10)</f>
        <v>0</v>
      </c>
      <c r="E11" s="298">
        <f>SUM(E6:E10)</f>
        <v>0</v>
      </c>
      <c r="F11" s="299">
        <f>SUM(F6:F10)</f>
        <v>0</v>
      </c>
    </row>
  </sheetData>
  <mergeCells count="7">
    <mergeCell ref="A1:F1"/>
    <mergeCell ref="C2:D2"/>
    <mergeCell ref="E2:F2"/>
    <mergeCell ref="A3:A4"/>
    <mergeCell ref="B3:B4"/>
    <mergeCell ref="C3:E3"/>
    <mergeCell ref="F3:F4"/>
  </mergeCells>
  <phoneticPr fontId="29" type="noConversion"/>
  <pageMargins left="0.7" right="0.7" top="0.75" bottom="0.75" header="0.3" footer="0.3"/>
  <pageSetup paperSize="9" scale="84" orientation="portrait" r:id="rId1"/>
  <headerFooter>
    <oddHeader>&amp;C&amp;"Times New Roman CE,Félkövér dőlt"&amp;11 3. számú melléklet a 11/2016. (II.24.) önkormányzati rendelethez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12"/>
  <sheetViews>
    <sheetView view="pageBreakPreview" zoomScaleSheetLayoutView="100" workbookViewId="0">
      <selection activeCell="D16" sqref="D16"/>
    </sheetView>
  </sheetViews>
  <sheetFormatPr defaultRowHeight="15"/>
  <cols>
    <col min="1" max="1" width="5.6640625" style="67" customWidth="1"/>
    <col min="2" max="2" width="68.6640625" style="67" customWidth="1"/>
    <col min="3" max="3" width="22.5" style="67" customWidth="1"/>
    <col min="4" max="16384" width="9.33203125" style="67"/>
  </cols>
  <sheetData>
    <row r="1" spans="1:3" ht="33" customHeight="1">
      <c r="A1" s="535" t="s">
        <v>422</v>
      </c>
      <c r="B1" s="535"/>
      <c r="C1" s="535"/>
    </row>
    <row r="2" spans="1:3" ht="15.95" customHeight="1" thickBot="1">
      <c r="A2" s="68"/>
      <c r="B2" s="68"/>
      <c r="C2" s="78" t="s">
        <v>43</v>
      </c>
    </row>
    <row r="3" spans="1:3" ht="26.25" customHeight="1" thickBot="1">
      <c r="A3" s="85" t="s">
        <v>6</v>
      </c>
      <c r="B3" s="86" t="s">
        <v>146</v>
      </c>
      <c r="C3" s="30" t="s">
        <v>561</v>
      </c>
    </row>
    <row r="4" spans="1:3" ht="15.75" thickBot="1">
      <c r="A4" s="87">
        <v>1</v>
      </c>
      <c r="B4" s="88">
        <v>2</v>
      </c>
      <c r="C4" s="89">
        <v>3</v>
      </c>
    </row>
    <row r="5" spans="1:3">
      <c r="A5" s="90" t="s">
        <v>8</v>
      </c>
      <c r="B5" s="207" t="s">
        <v>47</v>
      </c>
      <c r="C5" s="204">
        <v>246000</v>
      </c>
    </row>
    <row r="6" spans="1:3" ht="24.75">
      <c r="A6" s="91" t="s">
        <v>9</v>
      </c>
      <c r="B6" s="227" t="s">
        <v>184</v>
      </c>
      <c r="C6" s="205"/>
    </row>
    <row r="7" spans="1:3">
      <c r="A7" s="91" t="s">
        <v>10</v>
      </c>
      <c r="B7" s="228" t="s">
        <v>415</v>
      </c>
      <c r="C7" s="205"/>
    </row>
    <row r="8" spans="1:3" ht="24.75">
      <c r="A8" s="91" t="s">
        <v>11</v>
      </c>
      <c r="B8" s="228" t="s">
        <v>186</v>
      </c>
      <c r="C8" s="205"/>
    </row>
    <row r="9" spans="1:3">
      <c r="A9" s="92" t="s">
        <v>12</v>
      </c>
      <c r="B9" s="228" t="s">
        <v>185</v>
      </c>
      <c r="C9" s="206">
        <v>1200</v>
      </c>
    </row>
    <row r="10" spans="1:3" ht="15.75" thickBot="1">
      <c r="A10" s="91" t="s">
        <v>13</v>
      </c>
      <c r="B10" s="229" t="s">
        <v>147</v>
      </c>
      <c r="C10" s="205"/>
    </row>
    <row r="11" spans="1:3" ht="15.75" thickBot="1">
      <c r="A11" s="544" t="s">
        <v>150</v>
      </c>
      <c r="B11" s="545"/>
      <c r="C11" s="93">
        <f>SUM(C5:C10)</f>
        <v>247200</v>
      </c>
    </row>
    <row r="12" spans="1:3" ht="23.25" customHeight="1">
      <c r="A12" s="546" t="s">
        <v>157</v>
      </c>
      <c r="B12" s="546"/>
      <c r="C12" s="546"/>
    </row>
  </sheetData>
  <mergeCells count="3">
    <mergeCell ref="A11:B11"/>
    <mergeCell ref="A1:C1"/>
    <mergeCell ref="A12:C12"/>
  </mergeCells>
  <phoneticPr fontId="29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82" orientation="portrait" r:id="rId1"/>
  <headerFooter alignWithMargins="0">
    <oddHeader>&amp;R&amp;"Times New Roman CE,Félkövér dőlt"&amp;11 4. melléklet a 11/2016. (II.24.)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C10"/>
  <sheetViews>
    <sheetView view="pageBreakPreview" zoomScaleSheetLayoutView="100" workbookViewId="0">
      <selection activeCell="B14" sqref="B14"/>
    </sheetView>
  </sheetViews>
  <sheetFormatPr defaultRowHeight="12.75"/>
  <cols>
    <col min="2" max="2" width="63.5" customWidth="1"/>
    <col min="3" max="3" width="32.6640625" customWidth="1"/>
  </cols>
  <sheetData>
    <row r="1" spans="1:3" ht="14.25">
      <c r="A1" s="535" t="s">
        <v>580</v>
      </c>
      <c r="B1" s="535"/>
      <c r="C1" s="535"/>
    </row>
    <row r="2" spans="1:3" ht="15" thickBot="1">
      <c r="A2" s="68"/>
      <c r="B2" s="68"/>
      <c r="C2" s="78" t="s">
        <v>43</v>
      </c>
    </row>
    <row r="3" spans="1:3" ht="13.5" thickBot="1">
      <c r="A3" s="85" t="s">
        <v>6</v>
      </c>
      <c r="B3" s="86" t="s">
        <v>535</v>
      </c>
      <c r="C3" s="448" t="s">
        <v>536</v>
      </c>
    </row>
    <row r="4" spans="1:3" ht="13.5" thickBot="1">
      <c r="A4" s="87">
        <v>1</v>
      </c>
      <c r="B4" s="88">
        <v>2</v>
      </c>
      <c r="C4" s="89">
        <v>3</v>
      </c>
    </row>
    <row r="5" spans="1:3">
      <c r="A5" s="90" t="s">
        <v>8</v>
      </c>
      <c r="B5" s="449"/>
      <c r="C5" s="450"/>
    </row>
    <row r="6" spans="1:3">
      <c r="A6" s="91" t="s">
        <v>9</v>
      </c>
      <c r="B6" s="451"/>
      <c r="C6" s="452"/>
    </row>
    <row r="7" spans="1:3" ht="13.5" thickBot="1">
      <c r="A7" s="92" t="s">
        <v>10</v>
      </c>
      <c r="B7" s="453"/>
      <c r="C7" s="454"/>
    </row>
    <row r="8" spans="1:3" ht="33.75" customHeight="1" thickBot="1">
      <c r="A8" s="455" t="s">
        <v>11</v>
      </c>
      <c r="B8" s="456" t="s">
        <v>537</v>
      </c>
      <c r="C8" s="93">
        <f>SUM(C5:C7)</f>
        <v>0</v>
      </c>
    </row>
    <row r="9" spans="1:3" ht="15">
      <c r="A9" s="67"/>
      <c r="B9" s="67"/>
      <c r="C9" s="67"/>
    </row>
    <row r="10" spans="1:3" ht="15">
      <c r="A10" s="67"/>
      <c r="B10" s="67"/>
      <c r="C10" s="67"/>
    </row>
  </sheetData>
  <mergeCells count="1">
    <mergeCell ref="A1:C1"/>
  </mergeCells>
  <phoneticPr fontId="29" type="noConversion"/>
  <pageMargins left="0.7" right="0.7" top="0.75" bottom="0.75" header="0.3" footer="0.3"/>
  <pageSetup paperSize="9" scale="92" orientation="portrait" r:id="rId1"/>
  <headerFooter>
    <oddHeader>&amp;C5.sz. melléklet a 11/2016.(II.24.) önkormányzati rendeletéhez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21</vt:i4>
      </vt:variant>
    </vt:vector>
  </HeadingPairs>
  <TitlesOfParts>
    <vt:vector size="56" baseType="lpstr">
      <vt:lpstr>1.1.sz.mell.</vt:lpstr>
      <vt:lpstr>1.2.sz.mell.</vt:lpstr>
      <vt:lpstr>1.3.sz.mell.</vt:lpstr>
      <vt:lpstr>1.4.sz.mell.</vt:lpstr>
      <vt:lpstr>2.1.sz.mell  </vt:lpstr>
      <vt:lpstr>2.2.sz.mell  </vt:lpstr>
      <vt:lpstr>3.sz.mell.</vt:lpstr>
      <vt:lpstr>4.sz.mell.</vt:lpstr>
      <vt:lpstr>5.sz.mell</vt:lpstr>
      <vt:lpstr>6.sz.mell.</vt:lpstr>
      <vt:lpstr>7.sz.mell</vt:lpstr>
      <vt:lpstr>8. sz. mell. </vt:lpstr>
      <vt:lpstr>9.1. sz. mell</vt:lpstr>
      <vt:lpstr>9.1.1. sz. mell </vt:lpstr>
      <vt:lpstr>9.1.2. sz. mell  </vt:lpstr>
      <vt:lpstr>9.1.3. sz. mell   </vt:lpstr>
      <vt:lpstr>9.2. sz. mell</vt:lpstr>
      <vt:lpstr>9.2.1. sz. mell</vt:lpstr>
      <vt:lpstr>9.2.2. sz.  mell</vt:lpstr>
      <vt:lpstr>9.2.3. sz. mell</vt:lpstr>
      <vt:lpstr>9.3. sz. mell</vt:lpstr>
      <vt:lpstr>Munka1</vt:lpstr>
      <vt:lpstr>9.3.1. sz. mell</vt:lpstr>
      <vt:lpstr>9.3.2. sz. mell</vt:lpstr>
      <vt:lpstr>9.3.3. sz. mell</vt:lpstr>
      <vt:lpstr>9.4. sz. mell</vt:lpstr>
      <vt:lpstr>9.4.1. sz. mell</vt:lpstr>
      <vt:lpstr>9.4.2. sz. mell</vt:lpstr>
      <vt:lpstr>9.4.3. sz. mell</vt:lpstr>
      <vt:lpstr>10.sz.mell.</vt:lpstr>
      <vt:lpstr>1.sz.tájékoztató</vt:lpstr>
      <vt:lpstr>2.sz.tájékoztató</vt:lpstr>
      <vt:lpstr>3.sz.tájékoztató</vt:lpstr>
      <vt:lpstr>4.sz.tájékoztató</vt:lpstr>
      <vt:lpstr>5.sz.tájékoztató</vt:lpstr>
      <vt:lpstr>'9.1. sz. mell'!Nyomtatási_cím</vt:lpstr>
      <vt:lpstr>'9.1.1. sz. mell '!Nyomtatási_cím</vt:lpstr>
      <vt:lpstr>'9.1.2. sz. mell  '!Nyomtatási_cím</vt:lpstr>
      <vt:lpstr>'9.1.3. sz. mell   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'9.4. sz. mell'!Nyomtatási_cím</vt:lpstr>
      <vt:lpstr>'9.4.1. sz. mell'!Nyomtatási_cím</vt:lpstr>
      <vt:lpstr>'9.4.2. sz. mell'!Nyomtatási_cím</vt:lpstr>
      <vt:lpstr>'9.4.3. sz. mell'!Nyomtatási_cím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'5.sz.tájékoztató'!Nyomtatási_terület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Titkárság</cp:lastModifiedBy>
  <cp:lastPrinted>2016-02-29T08:07:14Z</cp:lastPrinted>
  <dcterms:created xsi:type="dcterms:W3CDTF">1999-10-30T10:30:45Z</dcterms:created>
  <dcterms:modified xsi:type="dcterms:W3CDTF">2016-02-29T08:21:27Z</dcterms:modified>
</cp:coreProperties>
</file>