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11" activeTab="15"/>
  </bookViews>
  <sheets>
    <sheet name="1.bev. forrásonként" sheetId="1" r:id="rId1"/>
    <sheet name="2. Kiadások" sheetId="2" r:id="rId2"/>
    <sheet name="3.Mérleg" sheetId="3" r:id="rId3"/>
    <sheet name="4. Felújítások" sheetId="4" r:id="rId4"/>
    <sheet name="5. Beruházás" sheetId="5" r:id="rId5"/>
    <sheet name="6. Létszám" sheetId="6" r:id="rId6"/>
    <sheet name="7. Közfogl.  létszám" sheetId="7" r:id="rId7"/>
    <sheet name="8. Eu " sheetId="8" r:id="rId8"/>
    <sheet name="9. Lakosság szoc. tám." sheetId="9" r:id="rId9"/>
    <sheet name="10. Adósság " sheetId="10" r:id="rId10"/>
    <sheet name="11. Közvetett" sheetId="11" r:id="rId11"/>
    <sheet name="12. Maradvány" sheetId="12" r:id="rId12"/>
    <sheet name="13A. Vagyon" sheetId="13" r:id="rId13"/>
    <sheet name="13B 0-ra leírt eszközök áll." sheetId="14" r:id="rId14"/>
    <sheet name="14A Többéves" sheetId="15" r:id="rId15"/>
    <sheet name="14B Kezességváll." sheetId="16" r:id="rId16"/>
    <sheet name="Munka1" sheetId="17" r:id="rId17"/>
  </sheets>
  <definedNames/>
  <calcPr fullCalcOnLoad="1"/>
</workbook>
</file>

<file path=xl/sharedStrings.xml><?xml version="1.0" encoding="utf-8"?>
<sst xmlns="http://schemas.openxmlformats.org/spreadsheetml/2006/main" count="885" uniqueCount="677">
  <si>
    <t>Megnevezés</t>
  </si>
  <si>
    <t>Bevételek</t>
  </si>
  <si>
    <t>Kiadások</t>
  </si>
  <si>
    <t>Felújítás</t>
  </si>
  <si>
    <t xml:space="preserve">Összesen: </t>
  </si>
  <si>
    <t xml:space="preserve">A. </t>
  </si>
  <si>
    <t xml:space="preserve">I. </t>
  </si>
  <si>
    <t>Összesen:</t>
  </si>
  <si>
    <t>Tartalék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</si>
  <si>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</si>
  <si>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</si>
  <si>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</si>
  <si>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</si>
  <si>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</si>
  <si>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</si>
  <si>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</si>
  <si>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>A.</t>
  </si>
  <si>
    <t>B.</t>
  </si>
  <si>
    <t>A</t>
  </si>
  <si>
    <t>C</t>
  </si>
  <si>
    <t>D</t>
  </si>
  <si>
    <t xml:space="preserve">D. 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</si>
  <si>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</si>
  <si>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</si>
  <si>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</si>
  <si>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</si>
  <si>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</si>
  <si>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</si>
  <si>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</si>
  <si>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 xml:space="preserve">Önkormányzat kiadásai összesen: </t>
  </si>
  <si>
    <t>Beruházás</t>
  </si>
  <si>
    <t>Hiteltörl.</t>
  </si>
  <si>
    <t xml:space="preserve"> I. önkormányzat</t>
  </si>
  <si>
    <t>Önkormányzat költségvetési kiadásai önkormányzati szakfeladatok szerinti bontásban, kiemelt előirányzatonként</t>
  </si>
  <si>
    <t>C.</t>
  </si>
  <si>
    <t>E.</t>
  </si>
  <si>
    <t>F</t>
  </si>
  <si>
    <t>G</t>
  </si>
  <si>
    <t>H</t>
  </si>
  <si>
    <t>I</t>
  </si>
  <si>
    <t>J</t>
  </si>
  <si>
    <t>K</t>
  </si>
  <si>
    <t>kötelező</t>
  </si>
  <si>
    <t>Önként</t>
  </si>
  <si>
    <t>állami</t>
  </si>
  <si>
    <t>önként</t>
  </si>
  <si>
    <t xml:space="preserve">1. Összesen: </t>
  </si>
  <si>
    <t>I.MŰKÖDÉSI KIADÁSOK- előirányzat csoport</t>
  </si>
  <si>
    <t>E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</si>
  <si>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</si>
  <si>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</si>
  <si>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</si>
  <si>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</si>
  <si>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</si>
  <si>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</si>
  <si>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</si>
  <si>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</si>
  <si>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</si>
  <si>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</si>
  <si>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</si>
  <si>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</si>
  <si>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</si>
  <si>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</si>
  <si>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</si>
  <si>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Kötelező</t>
  </si>
  <si>
    <t>Fejlesztési hitel fizetése tám. Megelőlegezési</t>
  </si>
  <si>
    <t>Bevételek kötelező, önként vállalt és államigazgatási feladatok megosztásában ezer forintban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</si>
  <si>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</si>
  <si>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</si>
  <si>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</si>
  <si>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</si>
  <si>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</si>
  <si>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1. ből: Zöldterlet gazdálkodás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</si>
  <si>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</si>
  <si>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</si>
  <si>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</si>
  <si>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</si>
  <si>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</si>
  <si>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</si>
  <si>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</si>
  <si>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</si>
  <si>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</si>
  <si>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1- ből hozzájárulás pénzbeli szociális ellátásokhoz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</si>
  <si>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</si>
  <si>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</si>
  <si>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</si>
  <si>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</si>
  <si>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Települési önkormányzatok kulturális feladatainak támogatása</t>
  </si>
  <si>
    <t>B114</t>
  </si>
  <si>
    <t>Működési célú központosított előirányzatok - lakott külterület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</si>
  <si>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</si>
  <si>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</si>
  <si>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</si>
  <si>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</si>
  <si>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</si>
  <si>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</si>
  <si>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</si>
  <si>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</si>
  <si>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</si>
  <si>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</si>
  <si>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</si>
  <si>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</si>
  <si>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</si>
  <si>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</si>
  <si>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</si>
  <si>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</si>
  <si>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</si>
  <si>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12- ből egyes jövedelempótló támogatások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</si>
  <si>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</si>
  <si>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</si>
  <si>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</si>
  <si>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</si>
  <si>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</si>
  <si>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</si>
  <si>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</si>
  <si>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</si>
  <si>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</si>
  <si>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</si>
  <si>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</si>
  <si>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</si>
  <si>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</si>
  <si>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18- ből Leader pályázatból Teleházra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</si>
  <si>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</si>
  <si>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</si>
  <si>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</si>
  <si>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</si>
  <si>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</si>
  <si>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</si>
  <si>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</si>
  <si>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</si>
  <si>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</si>
  <si>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</si>
  <si>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</si>
  <si>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</si>
  <si>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</si>
  <si>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</si>
  <si>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</si>
  <si>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</si>
  <si>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</si>
  <si>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</si>
  <si>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</si>
  <si>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</si>
  <si>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</si>
  <si>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</si>
  <si>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</si>
  <si>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</si>
  <si>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</si>
  <si>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</si>
  <si>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</si>
  <si>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</si>
  <si>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</si>
  <si>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</si>
  <si>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</si>
  <si>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</si>
  <si>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</si>
  <si>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</si>
  <si>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</si>
  <si>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</si>
  <si>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</si>
  <si>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</si>
  <si>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</si>
  <si>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</si>
  <si>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</si>
  <si>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</si>
  <si>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</si>
  <si>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</si>
  <si>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</si>
  <si>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</si>
  <si>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</si>
  <si>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</si>
  <si>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</si>
  <si>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</si>
  <si>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</si>
  <si>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</si>
  <si>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</si>
  <si>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</si>
  <si>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</si>
  <si>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</si>
  <si>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</si>
  <si>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</si>
  <si>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</si>
  <si>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</si>
  <si>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</si>
  <si>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</si>
  <si>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</si>
  <si>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</si>
  <si>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</si>
  <si>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</si>
  <si>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</si>
  <si>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</si>
  <si>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</si>
  <si>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</si>
  <si>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</si>
  <si>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</si>
  <si>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</si>
  <si>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</si>
  <si>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</si>
  <si>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</si>
  <si>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</si>
  <si>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</si>
  <si>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</si>
  <si>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</si>
  <si>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</si>
  <si>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</si>
  <si>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</si>
  <si>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</si>
  <si>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</si>
  <si>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</si>
  <si>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</si>
  <si>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</si>
  <si>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</si>
  <si>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</si>
  <si>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</si>
  <si>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</si>
  <si>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</si>
  <si>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</si>
  <si>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</si>
  <si>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</si>
  <si>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</si>
  <si>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</si>
  <si>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</si>
  <si>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</si>
  <si>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</si>
  <si>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</si>
  <si>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</si>
  <si>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</si>
  <si>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</si>
  <si>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</si>
  <si>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</si>
  <si>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</si>
  <si>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</si>
  <si>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</si>
  <si>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</si>
  <si>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</si>
  <si>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</si>
  <si>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</si>
  <si>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</si>
  <si>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</si>
  <si>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</si>
  <si>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</si>
  <si>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értékpapírból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</si>
  <si>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</si>
  <si>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</si>
  <si>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</si>
  <si>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</si>
  <si>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</si>
  <si>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</si>
  <si>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</si>
  <si>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</si>
  <si>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</si>
  <si>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</si>
  <si>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</si>
  <si>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</si>
  <si>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</si>
  <si>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</si>
  <si>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</si>
  <si>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</si>
  <si>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</si>
  <si>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</si>
  <si>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</si>
  <si>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</si>
  <si>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</si>
  <si>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</si>
  <si>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</si>
  <si>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</si>
  <si>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</si>
  <si>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</si>
  <si>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</si>
  <si>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</si>
  <si>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</si>
  <si>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</si>
  <si>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</si>
  <si>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</si>
  <si>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</si>
  <si>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</si>
  <si>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</si>
  <si>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</si>
  <si>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</si>
  <si>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 xml:space="preserve">C: </t>
  </si>
  <si>
    <t>Bevételi jogcímek</t>
  </si>
  <si>
    <t>Összes
előirányzat</t>
  </si>
  <si>
    <t>B:</t>
  </si>
  <si>
    <t xml:space="preserve">              045160 - Utak, hidak üzemeltetése</t>
  </si>
  <si>
    <t>Kormányzati funkciók szerinti feladatok</t>
  </si>
  <si>
    <t xml:space="preserve">              064010 - Közvilágítás</t>
  </si>
  <si>
    <t xml:space="preserve">              066020 - Községgazdálkodás</t>
  </si>
  <si>
    <t xml:space="preserve">              091140 - Óvodai ellátás</t>
  </si>
  <si>
    <t xml:space="preserve">              091220 - Iskola támogatása</t>
  </si>
  <si>
    <t xml:space="preserve">              072111 - Háziorvosi alapellátás</t>
  </si>
  <si>
    <t xml:space="preserve">              074031 - Család- és nővédelem - védőnő</t>
  </si>
  <si>
    <t xml:space="preserve">              105010- rendszeres szociális segély,FHt</t>
  </si>
  <si>
    <t xml:space="preserve">              106020 - Lakásfenntartási támogatás</t>
  </si>
  <si>
    <t xml:space="preserve">              104042 - Gyermekjóléti szolgáltatás </t>
  </si>
  <si>
    <t xml:space="preserve">              082044 - Könyvtári szolgáltatás</t>
  </si>
  <si>
    <t xml:space="preserve">              082092 - Közművelődés, teleház</t>
  </si>
  <si>
    <t>Lakosságnak juttatott támogatások , szociális támogatások</t>
  </si>
  <si>
    <t>101150 Betegséggel kapcsolatos ellátás-ápolási díj</t>
  </si>
  <si>
    <t>106020 Lakásfenntartási ellátások</t>
  </si>
  <si>
    <t>101150 Betegséggel kapcsolatos- közgyógyellátás</t>
  </si>
  <si>
    <t>105010 Munkanélküliek aktív korúak ellátás- fth, rszs</t>
  </si>
  <si>
    <t>103010 elhunyt személyek hátr.tám-temetési segély</t>
  </si>
  <si>
    <t>Módosítás</t>
  </si>
  <si>
    <t>Egyéb működési célú támogatások bevételei Áh belül Hivatal választásokra</t>
  </si>
  <si>
    <t>L</t>
  </si>
  <si>
    <t>B</t>
  </si>
  <si>
    <t xml:space="preserve">  - átvett Társulástól óvoda pénzmaradványa</t>
  </si>
  <si>
    <t xml:space="preserve"> - 2013. évi bérkompenzációra</t>
  </si>
  <si>
    <t xml:space="preserve"> - Hivatalra diákmunkára átvett MK-tól</t>
  </si>
  <si>
    <t>104051 gyermekvédelmi támogatás</t>
  </si>
  <si>
    <t xml:space="preserve">Az önkormányzat és költségvetési szervei beruházásai </t>
  </si>
  <si>
    <t>Beruházások</t>
  </si>
  <si>
    <t xml:space="preserve"> - Erzsébet utalványra átvett</t>
  </si>
  <si>
    <t>Önkormányzat</t>
  </si>
  <si>
    <t>Eredeti</t>
  </si>
  <si>
    <t xml:space="preserve">Az önkormányzat és költségvetési szervei felújítási előirányzatai célonként </t>
  </si>
  <si>
    <t xml:space="preserve">B. </t>
  </si>
  <si>
    <t>áfa</t>
  </si>
  <si>
    <t>ÖSSZESEN</t>
  </si>
  <si>
    <t>Sszám</t>
  </si>
  <si>
    <t>EU támogatással megvalósuló programok, projektek, bevételei, kiadásai</t>
  </si>
  <si>
    <t>megnevezés</t>
  </si>
  <si>
    <t>Megállapított támogatás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</si>
  <si>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</si>
  <si>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</si>
  <si>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</si>
  <si>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</si>
  <si>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</si>
  <si>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Létszám-előirányzat</t>
  </si>
  <si>
    <t>fő</t>
  </si>
  <si>
    <t xml:space="preserve">Önkormányzat </t>
  </si>
  <si>
    <t>Művelődési házak tev.</t>
  </si>
  <si>
    <t>Védőnői szolgálat</t>
  </si>
  <si>
    <t>Foglalkoztatás módja- programonként</t>
  </si>
  <si>
    <t>hónap</t>
  </si>
  <si>
    <t>átlag fő/év</t>
  </si>
  <si>
    <t>Önkormányzatnál</t>
  </si>
  <si>
    <t>BXC/12</t>
  </si>
  <si>
    <t>téli hosszú</t>
  </si>
  <si>
    <t>Start mezőgazdasági</t>
  </si>
  <si>
    <t>e Ft-ban</t>
  </si>
  <si>
    <t xml:space="preserve"> I. Saját bevételek</t>
  </si>
  <si>
    <t>Helyi adók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</si>
  <si>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</si>
  <si>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</si>
  <si>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</si>
  <si>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 , részesedeések értékesítés</t>
  </si>
  <si>
    <t>Vállalat értékesítéséből, privazitációból származó bev.</t>
  </si>
  <si>
    <t>a kezességvállalással kapcsolatos megtérülés.</t>
  </si>
  <si>
    <t>Saját bevételek összesen:</t>
  </si>
  <si>
    <t>Saját bevételek 50%-a</t>
  </si>
  <si>
    <t>II: Adósságot keletkeztető ügyletek</t>
  </si>
  <si>
    <t>hitel előző években felvett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</si>
  <si>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</si>
  <si>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</si>
  <si>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</si>
  <si>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</si>
  <si>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</si>
  <si>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</si>
  <si>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</si>
  <si>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</si>
  <si>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</si>
  <si>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</si>
  <si>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</si>
  <si>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</si>
  <si>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 xml:space="preserve">A többéves kihatással járó feladatok előirányzatai 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</si>
  <si>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</si>
  <si>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</si>
  <si>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</si>
  <si>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</si>
  <si>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</si>
  <si>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</si>
  <si>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</si>
  <si>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</si>
  <si>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</si>
  <si>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</si>
  <si>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</si>
  <si>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</si>
  <si>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</si>
  <si>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</si>
  <si>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</si>
  <si>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</si>
  <si>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</si>
  <si>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</si>
  <si>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</si>
  <si>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</si>
  <si>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</si>
  <si>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</si>
  <si>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Rovat
szám</t>
  </si>
  <si>
    <t>Államigazg.</t>
  </si>
  <si>
    <t xml:space="preserve"> - Itthon vagy - Magyarország Szeretlek</t>
  </si>
  <si>
    <t xml:space="preserve"> - Bérkompenzáció, e-útdíj</t>
  </si>
  <si>
    <t xml:space="preserve"> - Lakossági vízdíj támogatás</t>
  </si>
  <si>
    <t xml:space="preserve"> - Létszámcsökkentési támogatás</t>
  </si>
  <si>
    <t xml:space="preserve"> - Szociális tűzifa tám.</t>
  </si>
  <si>
    <t>Módosított</t>
  </si>
  <si>
    <t>adatok ezer forintban</t>
  </si>
  <si>
    <t>Mérleg
sor</t>
  </si>
  <si>
    <t>Előző időszak (2013. év)</t>
  </si>
  <si>
    <t>Tárgy időszak (2014. év)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</si>
  <si>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</si>
  <si>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</si>
  <si>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</si>
  <si>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</si>
  <si>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</si>
  <si>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</si>
  <si>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</si>
  <si>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</si>
  <si>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</t>
  </si>
  <si>
    <t>A/II/2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</si>
  <si>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</si>
  <si>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</si>
  <si>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</si>
  <si>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</si>
  <si>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</si>
  <si>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</si>
  <si>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</si>
  <si>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</si>
  <si>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</si>
  <si>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</si>
  <si>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</si>
  <si>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</si>
  <si>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</si>
  <si>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</si>
  <si>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</si>
  <si>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</si>
  <si>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</si>
  <si>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</si>
  <si>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</si>
  <si>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</si>
  <si>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</si>
  <si>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</si>
  <si>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</si>
  <si>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</si>
  <si>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</si>
  <si>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</si>
  <si>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</si>
  <si>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</si>
  <si>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</si>
  <si>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</si>
  <si>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</si>
  <si>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</si>
  <si>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</si>
  <si>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</si>
  <si>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</si>
  <si>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</si>
  <si>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</si>
  <si>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</si>
  <si>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</si>
  <si>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</si>
  <si>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</si>
  <si>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</si>
  <si>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</si>
  <si>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</si>
  <si>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</si>
  <si>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</si>
  <si>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</si>
  <si>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</si>
  <si>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</si>
  <si>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</si>
  <si>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</si>
  <si>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</si>
  <si>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</si>
  <si>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</si>
  <si>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</si>
  <si>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</si>
  <si>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</si>
  <si>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</si>
  <si>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</si>
  <si>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</si>
  <si>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</si>
  <si>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</si>
  <si>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</si>
  <si>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</si>
  <si>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</si>
  <si>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</si>
  <si>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</si>
  <si>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</si>
  <si>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</si>
  <si>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</si>
  <si>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</si>
  <si>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</si>
  <si>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</si>
  <si>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</si>
  <si>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</si>
  <si>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</si>
  <si>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</si>
  <si>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</si>
  <si>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</si>
  <si>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</si>
  <si>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</si>
  <si>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</si>
  <si>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</si>
  <si>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</si>
  <si>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</si>
  <si>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</si>
  <si>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</si>
  <si>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</si>
  <si>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</si>
  <si>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</si>
  <si>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</si>
  <si>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</si>
  <si>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</si>
  <si>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</si>
  <si>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</si>
  <si>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</si>
  <si>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</si>
  <si>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</si>
  <si>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</si>
  <si>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</si>
  <si>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</si>
  <si>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</si>
  <si>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</si>
  <si>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</si>
  <si>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</si>
  <si>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</si>
  <si>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</si>
  <si>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</si>
  <si>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</si>
  <si>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</si>
  <si>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</si>
  <si>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</si>
  <si>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</si>
  <si>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</si>
  <si>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</si>
  <si>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</si>
  <si>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</si>
  <si>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</si>
  <si>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</si>
  <si>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</si>
  <si>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</si>
  <si>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</si>
  <si>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</si>
  <si>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Mosdós Község Önkormányzat vagyonmérlege</t>
  </si>
  <si>
    <t xml:space="preserve">Ingatlanok és a kapcsolódó vagyoni értékű jogok </t>
  </si>
  <si>
    <t>Gépek, berendezések, felszerelések, járművek</t>
  </si>
  <si>
    <t>Ifjúság utca</t>
  </si>
  <si>
    <t>Óvodafelújítás önerő</t>
  </si>
  <si>
    <t>Gépjármű vásárlás</t>
  </si>
  <si>
    <t>Tároló vásárlás</t>
  </si>
  <si>
    <t>Állami</t>
  </si>
  <si>
    <t>Zárolás</t>
  </si>
  <si>
    <t>Teljesítés</t>
  </si>
  <si>
    <t>Felújítási cél megnevezése</t>
  </si>
  <si>
    <t>Város-, és községgazdálkodási</t>
  </si>
  <si>
    <t xml:space="preserve">III.  Az adósságot keletk. ügylet megkötését igénylő fejlesztési célok, valamint az adósságot kelet. ügyletek várható eü. összege </t>
  </si>
  <si>
    <t>I. A saját bevételek és az adósságot keletkeztető ügyletekből és kezességvállalásokból fennálló kötelezettségek aránya</t>
  </si>
  <si>
    <t>eFt</t>
  </si>
  <si>
    <t>Létszám</t>
  </si>
  <si>
    <t xml:space="preserve">              011130 - Igazgatási tev. </t>
  </si>
  <si>
    <t xml:space="preserve">              101150 - Közgyógyellátás</t>
  </si>
  <si>
    <t xml:space="preserve">              107060 - Önkormányzati segély</t>
  </si>
  <si>
    <t xml:space="preserve">              103010 - Temetési segély </t>
  </si>
  <si>
    <t xml:space="preserve">              107052 - Házi segítségnyújtás</t>
  </si>
  <si>
    <t xml:space="preserve">              041233 - Hosszú távú közfoglalkoztatás</t>
  </si>
  <si>
    <t xml:space="preserve">              013320 - Köztemető fenntartás</t>
  </si>
  <si>
    <t xml:space="preserve">              104051 - gyermekvédelmi tám</t>
  </si>
  <si>
    <t xml:space="preserve">              900020 - Önkorm. funkcióra nem sorolható</t>
  </si>
  <si>
    <t>107060 egyéb szociáils pénzbeli ellátások</t>
  </si>
  <si>
    <t>Mosdós Község Önkormányzat maradványkimutatása</t>
  </si>
  <si>
    <t>Közfoglalkoztatottak éves létszáma</t>
  </si>
  <si>
    <t>Tervezett</t>
  </si>
  <si>
    <t>Ssz</t>
  </si>
  <si>
    <t>Asz</t>
  </si>
  <si>
    <t>Fő</t>
  </si>
  <si>
    <t>Közvetett és közvetlen támogatások forintban</t>
  </si>
  <si>
    <t>1. melléklet a 4/2015. (V.28.)önkormányzati rendeletethez</t>
  </si>
  <si>
    <t>2.  melléklet a(z) 4/2015. (V.28.)önkormányzati rendelethez</t>
  </si>
  <si>
    <t>4. melléklet a(z) 4/2015. (V.28.)  önkormányzati rendelethez</t>
  </si>
  <si>
    <t>5. melléklet a(z) 4/2015. (V.28.) önkormányzati rendelethez</t>
  </si>
  <si>
    <t>6.melléklet a(z)4/2015.(V.28.) önkormányzati rendelethez</t>
  </si>
  <si>
    <t>7. melléklet a(z) 4/2015.(V.28.) önkormányzati rendelethez</t>
  </si>
  <si>
    <t>Start állattartás</t>
  </si>
  <si>
    <t>Start értékteremtő</t>
  </si>
  <si>
    <t>Start belter. Járdfelúj.</t>
  </si>
  <si>
    <t>8. melléklet a(z) 4/2015. (V.28.  ) önkormányzati rendelethez</t>
  </si>
  <si>
    <t>9. melléklet a(z) 4/2015. (V.28.) önkormányzati rendelethez</t>
  </si>
  <si>
    <t>10. melléklet a(z) 4/2015.(V.28.) önkormányzati rendelethez</t>
  </si>
  <si>
    <t>11. melléklet a(z) 4/2015. (V.28.) önkormányzati rendelethez</t>
  </si>
  <si>
    <t>12. melléklet a 4/2015.(V.28.) önkormányzati rendelethez</t>
  </si>
  <si>
    <t>Gépjármű vás.</t>
  </si>
  <si>
    <t>Díjak, pótlékok, bírságok</t>
  </si>
  <si>
    <t xml:space="preserve">Nullára leírt eszközök állománya </t>
  </si>
  <si>
    <t>1.</t>
  </si>
  <si>
    <t>0-s bruttó</t>
  </si>
  <si>
    <t>Használatban lévő</t>
  </si>
  <si>
    <t>Használaton kívüli</t>
  </si>
  <si>
    <t>2.</t>
  </si>
  <si>
    <t>I. Immateriális javak</t>
  </si>
  <si>
    <t>3.</t>
  </si>
  <si>
    <t>II. Ingatlanok</t>
  </si>
  <si>
    <t>4.</t>
  </si>
  <si>
    <t>III. Gépek, berendezés, felszerelés</t>
  </si>
  <si>
    <t>5.</t>
  </si>
  <si>
    <t>IV. Járművek</t>
  </si>
  <si>
    <t>6.</t>
  </si>
  <si>
    <t>V. Üzemeltetésre, kezelésre átadott</t>
  </si>
  <si>
    <t>7.</t>
  </si>
  <si>
    <t>eredeti</t>
  </si>
  <si>
    <t>mód.</t>
  </si>
  <si>
    <t>teljesítés</t>
  </si>
  <si>
    <t>hitel előző években felvett (közmű fejlesztésre és szennyvízre)</t>
  </si>
  <si>
    <t>külföldi hitelintézetek által, származékos műveletek különbözeteként az Államadósság Kezelő Központ Zrt.-nél elhelyezett fedezeti betétek</t>
  </si>
  <si>
    <t xml:space="preserve">III. . Az adósságot keletk. ügylet megkötését igénylő fejlesztési célok, valamint az adósságot kelet. ügyletek  teljesített összege </t>
  </si>
  <si>
    <t>Támogatásmegelőlegező hitel Leader pályázat előfinanszírozására</t>
  </si>
  <si>
    <t>Működési hitel felvétele, csak likvid - folyószámlahitel - került felvételre éven belüli</t>
  </si>
  <si>
    <t>13/A. melléklet a 4/2015.(V.28.) önkormányzati rendelethez</t>
  </si>
  <si>
    <t>BEVÉTELEK</t>
  </si>
  <si>
    <t>KIADÁSOK</t>
  </si>
  <si>
    <t>előirányzat</t>
  </si>
  <si>
    <t>Módosított előirányzat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</si>
  <si>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</si>
  <si>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</si>
  <si>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</si>
  <si>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</si>
  <si>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</si>
  <si>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</si>
  <si>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</si>
  <si>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</si>
  <si>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</si>
  <si>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</si>
  <si>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</si>
  <si>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Intézményi működési bevétel</t>
  </si>
  <si>
    <t>Ellátottak pénzbeli juttatásai</t>
  </si>
  <si>
    <t>Működési célú átvett péneszköz</t>
  </si>
  <si>
    <t>Egyéb működési célú kiadások</t>
  </si>
  <si>
    <t>összesen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</si>
  <si>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</si>
  <si>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</si>
  <si>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</si>
  <si>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</si>
  <si>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</si>
  <si>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</si>
  <si>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</si>
  <si>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</si>
  <si>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</si>
  <si>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</si>
  <si>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</si>
  <si>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 xml:space="preserve">összesen: 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</si>
  <si>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</si>
  <si>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</si>
  <si>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</si>
  <si>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</si>
  <si>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</si>
  <si>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</si>
  <si>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</si>
  <si>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</si>
  <si>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</si>
  <si>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</si>
  <si>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</si>
  <si>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</si>
  <si>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</si>
  <si>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</si>
  <si>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</si>
  <si>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Támogatási kérelem nélkül a hiány</t>
  </si>
  <si>
    <t>Belső forrásból</t>
  </si>
  <si>
    <t>I. Működési célú pénzmaradvány igénybevétele</t>
  </si>
  <si>
    <t>II. Felhalmozási célú pénzmaradvány igénybevétele</t>
  </si>
  <si>
    <t>Működési támogatási kérelemmel állami bev-nél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</si>
  <si>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</si>
  <si>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</si>
  <si>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</si>
  <si>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</si>
  <si>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</si>
  <si>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</si>
  <si>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</si>
  <si>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</si>
  <si>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</si>
  <si>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</si>
  <si>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 xml:space="preserve">Az önkormányzat összevont költségvetési mérlege </t>
  </si>
  <si>
    <t>3. melléklet a(z) 4/2015.(V.28.) önkormányzati rendelethez</t>
  </si>
  <si>
    <t>Függő átfutó bevételek</t>
  </si>
  <si>
    <t>I.  A saját bevételek és az adósságot keletkeztető ügyletekből és kezességvállalásokból fennálló kötelezettségek teljesítése</t>
  </si>
  <si>
    <t>2014. teljesítés</t>
  </si>
  <si>
    <t>14/B. melléklet a 4/2015. (V.28.) önkormányzati rendelethez</t>
  </si>
  <si>
    <t>14/A. melléklet a(z) 4/2015. (V.28.) önkormányzati rendelethez</t>
  </si>
  <si>
    <t>14/B. melléklet a(z) 4/2015.(V.28.) önkormányzati rendelethez</t>
  </si>
  <si>
    <t>Gépj. Vásárlás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</si>
</sst>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[$-40E]yyyy\.\ mmmm\ d\.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5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0"/>
    </font>
    <font>
      <b/>
      <sz val="10"/>
      <name val="Arial CE"/>
      <family val="0"/>
    </font>
    <font>
      <sz val="8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5" fillId="9" borderId="0" applyNumberFormat="0" applyBorder="0" applyAlignment="0" applyProtection="0"/>
    <xf numFmtId="0" fontId="42" fillId="38" borderId="1" applyNumberFormat="0" applyAlignment="0" applyProtection="0"/>
    <xf numFmtId="0" fontId="16" fillId="39" borderId="2" applyNumberFormat="0" applyAlignment="0" applyProtection="0"/>
    <xf numFmtId="0" fontId="17" fillId="40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41" borderId="7" applyNumberFormat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23" fillId="13" borderId="2" applyNumberFormat="0" applyAlignment="0" applyProtection="0"/>
    <xf numFmtId="0" fontId="0" fillId="42" borderId="12" applyNumberFormat="0" applyFont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50" fillId="49" borderId="0" applyNumberFormat="0" applyBorder="0" applyAlignment="0" applyProtection="0"/>
    <xf numFmtId="0" fontId="51" fillId="50" borderId="13" applyNumberFormat="0" applyAlignment="0" applyProtection="0"/>
    <xf numFmtId="0" fontId="24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6" fillId="39" borderId="16" applyNumberFormat="0" applyAlignment="0" applyProtection="0"/>
    <xf numFmtId="0" fontId="5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53" borderId="0" applyNumberFormat="0" applyBorder="0" applyAlignment="0" applyProtection="0"/>
    <xf numFmtId="0" fontId="55" fillId="54" borderId="0" applyNumberFormat="0" applyBorder="0" applyAlignment="0" applyProtection="0"/>
    <xf numFmtId="0" fontId="56" fillId="50" borderId="1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9" xfId="95" applyNumberFormat="1" applyFont="1" applyFill="1" applyBorder="1" applyAlignment="1" applyProtection="1">
      <alignment horizontal="left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55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95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19" xfId="0" applyNumberForma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95" applyNumberFormat="1" applyFont="1" applyFill="1" applyBorder="1" applyAlignment="1" applyProtection="1">
      <alignment/>
      <protection/>
    </xf>
    <xf numFmtId="0" fontId="3" fillId="55" borderId="0" xfId="95" applyNumberFormat="1" applyFont="1" applyFill="1" applyBorder="1" applyAlignment="1" applyProtection="1">
      <alignment/>
      <protection/>
    </xf>
    <xf numFmtId="165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0" fontId="9" fillId="0" borderId="19" xfId="0" applyFont="1" applyFill="1" applyBorder="1" applyAlignment="1" quotePrefix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9" fillId="55" borderId="19" xfId="0" applyFont="1" applyFill="1" applyBorder="1" applyAlignment="1" quotePrefix="1">
      <alignment horizontal="center" vertical="center"/>
    </xf>
    <xf numFmtId="0" fontId="0" fillId="55" borderId="19" xfId="0" applyFont="1" applyFill="1" applyBorder="1" applyAlignment="1">
      <alignment horizontal="left" vertical="center"/>
    </xf>
    <xf numFmtId="0" fontId="9" fillId="55" borderId="19" xfId="0" applyFont="1" applyFill="1" applyBorder="1" applyAlignment="1">
      <alignment horizontal="left" vertical="center" wrapText="1"/>
    </xf>
    <xf numFmtId="0" fontId="0" fillId="55" borderId="19" xfId="0" applyFont="1" applyFill="1" applyBorder="1" applyAlignment="1">
      <alignment horizontal="left" vertical="center" wrapText="1"/>
    </xf>
    <xf numFmtId="0" fontId="8" fillId="55" borderId="19" xfId="0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left" vertical="center" wrapText="1"/>
    </xf>
    <xf numFmtId="0" fontId="8" fillId="55" borderId="19" xfId="0" applyFont="1" applyFill="1" applyBorder="1" applyAlignment="1">
      <alignment horizontal="left" vertical="center" wrapText="1"/>
    </xf>
    <xf numFmtId="0" fontId="1" fillId="55" borderId="19" xfId="0" applyFont="1" applyFill="1" applyBorder="1" applyAlignment="1">
      <alignment horizontal="left" vertical="center"/>
    </xf>
    <xf numFmtId="0" fontId="9" fillId="55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2" fillId="0" borderId="0" xfId="95" applyNumberFormat="1" applyFont="1" applyFill="1" applyBorder="1" applyAlignment="1" applyProtection="1">
      <alignment horizontal="left"/>
      <protection/>
    </xf>
    <xf numFmtId="0" fontId="11" fillId="0" borderId="19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23" xfId="0" applyFill="1" applyBorder="1" applyAlignment="1">
      <alignment/>
    </xf>
    <xf numFmtId="0" fontId="5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1" fillId="0" borderId="24" xfId="0" applyFont="1" applyBorder="1" applyAlignment="1">
      <alignment/>
    </xf>
    <xf numFmtId="0" fontId="8" fillId="0" borderId="25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24" xfId="0" applyNumberFormat="1" applyFont="1" applyFill="1" applyBorder="1" applyAlignment="1">
      <alignment horizontal="right" vertical="center"/>
    </xf>
    <xf numFmtId="3" fontId="9" fillId="0" borderId="24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/>
    </xf>
    <xf numFmtId="3" fontId="9" fillId="55" borderId="19" xfId="0" applyNumberFormat="1" applyFont="1" applyFill="1" applyBorder="1" applyAlignment="1">
      <alignment horizontal="right" vertical="center" wrapText="1"/>
    </xf>
    <xf numFmtId="3" fontId="9" fillId="55" borderId="24" xfId="0" applyNumberFormat="1" applyFont="1" applyFill="1" applyBorder="1" applyAlignment="1">
      <alignment horizontal="right" vertical="center" wrapText="1"/>
    </xf>
    <xf numFmtId="3" fontId="8" fillId="55" borderId="19" xfId="0" applyNumberFormat="1" applyFont="1" applyFill="1" applyBorder="1" applyAlignment="1">
      <alignment horizontal="right" vertical="center" wrapText="1"/>
    </xf>
    <xf numFmtId="3" fontId="8" fillId="55" borderId="24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9" xfId="95" applyNumberFormat="1" applyFont="1" applyFill="1" applyBorder="1" applyAlignment="1" applyProtection="1">
      <alignment horizontal="left"/>
      <protection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26" xfId="0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9" xfId="0" applyFont="1" applyBorder="1" applyAlignment="1">
      <alignment horizontal="left"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0" fillId="0" borderId="19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1" fillId="0" borderId="19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0" fillId="0" borderId="19" xfId="0" applyFont="1" applyFill="1" applyBorder="1" applyAlignment="1">
      <alignment horizontal="justify"/>
    </xf>
    <xf numFmtId="0" fontId="0" fillId="0" borderId="26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9" xfId="0" applyFont="1" applyBorder="1" applyAlignment="1">
      <alignment horizontal="justify" wrapText="1"/>
    </xf>
    <xf numFmtId="0" fontId="0" fillId="0" borderId="19" xfId="0" applyFont="1" applyBorder="1" applyAlignment="1">
      <alignment horizontal="justify"/>
    </xf>
    <xf numFmtId="0" fontId="9" fillId="0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9" fillId="0" borderId="19" xfId="0" applyNumberFormat="1" applyFont="1" applyFill="1" applyBorder="1" applyAlignment="1">
      <alignment horizontal="left" vertical="center"/>
    </xf>
    <xf numFmtId="3" fontId="8" fillId="0" borderId="19" xfId="0" applyNumberFormat="1" applyFont="1" applyFill="1" applyBorder="1" applyAlignment="1">
      <alignment horizontal="left" vertical="center"/>
    </xf>
    <xf numFmtId="3" fontId="0" fillId="0" borderId="19" xfId="0" applyNumberFormat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26" xfId="0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9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19" xfId="0" applyFont="1" applyFill="1" applyBorder="1" applyAlignment="1">
      <alignment horizontal="left" wrapText="1"/>
    </xf>
    <xf numFmtId="0" fontId="0" fillId="0" borderId="0" xfId="91">
      <alignment/>
      <protection/>
    </xf>
    <xf numFmtId="0" fontId="0" fillId="0" borderId="0" xfId="91" applyFont="1">
      <alignment/>
      <protection/>
    </xf>
    <xf numFmtId="0" fontId="0" fillId="0" borderId="19" xfId="91" applyBorder="1">
      <alignment/>
      <protection/>
    </xf>
    <xf numFmtId="0" fontId="1" fillId="0" borderId="19" xfId="91" applyFont="1" applyBorder="1">
      <alignment/>
      <protection/>
    </xf>
    <xf numFmtId="0" fontId="0" fillId="0" borderId="0" xfId="91" applyBorder="1">
      <alignment/>
      <protection/>
    </xf>
    <xf numFmtId="0" fontId="0" fillId="0" borderId="19" xfId="0" applyFont="1" applyBorder="1" applyAlignment="1">
      <alignment wrapText="1"/>
    </xf>
    <xf numFmtId="0" fontId="0" fillId="0" borderId="19" xfId="91" applyBorder="1" applyAlignment="1">
      <alignment wrapText="1"/>
      <protection/>
    </xf>
    <xf numFmtId="0" fontId="8" fillId="0" borderId="19" xfId="90" applyFont="1" applyFill="1" applyBorder="1" applyAlignment="1">
      <alignment horizontal="center" vertical="center" wrapText="1"/>
      <protection/>
    </xf>
    <xf numFmtId="0" fontId="31" fillId="0" borderId="19" xfId="90" applyFont="1" applyBorder="1" applyAlignment="1">
      <alignment horizontal="center"/>
      <protection/>
    </xf>
    <xf numFmtId="0" fontId="8" fillId="0" borderId="19" xfId="90" applyFont="1" applyFill="1" applyBorder="1" applyAlignment="1">
      <alignment horizontal="center" vertical="center"/>
      <protection/>
    </xf>
    <xf numFmtId="0" fontId="32" fillId="0" borderId="19" xfId="90" applyFont="1" applyFill="1" applyBorder="1">
      <alignment/>
      <protection/>
    </xf>
    <xf numFmtId="3" fontId="32" fillId="0" borderId="19" xfId="90" applyNumberFormat="1" applyFont="1" applyFill="1" applyBorder="1">
      <alignment/>
      <protection/>
    </xf>
    <xf numFmtId="0" fontId="33" fillId="0" borderId="19" xfId="90" applyFont="1" applyBorder="1">
      <alignment/>
      <protection/>
    </xf>
    <xf numFmtId="3" fontId="34" fillId="0" borderId="19" xfId="90" applyNumberFormat="1" applyFont="1" applyFill="1" applyBorder="1">
      <alignment/>
      <protection/>
    </xf>
    <xf numFmtId="0" fontId="35" fillId="0" borderId="19" xfId="90" applyFont="1" applyBorder="1">
      <alignment/>
      <protection/>
    </xf>
    <xf numFmtId="3" fontId="4" fillId="0" borderId="19" xfId="90" applyNumberFormat="1" applyFont="1" applyFill="1" applyBorder="1">
      <alignment/>
      <protection/>
    </xf>
    <xf numFmtId="0" fontId="0" fillId="0" borderId="19" xfId="92" applyFont="1" applyFill="1" applyBorder="1" applyAlignment="1">
      <alignment/>
      <protection/>
    </xf>
    <xf numFmtId="3" fontId="0" fillId="0" borderId="19" xfId="90" applyNumberFormat="1" applyFont="1" applyFill="1" applyBorder="1">
      <alignment/>
      <protection/>
    </xf>
    <xf numFmtId="0" fontId="0" fillId="0" borderId="19" xfId="92" applyFont="1" applyFill="1" applyBorder="1" applyAlignment="1">
      <alignment horizontal="left"/>
      <protection/>
    </xf>
    <xf numFmtId="0" fontId="1" fillId="0" borderId="19" xfId="92" applyFont="1" applyFill="1" applyBorder="1" applyAlignment="1">
      <alignment horizontal="left"/>
      <protection/>
    </xf>
    <xf numFmtId="3" fontId="1" fillId="0" borderId="19" xfId="90" applyNumberFormat="1" applyFont="1" applyFill="1" applyBorder="1">
      <alignment/>
      <protection/>
    </xf>
    <xf numFmtId="0" fontId="1" fillId="0" borderId="19" xfId="92" applyFont="1" applyFill="1" applyBorder="1" applyAlignment="1">
      <alignment/>
      <protection/>
    </xf>
    <xf numFmtId="0" fontId="36" fillId="0" borderId="19" xfId="90" applyFont="1" applyBorder="1">
      <alignment/>
      <protection/>
    </xf>
    <xf numFmtId="0" fontId="37" fillId="0" borderId="19" xfId="90" applyFont="1" applyBorder="1">
      <alignment/>
      <protection/>
    </xf>
    <xf numFmtId="0" fontId="9" fillId="0" borderId="19" xfId="90" applyFont="1" applyBorder="1">
      <alignment/>
      <protection/>
    </xf>
    <xf numFmtId="0" fontId="4" fillId="0" borderId="19" xfId="90" applyFont="1" applyFill="1" applyBorder="1" applyAlignment="1">
      <alignment wrapText="1"/>
      <protection/>
    </xf>
    <xf numFmtId="0" fontId="4" fillId="0" borderId="19" xfId="90" applyFont="1" applyFill="1" applyBorder="1">
      <alignment/>
      <protection/>
    </xf>
    <xf numFmtId="3" fontId="10" fillId="0" borderId="19" xfId="90" applyNumberFormat="1" applyFont="1" applyFill="1" applyBorder="1">
      <alignment/>
      <protection/>
    </xf>
    <xf numFmtId="0" fontId="39" fillId="0" borderId="19" xfId="90" applyFont="1" applyBorder="1">
      <alignment/>
      <protection/>
    </xf>
    <xf numFmtId="0" fontId="1" fillId="0" borderId="19" xfId="0" applyFont="1" applyBorder="1" applyAlignment="1">
      <alignment vertical="center"/>
    </xf>
    <xf numFmtId="3" fontId="10" fillId="0" borderId="19" xfId="0" applyNumberFormat="1" applyFont="1" applyBorder="1" applyAlignment="1">
      <alignment/>
    </xf>
    <xf numFmtId="0" fontId="1" fillId="0" borderId="26" xfId="91" applyFont="1" applyBorder="1" applyAlignment="1">
      <alignment horizontal="center"/>
      <protection/>
    </xf>
    <xf numFmtId="0" fontId="0" fillId="0" borderId="26" xfId="91" applyFont="1" applyBorder="1" applyAlignment="1">
      <alignment horizontal="right"/>
      <protection/>
    </xf>
    <xf numFmtId="0" fontId="1" fillId="0" borderId="19" xfId="91" applyFont="1" applyBorder="1" applyAlignment="1">
      <alignment horizontal="center"/>
      <protection/>
    </xf>
    <xf numFmtId="3" fontId="0" fillId="0" borderId="19" xfId="91" applyNumberFormat="1" applyBorder="1">
      <alignment/>
      <protection/>
    </xf>
    <xf numFmtId="0" fontId="0" fillId="55" borderId="0" xfId="91" applyFont="1" applyFill="1" applyBorder="1" applyAlignment="1">
      <alignment/>
      <protection/>
    </xf>
    <xf numFmtId="0" fontId="0" fillId="55" borderId="29" xfId="91" applyFont="1" applyFill="1" applyBorder="1" applyAlignment="1">
      <alignment/>
      <protection/>
    </xf>
    <xf numFmtId="0" fontId="0" fillId="0" borderId="19" xfId="91" applyFont="1" applyBorder="1">
      <alignment/>
      <protection/>
    </xf>
    <xf numFmtId="0" fontId="0" fillId="0" borderId="19" xfId="91" applyFont="1" applyBorder="1" applyAlignment="1">
      <alignment horizontal="right"/>
      <protection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1" fillId="0" borderId="19" xfId="90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3" fillId="0" borderId="26" xfId="0" applyFont="1" applyBorder="1" applyAlignment="1">
      <alignment horizontal="right"/>
    </xf>
    <xf numFmtId="0" fontId="0" fillId="0" borderId="0" xfId="91" applyFont="1" applyAlignment="1">
      <alignment horizontal="center"/>
      <protection/>
    </xf>
    <xf numFmtId="0" fontId="1" fillId="0" borderId="0" xfId="91" applyFont="1" applyAlignment="1">
      <alignment horizontal="center"/>
      <protection/>
    </xf>
    <xf numFmtId="0" fontId="1" fillId="0" borderId="0" xfId="91" applyFont="1" applyBorder="1" applyAlignment="1">
      <alignment horizontal="center"/>
      <protection/>
    </xf>
  </cellXfs>
  <cellStyles count="9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 11" xfId="90"/>
    <cellStyle name="Normál 2" xfId="91"/>
    <cellStyle name="Normál 2 2" xfId="92"/>
    <cellStyle name="Normál 2 3" xfId="93"/>
    <cellStyle name="Normál 3" xfId="94"/>
    <cellStyle name="Normál 8" xfId="95"/>
    <cellStyle name="Normál 8 2" xfId="96"/>
    <cellStyle name="Note" xfId="97"/>
    <cellStyle name="Output" xfId="98"/>
    <cellStyle name="Összesen" xfId="99"/>
    <cellStyle name="Currency" xfId="100"/>
    <cellStyle name="Currency [0]" xfId="101"/>
    <cellStyle name="Rossz" xfId="102"/>
    <cellStyle name="Semleges" xfId="103"/>
    <cellStyle name="Számítás" xfId="104"/>
    <cellStyle name="Percent" xfId="105"/>
    <cellStyle name="Title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4.28125" style="4" customWidth="1"/>
    <col min="3" max="3" width="59.28125" style="0" customWidth="1"/>
    <col min="4" max="4" width="6.421875" style="0" customWidth="1"/>
    <col min="5" max="5" width="9.00390625" style="0" customWidth="1"/>
    <col min="6" max="6" width="8.00390625" style="0" customWidth="1"/>
    <col min="7" max="7" width="11.8515625" style="0" customWidth="1"/>
    <col min="8" max="8" width="12.421875" style="0" customWidth="1"/>
    <col min="9" max="9" width="10.28125" style="0" customWidth="1"/>
    <col min="10" max="10" width="10.7109375" style="0" customWidth="1"/>
  </cols>
  <sheetData>
    <row r="1" spans="1:10" ht="12.75">
      <c r="A1" s="190" t="s">
        <v>565</v>
      </c>
      <c r="B1" s="190"/>
      <c r="C1" s="190"/>
      <c r="D1" s="190"/>
      <c r="E1" s="190"/>
      <c r="F1" s="190"/>
      <c r="G1" s="190"/>
      <c r="H1" s="190"/>
      <c r="I1" s="190"/>
      <c r="J1" s="190"/>
    </row>
    <row r="3" spans="1:10" ht="15" customHeight="1">
      <c r="A3" s="191" t="s">
        <v>66</v>
      </c>
      <c r="B3" s="191"/>
      <c r="C3" s="191"/>
      <c r="D3" s="191"/>
      <c r="E3" s="191"/>
      <c r="F3" s="191"/>
      <c r="G3" s="191"/>
      <c r="H3" s="191"/>
      <c r="I3" s="191"/>
      <c r="J3" s="191"/>
    </row>
    <row r="4" ht="15">
      <c r="I4" s="67"/>
    </row>
    <row r="5" spans="1:10" ht="12.75">
      <c r="A5" s="40" t="s">
        <v>18</v>
      </c>
      <c r="B5" s="40" t="s">
        <v>304</v>
      </c>
      <c r="C5" s="41" t="s">
        <v>19</v>
      </c>
      <c r="D5" s="41" t="s">
        <v>20</v>
      </c>
      <c r="E5" s="41" t="s">
        <v>48</v>
      </c>
      <c r="F5" s="41" t="s">
        <v>36</v>
      </c>
      <c r="G5" s="41" t="s">
        <v>37</v>
      </c>
      <c r="H5" s="76" t="s">
        <v>38</v>
      </c>
      <c r="I5" s="130" t="s">
        <v>39</v>
      </c>
      <c r="J5" s="115" t="s">
        <v>40</v>
      </c>
    </row>
    <row r="6" spans="1:10" ht="25.5">
      <c r="A6" s="37" t="s">
        <v>561</v>
      </c>
      <c r="B6" s="37" t="s">
        <v>562</v>
      </c>
      <c r="C6" s="38" t="s">
        <v>279</v>
      </c>
      <c r="D6" s="39" t="s">
        <v>387</v>
      </c>
      <c r="E6" s="39" t="s">
        <v>64</v>
      </c>
      <c r="F6" s="39" t="s">
        <v>43</v>
      </c>
      <c r="G6" s="74" t="s">
        <v>388</v>
      </c>
      <c r="H6" s="75" t="s">
        <v>280</v>
      </c>
      <c r="I6" s="74" t="s">
        <v>301</v>
      </c>
      <c r="J6" s="39" t="s">
        <v>541</v>
      </c>
    </row>
    <row r="7" spans="1:10" ht="12.75">
      <c r="A7" s="46">
        <v>1</v>
      </c>
      <c r="B7" s="43">
        <v>1</v>
      </c>
      <c r="C7" s="44" t="s">
        <v>67</v>
      </c>
      <c r="D7" s="45" t="s">
        <v>68</v>
      </c>
      <c r="E7" s="79"/>
      <c r="F7" s="79"/>
      <c r="G7" s="80"/>
      <c r="H7" s="80"/>
      <c r="I7" s="131"/>
      <c r="J7" s="6"/>
    </row>
    <row r="8" spans="1:10" ht="12.75">
      <c r="A8" s="46">
        <v>2</v>
      </c>
      <c r="B8" s="41" t="s">
        <v>69</v>
      </c>
      <c r="C8" s="46" t="s">
        <v>70</v>
      </c>
      <c r="D8" s="45"/>
      <c r="E8" s="79"/>
      <c r="F8" s="79"/>
      <c r="G8" s="80"/>
      <c r="H8" s="81"/>
      <c r="I8" s="131"/>
      <c r="J8" s="6"/>
    </row>
    <row r="9" spans="1:10" ht="12.75">
      <c r="A9" s="46">
        <v>3</v>
      </c>
      <c r="B9" s="41" t="s">
        <v>71</v>
      </c>
      <c r="C9" s="46" t="s">
        <v>72</v>
      </c>
      <c r="D9" s="45"/>
      <c r="E9" s="79">
        <v>2926</v>
      </c>
      <c r="F9" s="79"/>
      <c r="G9" s="80"/>
      <c r="H9" s="81">
        <f aca="true" t="shared" si="0" ref="H9:H72">SUM(E9:G9)</f>
        <v>2926</v>
      </c>
      <c r="I9" s="131">
        <v>2926</v>
      </c>
      <c r="J9" s="77">
        <v>2926</v>
      </c>
    </row>
    <row r="10" spans="1:10" ht="12.75">
      <c r="A10" s="46">
        <v>4</v>
      </c>
      <c r="B10" s="41" t="s">
        <v>73</v>
      </c>
      <c r="C10" s="46" t="s">
        <v>74</v>
      </c>
      <c r="D10" s="45"/>
      <c r="E10" s="79">
        <v>2379</v>
      </c>
      <c r="F10" s="79"/>
      <c r="G10" s="80"/>
      <c r="H10" s="81">
        <f t="shared" si="0"/>
        <v>2379</v>
      </c>
      <c r="I10" s="131">
        <v>2379</v>
      </c>
      <c r="J10" s="77">
        <v>2379</v>
      </c>
    </row>
    <row r="11" spans="1:10" ht="12.75">
      <c r="A11" s="46">
        <v>5</v>
      </c>
      <c r="B11" s="41" t="s">
        <v>75</v>
      </c>
      <c r="C11" s="46" t="s">
        <v>76</v>
      </c>
      <c r="D11" s="45"/>
      <c r="E11" s="79">
        <v>556</v>
      </c>
      <c r="F11" s="79"/>
      <c r="G11" s="80"/>
      <c r="H11" s="81">
        <f t="shared" si="0"/>
        <v>556</v>
      </c>
      <c r="I11" s="131">
        <v>556</v>
      </c>
      <c r="J11" s="77">
        <v>556</v>
      </c>
    </row>
    <row r="12" spans="1:10" ht="12.75">
      <c r="A12" s="46">
        <v>6</v>
      </c>
      <c r="B12" s="41" t="s">
        <v>77</v>
      </c>
      <c r="C12" s="46" t="s">
        <v>78</v>
      </c>
      <c r="D12" s="45"/>
      <c r="E12" s="79">
        <v>1262</v>
      </c>
      <c r="F12" s="79"/>
      <c r="G12" s="80"/>
      <c r="H12" s="81">
        <f t="shared" si="0"/>
        <v>1262</v>
      </c>
      <c r="I12" s="131">
        <v>1262</v>
      </c>
      <c r="J12" s="77">
        <v>1262</v>
      </c>
    </row>
    <row r="13" spans="1:10" ht="12.75">
      <c r="A13" s="46">
        <v>7</v>
      </c>
      <c r="B13" s="41" t="s">
        <v>79</v>
      </c>
      <c r="C13" s="46" t="s">
        <v>80</v>
      </c>
      <c r="D13" s="45"/>
      <c r="E13" s="79">
        <v>4000</v>
      </c>
      <c r="F13" s="79"/>
      <c r="G13" s="80"/>
      <c r="H13" s="81">
        <f t="shared" si="0"/>
        <v>4000</v>
      </c>
      <c r="I13" s="131">
        <v>4000</v>
      </c>
      <c r="J13" s="77">
        <v>4000</v>
      </c>
    </row>
    <row r="14" spans="1:10" ht="12.75">
      <c r="A14" s="46">
        <v>8</v>
      </c>
      <c r="B14" s="41" t="s">
        <v>81</v>
      </c>
      <c r="C14" s="46" t="s">
        <v>82</v>
      </c>
      <c r="D14" s="45"/>
      <c r="E14" s="79">
        <v>4942</v>
      </c>
      <c r="F14" s="79"/>
      <c r="G14" s="80"/>
      <c r="H14" s="81">
        <f t="shared" si="0"/>
        <v>4942</v>
      </c>
      <c r="I14" s="131">
        <v>3957</v>
      </c>
      <c r="J14" s="77">
        <v>3957</v>
      </c>
    </row>
    <row r="15" spans="1:10" ht="25.5">
      <c r="A15" s="46">
        <v>9</v>
      </c>
      <c r="B15" s="43">
        <v>2</v>
      </c>
      <c r="C15" s="47" t="s">
        <v>83</v>
      </c>
      <c r="D15" s="45" t="s">
        <v>84</v>
      </c>
      <c r="E15" s="79">
        <v>34556</v>
      </c>
      <c r="F15" s="79"/>
      <c r="G15" s="80"/>
      <c r="H15" s="81">
        <f t="shared" si="0"/>
        <v>34556</v>
      </c>
      <c r="I15" s="131">
        <v>34011</v>
      </c>
      <c r="J15" s="77">
        <v>34011</v>
      </c>
    </row>
    <row r="16" spans="1:10" ht="38.25">
      <c r="A16" s="46">
        <v>10</v>
      </c>
      <c r="B16" s="43">
        <v>3</v>
      </c>
      <c r="C16" s="47" t="s">
        <v>85</v>
      </c>
      <c r="D16" s="45" t="s">
        <v>86</v>
      </c>
      <c r="E16" s="79">
        <v>7382</v>
      </c>
      <c r="F16" s="79"/>
      <c r="G16" s="80"/>
      <c r="H16" s="81">
        <f t="shared" si="0"/>
        <v>7382</v>
      </c>
      <c r="I16" s="131">
        <v>16952</v>
      </c>
      <c r="J16" s="77">
        <v>16952</v>
      </c>
    </row>
    <row r="17" spans="1:10" ht="12.75">
      <c r="A17" s="46">
        <v>11</v>
      </c>
      <c r="B17" s="43">
        <v>4</v>
      </c>
      <c r="C17" s="47" t="s">
        <v>87</v>
      </c>
      <c r="D17" s="45" t="s">
        <v>88</v>
      </c>
      <c r="E17" s="79">
        <v>1122</v>
      </c>
      <c r="F17" s="79"/>
      <c r="G17" s="80"/>
      <c r="H17" s="81">
        <f t="shared" si="0"/>
        <v>1122</v>
      </c>
      <c r="I17" s="131">
        <v>1122</v>
      </c>
      <c r="J17" s="77">
        <v>1122</v>
      </c>
    </row>
    <row r="18" spans="1:10" ht="12.75">
      <c r="A18" s="46">
        <v>12</v>
      </c>
      <c r="B18" s="43">
        <v>5</v>
      </c>
      <c r="C18" s="47" t="s">
        <v>89</v>
      </c>
      <c r="D18" s="45" t="s">
        <v>90</v>
      </c>
      <c r="E18" s="79">
        <v>2</v>
      </c>
      <c r="F18" s="79"/>
      <c r="G18" s="80"/>
      <c r="H18" s="81">
        <f t="shared" si="0"/>
        <v>2</v>
      </c>
      <c r="I18" s="131">
        <v>3</v>
      </c>
      <c r="J18" s="77">
        <v>3</v>
      </c>
    </row>
    <row r="19" spans="1:10" ht="12.75">
      <c r="A19" s="46">
        <v>13</v>
      </c>
      <c r="B19" s="43"/>
      <c r="C19" s="47" t="s">
        <v>389</v>
      </c>
      <c r="D19" s="45"/>
      <c r="E19" s="79"/>
      <c r="F19" s="79"/>
      <c r="G19" s="80"/>
      <c r="H19" s="81">
        <f t="shared" si="0"/>
        <v>0</v>
      </c>
      <c r="I19" s="131">
        <v>195</v>
      </c>
      <c r="J19" s="77">
        <v>195</v>
      </c>
    </row>
    <row r="20" spans="1:10" ht="12.75">
      <c r="A20" s="46">
        <v>14</v>
      </c>
      <c r="B20" s="43"/>
      <c r="C20" s="47" t="s">
        <v>390</v>
      </c>
      <c r="D20" s="45"/>
      <c r="E20" s="79"/>
      <c r="F20" s="79"/>
      <c r="G20" s="80"/>
      <c r="H20" s="81">
        <f t="shared" si="0"/>
        <v>0</v>
      </c>
      <c r="I20" s="131">
        <v>1125</v>
      </c>
      <c r="J20" s="77">
        <v>1125</v>
      </c>
    </row>
    <row r="21" spans="1:10" ht="12.75">
      <c r="A21" s="46">
        <v>15</v>
      </c>
      <c r="B21" s="43"/>
      <c r="C21" s="47" t="s">
        <v>391</v>
      </c>
      <c r="D21" s="45"/>
      <c r="E21" s="79"/>
      <c r="F21" s="79"/>
      <c r="G21" s="80"/>
      <c r="H21" s="81">
        <f t="shared" si="0"/>
        <v>0</v>
      </c>
      <c r="I21" s="131">
        <v>835</v>
      </c>
      <c r="J21" s="77">
        <v>835</v>
      </c>
    </row>
    <row r="22" spans="1:10" ht="12.75">
      <c r="A22" s="46">
        <v>16</v>
      </c>
      <c r="B22" s="43"/>
      <c r="C22" s="47" t="s">
        <v>392</v>
      </c>
      <c r="D22" s="45"/>
      <c r="E22" s="79"/>
      <c r="F22" s="79"/>
      <c r="G22" s="80"/>
      <c r="H22" s="81">
        <f t="shared" si="0"/>
        <v>0</v>
      </c>
      <c r="I22" s="131">
        <v>1113</v>
      </c>
      <c r="J22" s="77">
        <v>1113</v>
      </c>
    </row>
    <row r="23" spans="1:10" ht="12.75">
      <c r="A23" s="46">
        <v>17</v>
      </c>
      <c r="B23" s="43"/>
      <c r="C23" s="47" t="s">
        <v>393</v>
      </c>
      <c r="D23" s="45"/>
      <c r="E23" s="79"/>
      <c r="F23" s="79"/>
      <c r="G23" s="80"/>
      <c r="H23" s="81">
        <f t="shared" si="0"/>
        <v>0</v>
      </c>
      <c r="I23" s="131">
        <v>800</v>
      </c>
      <c r="J23" s="77">
        <v>800</v>
      </c>
    </row>
    <row r="24" spans="1:10" ht="12.75">
      <c r="A24" s="46">
        <v>18</v>
      </c>
      <c r="B24" s="43"/>
      <c r="C24" s="47" t="s">
        <v>306</v>
      </c>
      <c r="D24" s="45"/>
      <c r="E24" s="79"/>
      <c r="F24" s="79"/>
      <c r="G24" s="80"/>
      <c r="H24" s="81">
        <f t="shared" si="0"/>
        <v>0</v>
      </c>
      <c r="I24" s="131">
        <v>116</v>
      </c>
      <c r="J24" s="77">
        <v>116</v>
      </c>
    </row>
    <row r="25" spans="1:10" ht="12.75">
      <c r="A25" s="46">
        <v>19</v>
      </c>
      <c r="B25" s="43">
        <v>6</v>
      </c>
      <c r="C25" s="47" t="s">
        <v>91</v>
      </c>
      <c r="D25" s="45" t="s">
        <v>92</v>
      </c>
      <c r="E25" s="79">
        <v>12276</v>
      </c>
      <c r="F25" s="79"/>
      <c r="G25" s="80"/>
      <c r="H25" s="81">
        <f t="shared" si="0"/>
        <v>12276</v>
      </c>
      <c r="I25" s="131">
        <v>2471</v>
      </c>
      <c r="J25" s="77">
        <v>2471</v>
      </c>
    </row>
    <row r="26" spans="1:10" ht="12.75">
      <c r="A26" s="46">
        <v>20</v>
      </c>
      <c r="B26" s="43"/>
      <c r="C26" s="47"/>
      <c r="D26" s="45"/>
      <c r="E26" s="79"/>
      <c r="F26" s="79"/>
      <c r="G26" s="80"/>
      <c r="H26" s="81"/>
      <c r="I26" s="131"/>
      <c r="J26" s="77"/>
    </row>
    <row r="27" spans="1:10" ht="12.75">
      <c r="A27" s="46">
        <v>21</v>
      </c>
      <c r="B27" s="38" t="s">
        <v>6</v>
      </c>
      <c r="C27" s="48" t="s">
        <v>93</v>
      </c>
      <c r="D27" s="49" t="s">
        <v>94</v>
      </c>
      <c r="E27" s="82">
        <f>SUM(E9:E25)</f>
        <v>71403</v>
      </c>
      <c r="F27" s="82"/>
      <c r="G27" s="83"/>
      <c r="H27" s="90">
        <f t="shared" si="0"/>
        <v>71403</v>
      </c>
      <c r="I27" s="132">
        <f>SUM(I8:I25)</f>
        <v>73823</v>
      </c>
      <c r="J27" s="84">
        <f>SUM(J8:J25)</f>
        <v>73823</v>
      </c>
    </row>
    <row r="28" spans="1:10" ht="12.75">
      <c r="A28" s="46">
        <v>22</v>
      </c>
      <c r="B28" s="43">
        <v>1</v>
      </c>
      <c r="C28" s="47" t="s">
        <v>95</v>
      </c>
      <c r="D28" s="45" t="s">
        <v>96</v>
      </c>
      <c r="E28" s="79"/>
      <c r="F28" s="79"/>
      <c r="G28" s="80"/>
      <c r="H28" s="81">
        <f t="shared" si="0"/>
        <v>0</v>
      </c>
      <c r="I28" s="131">
        <v>0</v>
      </c>
      <c r="J28" s="77"/>
    </row>
    <row r="29" spans="1:10" ht="25.5">
      <c r="A29" s="46">
        <v>23</v>
      </c>
      <c r="B29" s="43">
        <v>2</v>
      </c>
      <c r="C29" s="47" t="s">
        <v>97</v>
      </c>
      <c r="D29" s="45" t="s">
        <v>98</v>
      </c>
      <c r="E29" s="79"/>
      <c r="F29" s="79"/>
      <c r="G29" s="80"/>
      <c r="H29" s="81">
        <f t="shared" si="0"/>
        <v>0</v>
      </c>
      <c r="I29" s="131">
        <v>0</v>
      </c>
      <c r="J29" s="77"/>
    </row>
    <row r="30" spans="1:10" ht="25.5">
      <c r="A30" s="46">
        <v>24</v>
      </c>
      <c r="B30" s="43">
        <v>3</v>
      </c>
      <c r="C30" s="47" t="s">
        <v>99</v>
      </c>
      <c r="D30" s="45" t="s">
        <v>100</v>
      </c>
      <c r="E30" s="79"/>
      <c r="F30" s="79"/>
      <c r="G30" s="80"/>
      <c r="H30" s="81">
        <f t="shared" si="0"/>
        <v>0</v>
      </c>
      <c r="I30" s="131">
        <v>0</v>
      </c>
      <c r="J30" s="77"/>
    </row>
    <row r="31" spans="1:10" ht="25.5">
      <c r="A31" s="46">
        <v>25</v>
      </c>
      <c r="B31" s="43">
        <v>4</v>
      </c>
      <c r="C31" s="47" t="s">
        <v>101</v>
      </c>
      <c r="D31" s="45" t="s">
        <v>102</v>
      </c>
      <c r="E31" s="79"/>
      <c r="F31" s="79"/>
      <c r="G31" s="80"/>
      <c r="H31" s="81">
        <f t="shared" si="0"/>
        <v>0</v>
      </c>
      <c r="I31" s="131">
        <v>0</v>
      </c>
      <c r="J31" s="77"/>
    </row>
    <row r="32" spans="1:10" ht="25.5">
      <c r="A32" s="46">
        <v>26</v>
      </c>
      <c r="B32" s="43">
        <v>5</v>
      </c>
      <c r="C32" s="47" t="s">
        <v>302</v>
      </c>
      <c r="D32" s="45" t="s">
        <v>103</v>
      </c>
      <c r="E32" s="79"/>
      <c r="F32" s="79"/>
      <c r="G32" s="80"/>
      <c r="H32" s="81">
        <f t="shared" si="0"/>
        <v>0</v>
      </c>
      <c r="I32" s="131">
        <v>0</v>
      </c>
      <c r="J32" s="77"/>
    </row>
    <row r="33" spans="1:10" ht="12.75">
      <c r="A33" s="46">
        <v>27</v>
      </c>
      <c r="B33" s="41" t="s">
        <v>69</v>
      </c>
      <c r="C33" s="46" t="s">
        <v>104</v>
      </c>
      <c r="D33" s="45"/>
      <c r="E33" s="79"/>
      <c r="F33" s="79"/>
      <c r="G33" s="80"/>
      <c r="H33" s="81">
        <f t="shared" si="0"/>
        <v>0</v>
      </c>
      <c r="I33" s="131">
        <v>0</v>
      </c>
      <c r="J33" s="77"/>
    </row>
    <row r="34" spans="1:10" ht="12.75">
      <c r="A34" s="46">
        <v>28</v>
      </c>
      <c r="B34" s="41" t="s">
        <v>71</v>
      </c>
      <c r="C34" s="46" t="s">
        <v>105</v>
      </c>
      <c r="D34" s="45"/>
      <c r="E34" s="79">
        <v>3195</v>
      </c>
      <c r="F34" s="79"/>
      <c r="G34" s="80"/>
      <c r="H34" s="81">
        <f t="shared" si="0"/>
        <v>3195</v>
      </c>
      <c r="I34" s="131">
        <v>3449</v>
      </c>
      <c r="J34" s="77">
        <v>3449</v>
      </c>
    </row>
    <row r="35" spans="1:10" ht="12.75">
      <c r="A35" s="46">
        <v>29</v>
      </c>
      <c r="B35" s="41" t="s">
        <v>73</v>
      </c>
      <c r="C35" s="46" t="s">
        <v>106</v>
      </c>
      <c r="D35" s="45"/>
      <c r="E35" s="79">
        <v>25306</v>
      </c>
      <c r="F35" s="79"/>
      <c r="G35" s="80"/>
      <c r="H35" s="81">
        <f t="shared" si="0"/>
        <v>25306</v>
      </c>
      <c r="I35" s="131">
        <v>34412</v>
      </c>
      <c r="J35" s="77">
        <v>34412</v>
      </c>
    </row>
    <row r="36" spans="1:10" ht="12.75">
      <c r="A36" s="46">
        <v>30</v>
      </c>
      <c r="B36" s="41"/>
      <c r="C36" s="46" t="s">
        <v>307</v>
      </c>
      <c r="D36" s="45"/>
      <c r="E36" s="79"/>
      <c r="F36" s="79"/>
      <c r="G36" s="80"/>
      <c r="H36" s="81">
        <f t="shared" si="0"/>
        <v>0</v>
      </c>
      <c r="I36" s="131">
        <v>0</v>
      </c>
      <c r="J36" s="77"/>
    </row>
    <row r="37" spans="1:10" ht="12.75">
      <c r="A37" s="46">
        <v>31</v>
      </c>
      <c r="B37" s="41" t="s">
        <v>75</v>
      </c>
      <c r="C37" s="46" t="s">
        <v>107</v>
      </c>
      <c r="D37" s="45"/>
      <c r="E37" s="79">
        <v>8420</v>
      </c>
      <c r="F37" s="79"/>
      <c r="G37" s="80"/>
      <c r="H37" s="81">
        <f t="shared" si="0"/>
        <v>8420</v>
      </c>
      <c r="I37" s="131">
        <v>0</v>
      </c>
      <c r="J37" s="77"/>
    </row>
    <row r="38" spans="1:10" ht="12.75">
      <c r="A38" s="46"/>
      <c r="B38" s="41"/>
      <c r="C38" s="46" t="s">
        <v>311</v>
      </c>
      <c r="D38" s="45"/>
      <c r="E38" s="79"/>
      <c r="F38" s="79"/>
      <c r="G38" s="80"/>
      <c r="H38" s="81">
        <f t="shared" si="0"/>
        <v>0</v>
      </c>
      <c r="I38" s="131">
        <v>812</v>
      </c>
      <c r="J38" s="77">
        <v>812</v>
      </c>
    </row>
    <row r="39" spans="1:10" ht="12.75">
      <c r="A39" s="46">
        <v>32</v>
      </c>
      <c r="B39" s="41"/>
      <c r="C39" s="46" t="s">
        <v>305</v>
      </c>
      <c r="D39" s="45"/>
      <c r="E39" s="79"/>
      <c r="F39" s="79"/>
      <c r="G39" s="80"/>
      <c r="H39" s="81">
        <f t="shared" si="0"/>
        <v>0</v>
      </c>
      <c r="I39" s="131">
        <v>0</v>
      </c>
      <c r="J39" s="77"/>
    </row>
    <row r="40" spans="1:10" ht="25.5">
      <c r="A40" s="46">
        <v>33</v>
      </c>
      <c r="B40" s="38" t="s">
        <v>108</v>
      </c>
      <c r="C40" s="48" t="s">
        <v>109</v>
      </c>
      <c r="D40" s="49" t="s">
        <v>110</v>
      </c>
      <c r="E40" s="89">
        <f>SUM(E34:E37)</f>
        <v>36921</v>
      </c>
      <c r="F40" s="89"/>
      <c r="G40" s="90"/>
      <c r="H40" s="90">
        <f t="shared" si="0"/>
        <v>36921</v>
      </c>
      <c r="I40" s="132">
        <f>SUM(I28:I39)</f>
        <v>38673</v>
      </c>
      <c r="J40" s="84">
        <f>SUM(J28:J39)</f>
        <v>38673</v>
      </c>
    </row>
    <row r="41" spans="1:10" ht="12.75">
      <c r="A41" s="46">
        <v>34</v>
      </c>
      <c r="B41" s="43">
        <v>1</v>
      </c>
      <c r="C41" s="47" t="s">
        <v>111</v>
      </c>
      <c r="D41" s="45" t="s">
        <v>112</v>
      </c>
      <c r="E41" s="79"/>
      <c r="F41" s="79">
        <v>212</v>
      </c>
      <c r="G41" s="80"/>
      <c r="H41" s="81">
        <f t="shared" si="0"/>
        <v>212</v>
      </c>
      <c r="I41" s="131">
        <v>212</v>
      </c>
      <c r="J41" s="77">
        <v>172</v>
      </c>
    </row>
    <row r="42" spans="1:10" ht="25.5">
      <c r="A42" s="46">
        <v>35</v>
      </c>
      <c r="B42" s="43">
        <v>2</v>
      </c>
      <c r="C42" s="47" t="s">
        <v>113</v>
      </c>
      <c r="D42" s="45" t="s">
        <v>114</v>
      </c>
      <c r="E42" s="79"/>
      <c r="F42" s="79"/>
      <c r="G42" s="80"/>
      <c r="H42" s="81">
        <f t="shared" si="0"/>
        <v>0</v>
      </c>
      <c r="I42" s="131"/>
      <c r="J42" s="77"/>
    </row>
    <row r="43" spans="1:10" ht="25.5">
      <c r="A43" s="46">
        <v>36</v>
      </c>
      <c r="B43" s="43">
        <v>3</v>
      </c>
      <c r="C43" s="47" t="s">
        <v>115</v>
      </c>
      <c r="D43" s="45" t="s">
        <v>116</v>
      </c>
      <c r="E43" s="79"/>
      <c r="F43" s="79"/>
      <c r="G43" s="80"/>
      <c r="H43" s="81">
        <f t="shared" si="0"/>
        <v>0</v>
      </c>
      <c r="I43" s="131"/>
      <c r="J43" s="77"/>
    </row>
    <row r="44" spans="1:10" ht="25.5">
      <c r="A44" s="46">
        <v>37</v>
      </c>
      <c r="B44" s="43">
        <v>4</v>
      </c>
      <c r="C44" s="47" t="s">
        <v>117</v>
      </c>
      <c r="D44" s="45" t="s">
        <v>118</v>
      </c>
      <c r="E44" s="79"/>
      <c r="F44" s="79"/>
      <c r="G44" s="80"/>
      <c r="H44" s="81">
        <f t="shared" si="0"/>
        <v>0</v>
      </c>
      <c r="I44" s="131"/>
      <c r="J44" s="77"/>
    </row>
    <row r="45" spans="1:10" ht="25.5">
      <c r="A45" s="46">
        <v>38</v>
      </c>
      <c r="B45" s="43">
        <v>5</v>
      </c>
      <c r="C45" s="47" t="s">
        <v>119</v>
      </c>
      <c r="D45" s="45" t="s">
        <v>120</v>
      </c>
      <c r="E45" s="79"/>
      <c r="F45" s="79"/>
      <c r="G45" s="80"/>
      <c r="H45" s="81">
        <f t="shared" si="0"/>
        <v>0</v>
      </c>
      <c r="I45" s="131"/>
      <c r="J45" s="77"/>
    </row>
    <row r="46" spans="1:10" ht="24.75" customHeight="1">
      <c r="A46" s="46">
        <v>39</v>
      </c>
      <c r="B46" s="41" t="s">
        <v>69</v>
      </c>
      <c r="C46" s="46" t="s">
        <v>121</v>
      </c>
      <c r="D46" s="45"/>
      <c r="E46" s="79"/>
      <c r="F46" s="136">
        <v>4971</v>
      </c>
      <c r="G46" s="80"/>
      <c r="H46" s="81">
        <f t="shared" si="0"/>
        <v>4971</v>
      </c>
      <c r="I46" s="131">
        <v>8954</v>
      </c>
      <c r="J46" s="77">
        <v>8954</v>
      </c>
    </row>
    <row r="47" spans="1:10" ht="25.5">
      <c r="A47" s="46">
        <v>40</v>
      </c>
      <c r="B47" s="38" t="s">
        <v>122</v>
      </c>
      <c r="C47" s="48" t="s">
        <v>123</v>
      </c>
      <c r="D47" s="49" t="s">
        <v>124</v>
      </c>
      <c r="E47" s="82">
        <f aca="true" t="shared" si="1" ref="E47:J47">SUM(E41:E46)</f>
        <v>0</v>
      </c>
      <c r="F47" s="82">
        <f t="shared" si="1"/>
        <v>5183</v>
      </c>
      <c r="G47" s="82">
        <f t="shared" si="1"/>
        <v>0</v>
      </c>
      <c r="H47" s="82">
        <f t="shared" si="1"/>
        <v>5183</v>
      </c>
      <c r="I47" s="83">
        <f t="shared" si="1"/>
        <v>9166</v>
      </c>
      <c r="J47" s="82">
        <f t="shared" si="1"/>
        <v>9126</v>
      </c>
    </row>
    <row r="48" spans="1:10" ht="12.75">
      <c r="A48" s="46">
        <v>41</v>
      </c>
      <c r="B48" s="43">
        <v>1</v>
      </c>
      <c r="C48" s="47" t="s">
        <v>125</v>
      </c>
      <c r="D48" s="45" t="s">
        <v>126</v>
      </c>
      <c r="E48" s="79"/>
      <c r="F48" s="79"/>
      <c r="G48" s="80"/>
      <c r="H48" s="81">
        <f t="shared" si="0"/>
        <v>0</v>
      </c>
      <c r="I48" s="131"/>
      <c r="J48" s="77"/>
    </row>
    <row r="49" spans="1:10" ht="12.75">
      <c r="A49" s="46">
        <v>42</v>
      </c>
      <c r="B49" s="43">
        <v>2</v>
      </c>
      <c r="C49" s="47" t="s">
        <v>127</v>
      </c>
      <c r="D49" s="45" t="s">
        <v>128</v>
      </c>
      <c r="E49" s="79"/>
      <c r="F49" s="79"/>
      <c r="G49" s="80"/>
      <c r="H49" s="81">
        <f t="shared" si="0"/>
        <v>0</v>
      </c>
      <c r="I49" s="131"/>
      <c r="J49" s="77"/>
    </row>
    <row r="50" spans="1:10" ht="12.75">
      <c r="A50" s="46">
        <v>43</v>
      </c>
      <c r="B50" s="38" t="s">
        <v>129</v>
      </c>
      <c r="C50" s="48" t="s">
        <v>130</v>
      </c>
      <c r="D50" s="49" t="s">
        <v>131</v>
      </c>
      <c r="E50" s="82">
        <v>0</v>
      </c>
      <c r="F50" s="82">
        <v>0</v>
      </c>
      <c r="G50" s="83">
        <v>0</v>
      </c>
      <c r="H50" s="90">
        <f t="shared" si="0"/>
        <v>0</v>
      </c>
      <c r="I50" s="83">
        <v>0</v>
      </c>
      <c r="J50" s="82">
        <v>0</v>
      </c>
    </row>
    <row r="51" spans="1:10" ht="12.75">
      <c r="A51" s="46">
        <v>44</v>
      </c>
      <c r="B51" s="43">
        <v>1</v>
      </c>
      <c r="C51" s="47" t="s">
        <v>132</v>
      </c>
      <c r="D51" s="45" t="s">
        <v>133</v>
      </c>
      <c r="E51" s="79"/>
      <c r="F51" s="79"/>
      <c r="G51" s="80"/>
      <c r="H51" s="81">
        <f t="shared" si="0"/>
        <v>0</v>
      </c>
      <c r="I51" s="131"/>
      <c r="J51" s="77"/>
    </row>
    <row r="52" spans="1:10" ht="12.75">
      <c r="A52" s="46">
        <v>45</v>
      </c>
      <c r="B52" s="43">
        <v>2</v>
      </c>
      <c r="C52" s="47" t="s">
        <v>134</v>
      </c>
      <c r="D52" s="45" t="s">
        <v>135</v>
      </c>
      <c r="E52" s="79"/>
      <c r="F52" s="79"/>
      <c r="G52" s="80"/>
      <c r="H52" s="81">
        <f t="shared" si="0"/>
        <v>0</v>
      </c>
      <c r="I52" s="131"/>
      <c r="J52" s="77"/>
    </row>
    <row r="53" spans="1:10" ht="12.75">
      <c r="A53" s="46">
        <v>46</v>
      </c>
      <c r="B53" s="43">
        <v>3</v>
      </c>
      <c r="C53" s="47" t="s">
        <v>136</v>
      </c>
      <c r="D53" s="45" t="s">
        <v>137</v>
      </c>
      <c r="E53" s="79"/>
      <c r="F53" s="79">
        <v>2450</v>
      </c>
      <c r="G53" s="80"/>
      <c r="H53" s="81">
        <f t="shared" si="0"/>
        <v>2450</v>
      </c>
      <c r="I53" s="131">
        <v>2526</v>
      </c>
      <c r="J53" s="77">
        <v>2526</v>
      </c>
    </row>
    <row r="54" spans="1:10" ht="12.75">
      <c r="A54" s="46">
        <v>47</v>
      </c>
      <c r="B54" s="43">
        <v>4</v>
      </c>
      <c r="C54" s="47" t="s">
        <v>138</v>
      </c>
      <c r="D54" s="45" t="s">
        <v>139</v>
      </c>
      <c r="E54" s="79"/>
      <c r="F54" s="79">
        <v>4500</v>
      </c>
      <c r="G54" s="80"/>
      <c r="H54" s="81">
        <f t="shared" si="0"/>
        <v>4500</v>
      </c>
      <c r="I54" s="131">
        <v>7322</v>
      </c>
      <c r="J54" s="77">
        <v>7322</v>
      </c>
    </row>
    <row r="55" spans="1:10" ht="12.75">
      <c r="A55" s="46">
        <v>48</v>
      </c>
      <c r="B55" s="43">
        <v>5</v>
      </c>
      <c r="C55" s="47" t="s">
        <v>140</v>
      </c>
      <c r="D55" s="45" t="s">
        <v>141</v>
      </c>
      <c r="E55" s="79"/>
      <c r="F55" s="79"/>
      <c r="G55" s="80"/>
      <c r="H55" s="81">
        <f t="shared" si="0"/>
        <v>0</v>
      </c>
      <c r="I55" s="131"/>
      <c r="J55" s="77"/>
    </row>
    <row r="56" spans="1:10" ht="12.75">
      <c r="A56" s="46">
        <v>49</v>
      </c>
      <c r="B56" s="43">
        <v>6</v>
      </c>
      <c r="C56" s="47" t="s">
        <v>142</v>
      </c>
      <c r="D56" s="45" t="s">
        <v>143</v>
      </c>
      <c r="E56" s="79"/>
      <c r="F56" s="79"/>
      <c r="G56" s="80"/>
      <c r="H56" s="81">
        <f t="shared" si="0"/>
        <v>0</v>
      </c>
      <c r="I56" s="131"/>
      <c r="J56" s="77"/>
    </row>
    <row r="57" spans="1:10" ht="12.75">
      <c r="A57" s="46">
        <v>50</v>
      </c>
      <c r="B57" s="43">
        <v>7</v>
      </c>
      <c r="C57" s="47" t="s">
        <v>144</v>
      </c>
      <c r="D57" s="45" t="s">
        <v>145</v>
      </c>
      <c r="E57" s="79">
        <v>1600</v>
      </c>
      <c r="F57" s="79"/>
      <c r="G57" s="80"/>
      <c r="H57" s="81">
        <f t="shared" si="0"/>
        <v>1600</v>
      </c>
      <c r="I57" s="131">
        <v>1600</v>
      </c>
      <c r="J57" s="77">
        <v>1543</v>
      </c>
    </row>
    <row r="58" spans="1:10" ht="12.75">
      <c r="A58" s="46">
        <v>51</v>
      </c>
      <c r="B58" s="43">
        <v>8</v>
      </c>
      <c r="C58" s="47" t="s">
        <v>146</v>
      </c>
      <c r="D58" s="45" t="s">
        <v>147</v>
      </c>
      <c r="E58" s="79"/>
      <c r="F58" s="79"/>
      <c r="G58" s="80"/>
      <c r="H58" s="81">
        <f t="shared" si="0"/>
        <v>0</v>
      </c>
      <c r="I58" s="131"/>
      <c r="J58" s="77"/>
    </row>
    <row r="59" spans="1:10" ht="12.75">
      <c r="A59" s="46">
        <v>52</v>
      </c>
      <c r="B59" s="38" t="s">
        <v>148</v>
      </c>
      <c r="C59" s="48" t="s">
        <v>149</v>
      </c>
      <c r="D59" s="49" t="s">
        <v>150</v>
      </c>
      <c r="E59" s="82">
        <f>SUM(E54:E58)</f>
        <v>1600</v>
      </c>
      <c r="F59" s="82">
        <f>SUM(F54:F58)</f>
        <v>4500</v>
      </c>
      <c r="G59" s="82">
        <f>SUM(G54:G58)</f>
        <v>0</v>
      </c>
      <c r="H59" s="90">
        <f t="shared" si="0"/>
        <v>6100</v>
      </c>
      <c r="I59" s="132">
        <f>SUM(I52:I57)</f>
        <v>11448</v>
      </c>
      <c r="J59" s="84">
        <f>SUM(J52:J57)</f>
        <v>11391</v>
      </c>
    </row>
    <row r="60" spans="1:10" ht="12.75">
      <c r="A60" s="46">
        <v>53</v>
      </c>
      <c r="B60" s="43">
        <v>1</v>
      </c>
      <c r="C60" s="47" t="s">
        <v>151</v>
      </c>
      <c r="D60" s="45" t="s">
        <v>152</v>
      </c>
      <c r="E60" s="79"/>
      <c r="F60" s="79"/>
      <c r="G60" s="80"/>
      <c r="H60" s="81">
        <f t="shared" si="0"/>
        <v>0</v>
      </c>
      <c r="I60" s="131"/>
      <c r="J60" s="77"/>
    </row>
    <row r="61" spans="1:10" ht="12.75">
      <c r="A61" s="46">
        <v>54</v>
      </c>
      <c r="B61" s="41" t="s">
        <v>69</v>
      </c>
      <c r="C61" s="46" t="s">
        <v>153</v>
      </c>
      <c r="D61" s="45"/>
      <c r="E61" s="79"/>
      <c r="F61" s="79">
        <v>450</v>
      </c>
      <c r="G61" s="80"/>
      <c r="H61" s="81">
        <f t="shared" si="0"/>
        <v>450</v>
      </c>
      <c r="I61" s="131">
        <v>600</v>
      </c>
      <c r="J61" s="77">
        <v>393</v>
      </c>
    </row>
    <row r="62" spans="1:10" ht="12.75">
      <c r="A62" s="46">
        <v>55</v>
      </c>
      <c r="B62" s="41" t="s">
        <v>71</v>
      </c>
      <c r="C62" s="46" t="s">
        <v>154</v>
      </c>
      <c r="D62" s="45"/>
      <c r="E62" s="79"/>
      <c r="F62" s="79"/>
      <c r="G62" s="80"/>
      <c r="H62" s="81">
        <f t="shared" si="0"/>
        <v>0</v>
      </c>
      <c r="I62" s="131">
        <v>0</v>
      </c>
      <c r="J62" s="77"/>
    </row>
    <row r="63" spans="1:10" ht="12.75">
      <c r="A63" s="46">
        <v>56</v>
      </c>
      <c r="B63" s="41" t="s">
        <v>73</v>
      </c>
      <c r="C63" s="46" t="s">
        <v>155</v>
      </c>
      <c r="D63" s="45"/>
      <c r="E63" s="79">
        <v>200</v>
      </c>
      <c r="F63" s="79"/>
      <c r="G63" s="80"/>
      <c r="H63" s="81">
        <f t="shared" si="0"/>
        <v>200</v>
      </c>
      <c r="I63" s="131">
        <v>350</v>
      </c>
      <c r="J63" s="77">
        <v>149</v>
      </c>
    </row>
    <row r="64" spans="1:10" ht="12.75">
      <c r="A64" s="46">
        <v>57</v>
      </c>
      <c r="B64" s="41" t="s">
        <v>75</v>
      </c>
      <c r="C64" s="46" t="s">
        <v>156</v>
      </c>
      <c r="D64" s="45"/>
      <c r="E64" s="79"/>
      <c r="F64" s="79"/>
      <c r="G64" s="80"/>
      <c r="H64" s="81">
        <f t="shared" si="0"/>
        <v>0</v>
      </c>
      <c r="I64" s="131">
        <v>0</v>
      </c>
      <c r="J64" s="77"/>
    </row>
    <row r="65" spans="1:10" ht="12.75">
      <c r="A65" s="46">
        <v>58</v>
      </c>
      <c r="B65" s="38" t="s">
        <v>157</v>
      </c>
      <c r="C65" s="48" t="s">
        <v>158</v>
      </c>
      <c r="D65" s="49" t="s">
        <v>159</v>
      </c>
      <c r="E65" s="82">
        <f>E50+E59+SUM(E61:E64)</f>
        <v>1800</v>
      </c>
      <c r="F65" s="82">
        <f>F50+F59+F53+SUM(F61:F64)</f>
        <v>7400</v>
      </c>
      <c r="G65" s="82">
        <f>G50+G59+SUM(G61:G64)</f>
        <v>0</v>
      </c>
      <c r="H65" s="90">
        <f t="shared" si="0"/>
        <v>9200</v>
      </c>
      <c r="I65" s="132">
        <f>I50+I59+SUM(I61:I64)</f>
        <v>12398</v>
      </c>
      <c r="J65" s="84">
        <f>J50+J59+SUM(J61:J64)</f>
        <v>11933</v>
      </c>
    </row>
    <row r="66" spans="1:10" ht="12.75">
      <c r="A66" s="46">
        <v>59</v>
      </c>
      <c r="B66" s="43">
        <v>1</v>
      </c>
      <c r="C66" s="50" t="s">
        <v>160</v>
      </c>
      <c r="D66" s="45" t="s">
        <v>161</v>
      </c>
      <c r="E66" s="79"/>
      <c r="F66" s="79"/>
      <c r="G66" s="80"/>
      <c r="H66" s="81">
        <f t="shared" si="0"/>
        <v>0</v>
      </c>
      <c r="I66" s="131">
        <v>0</v>
      </c>
      <c r="J66" s="77"/>
    </row>
    <row r="67" spans="1:10" ht="12.75">
      <c r="A67" s="46">
        <v>60</v>
      </c>
      <c r="B67" s="43">
        <v>2</v>
      </c>
      <c r="C67" s="50" t="s">
        <v>162</v>
      </c>
      <c r="D67" s="45" t="s">
        <v>163</v>
      </c>
      <c r="E67" s="79"/>
      <c r="F67" s="79"/>
      <c r="G67" s="80"/>
      <c r="H67" s="81">
        <f t="shared" si="0"/>
        <v>0</v>
      </c>
      <c r="I67" s="131">
        <v>0</v>
      </c>
      <c r="J67" s="77"/>
    </row>
    <row r="68" spans="1:10" ht="12.75">
      <c r="A68" s="46">
        <v>61</v>
      </c>
      <c r="B68" s="43">
        <v>3</v>
      </c>
      <c r="C68" s="50" t="s">
        <v>164</v>
      </c>
      <c r="D68" s="45" t="s">
        <v>165</v>
      </c>
      <c r="E68" s="79"/>
      <c r="F68" s="79"/>
      <c r="G68" s="80"/>
      <c r="H68" s="81">
        <f t="shared" si="0"/>
        <v>0</v>
      </c>
      <c r="I68" s="131">
        <v>0</v>
      </c>
      <c r="J68" s="77"/>
    </row>
    <row r="69" spans="1:10" ht="12.75">
      <c r="A69" s="46">
        <v>62</v>
      </c>
      <c r="B69" s="43">
        <v>4</v>
      </c>
      <c r="C69" s="50" t="s">
        <v>166</v>
      </c>
      <c r="D69" s="45" t="s">
        <v>167</v>
      </c>
      <c r="E69" s="79"/>
      <c r="F69" s="79"/>
      <c r="G69" s="80"/>
      <c r="H69" s="81">
        <f t="shared" si="0"/>
        <v>0</v>
      </c>
      <c r="I69" s="131">
        <v>0</v>
      </c>
      <c r="J69" s="133"/>
    </row>
    <row r="70" spans="1:10" ht="12.75">
      <c r="A70" s="46">
        <v>63</v>
      </c>
      <c r="B70" s="43">
        <v>5</v>
      </c>
      <c r="C70" s="50" t="s">
        <v>168</v>
      </c>
      <c r="D70" s="45" t="s">
        <v>169</v>
      </c>
      <c r="E70" s="79"/>
      <c r="F70" s="79"/>
      <c r="G70" s="80"/>
      <c r="H70" s="81">
        <f t="shared" si="0"/>
        <v>0</v>
      </c>
      <c r="I70" s="131">
        <v>0</v>
      </c>
      <c r="J70" s="77"/>
    </row>
    <row r="71" spans="1:10" ht="12.75">
      <c r="A71" s="46">
        <v>64</v>
      </c>
      <c r="B71" s="43">
        <v>6</v>
      </c>
      <c r="C71" s="50" t="s">
        <v>170</v>
      </c>
      <c r="D71" s="45" t="s">
        <v>171</v>
      </c>
      <c r="E71" s="79"/>
      <c r="F71" s="79"/>
      <c r="G71" s="80"/>
      <c r="H71" s="81">
        <f t="shared" si="0"/>
        <v>0</v>
      </c>
      <c r="I71" s="131">
        <v>0</v>
      </c>
      <c r="J71" s="77"/>
    </row>
    <row r="72" spans="1:10" ht="12.75">
      <c r="A72" s="46">
        <v>65</v>
      </c>
      <c r="B72" s="43">
        <v>7</v>
      </c>
      <c r="C72" s="50" t="s">
        <v>172</v>
      </c>
      <c r="D72" s="45" t="s">
        <v>173</v>
      </c>
      <c r="E72" s="79"/>
      <c r="F72" s="79"/>
      <c r="G72" s="80"/>
      <c r="H72" s="81">
        <f t="shared" si="0"/>
        <v>0</v>
      </c>
      <c r="I72" s="131">
        <v>0</v>
      </c>
      <c r="J72" s="77"/>
    </row>
    <row r="73" spans="1:10" ht="12.75">
      <c r="A73" s="46">
        <v>66</v>
      </c>
      <c r="B73" s="43">
        <v>8</v>
      </c>
      <c r="C73" s="50" t="s">
        <v>174</v>
      </c>
      <c r="D73" s="45" t="s">
        <v>175</v>
      </c>
      <c r="E73" s="79"/>
      <c r="F73" s="79">
        <v>50</v>
      </c>
      <c r="G73" s="80"/>
      <c r="H73" s="81">
        <f aca="true" t="shared" si="2" ref="H73:H120">SUM(E73:G73)</f>
        <v>50</v>
      </c>
      <c r="I73" s="131">
        <v>50</v>
      </c>
      <c r="J73" s="77">
        <v>1</v>
      </c>
    </row>
    <row r="74" spans="1:10" ht="12.75">
      <c r="A74" s="46">
        <v>67</v>
      </c>
      <c r="B74" s="43">
        <v>9</v>
      </c>
      <c r="C74" s="50" t="s">
        <v>176</v>
      </c>
      <c r="D74" s="45" t="s">
        <v>177</v>
      </c>
      <c r="E74" s="79"/>
      <c r="F74" s="79"/>
      <c r="G74" s="80"/>
      <c r="H74" s="81">
        <f t="shared" si="2"/>
        <v>0</v>
      </c>
      <c r="I74" s="131">
        <v>0</v>
      </c>
      <c r="J74" s="77"/>
    </row>
    <row r="75" spans="1:10" ht="25.5">
      <c r="A75" s="46">
        <v>68</v>
      </c>
      <c r="B75" s="43">
        <v>10</v>
      </c>
      <c r="C75" s="50" t="s">
        <v>178</v>
      </c>
      <c r="D75" s="45" t="s">
        <v>179</v>
      </c>
      <c r="E75" s="79"/>
      <c r="F75" s="136">
        <v>968</v>
      </c>
      <c r="G75" s="80"/>
      <c r="H75" s="81">
        <f t="shared" si="2"/>
        <v>968</v>
      </c>
      <c r="I75" s="131">
        <v>2375</v>
      </c>
      <c r="J75" s="77">
        <v>2307</v>
      </c>
    </row>
    <row r="76" spans="1:10" ht="12.75">
      <c r="A76" s="46">
        <v>69</v>
      </c>
      <c r="B76" s="38" t="s">
        <v>180</v>
      </c>
      <c r="C76" s="51" t="s">
        <v>181</v>
      </c>
      <c r="D76" s="49" t="s">
        <v>182</v>
      </c>
      <c r="E76" s="82">
        <v>0</v>
      </c>
      <c r="F76" s="82">
        <f>SUM(F67:F75)</f>
        <v>1018</v>
      </c>
      <c r="G76" s="83">
        <v>0</v>
      </c>
      <c r="H76" s="90">
        <f t="shared" si="2"/>
        <v>1018</v>
      </c>
      <c r="I76" s="132">
        <f>SUM(I66:I75)</f>
        <v>2425</v>
      </c>
      <c r="J76" s="84">
        <f>SUM(J66:J75)</f>
        <v>2308</v>
      </c>
    </row>
    <row r="77" spans="1:10" ht="12.75">
      <c r="A77" s="46">
        <v>70</v>
      </c>
      <c r="B77" s="43">
        <v>1</v>
      </c>
      <c r="C77" s="50" t="s">
        <v>183</v>
      </c>
      <c r="D77" s="45" t="s">
        <v>184</v>
      </c>
      <c r="E77" s="79"/>
      <c r="F77" s="79"/>
      <c r="G77" s="80"/>
      <c r="H77" s="81">
        <f t="shared" si="2"/>
        <v>0</v>
      </c>
      <c r="I77" s="131"/>
      <c r="J77" s="77"/>
    </row>
    <row r="78" spans="1:10" ht="12.75">
      <c r="A78" s="46">
        <v>71</v>
      </c>
      <c r="B78" s="43">
        <v>2</v>
      </c>
      <c r="C78" s="50" t="s">
        <v>185</v>
      </c>
      <c r="D78" s="45" t="s">
        <v>186</v>
      </c>
      <c r="E78" s="79"/>
      <c r="F78" s="79"/>
      <c r="G78" s="80"/>
      <c r="H78" s="81">
        <f t="shared" si="2"/>
        <v>0</v>
      </c>
      <c r="I78" s="131">
        <v>0</v>
      </c>
      <c r="J78" s="77"/>
    </row>
    <row r="79" spans="1:10" ht="12.75">
      <c r="A79" s="46">
        <v>72</v>
      </c>
      <c r="B79" s="43">
        <v>3</v>
      </c>
      <c r="C79" s="50" t="s">
        <v>187</v>
      </c>
      <c r="D79" s="45" t="s">
        <v>188</v>
      </c>
      <c r="E79" s="79"/>
      <c r="F79" s="79"/>
      <c r="G79" s="80"/>
      <c r="H79" s="81">
        <f t="shared" si="2"/>
        <v>0</v>
      </c>
      <c r="I79" s="131"/>
      <c r="J79" s="77"/>
    </row>
    <row r="80" spans="1:10" ht="12.75">
      <c r="A80" s="46">
        <v>73</v>
      </c>
      <c r="B80" s="43">
        <v>4</v>
      </c>
      <c r="C80" s="50" t="s">
        <v>189</v>
      </c>
      <c r="D80" s="45" t="s">
        <v>190</v>
      </c>
      <c r="E80" s="79"/>
      <c r="F80" s="79"/>
      <c r="G80" s="80"/>
      <c r="H80" s="81">
        <f t="shared" si="2"/>
        <v>0</v>
      </c>
      <c r="I80" s="131"/>
      <c r="J80" s="77"/>
    </row>
    <row r="81" spans="1:10" ht="12.75">
      <c r="A81" s="46">
        <v>74</v>
      </c>
      <c r="B81" s="43">
        <v>5</v>
      </c>
      <c r="C81" s="50" t="s">
        <v>191</v>
      </c>
      <c r="D81" s="45" t="s">
        <v>192</v>
      </c>
      <c r="E81" s="79"/>
      <c r="F81" s="79"/>
      <c r="G81" s="80"/>
      <c r="H81" s="81">
        <f t="shared" si="2"/>
        <v>0</v>
      </c>
      <c r="I81" s="131"/>
      <c r="J81" s="77"/>
    </row>
    <row r="82" spans="1:10" ht="12.75">
      <c r="A82" s="46">
        <v>75</v>
      </c>
      <c r="B82" s="38" t="s">
        <v>193</v>
      </c>
      <c r="C82" s="48" t="s">
        <v>194</v>
      </c>
      <c r="D82" s="49" t="s">
        <v>195</v>
      </c>
      <c r="E82" s="82">
        <v>0</v>
      </c>
      <c r="F82" s="82"/>
      <c r="G82" s="83"/>
      <c r="H82" s="90">
        <f t="shared" si="2"/>
        <v>0</v>
      </c>
      <c r="I82" s="83">
        <v>0</v>
      </c>
      <c r="J82" s="134"/>
    </row>
    <row r="83" spans="1:10" ht="25.5">
      <c r="A83" s="46">
        <v>76</v>
      </c>
      <c r="B83" s="43">
        <v>1</v>
      </c>
      <c r="C83" s="50" t="s">
        <v>196</v>
      </c>
      <c r="D83" s="45" t="s">
        <v>197</v>
      </c>
      <c r="E83" s="79"/>
      <c r="F83" s="79"/>
      <c r="G83" s="80"/>
      <c r="H83" s="81">
        <f t="shared" si="2"/>
        <v>0</v>
      </c>
      <c r="I83" s="131"/>
      <c r="J83" s="77"/>
    </row>
    <row r="84" spans="1:10" ht="25.5">
      <c r="A84" s="46">
        <v>77</v>
      </c>
      <c r="B84" s="43">
        <v>2</v>
      </c>
      <c r="C84" s="47" t="s">
        <v>198</v>
      </c>
      <c r="D84" s="45" t="s">
        <v>199</v>
      </c>
      <c r="E84" s="79"/>
      <c r="F84" s="136">
        <v>7783</v>
      </c>
      <c r="G84" s="80"/>
      <c r="H84" s="81">
        <f t="shared" si="2"/>
        <v>7783</v>
      </c>
      <c r="I84" s="131">
        <v>7783</v>
      </c>
      <c r="J84" s="77"/>
    </row>
    <row r="85" spans="1:10" ht="12.75">
      <c r="A85" s="46">
        <v>78</v>
      </c>
      <c r="B85" s="43">
        <v>3</v>
      </c>
      <c r="C85" s="50" t="s">
        <v>200</v>
      </c>
      <c r="D85" s="45" t="s">
        <v>201</v>
      </c>
      <c r="E85" s="79"/>
      <c r="F85" s="79"/>
      <c r="G85" s="80"/>
      <c r="H85" s="81">
        <f t="shared" si="2"/>
        <v>0</v>
      </c>
      <c r="I85" s="131"/>
      <c r="J85" s="77"/>
    </row>
    <row r="86" spans="1:10" ht="12.75">
      <c r="A86" s="46">
        <v>79</v>
      </c>
      <c r="B86" s="38" t="s">
        <v>202</v>
      </c>
      <c r="C86" s="48" t="s">
        <v>203</v>
      </c>
      <c r="D86" s="49" t="s">
        <v>204</v>
      </c>
      <c r="E86" s="82">
        <f aca="true" t="shared" si="3" ref="E86:J86">SUM(E83:E85)</f>
        <v>0</v>
      </c>
      <c r="F86" s="82">
        <f t="shared" si="3"/>
        <v>7783</v>
      </c>
      <c r="G86" s="82">
        <f t="shared" si="3"/>
        <v>0</v>
      </c>
      <c r="H86" s="82">
        <f t="shared" si="3"/>
        <v>7783</v>
      </c>
      <c r="I86" s="83">
        <f t="shared" si="3"/>
        <v>7783</v>
      </c>
      <c r="J86" s="82">
        <f t="shared" si="3"/>
        <v>0</v>
      </c>
    </row>
    <row r="87" spans="1:10" ht="25.5">
      <c r="A87" s="46">
        <v>80</v>
      </c>
      <c r="B87" s="43">
        <v>1</v>
      </c>
      <c r="C87" s="50" t="s">
        <v>205</v>
      </c>
      <c r="D87" s="45" t="s">
        <v>206</v>
      </c>
      <c r="E87" s="79"/>
      <c r="F87" s="79"/>
      <c r="G87" s="80"/>
      <c r="H87" s="81">
        <f t="shared" si="2"/>
        <v>0</v>
      </c>
      <c r="I87" s="131"/>
      <c r="J87" s="77"/>
    </row>
    <row r="88" spans="1:10" ht="25.5">
      <c r="A88" s="46">
        <v>81</v>
      </c>
      <c r="B88" s="43">
        <v>2</v>
      </c>
      <c r="C88" s="47" t="s">
        <v>207</v>
      </c>
      <c r="D88" s="45" t="s">
        <v>208</v>
      </c>
      <c r="E88" s="79"/>
      <c r="F88" s="79"/>
      <c r="G88" s="80"/>
      <c r="H88" s="81">
        <f t="shared" si="2"/>
        <v>0</v>
      </c>
      <c r="I88" s="131"/>
      <c r="J88" s="77"/>
    </row>
    <row r="89" spans="1:10" ht="12.75">
      <c r="A89" s="46">
        <v>82</v>
      </c>
      <c r="B89" s="43">
        <v>3</v>
      </c>
      <c r="C89" s="50" t="s">
        <v>209</v>
      </c>
      <c r="D89" s="45" t="s">
        <v>210</v>
      </c>
      <c r="E89" s="79"/>
      <c r="F89" s="79"/>
      <c r="G89" s="80"/>
      <c r="H89" s="81">
        <f t="shared" si="2"/>
        <v>0</v>
      </c>
      <c r="I89" s="131"/>
      <c r="J89" s="77"/>
    </row>
    <row r="90" spans="1:10" ht="12.75">
      <c r="A90" s="46">
        <v>83</v>
      </c>
      <c r="B90" s="38" t="s">
        <v>211</v>
      </c>
      <c r="C90" s="48" t="s">
        <v>212</v>
      </c>
      <c r="D90" s="49" t="s">
        <v>213</v>
      </c>
      <c r="E90" s="82">
        <v>0</v>
      </c>
      <c r="F90" s="82">
        <v>0</v>
      </c>
      <c r="G90" s="83">
        <v>0</v>
      </c>
      <c r="H90" s="81">
        <f t="shared" si="2"/>
        <v>0</v>
      </c>
      <c r="I90" s="131"/>
      <c r="J90" s="77"/>
    </row>
    <row r="91" spans="1:10" ht="12.75">
      <c r="A91" s="46">
        <v>84</v>
      </c>
      <c r="B91" s="38" t="s">
        <v>214</v>
      </c>
      <c r="C91" s="51" t="s">
        <v>215</v>
      </c>
      <c r="D91" s="49" t="s">
        <v>216</v>
      </c>
      <c r="E91" s="82">
        <f>E40+E47+E65+E76+E86</f>
        <v>38721</v>
      </c>
      <c r="F91" s="82">
        <f>F40+F47+F65+F76+F86</f>
        <v>21384</v>
      </c>
      <c r="G91" s="82">
        <f>G40+G47+G65+G76+G86+G90</f>
        <v>0</v>
      </c>
      <c r="H91" s="90">
        <f>SUM(E91:G91)</f>
        <v>60105</v>
      </c>
      <c r="I91" s="89">
        <f>I40+I47+I65+I76+I86</f>
        <v>70445</v>
      </c>
      <c r="J91" s="89">
        <f>J40+J47+J65+J76+J86</f>
        <v>62040</v>
      </c>
    </row>
    <row r="92" spans="1:10" ht="12.75">
      <c r="A92" s="46">
        <v>85</v>
      </c>
      <c r="B92" s="52">
        <v>1</v>
      </c>
      <c r="C92" s="53" t="s">
        <v>217</v>
      </c>
      <c r="D92" s="54" t="s">
        <v>218</v>
      </c>
      <c r="E92" s="85"/>
      <c r="F92" s="85"/>
      <c r="G92" s="86"/>
      <c r="H92" s="81">
        <f t="shared" si="2"/>
        <v>0</v>
      </c>
      <c r="I92" s="131"/>
      <c r="J92" s="77"/>
    </row>
    <row r="93" spans="1:10" ht="12.75">
      <c r="A93" s="46">
        <v>86</v>
      </c>
      <c r="B93" s="52">
        <v>2</v>
      </c>
      <c r="C93" s="55" t="s">
        <v>219</v>
      </c>
      <c r="D93" s="54" t="s">
        <v>220</v>
      </c>
      <c r="E93" s="85"/>
      <c r="F93" s="85"/>
      <c r="G93" s="86"/>
      <c r="H93" s="81">
        <f t="shared" si="2"/>
        <v>0</v>
      </c>
      <c r="I93" s="131"/>
      <c r="J93" s="77"/>
    </row>
    <row r="94" spans="1:10" ht="12.75">
      <c r="A94" s="46">
        <v>87</v>
      </c>
      <c r="B94" s="52">
        <v>3</v>
      </c>
      <c r="C94" s="53" t="s">
        <v>221</v>
      </c>
      <c r="D94" s="54" t="s">
        <v>222</v>
      </c>
      <c r="E94" s="85"/>
      <c r="F94" s="85">
        <v>3980</v>
      </c>
      <c r="G94" s="86"/>
      <c r="H94" s="81">
        <f t="shared" si="2"/>
        <v>3980</v>
      </c>
      <c r="I94" s="131">
        <v>3980</v>
      </c>
      <c r="J94" s="77">
        <v>3980</v>
      </c>
    </row>
    <row r="95" spans="1:10" ht="12.75">
      <c r="A95" s="46">
        <v>88</v>
      </c>
      <c r="B95" s="56" t="s">
        <v>223</v>
      </c>
      <c r="C95" s="57" t="s">
        <v>224</v>
      </c>
      <c r="D95" s="58" t="s">
        <v>225</v>
      </c>
      <c r="E95" s="87">
        <f>SUM(E92:E94)</f>
        <v>0</v>
      </c>
      <c r="F95" s="87">
        <f>SUM(F92:F94)</f>
        <v>3980</v>
      </c>
      <c r="G95" s="87">
        <f>SUM(G92:G94)</f>
        <v>0</v>
      </c>
      <c r="H95" s="90">
        <f t="shared" si="2"/>
        <v>3980</v>
      </c>
      <c r="I95" s="84">
        <f>SUM(I92:I94)</f>
        <v>3980</v>
      </c>
      <c r="J95" s="84">
        <f>SUM(J92:J94)</f>
        <v>3980</v>
      </c>
    </row>
    <row r="96" spans="1:10" ht="12.75">
      <c r="A96" s="46">
        <v>89</v>
      </c>
      <c r="B96" s="52">
        <v>1</v>
      </c>
      <c r="C96" s="55" t="s">
        <v>226</v>
      </c>
      <c r="D96" s="54" t="s">
        <v>227</v>
      </c>
      <c r="E96" s="85"/>
      <c r="F96" s="85"/>
      <c r="G96" s="86"/>
      <c r="H96" s="81">
        <f t="shared" si="2"/>
        <v>0</v>
      </c>
      <c r="I96" s="131"/>
      <c r="J96" s="77"/>
    </row>
    <row r="97" spans="1:10" ht="12.75">
      <c r="A97" s="46">
        <v>90</v>
      </c>
      <c r="B97" s="52">
        <v>2</v>
      </c>
      <c r="C97" s="53" t="s">
        <v>228</v>
      </c>
      <c r="D97" s="54" t="s">
        <v>229</v>
      </c>
      <c r="E97" s="85"/>
      <c r="F97" s="85"/>
      <c r="G97" s="86"/>
      <c r="H97" s="81">
        <f t="shared" si="2"/>
        <v>0</v>
      </c>
      <c r="I97" s="131"/>
      <c r="J97" s="77"/>
    </row>
    <row r="98" spans="1:10" ht="12.75">
      <c r="A98" s="46">
        <v>91</v>
      </c>
      <c r="B98" s="52">
        <v>3</v>
      </c>
      <c r="C98" s="55" t="s">
        <v>230</v>
      </c>
      <c r="D98" s="54" t="s">
        <v>231</v>
      </c>
      <c r="E98" s="85"/>
      <c r="F98" s="85"/>
      <c r="G98" s="86"/>
      <c r="H98" s="81">
        <f t="shared" si="2"/>
        <v>0</v>
      </c>
      <c r="I98" s="131"/>
      <c r="J98" s="77"/>
    </row>
    <row r="99" spans="1:10" ht="12.75">
      <c r="A99" s="46">
        <v>92</v>
      </c>
      <c r="B99" s="52">
        <v>4</v>
      </c>
      <c r="C99" s="53" t="s">
        <v>232</v>
      </c>
      <c r="D99" s="54" t="s">
        <v>233</v>
      </c>
      <c r="E99" s="85"/>
      <c r="F99" s="85"/>
      <c r="G99" s="86"/>
      <c r="H99" s="81">
        <f t="shared" si="2"/>
        <v>0</v>
      </c>
      <c r="I99" s="131"/>
      <c r="J99" s="77"/>
    </row>
    <row r="100" spans="1:10" ht="12.75">
      <c r="A100" s="46">
        <v>93</v>
      </c>
      <c r="B100" s="56" t="s">
        <v>234</v>
      </c>
      <c r="C100" s="59" t="s">
        <v>235</v>
      </c>
      <c r="D100" s="58" t="s">
        <v>236</v>
      </c>
      <c r="E100" s="87">
        <f>SUM(E96:E99)</f>
        <v>0</v>
      </c>
      <c r="F100" s="87">
        <f>SUM(F96:F99)</f>
        <v>0</v>
      </c>
      <c r="G100" s="87">
        <f>SUM(G96:G99)</f>
        <v>0</v>
      </c>
      <c r="H100" s="81">
        <f t="shared" si="2"/>
        <v>0</v>
      </c>
      <c r="I100" s="131"/>
      <c r="J100" s="77"/>
    </row>
    <row r="101" spans="1:10" ht="12.75">
      <c r="A101" s="46">
        <v>94</v>
      </c>
      <c r="B101" s="52">
        <v>1</v>
      </c>
      <c r="C101" s="54" t="s">
        <v>237</v>
      </c>
      <c r="D101" s="54" t="s">
        <v>238</v>
      </c>
      <c r="E101" s="85"/>
      <c r="F101" s="85"/>
      <c r="G101" s="86"/>
      <c r="H101" s="81">
        <f t="shared" si="2"/>
        <v>0</v>
      </c>
      <c r="I101" s="131"/>
      <c r="J101" s="135"/>
    </row>
    <row r="102" spans="1:10" ht="12.75">
      <c r="A102" s="46">
        <v>95</v>
      </c>
      <c r="B102" s="60" t="s">
        <v>69</v>
      </c>
      <c r="C102" s="46" t="s">
        <v>239</v>
      </c>
      <c r="D102" s="54"/>
      <c r="E102" s="85">
        <v>1383</v>
      </c>
      <c r="F102" s="85"/>
      <c r="G102" s="86"/>
      <c r="H102" s="81">
        <f t="shared" si="2"/>
        <v>1383</v>
      </c>
      <c r="I102" s="131">
        <v>1383</v>
      </c>
      <c r="J102" s="135">
        <v>1377</v>
      </c>
    </row>
    <row r="103" spans="1:10" ht="12.75">
      <c r="A103" s="46">
        <v>96</v>
      </c>
      <c r="B103" s="60" t="s">
        <v>71</v>
      </c>
      <c r="C103" s="46" t="s">
        <v>240</v>
      </c>
      <c r="D103" s="54"/>
      <c r="E103" s="85">
        <v>10000</v>
      </c>
      <c r="F103" s="85"/>
      <c r="G103" s="86"/>
      <c r="H103" s="81">
        <f t="shared" si="2"/>
        <v>10000</v>
      </c>
      <c r="I103" s="131">
        <v>10000</v>
      </c>
      <c r="J103" s="135">
        <v>10000</v>
      </c>
    </row>
    <row r="104" spans="1:10" ht="12.75">
      <c r="A104" s="46">
        <v>97</v>
      </c>
      <c r="B104" s="60" t="s">
        <v>73</v>
      </c>
      <c r="C104" s="46" t="s">
        <v>241</v>
      </c>
      <c r="D104" s="54"/>
      <c r="E104" s="85"/>
      <c r="F104" s="85"/>
      <c r="G104" s="86"/>
      <c r="H104" s="81">
        <f t="shared" si="2"/>
        <v>0</v>
      </c>
      <c r="I104" s="131"/>
      <c r="J104" s="135"/>
    </row>
    <row r="105" spans="1:10" ht="12.75">
      <c r="A105" s="46">
        <v>98</v>
      </c>
      <c r="B105" s="52">
        <v>2</v>
      </c>
      <c r="C105" s="54" t="s">
        <v>242</v>
      </c>
      <c r="D105" s="54" t="s">
        <v>243</v>
      </c>
      <c r="E105" s="85"/>
      <c r="F105" s="85"/>
      <c r="G105" s="86"/>
      <c r="H105" s="81">
        <f t="shared" si="2"/>
        <v>0</v>
      </c>
      <c r="I105" s="131"/>
      <c r="J105" s="135"/>
    </row>
    <row r="106" spans="1:10" ht="12.75">
      <c r="A106" s="46">
        <v>99</v>
      </c>
      <c r="B106" s="56" t="s">
        <v>244</v>
      </c>
      <c r="C106" s="58" t="s">
        <v>245</v>
      </c>
      <c r="D106" s="58" t="s">
        <v>246</v>
      </c>
      <c r="E106" s="87">
        <f>E102+E103</f>
        <v>11383</v>
      </c>
      <c r="F106" s="87">
        <f>F102+F103</f>
        <v>0</v>
      </c>
      <c r="G106" s="87">
        <f>G102+G103</f>
        <v>0</v>
      </c>
      <c r="H106" s="90">
        <f t="shared" si="2"/>
        <v>11383</v>
      </c>
      <c r="I106" s="84">
        <f>SUM(I102:I105)</f>
        <v>11383</v>
      </c>
      <c r="J106" s="84">
        <f>SUM(J102:J105)</f>
        <v>11377</v>
      </c>
    </row>
    <row r="107" spans="1:10" ht="12.75">
      <c r="A107" s="46">
        <v>100</v>
      </c>
      <c r="B107" s="52">
        <v>1</v>
      </c>
      <c r="C107" s="53" t="s">
        <v>247</v>
      </c>
      <c r="D107" s="54" t="s">
        <v>248</v>
      </c>
      <c r="E107" s="85"/>
      <c r="F107" s="85"/>
      <c r="G107" s="86"/>
      <c r="H107" s="81">
        <f t="shared" si="2"/>
        <v>0</v>
      </c>
      <c r="I107" s="131">
        <v>1857</v>
      </c>
      <c r="J107" s="77">
        <v>1857</v>
      </c>
    </row>
    <row r="108" spans="1:10" ht="12.75">
      <c r="A108" s="46">
        <v>101</v>
      </c>
      <c r="B108" s="52">
        <v>2</v>
      </c>
      <c r="C108" s="53" t="s">
        <v>249</v>
      </c>
      <c r="D108" s="54" t="s">
        <v>250</v>
      </c>
      <c r="E108" s="85"/>
      <c r="F108" s="85"/>
      <c r="G108" s="86"/>
      <c r="H108" s="81">
        <f t="shared" si="2"/>
        <v>0</v>
      </c>
      <c r="I108" s="131"/>
      <c r="J108" s="77"/>
    </row>
    <row r="109" spans="1:10" ht="12.75">
      <c r="A109" s="46">
        <v>102</v>
      </c>
      <c r="B109" s="52">
        <v>3</v>
      </c>
      <c r="C109" s="53" t="s">
        <v>251</v>
      </c>
      <c r="D109" s="54" t="s">
        <v>252</v>
      </c>
      <c r="E109" s="85"/>
      <c r="F109" s="85"/>
      <c r="G109" s="86"/>
      <c r="H109" s="81">
        <f t="shared" si="2"/>
        <v>0</v>
      </c>
      <c r="I109" s="131"/>
      <c r="J109" s="77"/>
    </row>
    <row r="110" spans="1:10" ht="12.75">
      <c r="A110" s="46">
        <v>103</v>
      </c>
      <c r="B110" s="52">
        <v>4</v>
      </c>
      <c r="C110" s="53" t="s">
        <v>253</v>
      </c>
      <c r="D110" s="54" t="s">
        <v>254</v>
      </c>
      <c r="E110" s="85"/>
      <c r="F110" s="85"/>
      <c r="G110" s="86"/>
      <c r="H110" s="81">
        <f t="shared" si="2"/>
        <v>0</v>
      </c>
      <c r="I110" s="131"/>
      <c r="J110" s="77"/>
    </row>
    <row r="111" spans="1:10" ht="12.75">
      <c r="A111" s="46">
        <v>104</v>
      </c>
      <c r="B111" s="52">
        <v>5</v>
      </c>
      <c r="C111" s="55" t="s">
        <v>255</v>
      </c>
      <c r="D111" s="54" t="s">
        <v>256</v>
      </c>
      <c r="E111" s="85"/>
      <c r="F111" s="85"/>
      <c r="G111" s="86"/>
      <c r="H111" s="81">
        <f t="shared" si="2"/>
        <v>0</v>
      </c>
      <c r="I111" s="131"/>
      <c r="J111" s="77"/>
    </row>
    <row r="112" spans="1:10" ht="12.75">
      <c r="A112" s="46">
        <v>105</v>
      </c>
      <c r="B112" s="56" t="s">
        <v>257</v>
      </c>
      <c r="C112" s="57" t="s">
        <v>258</v>
      </c>
      <c r="D112" s="58" t="s">
        <v>259</v>
      </c>
      <c r="E112" s="87"/>
      <c r="F112" s="87"/>
      <c r="G112" s="88"/>
      <c r="H112" s="81">
        <f t="shared" si="2"/>
        <v>0</v>
      </c>
      <c r="I112" s="87">
        <f>SUM(I107:I111)</f>
        <v>1857</v>
      </c>
      <c r="J112" s="87">
        <f>SUM(J107:J111)</f>
        <v>1857</v>
      </c>
    </row>
    <row r="113" spans="1:10" ht="12.75">
      <c r="A113" s="46">
        <v>106</v>
      </c>
      <c r="B113" s="52">
        <v>1</v>
      </c>
      <c r="C113" s="55" t="s">
        <v>260</v>
      </c>
      <c r="D113" s="54" t="s">
        <v>261</v>
      </c>
      <c r="E113" s="85"/>
      <c r="F113" s="85"/>
      <c r="G113" s="86"/>
      <c r="H113" s="81">
        <f t="shared" si="2"/>
        <v>0</v>
      </c>
      <c r="I113" s="131"/>
      <c r="J113" s="77"/>
    </row>
    <row r="114" spans="1:10" ht="12.75">
      <c r="A114" s="46">
        <v>107</v>
      </c>
      <c r="B114" s="52">
        <v>2</v>
      </c>
      <c r="C114" s="55" t="s">
        <v>262</v>
      </c>
      <c r="D114" s="54" t="s">
        <v>263</v>
      </c>
      <c r="E114" s="85"/>
      <c r="F114" s="85"/>
      <c r="G114" s="86"/>
      <c r="H114" s="81">
        <f t="shared" si="2"/>
        <v>0</v>
      </c>
      <c r="I114" s="131"/>
      <c r="J114" s="77"/>
    </row>
    <row r="115" spans="1:10" ht="12.75">
      <c r="A115" s="46">
        <v>108</v>
      </c>
      <c r="B115" s="52">
        <v>3</v>
      </c>
      <c r="C115" s="53" t="s">
        <v>264</v>
      </c>
      <c r="D115" s="54" t="s">
        <v>265</v>
      </c>
      <c r="E115" s="85"/>
      <c r="F115" s="85"/>
      <c r="G115" s="86"/>
      <c r="H115" s="81">
        <f t="shared" si="2"/>
        <v>0</v>
      </c>
      <c r="I115" s="131"/>
      <c r="J115" s="77"/>
    </row>
    <row r="116" spans="1:10" ht="12.75">
      <c r="A116" s="46">
        <v>109</v>
      </c>
      <c r="B116" s="52">
        <v>4</v>
      </c>
      <c r="C116" s="53" t="s">
        <v>266</v>
      </c>
      <c r="D116" s="54" t="s">
        <v>267</v>
      </c>
      <c r="E116" s="85"/>
      <c r="F116" s="85"/>
      <c r="G116" s="86"/>
      <c r="H116" s="81">
        <f t="shared" si="2"/>
        <v>0</v>
      </c>
      <c r="I116" s="131"/>
      <c r="J116" s="77"/>
    </row>
    <row r="117" spans="1:10" ht="12.75">
      <c r="A117" s="46">
        <v>110</v>
      </c>
      <c r="B117" s="56" t="s">
        <v>268</v>
      </c>
      <c r="C117" s="59" t="s">
        <v>269</v>
      </c>
      <c r="D117" s="58" t="s">
        <v>270</v>
      </c>
      <c r="E117" s="87">
        <v>0</v>
      </c>
      <c r="F117" s="87">
        <v>0</v>
      </c>
      <c r="G117" s="88">
        <v>0</v>
      </c>
      <c r="H117" s="90">
        <f t="shared" si="2"/>
        <v>0</v>
      </c>
      <c r="I117" s="132"/>
      <c r="J117" s="78"/>
    </row>
    <row r="118" spans="1:10" ht="12.75">
      <c r="A118" s="46">
        <v>111</v>
      </c>
      <c r="B118" s="52">
        <v>1</v>
      </c>
      <c r="C118" s="55" t="s">
        <v>271</v>
      </c>
      <c r="D118" s="54" t="s">
        <v>272</v>
      </c>
      <c r="E118" s="85"/>
      <c r="F118" s="85"/>
      <c r="G118" s="86"/>
      <c r="H118" s="81">
        <f t="shared" si="2"/>
        <v>0</v>
      </c>
      <c r="I118" s="131"/>
      <c r="J118" s="77"/>
    </row>
    <row r="119" spans="1:10" ht="12.75">
      <c r="A119" s="46">
        <v>112</v>
      </c>
      <c r="B119" s="56" t="s">
        <v>273</v>
      </c>
      <c r="C119" s="59" t="s">
        <v>274</v>
      </c>
      <c r="D119" s="58" t="s">
        <v>275</v>
      </c>
      <c r="E119" s="87">
        <f>E95+E100+E106+E117+E112</f>
        <v>11383</v>
      </c>
      <c r="F119" s="87">
        <f>F95+F100+F106+F117+F112</f>
        <v>3980</v>
      </c>
      <c r="G119" s="87">
        <f>G95+G100+G106+G117</f>
        <v>0</v>
      </c>
      <c r="H119" s="89">
        <f t="shared" si="2"/>
        <v>15363</v>
      </c>
      <c r="I119" s="88">
        <f>I95+I100+I106+I112+I117</f>
        <v>17220</v>
      </c>
      <c r="J119" s="87">
        <f>J95+J100+J106+J112+J117</f>
        <v>17214</v>
      </c>
    </row>
    <row r="120" spans="1:10" ht="12.75">
      <c r="A120" s="46">
        <v>113</v>
      </c>
      <c r="B120" s="42" t="s">
        <v>276</v>
      </c>
      <c r="C120" s="42" t="s">
        <v>277</v>
      </c>
      <c r="D120" s="42"/>
      <c r="E120" s="89">
        <f>E27+E40+E47+E65+E76+E82+E86+E90+E95+E106</f>
        <v>121507</v>
      </c>
      <c r="F120" s="89">
        <f>F27+F40+F47+F65+F76+F82+F86+F90+F95+F106</f>
        <v>25364</v>
      </c>
      <c r="G120" s="89">
        <f>G27+G40+G47+G65+G76+G82+G86+G90+G106</f>
        <v>0</v>
      </c>
      <c r="H120" s="89">
        <f t="shared" si="2"/>
        <v>146871</v>
      </c>
      <c r="I120" s="90">
        <f>I27+I40+I47+I65+I76+I82+I86+I95+I106+I112</f>
        <v>161488</v>
      </c>
      <c r="J120" s="89">
        <f>J27+J40+J47+J65+J76+J82+J86+J95+J106+J112</f>
        <v>153077</v>
      </c>
    </row>
    <row r="121" spans="1:8" ht="12.75">
      <c r="A121" s="10"/>
      <c r="B121" s="61"/>
      <c r="C121" s="10"/>
      <c r="D121" s="10"/>
      <c r="E121" s="10"/>
      <c r="F121" s="65"/>
      <c r="G121" s="10"/>
      <c r="H121" s="12"/>
    </row>
    <row r="122" spans="1:8" ht="12.75">
      <c r="A122" s="10"/>
      <c r="B122" s="35"/>
      <c r="C122" s="2"/>
      <c r="D122" s="10"/>
      <c r="E122" s="2"/>
      <c r="F122" s="10"/>
      <c r="G122" s="2"/>
      <c r="H122" s="2"/>
    </row>
    <row r="123" spans="1:8" ht="12.75">
      <c r="A123" s="10"/>
      <c r="B123" s="35"/>
      <c r="C123" s="2"/>
      <c r="D123" s="10"/>
      <c r="E123" s="2"/>
      <c r="F123" s="10"/>
      <c r="G123" s="2"/>
      <c r="H123" s="2"/>
    </row>
    <row r="124" spans="1:8" ht="12.75">
      <c r="A124" s="10"/>
      <c r="B124" s="35"/>
      <c r="C124" s="11"/>
      <c r="D124" s="10"/>
      <c r="E124" s="11"/>
      <c r="F124" s="11"/>
      <c r="G124" s="11"/>
      <c r="H124" s="2"/>
    </row>
    <row r="125" spans="1:8" ht="12.75">
      <c r="A125" s="10"/>
      <c r="B125" s="35"/>
      <c r="C125" s="2"/>
      <c r="D125" s="10"/>
      <c r="E125" s="2"/>
      <c r="F125" s="10"/>
      <c r="G125" s="2"/>
      <c r="H125" s="2"/>
    </row>
    <row r="126" spans="1:8" ht="12.75">
      <c r="A126" s="10"/>
      <c r="B126" s="35"/>
      <c r="C126" s="63"/>
      <c r="D126" s="10"/>
      <c r="E126" s="2"/>
      <c r="F126" s="10"/>
      <c r="G126" s="2"/>
      <c r="H126" s="2"/>
    </row>
    <row r="127" spans="1:8" ht="12.75">
      <c r="A127" s="10"/>
      <c r="B127" s="28"/>
      <c r="C127" s="2"/>
      <c r="D127" s="10"/>
      <c r="E127" s="2"/>
      <c r="F127" s="62"/>
      <c r="G127" s="2"/>
      <c r="H127" s="2"/>
    </row>
    <row r="128" spans="1:8" ht="12.75">
      <c r="A128" s="10"/>
      <c r="B128" s="28"/>
      <c r="C128" s="2"/>
      <c r="D128" s="10"/>
      <c r="E128" s="2"/>
      <c r="F128" s="27"/>
      <c r="G128" s="2"/>
      <c r="H128" s="2"/>
    </row>
    <row r="129" spans="1:8" ht="12.75">
      <c r="A129" s="10"/>
      <c r="B129" s="28"/>
      <c r="C129" s="11"/>
      <c r="D129" s="10"/>
      <c r="E129" s="11"/>
      <c r="F129" s="62"/>
      <c r="G129" s="11"/>
      <c r="H129" s="11"/>
    </row>
    <row r="130" spans="1:8" ht="12.75">
      <c r="A130" s="10"/>
      <c r="B130" s="28"/>
      <c r="C130" s="2"/>
      <c r="D130" s="10"/>
      <c r="E130" s="2"/>
      <c r="F130" s="27"/>
      <c r="G130" s="2"/>
      <c r="H130" s="2"/>
    </row>
    <row r="131" spans="2:8" ht="12.75">
      <c r="B131" s="28"/>
      <c r="C131" s="2"/>
      <c r="E131" s="2"/>
      <c r="F131" s="2"/>
      <c r="G131" s="2"/>
      <c r="H131" s="10"/>
    </row>
    <row r="132" spans="2:8" ht="12.75">
      <c r="B132" s="35"/>
      <c r="C132" s="2"/>
      <c r="E132" s="2"/>
      <c r="F132" s="2"/>
      <c r="G132" s="11"/>
      <c r="H132" s="10"/>
    </row>
    <row r="133" spans="2:8" ht="12.75">
      <c r="B133" s="28"/>
      <c r="C133" s="2"/>
      <c r="E133" s="2"/>
      <c r="F133" s="2"/>
      <c r="G133" s="2"/>
      <c r="H133" s="10"/>
    </row>
    <row r="134" spans="2:7" ht="15">
      <c r="B134" s="35"/>
      <c r="C134" s="23"/>
      <c r="E134" s="2"/>
      <c r="F134" s="1"/>
      <c r="G134" s="2"/>
    </row>
    <row r="135" spans="2:7" ht="15">
      <c r="B135" s="35"/>
      <c r="C135" s="23"/>
      <c r="E135" s="2"/>
      <c r="F135" s="1"/>
      <c r="G135" s="2"/>
    </row>
    <row r="136" spans="2:7" ht="18">
      <c r="B136" s="35"/>
      <c r="C136" s="24"/>
      <c r="E136" s="2"/>
      <c r="F136" s="1"/>
      <c r="G136" s="14"/>
    </row>
    <row r="137" spans="2:7" ht="15">
      <c r="B137" s="35"/>
      <c r="C137" s="23"/>
      <c r="E137" s="2"/>
      <c r="F137" s="1"/>
      <c r="G137" s="2"/>
    </row>
    <row r="138" spans="2:7" ht="15">
      <c r="B138" s="35"/>
      <c r="C138" s="23"/>
      <c r="E138" s="2"/>
      <c r="F138" s="1"/>
      <c r="G138" s="2"/>
    </row>
    <row r="139" spans="2:7" ht="12.75">
      <c r="B139" s="28"/>
      <c r="C139" s="2"/>
      <c r="E139" s="2"/>
      <c r="F139" s="1"/>
      <c r="G139" s="2"/>
    </row>
    <row r="140" spans="2:7" ht="12.75">
      <c r="B140" s="28"/>
      <c r="C140" s="2"/>
      <c r="E140" s="2"/>
      <c r="F140" s="1"/>
      <c r="G140" s="10"/>
    </row>
    <row r="141" spans="2:7" ht="12.75">
      <c r="B141" s="35"/>
      <c r="C141" s="2"/>
      <c r="E141" s="2"/>
      <c r="F141" s="1"/>
      <c r="G141" s="2"/>
    </row>
    <row r="142" spans="2:7" ht="12.75">
      <c r="B142" s="35"/>
      <c r="C142" s="2"/>
      <c r="E142" s="2"/>
      <c r="F142" s="1"/>
      <c r="G142" s="2"/>
    </row>
    <row r="143" spans="2:7" ht="12.75">
      <c r="B143" s="35"/>
      <c r="C143" s="2"/>
      <c r="E143" s="2"/>
      <c r="F143" s="1"/>
      <c r="G143" s="2"/>
    </row>
    <row r="144" spans="2:7" ht="12.75">
      <c r="B144" s="35"/>
      <c r="C144" s="2"/>
      <c r="E144" s="2"/>
      <c r="F144" s="1"/>
      <c r="G144" s="2"/>
    </row>
    <row r="145" spans="2:7" ht="12.75">
      <c r="B145" s="35"/>
      <c r="C145" s="2"/>
      <c r="E145" s="2"/>
      <c r="F145" s="1"/>
      <c r="G145" s="2"/>
    </row>
    <row r="146" spans="2:7" ht="12.75">
      <c r="B146" s="35"/>
      <c r="C146" s="2"/>
      <c r="E146" s="2"/>
      <c r="F146" s="1"/>
      <c r="G146" s="2"/>
    </row>
    <row r="147" spans="2:7" ht="12.75">
      <c r="B147" s="35"/>
      <c r="C147" s="2"/>
      <c r="E147" s="2"/>
      <c r="F147" s="1"/>
      <c r="G147" s="2"/>
    </row>
    <row r="148" spans="2:7" ht="12.75">
      <c r="B148" s="35"/>
      <c r="C148" s="2"/>
      <c r="E148" s="2"/>
      <c r="F148" s="1"/>
      <c r="G148" s="2"/>
    </row>
    <row r="149" spans="2:7" ht="12.75">
      <c r="B149" s="35"/>
      <c r="C149" s="2"/>
      <c r="E149" s="2"/>
      <c r="F149" s="1"/>
      <c r="G149" s="2"/>
    </row>
    <row r="150" spans="2:7" ht="12.75">
      <c r="B150" s="35"/>
      <c r="C150" s="2"/>
      <c r="E150" s="2"/>
      <c r="F150" s="1"/>
      <c r="G150" s="2"/>
    </row>
    <row r="151" spans="2:7" ht="12.75">
      <c r="B151" s="35"/>
      <c r="C151" s="2"/>
      <c r="E151" s="2"/>
      <c r="F151" s="1"/>
      <c r="G151" s="2"/>
    </row>
    <row r="152" spans="2:7" ht="12.75">
      <c r="B152" s="35"/>
      <c r="C152" s="2"/>
      <c r="E152" s="10"/>
      <c r="G152" s="10"/>
    </row>
    <row r="153" spans="2:7" ht="12.75">
      <c r="B153" s="35"/>
      <c r="C153" s="2"/>
      <c r="E153" s="10"/>
      <c r="G153" s="10"/>
    </row>
    <row r="154" spans="2:7" ht="12.75">
      <c r="B154" s="35"/>
      <c r="C154" s="2"/>
      <c r="E154" s="10"/>
      <c r="G154" s="10"/>
    </row>
    <row r="155" spans="2:7" ht="12.75">
      <c r="B155" s="35"/>
      <c r="C155" s="2"/>
      <c r="E155" s="10"/>
      <c r="G155" s="10"/>
    </row>
    <row r="156" spans="2:7" ht="12.75">
      <c r="B156" s="35"/>
      <c r="C156" s="2"/>
      <c r="E156" s="10"/>
      <c r="G156" s="10"/>
    </row>
    <row r="157" spans="2:7" ht="12.75">
      <c r="B157" s="35"/>
      <c r="C157" s="2"/>
      <c r="E157" s="10"/>
      <c r="G157" s="10"/>
    </row>
    <row r="158" spans="2:7" ht="12.75">
      <c r="B158" s="35"/>
      <c r="C158" s="2"/>
      <c r="E158" s="10"/>
      <c r="G158" s="10"/>
    </row>
    <row r="159" spans="2:7" ht="12.75">
      <c r="B159" s="35"/>
      <c r="C159" s="2"/>
      <c r="E159" s="10"/>
      <c r="G159" s="10"/>
    </row>
    <row r="160" spans="2:7" ht="12.75">
      <c r="B160" s="36"/>
      <c r="C160" s="26"/>
      <c r="E160" s="10"/>
      <c r="G160" s="10"/>
    </row>
    <row r="161" spans="2:7" ht="12.75">
      <c r="B161" s="36"/>
      <c r="C161" s="26"/>
      <c r="E161" s="10"/>
      <c r="G161" s="10"/>
    </row>
    <row r="162" spans="2:7" ht="12.75">
      <c r="B162" s="36"/>
      <c r="C162" s="26"/>
      <c r="E162" s="10"/>
      <c r="G162" s="10"/>
    </row>
    <row r="163" spans="2:7" ht="12.75">
      <c r="B163" s="36"/>
      <c r="C163" s="26"/>
      <c r="E163" s="10"/>
      <c r="G163" s="10"/>
    </row>
    <row r="164" spans="2:7" ht="12.75">
      <c r="B164" s="36"/>
      <c r="C164" s="26"/>
      <c r="E164" s="10"/>
      <c r="G164" s="10"/>
    </row>
    <row r="165" spans="2:7" ht="12.75">
      <c r="B165" s="3"/>
      <c r="C165" s="10"/>
      <c r="E165" s="10"/>
      <c r="G165" s="10"/>
    </row>
    <row r="166" spans="2:7" ht="15.75">
      <c r="B166" s="3"/>
      <c r="C166" s="14"/>
      <c r="E166" s="10"/>
      <c r="G166" s="11"/>
    </row>
    <row r="167" spans="2:7" ht="12.75">
      <c r="B167" s="3"/>
      <c r="C167" s="10"/>
      <c r="E167" s="10"/>
      <c r="G167" s="10"/>
    </row>
    <row r="168" spans="2:7" ht="12.75">
      <c r="B168" s="3"/>
      <c r="C168" s="11"/>
      <c r="E168" s="10"/>
      <c r="G168" s="10"/>
    </row>
    <row r="169" spans="2:7" ht="12.75">
      <c r="B169" s="3"/>
      <c r="C169" s="10"/>
      <c r="E169" s="10"/>
      <c r="G169" s="10"/>
    </row>
    <row r="170" spans="2:7" ht="12.75">
      <c r="B170" s="3"/>
      <c r="C170" s="10"/>
      <c r="E170" s="10"/>
      <c r="G170" s="10"/>
    </row>
    <row r="171" spans="2:7" ht="12.75">
      <c r="B171" s="34"/>
      <c r="C171" s="11"/>
      <c r="E171" s="10"/>
      <c r="G171" s="10"/>
    </row>
    <row r="172" spans="2:7" ht="12.75">
      <c r="B172" s="3"/>
      <c r="C172" s="10"/>
      <c r="E172" s="10"/>
      <c r="G172" s="10"/>
    </row>
    <row r="173" spans="2:7" ht="12.75">
      <c r="B173" s="34"/>
      <c r="C173" s="11"/>
      <c r="E173" s="10"/>
      <c r="G173" s="10"/>
    </row>
    <row r="174" spans="2:7" ht="12.75">
      <c r="B174" s="34"/>
      <c r="C174" s="10"/>
      <c r="E174" s="10"/>
      <c r="G174" s="10"/>
    </row>
    <row r="175" spans="2:7" ht="12.75">
      <c r="B175" s="34"/>
      <c r="C175" s="10"/>
      <c r="E175" s="10"/>
      <c r="G175" s="10"/>
    </row>
    <row r="176" spans="2:7" ht="12.75">
      <c r="B176" s="34"/>
      <c r="C176" s="10"/>
      <c r="E176" s="10"/>
      <c r="G176" s="10"/>
    </row>
    <row r="177" spans="2:7" ht="12.75">
      <c r="B177" s="34"/>
      <c r="C177" s="10"/>
      <c r="E177" s="10"/>
      <c r="G177" s="10"/>
    </row>
    <row r="178" spans="2:7" ht="12.75">
      <c r="B178" s="34"/>
      <c r="C178" s="12"/>
      <c r="E178" s="10"/>
      <c r="G178" s="10"/>
    </row>
    <row r="179" spans="2:7" ht="12.75">
      <c r="B179" s="34"/>
      <c r="C179" s="12"/>
      <c r="E179" s="10"/>
      <c r="G179" s="10"/>
    </row>
    <row r="180" spans="2:7" ht="12.75">
      <c r="B180" s="34"/>
      <c r="C180" s="12"/>
      <c r="E180" s="10"/>
      <c r="G180" s="10"/>
    </row>
    <row r="181" spans="2:7" ht="12.75">
      <c r="B181" s="34"/>
      <c r="C181" s="12"/>
      <c r="E181" s="10"/>
      <c r="G181" s="10"/>
    </row>
    <row r="182" spans="2:7" ht="12.75">
      <c r="B182" s="34"/>
      <c r="C182" s="12"/>
      <c r="E182" s="10"/>
      <c r="G182" s="10"/>
    </row>
    <row r="183" spans="2:7" ht="12.75">
      <c r="B183" s="34"/>
      <c r="C183" s="10"/>
      <c r="E183" s="10"/>
      <c r="G183" s="10"/>
    </row>
    <row r="184" spans="2:7" ht="12.75">
      <c r="B184" s="34"/>
      <c r="C184" s="10"/>
      <c r="E184" s="10"/>
      <c r="G184" s="10"/>
    </row>
    <row r="185" spans="2:7" ht="12.75">
      <c r="B185" s="34"/>
      <c r="C185" s="12"/>
      <c r="E185" s="10"/>
      <c r="G185" s="10"/>
    </row>
    <row r="186" spans="2:7" ht="12.75">
      <c r="B186" s="34"/>
      <c r="C186" s="12"/>
      <c r="E186" s="10"/>
      <c r="G186" s="10"/>
    </row>
    <row r="187" spans="2:7" ht="12.75">
      <c r="B187" s="34"/>
      <c r="C187" s="12"/>
      <c r="E187" s="10"/>
      <c r="G187" s="10"/>
    </row>
    <row r="188" spans="2:7" ht="12.75">
      <c r="B188" s="34"/>
      <c r="C188" s="12"/>
      <c r="E188" s="10"/>
      <c r="G188" s="10"/>
    </row>
    <row r="189" spans="2:7" ht="12.75">
      <c r="B189" s="34"/>
      <c r="C189" s="12"/>
      <c r="E189" s="10"/>
      <c r="G189" s="10"/>
    </row>
    <row r="190" spans="2:7" ht="12.75">
      <c r="B190" s="34"/>
      <c r="C190" s="12"/>
      <c r="E190" s="10"/>
      <c r="G190" s="10"/>
    </row>
    <row r="191" spans="2:7" ht="12.75">
      <c r="B191" s="34"/>
      <c r="C191" s="12"/>
      <c r="E191" s="10"/>
      <c r="G191" s="10"/>
    </row>
    <row r="192" spans="2:7" ht="12.75">
      <c r="B192" s="34"/>
      <c r="C192" s="12"/>
      <c r="E192" s="10"/>
      <c r="G192" s="10"/>
    </row>
    <row r="193" spans="2:7" ht="12.75">
      <c r="B193" s="34"/>
      <c r="C193" s="12"/>
      <c r="E193" s="10"/>
      <c r="G193" s="10"/>
    </row>
    <row r="194" spans="2:7" ht="12.75">
      <c r="B194" s="34"/>
      <c r="C194" s="12"/>
      <c r="E194" s="10"/>
      <c r="G194" s="10"/>
    </row>
    <row r="195" spans="2:7" ht="12.75">
      <c r="B195" s="34"/>
      <c r="C195" s="12"/>
      <c r="E195" s="10"/>
      <c r="G195" s="10"/>
    </row>
    <row r="196" spans="2:7" ht="12.75">
      <c r="B196" s="3"/>
      <c r="C196" s="12"/>
      <c r="E196" s="10"/>
      <c r="G196" s="10"/>
    </row>
    <row r="197" spans="2:7" ht="12.75">
      <c r="B197" s="34"/>
      <c r="C197" s="12"/>
      <c r="E197" s="10"/>
      <c r="G197" s="10"/>
    </row>
    <row r="198" spans="2:7" ht="12.75">
      <c r="B198" s="34"/>
      <c r="C198" s="12"/>
      <c r="E198" s="10"/>
      <c r="G198" s="10"/>
    </row>
    <row r="199" spans="2:7" ht="12.75">
      <c r="B199" s="34"/>
      <c r="C199" s="12"/>
      <c r="E199" s="10"/>
      <c r="G199" s="10"/>
    </row>
    <row r="200" spans="2:7" ht="12.75">
      <c r="B200" s="34"/>
      <c r="C200" s="12"/>
      <c r="E200" s="10"/>
      <c r="G200" s="10"/>
    </row>
    <row r="201" spans="2:7" ht="12.75">
      <c r="B201" s="34"/>
      <c r="C201" s="12"/>
      <c r="E201" s="10"/>
      <c r="G201" s="10"/>
    </row>
    <row r="202" spans="2:7" ht="12.75">
      <c r="B202" s="34"/>
      <c r="C202" s="12"/>
      <c r="E202" s="10"/>
      <c r="G202" s="10"/>
    </row>
    <row r="203" spans="2:7" ht="12.75">
      <c r="B203" s="34"/>
      <c r="C203" s="12"/>
      <c r="E203" s="10"/>
      <c r="G203" s="10"/>
    </row>
    <row r="204" spans="2:7" ht="12.75">
      <c r="B204" s="34"/>
      <c r="C204" s="13"/>
      <c r="E204" s="10"/>
      <c r="G204" s="11"/>
    </row>
    <row r="205" spans="2:7" ht="12.75">
      <c r="B205" s="34"/>
      <c r="C205" s="12"/>
      <c r="E205" s="10"/>
      <c r="G205" s="10"/>
    </row>
    <row r="206" spans="2:7" ht="12.75">
      <c r="B206" s="34"/>
      <c r="C206" s="12"/>
      <c r="E206" s="10"/>
      <c r="G206" s="10"/>
    </row>
    <row r="207" spans="2:7" ht="12.75">
      <c r="B207" s="34"/>
      <c r="C207" s="12"/>
      <c r="E207" s="10"/>
      <c r="G207" s="10"/>
    </row>
    <row r="208" spans="2:7" ht="12.75">
      <c r="B208" s="34"/>
      <c r="C208" s="12"/>
      <c r="E208" s="10"/>
      <c r="G208" s="10"/>
    </row>
    <row r="209" spans="2:7" ht="12.75">
      <c r="B209" s="34"/>
      <c r="C209" s="12"/>
      <c r="E209" s="10"/>
      <c r="G209" s="10"/>
    </row>
    <row r="210" spans="2:7" ht="12.75">
      <c r="B210" s="34"/>
      <c r="C210" s="12"/>
      <c r="E210" s="10"/>
      <c r="G210" s="10"/>
    </row>
    <row r="211" spans="2:7" ht="12.75">
      <c r="B211" s="34"/>
      <c r="C211" s="12"/>
      <c r="E211" s="10"/>
      <c r="G211" s="10"/>
    </row>
    <row r="212" spans="2:7" ht="12.75">
      <c r="B212" s="34"/>
      <c r="C212" s="12"/>
      <c r="E212" s="10"/>
      <c r="G212" s="10"/>
    </row>
    <row r="213" spans="2:7" ht="12.75">
      <c r="B213" s="34"/>
      <c r="C213" s="12"/>
      <c r="E213" s="10"/>
      <c r="G213" s="10"/>
    </row>
    <row r="214" spans="2:7" ht="12.75">
      <c r="B214" s="34"/>
      <c r="C214" s="12"/>
      <c r="E214" s="10"/>
      <c r="G214" s="10"/>
    </row>
    <row r="215" spans="2:7" ht="12.75">
      <c r="B215" s="34"/>
      <c r="C215" s="12"/>
      <c r="E215" s="10"/>
      <c r="G215" s="10"/>
    </row>
    <row r="216" spans="2:7" ht="12.75">
      <c r="B216" s="34"/>
      <c r="C216" s="13"/>
      <c r="E216" s="10"/>
      <c r="G216" s="10"/>
    </row>
    <row r="217" spans="2:7" ht="12.75">
      <c r="B217" s="34"/>
      <c r="C217" s="12"/>
      <c r="E217" s="10"/>
      <c r="G217" s="10"/>
    </row>
    <row r="218" spans="2:7" ht="15">
      <c r="B218" s="34"/>
      <c r="C218" s="25"/>
      <c r="E218" s="10"/>
      <c r="G218" s="10"/>
    </row>
    <row r="219" spans="2:7" ht="12.75">
      <c r="B219" s="34"/>
      <c r="C219" s="12"/>
      <c r="E219" s="10"/>
      <c r="G219" s="10"/>
    </row>
    <row r="220" spans="2:7" ht="12.75">
      <c r="B220" s="34"/>
      <c r="C220" s="12"/>
      <c r="E220" s="10"/>
      <c r="G220" s="10"/>
    </row>
    <row r="221" spans="2:7" ht="15">
      <c r="B221" s="34"/>
      <c r="C221" s="25"/>
      <c r="E221" s="10"/>
      <c r="G221" s="10"/>
    </row>
    <row r="222" spans="2:7" ht="12.75">
      <c r="B222" s="34"/>
      <c r="C222" s="12"/>
      <c r="E222" s="10"/>
      <c r="G222" s="10"/>
    </row>
    <row r="223" spans="2:7" ht="12.75">
      <c r="B223" s="3"/>
      <c r="C223" s="2"/>
      <c r="E223" s="2"/>
      <c r="G223" s="2"/>
    </row>
    <row r="224" spans="2:7" ht="12.75">
      <c r="B224" s="3"/>
      <c r="C224" s="2"/>
      <c r="E224" s="2"/>
      <c r="G224" s="2"/>
    </row>
    <row r="225" spans="2:7" ht="12.75">
      <c r="B225" s="28"/>
      <c r="C225" s="2"/>
      <c r="E225" s="2"/>
      <c r="G225" s="2"/>
    </row>
    <row r="226" spans="2:7" ht="12.75">
      <c r="B226" s="28"/>
      <c r="C226" s="2"/>
      <c r="E226" s="2"/>
      <c r="G226" s="2"/>
    </row>
    <row r="227" spans="2:7" ht="12.75">
      <c r="B227" s="35"/>
      <c r="C227" s="2"/>
      <c r="E227" s="2"/>
      <c r="G227" s="2"/>
    </row>
    <row r="228" spans="2:7" ht="12.75">
      <c r="B228" s="35"/>
      <c r="C228" s="2"/>
      <c r="E228" s="2"/>
      <c r="G228" s="11"/>
    </row>
    <row r="229" spans="2:7" ht="12.75">
      <c r="B229" s="28"/>
      <c r="C229" s="2"/>
      <c r="E229" s="2"/>
      <c r="G229" s="2"/>
    </row>
    <row r="230" spans="2:7" ht="12.75">
      <c r="B230" s="3"/>
      <c r="C230" s="10"/>
      <c r="E230" s="2"/>
      <c r="G230" s="2"/>
    </row>
    <row r="231" spans="2:7" ht="12.75">
      <c r="B231" s="3"/>
      <c r="C231" s="10"/>
      <c r="E231" s="2"/>
      <c r="G231" s="2"/>
    </row>
    <row r="232" spans="2:7" ht="12.75">
      <c r="B232" s="28"/>
      <c r="C232" s="2"/>
      <c r="E232" s="2"/>
      <c r="G232" s="2"/>
    </row>
    <row r="233" spans="2:7" ht="12.75">
      <c r="B233" s="35"/>
      <c r="C233" s="2"/>
      <c r="E233" s="2"/>
      <c r="G233" s="2"/>
    </row>
    <row r="234" spans="2:7" ht="12.75">
      <c r="B234" s="28"/>
      <c r="C234" s="2"/>
      <c r="E234" s="2"/>
      <c r="G234" s="2"/>
    </row>
    <row r="235" spans="2:7" ht="12.75">
      <c r="B235" s="35"/>
      <c r="C235" s="2"/>
      <c r="E235" s="2"/>
      <c r="G235" s="2"/>
    </row>
    <row r="236" spans="2:7" ht="12.75">
      <c r="B236" s="28"/>
      <c r="C236" s="2"/>
      <c r="E236" s="2"/>
      <c r="G236" s="2"/>
    </row>
    <row r="237" spans="2:7" ht="12.75">
      <c r="B237" s="28"/>
      <c r="C237" s="2"/>
      <c r="E237" s="2"/>
      <c r="G237" s="2"/>
    </row>
    <row r="238" spans="2:7" ht="12.75">
      <c r="B238" s="28"/>
      <c r="C238" s="2"/>
      <c r="E238" s="2"/>
      <c r="G238" s="2"/>
    </row>
    <row r="239" spans="2:7" ht="15.75">
      <c r="B239" s="28"/>
      <c r="C239" s="14"/>
      <c r="E239" s="2"/>
      <c r="G239" s="11"/>
    </row>
    <row r="240" spans="2:7" ht="12.75">
      <c r="B240" s="28"/>
      <c r="C240" s="2"/>
      <c r="E240" s="2"/>
      <c r="G240" s="2"/>
    </row>
    <row r="241" spans="2:7" ht="12.75">
      <c r="B241" s="28"/>
      <c r="C241" s="2"/>
      <c r="E241" s="2"/>
      <c r="G241" s="2"/>
    </row>
    <row r="242" spans="2:7" ht="12.75">
      <c r="B242" s="28"/>
      <c r="C242" s="2"/>
      <c r="E242" s="2"/>
      <c r="G242" s="2"/>
    </row>
    <row r="243" spans="2:7" ht="12.75">
      <c r="B243" s="28"/>
      <c r="C243" s="2"/>
      <c r="E243" s="2"/>
      <c r="G243" s="2"/>
    </row>
    <row r="244" spans="2:7" ht="12.75">
      <c r="B244" s="28"/>
      <c r="C244" s="2"/>
      <c r="E244" s="2"/>
      <c r="G244" s="2"/>
    </row>
    <row r="245" spans="2:7" ht="12.75">
      <c r="B245" s="28"/>
      <c r="C245" s="2"/>
      <c r="E245" s="2"/>
      <c r="G245" s="2"/>
    </row>
    <row r="246" spans="2:7" ht="12.75">
      <c r="B246" s="28"/>
      <c r="C246" s="2"/>
      <c r="E246" s="2"/>
      <c r="G246" s="2"/>
    </row>
    <row r="247" spans="2:7" ht="12.75">
      <c r="B247" s="28"/>
      <c r="C247" s="2"/>
      <c r="E247" s="2"/>
      <c r="G247" s="2"/>
    </row>
    <row r="248" spans="2:7" ht="12.75">
      <c r="B248" s="35"/>
      <c r="C248" s="2"/>
      <c r="E248" s="2"/>
      <c r="G248" s="2"/>
    </row>
    <row r="249" spans="2:7" ht="12.75">
      <c r="B249" s="28"/>
      <c r="C249" s="2"/>
      <c r="E249" s="2"/>
      <c r="G249" s="11"/>
    </row>
    <row r="250" spans="2:7" ht="12.75">
      <c r="B250" s="28"/>
      <c r="C250" s="2"/>
      <c r="E250" s="2"/>
      <c r="G250" s="2"/>
    </row>
    <row r="251" spans="2:7" ht="12.75">
      <c r="B251" s="28"/>
      <c r="C251" s="2"/>
      <c r="E251" s="2"/>
      <c r="G251" s="11"/>
    </row>
    <row r="252" spans="2:7" ht="12.75">
      <c r="B252" s="3"/>
      <c r="C252" s="10"/>
      <c r="E252" s="10"/>
      <c r="G252" s="10"/>
    </row>
    <row r="253" spans="2:7" ht="12.75">
      <c r="B253" s="3"/>
      <c r="C253" s="10"/>
      <c r="E253" s="10"/>
      <c r="G253" s="10"/>
    </row>
    <row r="254" spans="2:7" ht="12.75">
      <c r="B254" s="3"/>
      <c r="C254" s="10"/>
      <c r="E254" s="10"/>
      <c r="G254" s="10"/>
    </row>
    <row r="255" spans="2:7" ht="12.75">
      <c r="B255" s="3"/>
      <c r="C255" s="10"/>
      <c r="E255" s="10"/>
      <c r="G255" s="10"/>
    </row>
    <row r="256" spans="2:7" ht="12.75">
      <c r="B256" s="3"/>
      <c r="C256" s="10"/>
      <c r="E256" s="10"/>
      <c r="G256" s="10"/>
    </row>
    <row r="257" spans="2:7" ht="12.75">
      <c r="B257" s="3"/>
      <c r="C257" s="10"/>
      <c r="E257" s="10"/>
      <c r="G257" s="10"/>
    </row>
    <row r="258" spans="2:7" ht="12.75">
      <c r="B258" s="3"/>
      <c r="C258" s="10"/>
      <c r="E258" s="10"/>
      <c r="G258" s="10"/>
    </row>
    <row r="259" spans="2:7" ht="12.75">
      <c r="B259" s="3"/>
      <c r="C259" s="10"/>
      <c r="E259" s="10"/>
      <c r="G259" s="10"/>
    </row>
    <row r="260" spans="2:7" ht="12.75">
      <c r="B260" s="3"/>
      <c r="C260" s="10"/>
      <c r="E260" s="10"/>
      <c r="G260" s="10"/>
    </row>
    <row r="261" spans="2:7" ht="12.75">
      <c r="B261" s="3"/>
      <c r="C261" s="10"/>
      <c r="E261" s="10"/>
      <c r="G261" s="10"/>
    </row>
    <row r="262" spans="2:7" ht="12.75">
      <c r="B262" s="3"/>
      <c r="C262" s="10"/>
      <c r="E262" s="10"/>
      <c r="G262" s="10"/>
    </row>
    <row r="263" spans="2:7" ht="12.75">
      <c r="B263" s="3"/>
      <c r="C263" s="10"/>
      <c r="E263" s="10"/>
      <c r="G263" s="10"/>
    </row>
    <row r="264" spans="2:7" ht="12.75">
      <c r="B264" s="3"/>
      <c r="C264" s="10"/>
      <c r="E264" s="10"/>
      <c r="G264" s="10"/>
    </row>
    <row r="265" spans="2:7" ht="12.75">
      <c r="B265" s="3"/>
      <c r="C265" s="10"/>
      <c r="E265" s="10"/>
      <c r="G265" s="10"/>
    </row>
    <row r="266" spans="2:7" ht="12.75">
      <c r="B266" s="3"/>
      <c r="C266" s="10"/>
      <c r="E266" s="10"/>
      <c r="G266" s="10"/>
    </row>
    <row r="267" spans="2:7" ht="12.75">
      <c r="B267" s="3"/>
      <c r="C267" s="10"/>
      <c r="E267" s="10"/>
      <c r="G267" s="10"/>
    </row>
    <row r="268" spans="2:7" ht="12.75">
      <c r="B268" s="3"/>
      <c r="C268" s="10"/>
      <c r="E268" s="10"/>
      <c r="G268" s="10"/>
    </row>
    <row r="269" spans="2:7" ht="12.75">
      <c r="B269" s="3"/>
      <c r="C269" s="10"/>
      <c r="E269" s="10"/>
      <c r="G269" s="10"/>
    </row>
    <row r="270" spans="2:7" ht="12.75">
      <c r="B270" s="3"/>
      <c r="C270" s="10"/>
      <c r="E270" s="10"/>
      <c r="G270" s="10"/>
    </row>
    <row r="271" spans="2:7" ht="12.75">
      <c r="B271" s="3"/>
      <c r="C271" s="10"/>
      <c r="E271" s="10"/>
      <c r="G271" s="10"/>
    </row>
    <row r="272" spans="2:7" ht="12.75">
      <c r="B272" s="3"/>
      <c r="C272" s="10"/>
      <c r="E272" s="10"/>
      <c r="G272" s="10"/>
    </row>
    <row r="273" spans="2:7" ht="12.75">
      <c r="B273" s="3"/>
      <c r="C273" s="10"/>
      <c r="E273" s="10"/>
      <c r="G273" s="10"/>
    </row>
    <row r="274" spans="2:7" ht="12.75">
      <c r="B274" s="3"/>
      <c r="C274" s="10"/>
      <c r="E274" s="10"/>
      <c r="G274" s="10"/>
    </row>
    <row r="275" spans="2:7" ht="12.75">
      <c r="B275" s="3"/>
      <c r="C275" s="10"/>
      <c r="E275" s="10"/>
      <c r="G275" s="10"/>
    </row>
    <row r="276" spans="2:7" ht="12.75">
      <c r="B276" s="3"/>
      <c r="C276" s="10"/>
      <c r="E276" s="10"/>
      <c r="G276" s="10"/>
    </row>
    <row r="277" spans="2:7" ht="12.75">
      <c r="B277" s="3"/>
      <c r="C277" s="10"/>
      <c r="E277" s="10"/>
      <c r="G277" s="10"/>
    </row>
    <row r="278" spans="2:7" ht="12.75">
      <c r="B278" s="3"/>
      <c r="C278" s="10"/>
      <c r="E278" s="10"/>
      <c r="G278" s="10"/>
    </row>
    <row r="279" spans="2:7" ht="12.75">
      <c r="B279" s="3"/>
      <c r="C279" s="10"/>
      <c r="E279" s="10"/>
      <c r="G279" s="10"/>
    </row>
    <row r="280" spans="2:7" ht="12.75">
      <c r="B280" s="3"/>
      <c r="C280" s="10"/>
      <c r="E280" s="10"/>
      <c r="G280" s="10"/>
    </row>
    <row r="281" spans="2:7" ht="12.75">
      <c r="B281" s="3"/>
      <c r="C281" s="10"/>
      <c r="E281" s="10"/>
      <c r="G281" s="10"/>
    </row>
  </sheetData>
  <sheetProtection/>
  <mergeCells count="2">
    <mergeCell ref="A1:J1"/>
    <mergeCell ref="A3:J3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4.421875" style="0" customWidth="1"/>
    <col min="2" max="2" width="48.00390625" style="0" customWidth="1"/>
    <col min="3" max="5" width="10.28125" style="0" customWidth="1"/>
  </cols>
  <sheetData>
    <row r="1" spans="1:3" ht="12.75">
      <c r="A1" s="194" t="s">
        <v>576</v>
      </c>
      <c r="B1" s="194"/>
      <c r="C1" s="194"/>
    </row>
    <row r="4" spans="1:3" ht="25.5" customHeight="1">
      <c r="A4" s="208" t="s">
        <v>545</v>
      </c>
      <c r="B4" s="208"/>
      <c r="C4" s="208"/>
    </row>
    <row r="5" spans="1:3" ht="12.75" customHeight="1">
      <c r="A5" s="126"/>
      <c r="B5" s="126"/>
      <c r="C5" s="147"/>
    </row>
    <row r="6" spans="1:5" ht="12.75" customHeight="1">
      <c r="A6" s="148" t="s">
        <v>18</v>
      </c>
      <c r="B6" s="148" t="s">
        <v>304</v>
      </c>
      <c r="C6" s="148" t="s">
        <v>19</v>
      </c>
      <c r="D6" s="150" t="s">
        <v>20</v>
      </c>
      <c r="E6" s="150" t="s">
        <v>48</v>
      </c>
    </row>
    <row r="7" spans="1:5" ht="12.75">
      <c r="A7" s="121" t="s">
        <v>561</v>
      </c>
      <c r="B7" s="121" t="s">
        <v>0</v>
      </c>
      <c r="C7" s="121"/>
      <c r="D7" s="6"/>
      <c r="E7" s="6"/>
    </row>
    <row r="8" spans="1:5" ht="12.75">
      <c r="A8" s="6">
        <v>1</v>
      </c>
      <c r="B8" s="7" t="s">
        <v>340</v>
      </c>
      <c r="C8" s="7" t="s">
        <v>313</v>
      </c>
      <c r="D8" s="7" t="s">
        <v>394</v>
      </c>
      <c r="E8" s="7" t="s">
        <v>541</v>
      </c>
    </row>
    <row r="9" spans="1:5" ht="12.75">
      <c r="A9" s="6">
        <v>2</v>
      </c>
      <c r="B9" s="128" t="s">
        <v>341</v>
      </c>
      <c r="C9" s="77">
        <v>9200</v>
      </c>
      <c r="D9" s="77">
        <v>12398</v>
      </c>
      <c r="E9" s="77">
        <v>11933</v>
      </c>
    </row>
    <row r="10" spans="1:5" ht="12.75">
      <c r="A10" s="6">
        <v>3</v>
      </c>
      <c r="B10" s="129" t="s">
        <v>342</v>
      </c>
      <c r="C10" s="77"/>
      <c r="D10" s="77"/>
      <c r="E10" s="77"/>
    </row>
    <row r="11" spans="1:5" ht="12.75">
      <c r="A11" s="6">
        <v>4</v>
      </c>
      <c r="B11" s="129" t="s">
        <v>580</v>
      </c>
      <c r="C11" s="77"/>
      <c r="D11" s="77"/>
      <c r="E11" s="77"/>
    </row>
    <row r="12" spans="1:5" ht="38.25">
      <c r="A12" s="6">
        <v>5</v>
      </c>
      <c r="B12" s="129" t="s">
        <v>344</v>
      </c>
      <c r="C12" s="77"/>
      <c r="D12" s="77"/>
      <c r="E12" s="77"/>
    </row>
    <row r="13" spans="1:5" ht="12.75">
      <c r="A13" s="6">
        <v>6</v>
      </c>
      <c r="B13" s="129" t="s">
        <v>345</v>
      </c>
      <c r="C13" s="77">
        <v>0</v>
      </c>
      <c r="D13" s="77"/>
      <c r="E13" s="77"/>
    </row>
    <row r="14" spans="1:5" ht="12.75">
      <c r="A14" s="6">
        <v>7</v>
      </c>
      <c r="B14" s="124" t="s">
        <v>346</v>
      </c>
      <c r="C14" s="77">
        <v>0</v>
      </c>
      <c r="D14" s="77"/>
      <c r="E14" s="77"/>
    </row>
    <row r="15" spans="1:5" ht="12.75">
      <c r="A15" s="6">
        <v>8</v>
      </c>
      <c r="B15" s="129" t="s">
        <v>347</v>
      </c>
      <c r="C15" s="77">
        <v>0</v>
      </c>
      <c r="D15" s="77"/>
      <c r="E15" s="77"/>
    </row>
    <row r="16" spans="1:5" ht="12.75">
      <c r="A16" s="6">
        <v>9</v>
      </c>
      <c r="B16" s="7" t="s">
        <v>348</v>
      </c>
      <c r="C16" s="78">
        <f>SUM(C9:C15)</f>
        <v>9200</v>
      </c>
      <c r="D16" s="78">
        <f>SUM(D9:D15)</f>
        <v>12398</v>
      </c>
      <c r="E16" s="78">
        <f>SUM(E9:E15)</f>
        <v>11933</v>
      </c>
    </row>
    <row r="17" spans="1:5" ht="12.75">
      <c r="A17" s="6">
        <v>10</v>
      </c>
      <c r="B17" s="7" t="s">
        <v>349</v>
      </c>
      <c r="C17" s="95">
        <f>C16/2</f>
        <v>4600</v>
      </c>
      <c r="D17" s="95">
        <f>D16/2</f>
        <v>6199</v>
      </c>
      <c r="E17" s="95">
        <f>E16/2</f>
        <v>5966.5</v>
      </c>
    </row>
    <row r="18" spans="1:3" ht="12.75">
      <c r="A18" s="10"/>
      <c r="B18" s="11"/>
      <c r="C18" s="12"/>
    </row>
    <row r="19" spans="1:3" ht="12.75">
      <c r="A19" s="10"/>
      <c r="B19" s="11"/>
      <c r="C19" s="12"/>
    </row>
    <row r="20" spans="1:3" ht="12.75">
      <c r="A20" s="10"/>
      <c r="B20" s="11"/>
      <c r="C20" s="12"/>
    </row>
    <row r="21" spans="1:7" ht="12.75">
      <c r="A21" s="6" t="s">
        <v>18</v>
      </c>
      <c r="B21" s="124" t="s">
        <v>304</v>
      </c>
      <c r="C21" s="6" t="s">
        <v>19</v>
      </c>
      <c r="D21" s="6" t="s">
        <v>20</v>
      </c>
      <c r="E21" s="6" t="s">
        <v>48</v>
      </c>
      <c r="F21" s="6" t="s">
        <v>36</v>
      </c>
      <c r="G21" s="6" t="s">
        <v>37</v>
      </c>
    </row>
    <row r="22" spans="1:7" ht="12.75">
      <c r="A22" s="6">
        <v>11</v>
      </c>
      <c r="B22" s="123" t="s">
        <v>350</v>
      </c>
      <c r="C22" s="16">
        <v>2014</v>
      </c>
      <c r="D22" s="16">
        <v>2015</v>
      </c>
      <c r="E22" s="16">
        <v>2016</v>
      </c>
      <c r="F22" s="16">
        <v>2017</v>
      </c>
      <c r="G22" s="16">
        <v>2018</v>
      </c>
    </row>
    <row r="23" spans="1:7" ht="12.75">
      <c r="A23" s="6"/>
      <c r="B23" s="17"/>
      <c r="C23" s="17"/>
      <c r="D23" s="17"/>
      <c r="E23" s="17"/>
      <c r="F23" s="17"/>
      <c r="G23" s="17"/>
    </row>
    <row r="24" spans="1:7" ht="12.75">
      <c r="A24" s="6">
        <v>12</v>
      </c>
      <c r="B24" s="124" t="s">
        <v>351</v>
      </c>
      <c r="C24" s="17"/>
      <c r="D24" s="17"/>
      <c r="E24" s="17"/>
      <c r="F24" s="17"/>
      <c r="G24" s="17"/>
    </row>
    <row r="25" spans="1:7" ht="12.75">
      <c r="A25" s="6">
        <v>13</v>
      </c>
      <c r="B25" s="124" t="s">
        <v>352</v>
      </c>
      <c r="C25" s="17"/>
      <c r="D25" s="17"/>
      <c r="E25" s="17"/>
      <c r="F25" s="17"/>
      <c r="G25" s="17"/>
    </row>
    <row r="26" spans="1:7" ht="12.75">
      <c r="A26" s="6">
        <v>14</v>
      </c>
      <c r="B26" s="124" t="s">
        <v>353</v>
      </c>
      <c r="C26" s="17"/>
      <c r="D26" s="17"/>
      <c r="E26" s="17"/>
      <c r="F26" s="17"/>
      <c r="G26" s="17"/>
    </row>
    <row r="27" spans="1:7" ht="12.75">
      <c r="A27" s="6">
        <v>15</v>
      </c>
      <c r="B27" s="124" t="s">
        <v>354</v>
      </c>
      <c r="C27" s="17"/>
      <c r="D27" s="17"/>
      <c r="E27" s="17"/>
      <c r="F27" s="17"/>
      <c r="G27" s="17"/>
    </row>
    <row r="28" spans="1:7" ht="25.5">
      <c r="A28" s="6">
        <v>16</v>
      </c>
      <c r="B28" s="124" t="s">
        <v>355</v>
      </c>
      <c r="C28" s="17"/>
      <c r="D28" s="17"/>
      <c r="E28" s="17"/>
      <c r="F28" s="17"/>
      <c r="G28" s="17"/>
    </row>
    <row r="29" spans="1:7" ht="38.25">
      <c r="A29" s="6">
        <v>17</v>
      </c>
      <c r="B29" s="124" t="s">
        <v>356</v>
      </c>
      <c r="C29" s="17"/>
      <c r="D29" s="17"/>
      <c r="E29" s="17"/>
      <c r="F29" s="17"/>
      <c r="G29" s="17"/>
    </row>
    <row r="30" spans="1:7" ht="38.25">
      <c r="A30" s="6">
        <v>18</v>
      </c>
      <c r="B30" s="124" t="s">
        <v>357</v>
      </c>
      <c r="C30" s="17"/>
      <c r="D30" s="17"/>
      <c r="E30" s="17"/>
      <c r="F30" s="17"/>
      <c r="G30" s="17"/>
    </row>
    <row r="31" spans="1:7" ht="12.75">
      <c r="A31" s="6">
        <v>19</v>
      </c>
      <c r="B31" s="7" t="s">
        <v>7</v>
      </c>
      <c r="C31" s="6"/>
      <c r="D31" s="6"/>
      <c r="E31" s="6"/>
      <c r="F31" s="6"/>
      <c r="G31" s="6"/>
    </row>
    <row r="32" spans="1:7" ht="12.75">
      <c r="A32" s="6">
        <v>20</v>
      </c>
      <c r="B32" s="123" t="s">
        <v>358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</row>
    <row r="33" spans="1:7" ht="12.75">
      <c r="A33" s="6"/>
      <c r="B33" s="7"/>
      <c r="C33" s="7"/>
      <c r="D33" s="7"/>
      <c r="E33" s="7"/>
      <c r="F33" s="7"/>
      <c r="G33" s="7"/>
    </row>
    <row r="34" spans="1:7" ht="12.75">
      <c r="A34" s="6">
        <v>21</v>
      </c>
      <c r="B34" s="123" t="s">
        <v>359</v>
      </c>
      <c r="C34" s="7"/>
      <c r="D34" s="7"/>
      <c r="E34" s="7"/>
      <c r="F34" s="7"/>
      <c r="G34" s="7"/>
    </row>
    <row r="35" ht="12.75">
      <c r="A35" s="10"/>
    </row>
    <row r="36" ht="12.75">
      <c r="A36" s="10"/>
    </row>
    <row r="37" ht="12.75">
      <c r="A37" s="10"/>
    </row>
    <row r="38" spans="1:11" ht="24.75" customHeight="1">
      <c r="A38" s="208" t="s">
        <v>544</v>
      </c>
      <c r="B38" s="208"/>
      <c r="C38" s="208"/>
      <c r="D38" s="208"/>
      <c r="E38" s="208"/>
      <c r="F38" s="208"/>
      <c r="G38" s="127"/>
      <c r="H38" s="127"/>
      <c r="I38" s="127"/>
      <c r="J38" s="127"/>
      <c r="K38" s="127"/>
    </row>
    <row r="39" spans="1:6" ht="12.75">
      <c r="A39" s="6" t="s">
        <v>18</v>
      </c>
      <c r="B39" s="6" t="s">
        <v>304</v>
      </c>
      <c r="C39" s="6" t="s">
        <v>19</v>
      </c>
      <c r="D39" s="6" t="s">
        <v>20</v>
      </c>
      <c r="E39" s="6" t="s">
        <v>48</v>
      </c>
      <c r="F39" s="6" t="s">
        <v>36</v>
      </c>
    </row>
    <row r="40" spans="1:6" ht="12.75">
      <c r="A40" s="29">
        <v>23</v>
      </c>
      <c r="B40" s="20" t="s">
        <v>360</v>
      </c>
      <c r="C40" s="6" t="s">
        <v>361</v>
      </c>
      <c r="D40" s="6"/>
      <c r="E40" s="6"/>
      <c r="F40" s="6"/>
    </row>
    <row r="41" spans="1:6" ht="12.75">
      <c r="A41" s="6">
        <v>24</v>
      </c>
      <c r="B41" s="20" t="s">
        <v>362</v>
      </c>
      <c r="C41" s="6"/>
      <c r="D41" s="6"/>
      <c r="E41" s="6"/>
      <c r="F41" s="6"/>
    </row>
    <row r="42" spans="1:6" ht="12.75">
      <c r="A42" s="19">
        <v>25</v>
      </c>
      <c r="B42" s="149" t="s">
        <v>363</v>
      </c>
      <c r="C42" s="19"/>
      <c r="D42" s="19"/>
      <c r="E42" s="19"/>
      <c r="F42" s="19"/>
    </row>
    <row r="43" spans="1:6" s="11" customFormat="1" ht="12.75">
      <c r="A43" s="7">
        <v>26</v>
      </c>
      <c r="B43" s="7" t="s">
        <v>7</v>
      </c>
      <c r="C43" s="7"/>
      <c r="D43" s="7"/>
      <c r="E43" s="7"/>
      <c r="F43" s="7"/>
    </row>
    <row r="44" s="10" customFormat="1" ht="12.75"/>
  </sheetData>
  <sheetProtection/>
  <mergeCells count="3">
    <mergeCell ref="A38:F38"/>
    <mergeCell ref="A4:C4"/>
    <mergeCell ref="A1:C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.7109375" style="0" customWidth="1"/>
    <col min="2" max="2" width="88.57421875" style="0" bestFit="1" customWidth="1"/>
  </cols>
  <sheetData>
    <row r="1" spans="1:4" ht="12.75">
      <c r="A1" s="209" t="s">
        <v>577</v>
      </c>
      <c r="B1" s="210"/>
      <c r="C1" s="210"/>
      <c r="D1" s="210"/>
    </row>
    <row r="3" spans="1:4" ht="12.75">
      <c r="A3" s="192" t="s">
        <v>564</v>
      </c>
      <c r="B3" s="192"/>
      <c r="C3" s="192"/>
      <c r="D3" s="192"/>
    </row>
    <row r="4" ht="12.75">
      <c r="B4" s="71"/>
    </row>
    <row r="5" spans="1:4" ht="12.75">
      <c r="A5" t="s">
        <v>16</v>
      </c>
      <c r="B5" t="s">
        <v>281</v>
      </c>
      <c r="C5" t="s">
        <v>34</v>
      </c>
      <c r="D5" t="s">
        <v>20</v>
      </c>
    </row>
    <row r="6" spans="1:4" ht="12.75">
      <c r="A6" s="6" t="s">
        <v>561</v>
      </c>
      <c r="B6" s="6" t="s">
        <v>0</v>
      </c>
      <c r="C6" s="6" t="s">
        <v>373</v>
      </c>
      <c r="D6" s="6" t="s">
        <v>328</v>
      </c>
    </row>
    <row r="7" spans="1:4" ht="12.75">
      <c r="A7" s="6">
        <v>1</v>
      </c>
      <c r="B7" s="72" t="s">
        <v>374</v>
      </c>
      <c r="C7" s="6"/>
      <c r="D7" s="6"/>
    </row>
    <row r="8" spans="1:4" ht="12.75">
      <c r="A8" s="6">
        <v>2</v>
      </c>
      <c r="B8" s="72" t="s">
        <v>375</v>
      </c>
      <c r="C8" s="6"/>
      <c r="D8" s="6"/>
    </row>
    <row r="9" spans="1:4" ht="12.75">
      <c r="A9" s="6">
        <v>3</v>
      </c>
      <c r="B9" s="72" t="s">
        <v>376</v>
      </c>
      <c r="C9" s="6"/>
      <c r="D9" s="6"/>
    </row>
    <row r="10" spans="1:4" ht="12.75">
      <c r="A10" s="6">
        <v>4</v>
      </c>
      <c r="B10" s="72" t="s">
        <v>377</v>
      </c>
      <c r="C10" s="6"/>
      <c r="D10" s="6"/>
    </row>
    <row r="11" spans="1:4" ht="12.75">
      <c r="A11" s="6">
        <v>5</v>
      </c>
      <c r="B11" s="72" t="s">
        <v>378</v>
      </c>
      <c r="C11" s="6"/>
      <c r="D11" s="6"/>
    </row>
    <row r="12" spans="1:4" ht="12.75">
      <c r="A12" s="6">
        <v>6</v>
      </c>
      <c r="B12" s="72" t="s">
        <v>379</v>
      </c>
      <c r="C12" s="6">
        <v>0</v>
      </c>
      <c r="D12" s="6">
        <v>0</v>
      </c>
    </row>
    <row r="13" spans="1:4" ht="12.75">
      <c r="A13" s="6"/>
      <c r="B13" s="6" t="s">
        <v>380</v>
      </c>
      <c r="C13" s="6"/>
      <c r="D13" s="6"/>
    </row>
    <row r="14" spans="1:4" ht="12.75">
      <c r="A14" s="6">
        <v>7</v>
      </c>
      <c r="B14" s="7" t="s">
        <v>4</v>
      </c>
      <c r="C14" s="7">
        <v>0</v>
      </c>
      <c r="D14" s="7">
        <v>0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.57421875" style="103" bestFit="1" customWidth="1"/>
    <col min="2" max="2" width="61.140625" style="0" bestFit="1" customWidth="1"/>
    <col min="3" max="3" width="13.7109375" style="0" customWidth="1"/>
  </cols>
  <sheetData>
    <row r="1" spans="1:3" ht="12.75">
      <c r="A1" s="194" t="s">
        <v>578</v>
      </c>
      <c r="B1" s="194"/>
      <c r="C1" s="194"/>
    </row>
    <row r="2" ht="12.75">
      <c r="A2" s="113"/>
    </row>
    <row r="3" spans="1:3" ht="12.75" customHeight="1">
      <c r="A3" s="192" t="s">
        <v>558</v>
      </c>
      <c r="B3" s="192"/>
      <c r="C3" s="192"/>
    </row>
    <row r="4" spans="1:3" ht="12.75">
      <c r="A4" s="114"/>
      <c r="B4" s="104"/>
      <c r="C4" s="112"/>
    </row>
    <row r="5" spans="1:3" ht="12.75">
      <c r="A5" s="114"/>
      <c r="B5" s="104"/>
      <c r="C5" s="106"/>
    </row>
    <row r="6" spans="1:3" s="103" customFormat="1" ht="11.25">
      <c r="A6" s="107" t="s">
        <v>18</v>
      </c>
      <c r="B6" s="107" t="s">
        <v>304</v>
      </c>
      <c r="C6" s="107" t="s">
        <v>19</v>
      </c>
    </row>
    <row r="7" spans="1:3" s="116" customFormat="1" ht="16.5" customHeight="1">
      <c r="A7" s="107">
        <v>1</v>
      </c>
      <c r="B7" s="115" t="s">
        <v>0</v>
      </c>
      <c r="C7" s="139" t="s">
        <v>546</v>
      </c>
    </row>
    <row r="8" spans="1:3" ht="12.75">
      <c r="A8" s="107">
        <v>2</v>
      </c>
      <c r="B8" s="6" t="s">
        <v>381</v>
      </c>
      <c r="C8" s="77">
        <v>135865</v>
      </c>
    </row>
    <row r="9" spans="1:3" s="1" customFormat="1" ht="12.75">
      <c r="A9" s="107">
        <v>3</v>
      </c>
      <c r="B9" s="9" t="s">
        <v>382</v>
      </c>
      <c r="C9" s="92">
        <v>140195</v>
      </c>
    </row>
    <row r="10" spans="1:3" s="1" customFormat="1" ht="12.75">
      <c r="A10" s="107">
        <v>4</v>
      </c>
      <c r="B10" s="9" t="s">
        <v>383</v>
      </c>
      <c r="C10" s="92">
        <f>+C8-C9</f>
        <v>-4330</v>
      </c>
    </row>
    <row r="11" spans="1:3" s="1" customFormat="1" ht="12.75">
      <c r="A11" s="107">
        <v>5</v>
      </c>
      <c r="B11" s="9" t="s">
        <v>384</v>
      </c>
      <c r="C11" s="92">
        <v>17204</v>
      </c>
    </row>
    <row r="12" spans="1:3" s="1" customFormat="1" ht="12.75">
      <c r="A12" s="107">
        <v>6</v>
      </c>
      <c r="B12" s="9" t="s">
        <v>385</v>
      </c>
      <c r="C12" s="92">
        <v>8954</v>
      </c>
    </row>
    <row r="13" spans="1:3" s="1" customFormat="1" ht="12.75">
      <c r="A13" s="107">
        <v>7</v>
      </c>
      <c r="B13" s="9" t="s">
        <v>386</v>
      </c>
      <c r="C13" s="92">
        <f>+C11-C12</f>
        <v>8250</v>
      </c>
    </row>
    <row r="14" spans="1:3" s="1" customFormat="1" ht="12.75">
      <c r="A14" s="107">
        <v>8</v>
      </c>
      <c r="B14" s="7" t="s">
        <v>519</v>
      </c>
      <c r="C14" s="78">
        <f>+C10+C13</f>
        <v>3920</v>
      </c>
    </row>
    <row r="15" spans="1:3" s="1" customFormat="1" ht="12.75">
      <c r="A15" s="107">
        <v>9</v>
      </c>
      <c r="B15" s="9" t="s">
        <v>520</v>
      </c>
      <c r="C15" s="92"/>
    </row>
    <row r="16" spans="1:3" s="1" customFormat="1" ht="12.75">
      <c r="A16" s="107">
        <v>10</v>
      </c>
      <c r="B16" s="9" t="s">
        <v>521</v>
      </c>
      <c r="C16" s="92"/>
    </row>
    <row r="17" spans="1:3" s="1" customFormat="1" ht="12.75">
      <c r="A17" s="107">
        <v>11</v>
      </c>
      <c r="B17" s="9" t="s">
        <v>522</v>
      </c>
      <c r="C17" s="92">
        <f>+C15-C16</f>
        <v>0</v>
      </c>
    </row>
    <row r="18" spans="1:3" s="1" customFormat="1" ht="12.75">
      <c r="A18" s="107">
        <v>12</v>
      </c>
      <c r="B18" s="9" t="s">
        <v>523</v>
      </c>
      <c r="C18" s="92"/>
    </row>
    <row r="19" spans="1:3" s="1" customFormat="1" ht="12.75">
      <c r="A19" s="107">
        <v>13</v>
      </c>
      <c r="B19" s="9" t="s">
        <v>524</v>
      </c>
      <c r="C19" s="92"/>
    </row>
    <row r="20" spans="1:3" s="1" customFormat="1" ht="12.75">
      <c r="A20" s="107">
        <v>14</v>
      </c>
      <c r="B20" s="9" t="s">
        <v>525</v>
      </c>
      <c r="C20" s="92">
        <f>+C18-C19</f>
        <v>0</v>
      </c>
    </row>
    <row r="21" spans="1:3" s="1" customFormat="1" ht="12.75">
      <c r="A21" s="107">
        <v>15</v>
      </c>
      <c r="B21" s="7" t="s">
        <v>526</v>
      </c>
      <c r="C21" s="78">
        <f>+C17+C20</f>
        <v>0</v>
      </c>
    </row>
    <row r="22" spans="1:3" s="1" customFormat="1" ht="12.75">
      <c r="A22" s="107">
        <v>16</v>
      </c>
      <c r="B22" s="7" t="s">
        <v>527</v>
      </c>
      <c r="C22" s="78">
        <f>+C14+C21</f>
        <v>3920</v>
      </c>
    </row>
    <row r="23" spans="1:3" s="1" customFormat="1" ht="12.75">
      <c r="A23" s="107">
        <v>17</v>
      </c>
      <c r="B23" s="9" t="s">
        <v>528</v>
      </c>
      <c r="C23" s="92"/>
    </row>
    <row r="24" spans="1:3" s="1" customFormat="1" ht="12.75">
      <c r="A24" s="107">
        <v>18</v>
      </c>
      <c r="B24" s="9" t="s">
        <v>529</v>
      </c>
      <c r="C24" s="92">
        <f>+C14-C23</f>
        <v>3920</v>
      </c>
    </row>
    <row r="25" spans="1:3" s="1" customFormat="1" ht="12.75">
      <c r="A25" s="107">
        <v>19</v>
      </c>
      <c r="B25" s="9" t="s">
        <v>530</v>
      </c>
      <c r="C25" s="92">
        <f>+C21*0.1</f>
        <v>0</v>
      </c>
    </row>
    <row r="26" spans="1:3" s="1" customFormat="1" ht="12.75">
      <c r="A26" s="107">
        <v>20</v>
      </c>
      <c r="B26" s="9" t="s">
        <v>531</v>
      </c>
      <c r="C26" s="92">
        <f>+C21-C25</f>
        <v>0</v>
      </c>
    </row>
  </sheetData>
  <sheetProtection/>
  <mergeCells count="2">
    <mergeCell ref="A3:C3"/>
    <mergeCell ref="A1:C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.140625" style="103" customWidth="1"/>
    <col min="2" max="2" width="5.7109375" style="105" bestFit="1" customWidth="1"/>
    <col min="3" max="3" width="73.140625" style="0" bestFit="1" customWidth="1"/>
    <col min="4" max="5" width="10.7109375" style="0" customWidth="1"/>
    <col min="6" max="6" width="10.8515625" style="0" customWidth="1"/>
  </cols>
  <sheetData>
    <row r="1" spans="1:5" ht="12.75">
      <c r="A1" s="194" t="s">
        <v>605</v>
      </c>
      <c r="B1" s="194"/>
      <c r="C1" s="194"/>
      <c r="D1" s="194"/>
      <c r="E1" s="194"/>
    </row>
    <row r="2" ht="12.75">
      <c r="B2" s="4"/>
    </row>
    <row r="3" spans="2:5" ht="12.75">
      <c r="B3" s="192" t="s">
        <v>532</v>
      </c>
      <c r="C3" s="192"/>
      <c r="D3" s="192"/>
      <c r="E3" s="192"/>
    </row>
    <row r="4" spans="4:5" ht="12.75">
      <c r="D4" s="218" t="s">
        <v>395</v>
      </c>
      <c r="E4" s="218"/>
    </row>
    <row r="5" spans="1:5" s="103" customFormat="1" ht="11.25">
      <c r="A5" s="107" t="s">
        <v>18</v>
      </c>
      <c r="B5" s="107" t="s">
        <v>304</v>
      </c>
      <c r="C5" s="107" t="s">
        <v>19</v>
      </c>
      <c r="D5" s="107" t="s">
        <v>20</v>
      </c>
      <c r="E5" s="107" t="s">
        <v>48</v>
      </c>
    </row>
    <row r="6" spans="1:5" ht="15" customHeight="1">
      <c r="A6" s="211" t="s">
        <v>561</v>
      </c>
      <c r="B6" s="216" t="s">
        <v>396</v>
      </c>
      <c r="C6" s="214" t="s">
        <v>0</v>
      </c>
      <c r="D6" s="213" t="s">
        <v>312</v>
      </c>
      <c r="E6" s="213"/>
    </row>
    <row r="7" spans="1:5" s="109" customFormat="1" ht="38.25">
      <c r="A7" s="212"/>
      <c r="B7" s="217"/>
      <c r="C7" s="215"/>
      <c r="D7" s="146" t="s">
        <v>397</v>
      </c>
      <c r="E7" s="146" t="s">
        <v>398</v>
      </c>
    </row>
    <row r="8" spans="1:6" ht="12.75">
      <c r="A8" s="107">
        <v>1</v>
      </c>
      <c r="B8" s="110" t="s">
        <v>399</v>
      </c>
      <c r="C8" s="6" t="s">
        <v>400</v>
      </c>
      <c r="D8" s="77">
        <v>84</v>
      </c>
      <c r="E8" s="77">
        <v>0</v>
      </c>
      <c r="F8" s="111"/>
    </row>
    <row r="9" spans="1:6" ht="12.75">
      <c r="A9" s="107">
        <v>2</v>
      </c>
      <c r="B9" s="110" t="s">
        <v>401</v>
      </c>
      <c r="C9" s="6" t="s">
        <v>402</v>
      </c>
      <c r="D9" s="77"/>
      <c r="E9" s="77"/>
      <c r="F9" s="111"/>
    </row>
    <row r="10" spans="1:6" ht="12.75">
      <c r="A10" s="108">
        <v>3</v>
      </c>
      <c r="B10" s="110" t="s">
        <v>403</v>
      </c>
      <c r="C10" s="6" t="s">
        <v>404</v>
      </c>
      <c r="D10" s="77"/>
      <c r="E10" s="77"/>
      <c r="F10" s="111"/>
    </row>
    <row r="11" spans="1:6" s="5" customFormat="1" ht="12.75">
      <c r="A11" s="107">
        <v>4</v>
      </c>
      <c r="B11" s="117" t="s">
        <v>405</v>
      </c>
      <c r="C11" s="7" t="s">
        <v>406</v>
      </c>
      <c r="D11" s="78">
        <f>SUM(D8:D10)</f>
        <v>84</v>
      </c>
      <c r="E11" s="78">
        <f>SUM(E8:E10)</f>
        <v>0</v>
      </c>
      <c r="F11" s="118"/>
    </row>
    <row r="12" spans="1:6" s="1" customFormat="1" ht="12.75">
      <c r="A12" s="107">
        <v>5</v>
      </c>
      <c r="B12" s="110" t="s">
        <v>407</v>
      </c>
      <c r="C12" s="9" t="s">
        <v>533</v>
      </c>
      <c r="D12" s="92">
        <v>487563</v>
      </c>
      <c r="E12" s="92">
        <v>477800</v>
      </c>
      <c r="F12" s="120"/>
    </row>
    <row r="13" spans="1:6" s="1" customFormat="1" ht="12.75">
      <c r="A13" s="107">
        <v>6</v>
      </c>
      <c r="B13" s="110" t="s">
        <v>408</v>
      </c>
      <c r="C13" s="9" t="s">
        <v>534</v>
      </c>
      <c r="D13" s="92">
        <v>7696</v>
      </c>
      <c r="E13" s="92">
        <v>9194</v>
      </c>
      <c r="F13" s="120"/>
    </row>
    <row r="14" spans="1:6" ht="12.75">
      <c r="A14" s="108">
        <v>7</v>
      </c>
      <c r="B14" s="110" t="s">
        <v>409</v>
      </c>
      <c r="C14" s="6" t="s">
        <v>410</v>
      </c>
      <c r="D14" s="77">
        <v>42</v>
      </c>
      <c r="E14" s="77">
        <v>76</v>
      </c>
      <c r="F14" s="111"/>
    </row>
    <row r="15" spans="1:6" ht="12.75">
      <c r="A15" s="107">
        <v>8</v>
      </c>
      <c r="B15" s="110" t="s">
        <v>411</v>
      </c>
      <c r="C15" s="6" t="s">
        <v>412</v>
      </c>
      <c r="D15" s="77"/>
      <c r="E15" s="77"/>
      <c r="F15" s="111"/>
    </row>
    <row r="16" spans="1:6" ht="12.75">
      <c r="A16" s="107">
        <v>9</v>
      </c>
      <c r="B16" s="110" t="s">
        <v>413</v>
      </c>
      <c r="C16" s="6" t="s">
        <v>414</v>
      </c>
      <c r="D16" s="77"/>
      <c r="E16" s="77"/>
      <c r="F16" s="111"/>
    </row>
    <row r="17" spans="1:6" s="5" customFormat="1" ht="12.75">
      <c r="A17" s="107">
        <v>10</v>
      </c>
      <c r="B17" s="119" t="s">
        <v>415</v>
      </c>
      <c r="C17" s="7" t="s">
        <v>416</v>
      </c>
      <c r="D17" s="78">
        <f>+D12+D13+D14+D15+D16</f>
        <v>495301</v>
      </c>
      <c r="E17" s="78">
        <f>+E12+E13+E14+E15+E16</f>
        <v>487070</v>
      </c>
      <c r="F17" s="118"/>
    </row>
    <row r="18" spans="1:6" ht="12.75">
      <c r="A18" s="108">
        <v>11</v>
      </c>
      <c r="B18" s="110" t="s">
        <v>417</v>
      </c>
      <c r="C18" s="6" t="s">
        <v>418</v>
      </c>
      <c r="D18" s="77">
        <v>1373</v>
      </c>
      <c r="E18" s="77">
        <v>1373</v>
      </c>
      <c r="F18" s="111"/>
    </row>
    <row r="19" spans="1:6" ht="12.75">
      <c r="A19" s="107">
        <v>12</v>
      </c>
      <c r="B19" s="110" t="s">
        <v>419</v>
      </c>
      <c r="C19" s="6" t="s">
        <v>420</v>
      </c>
      <c r="D19" s="77"/>
      <c r="E19" s="77"/>
      <c r="F19" s="111"/>
    </row>
    <row r="20" spans="1:6" ht="12.75">
      <c r="A20" s="107">
        <v>13</v>
      </c>
      <c r="B20" s="110" t="s">
        <v>421</v>
      </c>
      <c r="C20" s="6" t="s">
        <v>422</v>
      </c>
      <c r="D20" s="77"/>
      <c r="E20" s="77"/>
      <c r="F20" s="111"/>
    </row>
    <row r="21" spans="1:6" s="5" customFormat="1" ht="12.75">
      <c r="A21" s="107">
        <v>14</v>
      </c>
      <c r="B21" s="119" t="s">
        <v>423</v>
      </c>
      <c r="C21" s="7" t="s">
        <v>424</v>
      </c>
      <c r="D21" s="78">
        <f>SUM(D18:D20)</f>
        <v>1373</v>
      </c>
      <c r="E21" s="78">
        <f>SUM(E18:E20)</f>
        <v>1373</v>
      </c>
      <c r="F21" s="118"/>
    </row>
    <row r="22" spans="1:6" ht="12.75">
      <c r="A22" s="108">
        <v>15</v>
      </c>
      <c r="B22" s="110" t="s">
        <v>425</v>
      </c>
      <c r="C22" s="6" t="s">
        <v>426</v>
      </c>
      <c r="D22" s="77"/>
      <c r="E22" s="77"/>
      <c r="F22" s="111"/>
    </row>
    <row r="23" spans="1:6" ht="12.75">
      <c r="A23" s="107">
        <v>16</v>
      </c>
      <c r="B23" s="110" t="s">
        <v>427</v>
      </c>
      <c r="C23" s="6" t="s">
        <v>428</v>
      </c>
      <c r="D23" s="77"/>
      <c r="E23" s="77"/>
      <c r="F23" s="111"/>
    </row>
    <row r="24" spans="1:6" s="5" customFormat="1" ht="12.75">
      <c r="A24" s="107">
        <v>17</v>
      </c>
      <c r="B24" s="117" t="s">
        <v>429</v>
      </c>
      <c r="C24" s="7" t="s">
        <v>430</v>
      </c>
      <c r="D24" s="78">
        <f>SUM(D22:D23)</f>
        <v>0</v>
      </c>
      <c r="E24" s="78">
        <f>SUM(E22:E23)</f>
        <v>0</v>
      </c>
      <c r="F24" s="118"/>
    </row>
    <row r="25" spans="1:6" s="5" customFormat="1" ht="12.75">
      <c r="A25" s="107">
        <v>18</v>
      </c>
      <c r="B25" s="117" t="s">
        <v>431</v>
      </c>
      <c r="C25" s="7" t="s">
        <v>432</v>
      </c>
      <c r="D25" s="78">
        <f>+D11+D17+D21+D24</f>
        <v>496758</v>
      </c>
      <c r="E25" s="78">
        <f>+E11+E17+E21+E24</f>
        <v>488443</v>
      </c>
      <c r="F25" s="118"/>
    </row>
    <row r="26" spans="1:6" ht="12.75">
      <c r="A26" s="108">
        <v>19</v>
      </c>
      <c r="B26" s="110" t="s">
        <v>433</v>
      </c>
      <c r="C26" s="6" t="s">
        <v>434</v>
      </c>
      <c r="D26" s="77"/>
      <c r="E26" s="77"/>
      <c r="F26" s="111"/>
    </row>
    <row r="27" spans="1:6" ht="12.75">
      <c r="A27" s="107">
        <v>20</v>
      </c>
      <c r="B27" s="110" t="s">
        <v>435</v>
      </c>
      <c r="C27" s="6" t="s">
        <v>436</v>
      </c>
      <c r="D27" s="77"/>
      <c r="E27" s="77"/>
      <c r="F27" s="111"/>
    </row>
    <row r="28" spans="1:6" ht="12.75">
      <c r="A28" s="107">
        <v>21</v>
      </c>
      <c r="B28" s="110" t="s">
        <v>437</v>
      </c>
      <c r="C28" s="6" t="s">
        <v>438</v>
      </c>
      <c r="D28" s="77"/>
      <c r="E28" s="77"/>
      <c r="F28" s="111"/>
    </row>
    <row r="29" spans="1:6" ht="12.75">
      <c r="A29" s="107">
        <v>22</v>
      </c>
      <c r="B29" s="110" t="s">
        <v>439</v>
      </c>
      <c r="C29" s="6" t="s">
        <v>440</v>
      </c>
      <c r="D29" s="77"/>
      <c r="E29" s="77"/>
      <c r="F29" s="111"/>
    </row>
    <row r="30" spans="1:6" ht="12.75">
      <c r="A30" s="108">
        <v>23</v>
      </c>
      <c r="B30" s="110" t="s">
        <v>441</v>
      </c>
      <c r="C30" s="6" t="s">
        <v>442</v>
      </c>
      <c r="D30" s="77"/>
      <c r="E30" s="77"/>
      <c r="F30" s="111"/>
    </row>
    <row r="31" spans="1:6" s="5" customFormat="1" ht="12.75">
      <c r="A31" s="107">
        <v>24</v>
      </c>
      <c r="B31" s="117" t="s">
        <v>443</v>
      </c>
      <c r="C31" s="7" t="s">
        <v>444</v>
      </c>
      <c r="D31" s="78">
        <f>SUM(D26:D30)</f>
        <v>0</v>
      </c>
      <c r="E31" s="78">
        <f>SUM(E26:E30)</f>
        <v>0</v>
      </c>
      <c r="F31" s="118"/>
    </row>
    <row r="32" spans="1:6" ht="12.75">
      <c r="A32" s="107">
        <v>25</v>
      </c>
      <c r="B32" s="110" t="s">
        <v>445</v>
      </c>
      <c r="C32" s="6" t="s">
        <v>446</v>
      </c>
      <c r="D32" s="77"/>
      <c r="E32" s="77"/>
      <c r="F32" s="111"/>
    </row>
    <row r="33" spans="1:6" ht="12.75">
      <c r="A33" s="107">
        <v>26</v>
      </c>
      <c r="B33" s="110" t="s">
        <v>447</v>
      </c>
      <c r="C33" s="6" t="s">
        <v>448</v>
      </c>
      <c r="D33" s="77"/>
      <c r="E33" s="77"/>
      <c r="F33" s="111"/>
    </row>
    <row r="34" spans="1:6" s="5" customFormat="1" ht="12.75">
      <c r="A34" s="108">
        <v>27</v>
      </c>
      <c r="B34" s="117" t="s">
        <v>449</v>
      </c>
      <c r="C34" s="7" t="s">
        <v>450</v>
      </c>
      <c r="D34" s="78">
        <f>SUM(D32:D33)</f>
        <v>0</v>
      </c>
      <c r="E34" s="78">
        <f>SUM(E32:E33)</f>
        <v>0</v>
      </c>
      <c r="F34" s="118"/>
    </row>
    <row r="35" spans="1:6" s="5" customFormat="1" ht="12.75">
      <c r="A35" s="107">
        <v>28</v>
      </c>
      <c r="B35" s="117" t="s">
        <v>451</v>
      </c>
      <c r="C35" s="7" t="s">
        <v>452</v>
      </c>
      <c r="D35" s="78">
        <f>+D31+D34</f>
        <v>0</v>
      </c>
      <c r="E35" s="78">
        <f>+E31+E34</f>
        <v>0</v>
      </c>
      <c r="F35" s="118"/>
    </row>
    <row r="36" spans="1:6" ht="12.75">
      <c r="A36" s="107">
        <v>29</v>
      </c>
      <c r="B36" s="110" t="s">
        <v>453</v>
      </c>
      <c r="C36" s="6" t="s">
        <v>454</v>
      </c>
      <c r="D36" s="77"/>
      <c r="E36" s="77"/>
      <c r="F36" s="111"/>
    </row>
    <row r="37" spans="1:6" ht="12.75">
      <c r="A37" s="107">
        <v>30</v>
      </c>
      <c r="B37" s="110" t="s">
        <v>455</v>
      </c>
      <c r="C37" s="6" t="s">
        <v>456</v>
      </c>
      <c r="D37" s="77">
        <v>445</v>
      </c>
      <c r="E37" s="77">
        <v>121</v>
      </c>
      <c r="F37" s="111"/>
    </row>
    <row r="38" spans="1:6" ht="12.75">
      <c r="A38" s="108">
        <v>31</v>
      </c>
      <c r="B38" s="110" t="s">
        <v>457</v>
      </c>
      <c r="C38" s="6" t="s">
        <v>458</v>
      </c>
      <c r="D38" s="77">
        <v>10932</v>
      </c>
      <c r="E38" s="77">
        <v>9597</v>
      </c>
      <c r="F38" s="111"/>
    </row>
    <row r="39" spans="1:6" ht="12.75">
      <c r="A39" s="107">
        <v>32</v>
      </c>
      <c r="B39" s="110" t="s">
        <v>459</v>
      </c>
      <c r="C39" s="6" t="s">
        <v>460</v>
      </c>
      <c r="D39" s="77"/>
      <c r="E39" s="77"/>
      <c r="F39" s="111"/>
    </row>
    <row r="40" spans="1:6" ht="12.75">
      <c r="A40" s="107">
        <v>33</v>
      </c>
      <c r="B40" s="110" t="s">
        <v>461</v>
      </c>
      <c r="C40" s="6" t="s">
        <v>462</v>
      </c>
      <c r="D40" s="77"/>
      <c r="E40" s="77"/>
      <c r="F40" s="111"/>
    </row>
    <row r="41" spans="1:6" s="5" customFormat="1" ht="12.75">
      <c r="A41" s="107">
        <v>34</v>
      </c>
      <c r="B41" s="117" t="s">
        <v>463</v>
      </c>
      <c r="C41" s="7" t="s">
        <v>464</v>
      </c>
      <c r="D41" s="78">
        <f>SUM(D36:D40)</f>
        <v>11377</v>
      </c>
      <c r="E41" s="78">
        <f>SUM(E36:E40)</f>
        <v>9718</v>
      </c>
      <c r="F41" s="118"/>
    </row>
    <row r="42" spans="1:6" ht="12.75">
      <c r="A42" s="108">
        <v>35</v>
      </c>
      <c r="B42" s="110" t="s">
        <v>465</v>
      </c>
      <c r="C42" s="6" t="s">
        <v>466</v>
      </c>
      <c r="D42" s="77">
        <v>1467</v>
      </c>
      <c r="E42" s="77">
        <v>3331</v>
      </c>
      <c r="F42" s="111"/>
    </row>
    <row r="43" spans="1:6" ht="12.75">
      <c r="A43" s="107">
        <v>36</v>
      </c>
      <c r="B43" s="110" t="s">
        <v>467</v>
      </c>
      <c r="C43" s="6" t="s">
        <v>468</v>
      </c>
      <c r="D43" s="77"/>
      <c r="E43" s="77"/>
      <c r="F43" s="111"/>
    </row>
    <row r="44" spans="1:6" ht="12.75">
      <c r="A44" s="107">
        <v>37</v>
      </c>
      <c r="B44" s="110" t="s">
        <v>469</v>
      </c>
      <c r="C44" s="6" t="s">
        <v>470</v>
      </c>
      <c r="D44" s="77">
        <v>547</v>
      </c>
      <c r="E44" s="77">
        <v>417</v>
      </c>
      <c r="F44" s="111"/>
    </row>
    <row r="45" spans="1:6" s="5" customFormat="1" ht="12.75">
      <c r="A45" s="107">
        <v>38</v>
      </c>
      <c r="B45" s="117" t="s">
        <v>471</v>
      </c>
      <c r="C45" s="7" t="s">
        <v>472</v>
      </c>
      <c r="D45" s="78">
        <f>SUM(D42:D44)</f>
        <v>2014</v>
      </c>
      <c r="E45" s="78">
        <f>SUM(E42:E44)</f>
        <v>3748</v>
      </c>
      <c r="F45" s="118"/>
    </row>
    <row r="46" spans="1:6" s="5" customFormat="1" ht="12.75">
      <c r="A46" s="108">
        <v>39</v>
      </c>
      <c r="B46" s="117" t="s">
        <v>473</v>
      </c>
      <c r="C46" s="7" t="s">
        <v>474</v>
      </c>
      <c r="D46" s="78">
        <v>1811</v>
      </c>
      <c r="E46" s="78">
        <v>519</v>
      </c>
      <c r="F46" s="118"/>
    </row>
    <row r="47" spans="1:6" ht="12.75">
      <c r="A47" s="107">
        <v>40</v>
      </c>
      <c r="B47" s="110" t="s">
        <v>475</v>
      </c>
      <c r="C47" s="6" t="s">
        <v>476</v>
      </c>
      <c r="D47" s="77"/>
      <c r="E47" s="77"/>
      <c r="F47" s="111"/>
    </row>
    <row r="48" spans="1:6" ht="12.75">
      <c r="A48" s="107">
        <v>41</v>
      </c>
      <c r="B48" s="110" t="s">
        <v>477</v>
      </c>
      <c r="C48" s="6" t="s">
        <v>478</v>
      </c>
      <c r="D48" s="77"/>
      <c r="E48" s="77">
        <v>1270</v>
      </c>
      <c r="F48" s="111"/>
    </row>
    <row r="49" spans="1:6" ht="12.75">
      <c r="A49" s="107">
        <v>42</v>
      </c>
      <c r="B49" s="110" t="s">
        <v>479</v>
      </c>
      <c r="C49" s="6" t="s">
        <v>480</v>
      </c>
      <c r="D49" s="77"/>
      <c r="E49" s="77"/>
      <c r="F49" s="111"/>
    </row>
    <row r="50" spans="1:6" s="5" customFormat="1" ht="12.75">
      <c r="A50" s="108">
        <v>43</v>
      </c>
      <c r="B50" s="117" t="s">
        <v>481</v>
      </c>
      <c r="C50" s="7" t="s">
        <v>482</v>
      </c>
      <c r="D50" s="78">
        <f>SUM(D47:D49)</f>
        <v>0</v>
      </c>
      <c r="E50" s="78">
        <f>SUM(E47:E49)</f>
        <v>1270</v>
      </c>
      <c r="F50" s="118"/>
    </row>
    <row r="51" spans="1:6" ht="12.75">
      <c r="A51" s="107">
        <v>44</v>
      </c>
      <c r="B51" s="110"/>
      <c r="C51" s="7" t="s">
        <v>483</v>
      </c>
      <c r="D51" s="78">
        <f>+D25+D35+D41+D45+D46+D50</f>
        <v>511960</v>
      </c>
      <c r="E51" s="78">
        <f>+E25+E35+E41+E45+E46+E50</f>
        <v>503698</v>
      </c>
      <c r="F51" s="111"/>
    </row>
    <row r="52" spans="1:6" ht="12.75">
      <c r="A52" s="108"/>
      <c r="B52" s="110"/>
      <c r="C52" s="6"/>
      <c r="D52" s="77"/>
      <c r="E52" s="77"/>
      <c r="F52" s="111"/>
    </row>
    <row r="53" spans="1:6" ht="12.75">
      <c r="A53" s="107">
        <v>45</v>
      </c>
      <c r="B53" s="110" t="s">
        <v>484</v>
      </c>
      <c r="C53" s="6" t="s">
        <v>485</v>
      </c>
      <c r="D53" s="77">
        <v>496758</v>
      </c>
      <c r="E53" s="77">
        <v>496758</v>
      </c>
      <c r="F53" s="111"/>
    </row>
    <row r="54" spans="1:6" ht="12.75">
      <c r="A54" s="107">
        <v>46</v>
      </c>
      <c r="B54" s="110" t="s">
        <v>486</v>
      </c>
      <c r="C54" s="6" t="s">
        <v>487</v>
      </c>
      <c r="D54" s="77"/>
      <c r="E54" s="77"/>
      <c r="F54" s="111"/>
    </row>
    <row r="55" spans="1:6" ht="12.75">
      <c r="A55" s="108">
        <v>47</v>
      </c>
      <c r="B55" s="110" t="s">
        <v>488</v>
      </c>
      <c r="C55" s="6" t="s">
        <v>489</v>
      </c>
      <c r="D55" s="77">
        <v>11377</v>
      </c>
      <c r="E55" s="77">
        <v>11377</v>
      </c>
      <c r="F55" s="111"/>
    </row>
    <row r="56" spans="1:6" ht="12.75">
      <c r="A56" s="107">
        <v>48</v>
      </c>
      <c r="B56" s="110" t="s">
        <v>490</v>
      </c>
      <c r="C56" s="6" t="s">
        <v>491</v>
      </c>
      <c r="D56" s="77">
        <v>-3570</v>
      </c>
      <c r="E56" s="77">
        <v>-3570</v>
      </c>
      <c r="F56" s="111"/>
    </row>
    <row r="57" spans="1:6" ht="12.75">
      <c r="A57" s="107">
        <v>49</v>
      </c>
      <c r="B57" s="110" t="s">
        <v>492</v>
      </c>
      <c r="C57" s="6" t="s">
        <v>493</v>
      </c>
      <c r="D57" s="77"/>
      <c r="E57" s="77"/>
      <c r="F57" s="111"/>
    </row>
    <row r="58" spans="1:6" ht="12.75">
      <c r="A58" s="108">
        <v>50</v>
      </c>
      <c r="B58" s="110" t="s">
        <v>494</v>
      </c>
      <c r="C58" s="6" t="s">
        <v>495</v>
      </c>
      <c r="D58" s="77">
        <v>0</v>
      </c>
      <c r="E58" s="77">
        <v>-9535</v>
      </c>
      <c r="F58" s="111"/>
    </row>
    <row r="59" spans="1:6" s="5" customFormat="1" ht="12.75">
      <c r="A59" s="107">
        <v>51</v>
      </c>
      <c r="B59" s="117" t="s">
        <v>496</v>
      </c>
      <c r="C59" s="7" t="s">
        <v>497</v>
      </c>
      <c r="D59" s="78">
        <f>SUM(D53:D58)</f>
        <v>504565</v>
      </c>
      <c r="E59" s="78">
        <f>SUM(E53:E58)</f>
        <v>495030</v>
      </c>
      <c r="F59" s="118"/>
    </row>
    <row r="60" spans="1:6" ht="12.75">
      <c r="A60" s="107">
        <v>52</v>
      </c>
      <c r="B60" s="110" t="s">
        <v>498</v>
      </c>
      <c r="C60" s="6" t="s">
        <v>499</v>
      </c>
      <c r="D60" s="77">
        <v>0</v>
      </c>
      <c r="E60" s="77">
        <v>23</v>
      </c>
      <c r="F60" s="111"/>
    </row>
    <row r="61" spans="1:6" ht="12.75">
      <c r="A61" s="108">
        <v>53</v>
      </c>
      <c r="B61" s="110" t="s">
        <v>500</v>
      </c>
      <c r="C61" s="6" t="s">
        <v>501</v>
      </c>
      <c r="D61" s="77">
        <v>4974</v>
      </c>
      <c r="E61" s="77">
        <v>1857</v>
      </c>
      <c r="F61" s="111"/>
    </row>
    <row r="62" spans="1:6" ht="12.75">
      <c r="A62" s="107">
        <v>54</v>
      </c>
      <c r="B62" s="110" t="s">
        <v>502</v>
      </c>
      <c r="C62" s="6" t="s">
        <v>503</v>
      </c>
      <c r="D62" s="77">
        <v>2421</v>
      </c>
      <c r="E62" s="77">
        <v>2421</v>
      </c>
      <c r="F62" s="111"/>
    </row>
    <row r="63" spans="1:6" s="5" customFormat="1" ht="12.75">
      <c r="A63" s="107">
        <v>55</v>
      </c>
      <c r="B63" s="117" t="s">
        <v>504</v>
      </c>
      <c r="C63" s="7" t="s">
        <v>505</v>
      </c>
      <c r="D63" s="78">
        <f>SUM(D60:D62)</f>
        <v>7395</v>
      </c>
      <c r="E63" s="78">
        <f>SUM(E60:E62)</f>
        <v>4301</v>
      </c>
      <c r="F63" s="118"/>
    </row>
    <row r="64" spans="1:6" s="5" customFormat="1" ht="12.75">
      <c r="A64" s="108">
        <v>56</v>
      </c>
      <c r="B64" s="117" t="s">
        <v>506</v>
      </c>
      <c r="C64" s="7" t="s">
        <v>507</v>
      </c>
      <c r="D64" s="78"/>
      <c r="E64" s="78">
        <v>4367</v>
      </c>
      <c r="F64" s="118"/>
    </row>
    <row r="65" spans="1:6" s="5" customFormat="1" ht="12.75">
      <c r="A65" s="107">
        <v>57</v>
      </c>
      <c r="B65" s="117" t="s">
        <v>508</v>
      </c>
      <c r="C65" s="7" t="s">
        <v>509</v>
      </c>
      <c r="D65" s="78"/>
      <c r="E65" s="78"/>
      <c r="F65" s="118"/>
    </row>
    <row r="66" spans="1:6" ht="12.75">
      <c r="A66" s="107">
        <v>58</v>
      </c>
      <c r="B66" s="110" t="s">
        <v>510</v>
      </c>
      <c r="C66" s="6" t="s">
        <v>511</v>
      </c>
      <c r="D66" s="77"/>
      <c r="E66" s="77"/>
      <c r="F66" s="111"/>
    </row>
    <row r="67" spans="1:6" ht="12.75">
      <c r="A67" s="108">
        <v>59</v>
      </c>
      <c r="B67" s="110" t="s">
        <v>512</v>
      </c>
      <c r="C67" s="6" t="s">
        <v>513</v>
      </c>
      <c r="D67" s="77"/>
      <c r="E67" s="77"/>
      <c r="F67" s="111"/>
    </row>
    <row r="68" spans="1:6" ht="12.75">
      <c r="A68" s="107">
        <v>60</v>
      </c>
      <c r="B68" s="110" t="s">
        <v>514</v>
      </c>
      <c r="C68" s="6" t="s">
        <v>515</v>
      </c>
      <c r="D68" s="77"/>
      <c r="E68" s="77"/>
      <c r="F68" s="111"/>
    </row>
    <row r="69" spans="1:6" s="5" customFormat="1" ht="12.75">
      <c r="A69" s="107">
        <v>61</v>
      </c>
      <c r="B69" s="117" t="s">
        <v>516</v>
      </c>
      <c r="C69" s="7" t="s">
        <v>517</v>
      </c>
      <c r="D69" s="78">
        <f>SUM(D66:D68)</f>
        <v>0</v>
      </c>
      <c r="E69" s="78">
        <f>SUM(E66:E68)</f>
        <v>0</v>
      </c>
      <c r="F69" s="118"/>
    </row>
    <row r="70" spans="1:6" s="5" customFormat="1" ht="12.75">
      <c r="A70" s="108">
        <v>62</v>
      </c>
      <c r="B70" s="117"/>
      <c r="C70" s="7" t="s">
        <v>518</v>
      </c>
      <c r="D70" s="78">
        <f>+D59+D63+D64+D65+D69</f>
        <v>511960</v>
      </c>
      <c r="E70" s="78">
        <f>+E59+E63+E64+E65+E69</f>
        <v>503698</v>
      </c>
      <c r="F70" s="118"/>
    </row>
    <row r="71" spans="4:6" ht="12.75">
      <c r="D71" s="111"/>
      <c r="E71" s="111"/>
      <c r="F71" s="111"/>
    </row>
    <row r="90" spans="4:6" ht="12.75">
      <c r="D90" s="111"/>
      <c r="E90" s="111"/>
      <c r="F90" s="111"/>
    </row>
    <row r="91" spans="4:6" ht="12.75">
      <c r="D91" s="111"/>
      <c r="E91" s="111"/>
      <c r="F91" s="111"/>
    </row>
    <row r="92" spans="4:6" ht="12.75">
      <c r="D92" s="111"/>
      <c r="E92" s="111"/>
      <c r="F92" s="111"/>
    </row>
    <row r="93" spans="4:6" ht="12.75">
      <c r="D93" s="111"/>
      <c r="E93" s="111"/>
      <c r="F93" s="111"/>
    </row>
    <row r="94" spans="4:6" ht="12.75">
      <c r="D94" s="111"/>
      <c r="E94" s="111"/>
      <c r="F94" s="111"/>
    </row>
    <row r="95" spans="4:6" ht="12.75">
      <c r="D95" s="111"/>
      <c r="E95" s="111"/>
      <c r="F95" s="111"/>
    </row>
    <row r="96" spans="4:6" ht="12.75">
      <c r="D96" s="111"/>
      <c r="E96" s="111"/>
      <c r="F96" s="111"/>
    </row>
    <row r="97" spans="4:6" ht="12.75">
      <c r="D97" s="111"/>
      <c r="E97" s="111"/>
      <c r="F97" s="111"/>
    </row>
    <row r="98" spans="4:6" ht="12.75">
      <c r="D98" s="111"/>
      <c r="E98" s="111"/>
      <c r="F98" s="111"/>
    </row>
    <row r="99" spans="4:6" ht="12.75">
      <c r="D99" s="111"/>
      <c r="E99" s="111"/>
      <c r="F99" s="111"/>
    </row>
    <row r="100" spans="4:6" ht="12.75">
      <c r="D100" s="111"/>
      <c r="E100" s="111"/>
      <c r="F100" s="111"/>
    </row>
    <row r="101" spans="4:6" ht="12.75">
      <c r="D101" s="111"/>
      <c r="E101" s="111"/>
      <c r="F101" s="111"/>
    </row>
    <row r="102" spans="4:6" ht="12.75">
      <c r="D102" s="111"/>
      <c r="E102" s="111"/>
      <c r="F102" s="111"/>
    </row>
    <row r="103" spans="4:6" ht="12.75">
      <c r="D103" s="111"/>
      <c r="E103" s="111"/>
      <c r="F103" s="111"/>
    </row>
    <row r="104" spans="4:6" ht="12.75">
      <c r="D104" s="111"/>
      <c r="E104" s="111"/>
      <c r="F104" s="111"/>
    </row>
    <row r="105" spans="4:6" ht="12.75">
      <c r="D105" s="111"/>
      <c r="E105" s="111"/>
      <c r="F105" s="111"/>
    </row>
    <row r="106" spans="4:6" ht="12.75">
      <c r="D106" s="111"/>
      <c r="E106" s="111"/>
      <c r="F106" s="111"/>
    </row>
    <row r="107" spans="4:6" ht="12.75">
      <c r="D107" s="111"/>
      <c r="E107" s="111"/>
      <c r="F107" s="111"/>
    </row>
    <row r="108" spans="4:6" ht="12.75">
      <c r="D108" s="111"/>
      <c r="E108" s="111"/>
      <c r="F108" s="111"/>
    </row>
    <row r="109" spans="4:6" ht="12.75">
      <c r="D109" s="111"/>
      <c r="E109" s="111"/>
      <c r="F109" s="111"/>
    </row>
    <row r="110" spans="4:6" ht="12.75">
      <c r="D110" s="111"/>
      <c r="E110" s="111"/>
      <c r="F110" s="111"/>
    </row>
    <row r="111" spans="4:6" ht="12.75">
      <c r="D111" s="111"/>
      <c r="E111" s="111"/>
      <c r="F111" s="111"/>
    </row>
    <row r="112" spans="4:6" ht="12.75">
      <c r="D112" s="111"/>
      <c r="E112" s="111"/>
      <c r="F112" s="111"/>
    </row>
    <row r="113" spans="4:6" ht="12.75">
      <c r="D113" s="111"/>
      <c r="E113" s="111"/>
      <c r="F113" s="111"/>
    </row>
    <row r="114" spans="4:6" ht="12.75">
      <c r="D114" s="111"/>
      <c r="E114" s="111"/>
      <c r="F114" s="111"/>
    </row>
    <row r="115" spans="4:6" ht="12.75">
      <c r="D115" s="111"/>
      <c r="E115" s="111"/>
      <c r="F115" s="111"/>
    </row>
    <row r="116" spans="4:6" ht="12.75">
      <c r="D116" s="111"/>
      <c r="E116" s="111"/>
      <c r="F116" s="111"/>
    </row>
    <row r="117" spans="4:6" ht="12.75">
      <c r="D117" s="111"/>
      <c r="E117" s="111"/>
      <c r="F117" s="111"/>
    </row>
    <row r="118" spans="4:6" ht="12.75">
      <c r="D118" s="111"/>
      <c r="E118" s="111"/>
      <c r="F118" s="111"/>
    </row>
    <row r="119" spans="4:6" ht="12.75">
      <c r="D119" s="111"/>
      <c r="E119" s="111"/>
      <c r="F119" s="111"/>
    </row>
    <row r="120" spans="4:6" ht="12.75">
      <c r="D120" s="111"/>
      <c r="E120" s="111"/>
      <c r="F120" s="111"/>
    </row>
    <row r="121" spans="4:6" ht="12.75">
      <c r="D121" s="111"/>
      <c r="E121" s="111"/>
      <c r="F121" s="111"/>
    </row>
    <row r="122" spans="4:6" ht="12.75">
      <c r="D122" s="111"/>
      <c r="E122" s="111"/>
      <c r="F122" s="111"/>
    </row>
    <row r="123" spans="4:6" ht="12.75">
      <c r="D123" s="111"/>
      <c r="E123" s="111"/>
      <c r="F123" s="111"/>
    </row>
    <row r="124" spans="4:6" ht="12.75">
      <c r="D124" s="111"/>
      <c r="E124" s="111"/>
      <c r="F124" s="111"/>
    </row>
    <row r="125" spans="4:6" ht="12.75">
      <c r="D125" s="111"/>
      <c r="E125" s="111"/>
      <c r="F125" s="111"/>
    </row>
    <row r="126" spans="4:6" ht="12.75">
      <c r="D126" s="111"/>
      <c r="E126" s="111"/>
      <c r="F126" s="111"/>
    </row>
    <row r="127" spans="4:6" ht="12.75">
      <c r="D127" s="111"/>
      <c r="E127" s="111"/>
      <c r="F127" s="111"/>
    </row>
    <row r="128" spans="4:6" ht="12.75">
      <c r="D128" s="111"/>
      <c r="E128" s="111"/>
      <c r="F128" s="111"/>
    </row>
    <row r="129" spans="4:6" ht="12.75">
      <c r="D129" s="111"/>
      <c r="E129" s="111"/>
      <c r="F129" s="111"/>
    </row>
    <row r="130" spans="4:6" ht="12.75">
      <c r="D130" s="111"/>
      <c r="E130" s="111"/>
      <c r="F130" s="111"/>
    </row>
    <row r="131" spans="4:6" ht="12.75">
      <c r="D131" s="111"/>
      <c r="E131" s="111"/>
      <c r="F131" s="111"/>
    </row>
    <row r="132" spans="4:6" ht="12.75">
      <c r="D132" s="111"/>
      <c r="E132" s="111"/>
      <c r="F132" s="111"/>
    </row>
    <row r="133" spans="4:6" ht="12.75">
      <c r="D133" s="111"/>
      <c r="E133" s="111"/>
      <c r="F133" s="111"/>
    </row>
    <row r="134" spans="4:6" ht="12.75">
      <c r="D134" s="111"/>
      <c r="E134" s="111"/>
      <c r="F134" s="111"/>
    </row>
    <row r="135" spans="4:6" ht="12.75">
      <c r="D135" s="111"/>
      <c r="E135" s="111"/>
      <c r="F135" s="111"/>
    </row>
    <row r="136" spans="4:6" ht="12.75">
      <c r="D136" s="111"/>
      <c r="E136" s="111"/>
      <c r="F136" s="111"/>
    </row>
    <row r="137" spans="4:6" ht="12.75">
      <c r="D137" s="111"/>
      <c r="E137" s="111"/>
      <c r="F137" s="111"/>
    </row>
    <row r="138" spans="4:6" ht="12.75">
      <c r="D138" s="111"/>
      <c r="E138" s="111"/>
      <c r="F138" s="111"/>
    </row>
    <row r="139" spans="4:6" ht="12.75">
      <c r="D139" s="111"/>
      <c r="E139" s="111"/>
      <c r="F139" s="111"/>
    </row>
    <row r="140" spans="4:6" ht="12.75">
      <c r="D140" s="111"/>
      <c r="E140" s="111"/>
      <c r="F140" s="111"/>
    </row>
    <row r="141" spans="4:6" ht="12.75">
      <c r="D141" s="111"/>
      <c r="E141" s="111"/>
      <c r="F141" s="111"/>
    </row>
    <row r="142" spans="4:6" ht="12.75">
      <c r="D142" s="111"/>
      <c r="E142" s="111"/>
      <c r="F142" s="111"/>
    </row>
  </sheetData>
  <sheetProtection/>
  <mergeCells count="7">
    <mergeCell ref="A1:E1"/>
    <mergeCell ref="A6:A7"/>
    <mergeCell ref="B3:E3"/>
    <mergeCell ref="D6:E6"/>
    <mergeCell ref="C6:C7"/>
    <mergeCell ref="B6:B7"/>
    <mergeCell ref="D4:E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30.8515625" style="0" customWidth="1"/>
    <col min="3" max="3" width="11.57421875" style="0" customWidth="1"/>
    <col min="4" max="4" width="13.140625" style="0" customWidth="1"/>
    <col min="5" max="5" width="15.140625" style="0" customWidth="1"/>
  </cols>
  <sheetData>
    <row r="1" spans="1:5" ht="12.75">
      <c r="A1" s="202" t="s">
        <v>673</v>
      </c>
      <c r="B1" s="202"/>
      <c r="C1" s="202"/>
      <c r="D1" s="202"/>
      <c r="E1" s="202"/>
    </row>
    <row r="3" spans="1:5" ht="12.75">
      <c r="A3" s="192" t="s">
        <v>581</v>
      </c>
      <c r="B3" s="192"/>
      <c r="C3" s="192"/>
      <c r="D3" s="192"/>
      <c r="E3" s="192"/>
    </row>
    <row r="4" spans="1:5" ht="12.75">
      <c r="A4" s="104"/>
      <c r="B4" s="104"/>
      <c r="C4" s="104"/>
      <c r="D4" s="104"/>
      <c r="E4" s="112" t="s">
        <v>546</v>
      </c>
    </row>
    <row r="5" spans="1:5" ht="12.75">
      <c r="A5" s="6" t="s">
        <v>18</v>
      </c>
      <c r="B5" s="9" t="s">
        <v>304</v>
      </c>
      <c r="C5" s="9" t="s">
        <v>19</v>
      </c>
      <c r="D5" s="9" t="s">
        <v>20</v>
      </c>
      <c r="E5" s="9" t="s">
        <v>48</v>
      </c>
    </row>
    <row r="6" spans="1:5" ht="30" customHeight="1">
      <c r="A6" s="156" t="s">
        <v>582</v>
      </c>
      <c r="B6" s="156" t="s">
        <v>0</v>
      </c>
      <c r="C6" s="156" t="s">
        <v>583</v>
      </c>
      <c r="D6" s="156" t="s">
        <v>584</v>
      </c>
      <c r="E6" s="156" t="s">
        <v>585</v>
      </c>
    </row>
    <row r="7" spans="1:5" ht="12.75">
      <c r="A7" s="156" t="s">
        <v>586</v>
      </c>
      <c r="B7" s="156" t="s">
        <v>587</v>
      </c>
      <c r="C7" s="70"/>
      <c r="D7" s="70"/>
      <c r="E7" s="70"/>
    </row>
    <row r="8" spans="1:5" ht="12.75">
      <c r="A8" s="156" t="s">
        <v>588</v>
      </c>
      <c r="B8" s="156" t="s">
        <v>589</v>
      </c>
      <c r="C8" s="70">
        <v>0</v>
      </c>
      <c r="D8" s="70">
        <v>0</v>
      </c>
      <c r="E8" s="70"/>
    </row>
    <row r="9" spans="1:5" ht="12.75">
      <c r="A9" s="156" t="s">
        <v>590</v>
      </c>
      <c r="B9" s="156" t="s">
        <v>591</v>
      </c>
      <c r="C9" s="70">
        <v>424</v>
      </c>
      <c r="D9" s="70">
        <v>424</v>
      </c>
      <c r="E9" s="70"/>
    </row>
    <row r="10" spans="1:5" ht="12.75">
      <c r="A10" s="156" t="s">
        <v>592</v>
      </c>
      <c r="B10" s="156" t="s">
        <v>593</v>
      </c>
      <c r="C10" s="70">
        <v>0</v>
      </c>
      <c r="D10" s="70">
        <v>0</v>
      </c>
      <c r="E10" s="70"/>
    </row>
    <row r="11" spans="1:5" ht="25.5">
      <c r="A11" s="156" t="s">
        <v>594</v>
      </c>
      <c r="B11" s="156" t="s">
        <v>595</v>
      </c>
      <c r="C11" s="70">
        <v>0</v>
      </c>
      <c r="D11" s="70">
        <v>0</v>
      </c>
      <c r="E11" s="70"/>
    </row>
    <row r="12" spans="1:5" ht="12.75">
      <c r="A12" s="156" t="s">
        <v>596</v>
      </c>
      <c r="B12" s="156" t="s">
        <v>7</v>
      </c>
      <c r="C12" s="70">
        <v>424</v>
      </c>
      <c r="D12" s="70">
        <v>424</v>
      </c>
      <c r="E12" s="70"/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57421875" style="151" customWidth="1"/>
    <col min="2" max="2" width="39.8515625" style="151" customWidth="1"/>
    <col min="3" max="16384" width="9.140625" style="151" customWidth="1"/>
  </cols>
  <sheetData>
    <row r="1" spans="1:9" ht="12.75">
      <c r="A1" s="219" t="s">
        <v>674</v>
      </c>
      <c r="B1" s="219"/>
      <c r="C1" s="219"/>
      <c r="D1" s="219"/>
      <c r="E1" s="219"/>
      <c r="F1" s="219"/>
      <c r="G1" s="219"/>
      <c r="H1" s="219"/>
      <c r="I1" s="219"/>
    </row>
    <row r="3" spans="1:9" ht="12.75">
      <c r="A3" s="220" t="s">
        <v>364</v>
      </c>
      <c r="B3" s="220"/>
      <c r="C3" s="220"/>
      <c r="D3" s="220"/>
      <c r="E3" s="220"/>
      <c r="F3" s="220"/>
      <c r="G3" s="220"/>
      <c r="H3" s="220"/>
      <c r="I3" s="220"/>
    </row>
    <row r="4" ht="12.75">
      <c r="I4" s="151" t="s">
        <v>339</v>
      </c>
    </row>
    <row r="5" spans="1:9" ht="12.75">
      <c r="A5" s="153"/>
      <c r="B5" s="153" t="s">
        <v>5</v>
      </c>
      <c r="C5" s="153" t="s">
        <v>304</v>
      </c>
      <c r="D5" s="153" t="s">
        <v>19</v>
      </c>
      <c r="E5" s="153" t="s">
        <v>20</v>
      </c>
      <c r="F5" s="153" t="s">
        <v>48</v>
      </c>
      <c r="G5" s="153" t="s">
        <v>36</v>
      </c>
      <c r="H5" s="153" t="s">
        <v>37</v>
      </c>
      <c r="I5" s="153" t="s">
        <v>38</v>
      </c>
    </row>
    <row r="6" spans="1:9" ht="12.75">
      <c r="A6" s="153">
        <v>1</v>
      </c>
      <c r="B6" s="154" t="s">
        <v>365</v>
      </c>
      <c r="C6" s="153" t="s">
        <v>597</v>
      </c>
      <c r="D6" s="153" t="s">
        <v>598</v>
      </c>
      <c r="E6" s="153" t="s">
        <v>599</v>
      </c>
      <c r="F6" s="154" t="s">
        <v>366</v>
      </c>
      <c r="G6" s="153"/>
      <c r="H6" s="153"/>
      <c r="I6" s="153"/>
    </row>
    <row r="7" spans="1:9" ht="12.75">
      <c r="A7" s="153"/>
      <c r="B7" s="153"/>
      <c r="C7" s="153">
        <v>2014</v>
      </c>
      <c r="D7" s="153">
        <v>2014</v>
      </c>
      <c r="E7" s="153">
        <v>2014</v>
      </c>
      <c r="F7" s="153">
        <v>2014</v>
      </c>
      <c r="G7" s="153">
        <v>2015</v>
      </c>
      <c r="H7" s="153">
        <v>2016</v>
      </c>
      <c r="I7" s="153">
        <v>2017</v>
      </c>
    </row>
    <row r="8" spans="1:9" ht="12.75">
      <c r="A8" s="153">
        <v>2</v>
      </c>
      <c r="B8" s="153" t="s">
        <v>367</v>
      </c>
      <c r="C8" s="153"/>
      <c r="D8" s="153"/>
      <c r="E8" s="153"/>
      <c r="F8" s="153"/>
      <c r="G8" s="153"/>
      <c r="H8" s="153"/>
      <c r="I8" s="153"/>
    </row>
    <row r="9" spans="1:9" ht="25.5">
      <c r="A9" s="153">
        <v>3</v>
      </c>
      <c r="B9" s="157" t="s">
        <v>368</v>
      </c>
      <c r="C9" s="153"/>
      <c r="D9" s="153"/>
      <c r="E9" s="153"/>
      <c r="F9" s="153"/>
      <c r="G9" s="153"/>
      <c r="H9" s="153"/>
      <c r="I9" s="153"/>
    </row>
    <row r="10" spans="1:9" ht="25.5">
      <c r="A10" s="153">
        <v>4</v>
      </c>
      <c r="B10" s="157" t="s">
        <v>369</v>
      </c>
      <c r="C10" s="153"/>
      <c r="D10" s="153"/>
      <c r="E10" s="153"/>
      <c r="F10" s="153"/>
      <c r="G10" s="153"/>
      <c r="H10" s="153"/>
      <c r="I10" s="153"/>
    </row>
    <row r="11" spans="1:9" ht="12.75">
      <c r="A11" s="153">
        <v>5</v>
      </c>
      <c r="B11" s="153" t="s">
        <v>370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</row>
    <row r="12" spans="1:9" ht="12.75">
      <c r="A12" s="153">
        <v>6</v>
      </c>
      <c r="B12" s="153" t="s">
        <v>371</v>
      </c>
      <c r="C12" s="153"/>
      <c r="D12" s="153"/>
      <c r="E12" s="153"/>
      <c r="F12" s="153"/>
      <c r="G12" s="153"/>
      <c r="H12" s="153"/>
      <c r="I12" s="153"/>
    </row>
    <row r="13" spans="1:9" ht="12.75">
      <c r="A13" s="153">
        <v>7</v>
      </c>
      <c r="B13" s="153" t="s">
        <v>372</v>
      </c>
      <c r="C13" s="153"/>
      <c r="D13" s="153"/>
      <c r="E13" s="153"/>
      <c r="F13" s="153"/>
      <c r="G13" s="153"/>
      <c r="H13" s="153"/>
      <c r="I13" s="153"/>
    </row>
    <row r="14" spans="1:9" ht="12.75">
      <c r="A14" s="153">
        <v>8</v>
      </c>
      <c r="B14" s="154" t="s">
        <v>7</v>
      </c>
      <c r="C14" s="154">
        <f aca="true" t="shared" si="0" ref="C14:I14">SUM(C11:C13)</f>
        <v>0</v>
      </c>
      <c r="D14" s="154">
        <f t="shared" si="0"/>
        <v>0</v>
      </c>
      <c r="E14" s="154">
        <f t="shared" si="0"/>
        <v>0</v>
      </c>
      <c r="F14" s="154">
        <f t="shared" si="0"/>
        <v>0</v>
      </c>
      <c r="G14" s="154">
        <f t="shared" si="0"/>
        <v>0</v>
      </c>
      <c r="H14" s="154">
        <f t="shared" si="0"/>
        <v>0</v>
      </c>
      <c r="I14" s="154">
        <f t="shared" si="0"/>
        <v>0</v>
      </c>
    </row>
  </sheetData>
  <sheetProtection/>
  <mergeCells count="2">
    <mergeCell ref="A1:I1"/>
    <mergeCell ref="A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140625" style="151" customWidth="1"/>
    <col min="2" max="2" width="112.8515625" style="151" customWidth="1"/>
    <col min="3" max="3" width="15.8515625" style="151" customWidth="1"/>
    <col min="4" max="16384" width="9.140625" style="151" customWidth="1"/>
  </cols>
  <sheetData>
    <row r="1" spans="1:3" ht="12.75">
      <c r="A1" s="219" t="s">
        <v>675</v>
      </c>
      <c r="B1" s="219"/>
      <c r="C1" s="219"/>
    </row>
    <row r="2" ht="12.75">
      <c r="B2" s="152"/>
    </row>
    <row r="3" spans="1:3" ht="12.75">
      <c r="A3" s="221" t="s">
        <v>671</v>
      </c>
      <c r="B3" s="221"/>
      <c r="C3" s="221"/>
    </row>
    <row r="4" spans="1:3" ht="12.75">
      <c r="A4" s="182"/>
      <c r="B4" s="182"/>
      <c r="C4" s="183" t="s">
        <v>546</v>
      </c>
    </row>
    <row r="5" spans="1:6" ht="12.75">
      <c r="A5" s="153"/>
      <c r="B5" s="153" t="s">
        <v>5</v>
      </c>
      <c r="C5" s="153" t="s">
        <v>315</v>
      </c>
      <c r="D5" s="187"/>
      <c r="E5" s="186"/>
      <c r="F5" s="186"/>
    </row>
    <row r="6" spans="1:6" ht="12.75">
      <c r="A6" s="153">
        <v>1</v>
      </c>
      <c r="B6" s="154" t="s">
        <v>340</v>
      </c>
      <c r="C6" s="184" t="s">
        <v>672</v>
      </c>
      <c r="D6" s="186"/>
      <c r="E6" s="186"/>
      <c r="F6" s="186"/>
    </row>
    <row r="7" spans="1:6" ht="12.75">
      <c r="A7" s="153">
        <v>2</v>
      </c>
      <c r="B7" s="153" t="s">
        <v>341</v>
      </c>
      <c r="C7" s="185">
        <v>11933</v>
      </c>
      <c r="D7" s="186"/>
      <c r="E7" s="186"/>
      <c r="F7" s="186"/>
    </row>
    <row r="8" spans="1:6" ht="12.75">
      <c r="A8" s="153">
        <v>3</v>
      </c>
      <c r="B8" s="153" t="s">
        <v>342</v>
      </c>
      <c r="C8" s="185">
        <v>0</v>
      </c>
      <c r="D8" s="186"/>
      <c r="E8" s="186"/>
      <c r="F8" s="186"/>
    </row>
    <row r="9" spans="1:6" ht="12.75">
      <c r="A9" s="153">
        <v>4</v>
      </c>
      <c r="B9" s="153" t="s">
        <v>343</v>
      </c>
      <c r="C9" s="185">
        <v>0</v>
      </c>
      <c r="D9" s="186"/>
      <c r="E9" s="186"/>
      <c r="F9" s="186"/>
    </row>
    <row r="10" spans="1:6" ht="12.75">
      <c r="A10" s="153">
        <v>5</v>
      </c>
      <c r="B10" s="153" t="s">
        <v>344</v>
      </c>
      <c r="C10" s="185">
        <v>0</v>
      </c>
      <c r="D10" s="186"/>
      <c r="E10" s="186"/>
      <c r="F10" s="186"/>
    </row>
    <row r="11" spans="1:6" ht="12.75">
      <c r="A11" s="153">
        <v>6</v>
      </c>
      <c r="B11" s="153" t="s">
        <v>345</v>
      </c>
      <c r="C11" s="185">
        <v>0</v>
      </c>
      <c r="D11" s="186"/>
      <c r="E11" s="186"/>
      <c r="F11" s="186"/>
    </row>
    <row r="12" spans="1:6" ht="12.75">
      <c r="A12" s="153">
        <v>7</v>
      </c>
      <c r="B12" s="153" t="s">
        <v>346</v>
      </c>
      <c r="C12" s="185">
        <v>0</v>
      </c>
      <c r="D12" s="186"/>
      <c r="E12" s="186"/>
      <c r="F12" s="186"/>
    </row>
    <row r="13" spans="1:6" ht="12.75">
      <c r="A13" s="153">
        <v>8</v>
      </c>
      <c r="B13" s="153" t="s">
        <v>347</v>
      </c>
      <c r="C13" s="185">
        <v>0</v>
      </c>
      <c r="D13" s="186"/>
      <c r="E13" s="186"/>
      <c r="F13" s="186"/>
    </row>
    <row r="14" spans="1:6" ht="12.75">
      <c r="A14" s="153">
        <v>9</v>
      </c>
      <c r="B14" s="153" t="s">
        <v>348</v>
      </c>
      <c r="C14" s="185">
        <f>SUM(C7:C13)</f>
        <v>11933</v>
      </c>
      <c r="D14" s="186"/>
      <c r="E14" s="186"/>
      <c r="F14" s="186"/>
    </row>
    <row r="15" spans="1:6" ht="12.75">
      <c r="A15" s="153">
        <v>10</v>
      </c>
      <c r="B15" s="153" t="s">
        <v>349</v>
      </c>
      <c r="C15" s="185">
        <f>C14/2</f>
        <v>5966.5</v>
      </c>
      <c r="D15" s="186"/>
      <c r="E15" s="186"/>
      <c r="F15" s="186"/>
    </row>
    <row r="16" spans="1:6" ht="12.75">
      <c r="A16" s="153"/>
      <c r="B16" s="153" t="s">
        <v>5</v>
      </c>
      <c r="C16" s="153" t="s">
        <v>315</v>
      </c>
      <c r="D16" s="186"/>
      <c r="E16" s="186"/>
      <c r="F16" s="186"/>
    </row>
    <row r="17" spans="1:6" ht="12.75">
      <c r="A17" s="153"/>
      <c r="B17" s="153"/>
      <c r="C17" s="153"/>
      <c r="D17" s="186"/>
      <c r="E17" s="186"/>
      <c r="F17" s="186"/>
    </row>
    <row r="18" spans="1:6" ht="12.75">
      <c r="A18" s="153">
        <v>11</v>
      </c>
      <c r="B18" s="154" t="s">
        <v>350</v>
      </c>
      <c r="C18" s="153"/>
      <c r="D18" s="186"/>
      <c r="E18" s="186"/>
      <c r="F18" s="186"/>
    </row>
    <row r="19" spans="1:6" ht="12.75">
      <c r="A19" s="153"/>
      <c r="B19" s="153"/>
      <c r="C19" s="153"/>
      <c r="D19" s="186"/>
      <c r="E19" s="186"/>
      <c r="F19" s="186"/>
    </row>
    <row r="20" spans="1:6" ht="12.75">
      <c r="A20" s="153">
        <v>12</v>
      </c>
      <c r="B20" s="188" t="s">
        <v>600</v>
      </c>
      <c r="C20" s="185">
        <v>0</v>
      </c>
      <c r="D20" s="186"/>
      <c r="E20" s="186"/>
      <c r="F20" s="186"/>
    </row>
    <row r="21" spans="1:6" ht="12.75">
      <c r="A21" s="153">
        <v>13</v>
      </c>
      <c r="B21" s="153" t="s">
        <v>352</v>
      </c>
      <c r="C21" s="185">
        <v>0</v>
      </c>
      <c r="D21" s="186"/>
      <c r="E21" s="186"/>
      <c r="F21" s="186"/>
    </row>
    <row r="22" spans="1:6" ht="12.75">
      <c r="A22" s="153">
        <v>14</v>
      </c>
      <c r="B22" s="153" t="s">
        <v>353</v>
      </c>
      <c r="C22" s="185">
        <v>0</v>
      </c>
      <c r="D22" s="186"/>
      <c r="E22" s="186"/>
      <c r="F22" s="186"/>
    </row>
    <row r="23" spans="1:6" ht="12.75">
      <c r="A23" s="153">
        <v>15</v>
      </c>
      <c r="B23" s="153" t="s">
        <v>354</v>
      </c>
      <c r="C23" s="185">
        <v>0</v>
      </c>
      <c r="D23" s="186"/>
      <c r="E23" s="186"/>
      <c r="F23" s="186"/>
    </row>
    <row r="24" spans="1:6" ht="12.75">
      <c r="A24" s="153">
        <v>16</v>
      </c>
      <c r="B24" s="153" t="s">
        <v>355</v>
      </c>
      <c r="C24" s="185">
        <v>0</v>
      </c>
      <c r="D24" s="186"/>
      <c r="E24" s="186"/>
      <c r="F24" s="186"/>
    </row>
    <row r="25" spans="1:6" ht="12.75">
      <c r="A25" s="153">
        <v>17</v>
      </c>
      <c r="B25" s="153" t="s">
        <v>356</v>
      </c>
      <c r="C25" s="185">
        <v>0</v>
      </c>
      <c r="D25" s="186"/>
      <c r="E25" s="186"/>
      <c r="F25" s="186"/>
    </row>
    <row r="26" spans="1:6" ht="12.75">
      <c r="A26" s="153">
        <v>18</v>
      </c>
      <c r="B26" s="153" t="s">
        <v>601</v>
      </c>
      <c r="C26" s="185">
        <v>0</v>
      </c>
      <c r="D26" s="186"/>
      <c r="E26" s="186"/>
      <c r="F26" s="186"/>
    </row>
    <row r="27" spans="1:6" ht="12.75">
      <c r="A27" s="153">
        <v>19</v>
      </c>
      <c r="B27" s="153" t="s">
        <v>7</v>
      </c>
      <c r="C27" s="185">
        <v>0</v>
      </c>
      <c r="D27" s="186"/>
      <c r="E27" s="186"/>
      <c r="F27" s="186"/>
    </row>
    <row r="28" spans="1:6" ht="12.75">
      <c r="A28" s="153">
        <v>20</v>
      </c>
      <c r="B28" s="153" t="s">
        <v>358</v>
      </c>
      <c r="C28" s="185">
        <v>0</v>
      </c>
      <c r="D28" s="186"/>
      <c r="E28" s="186"/>
      <c r="F28" s="186"/>
    </row>
    <row r="29" spans="1:6" ht="12.75">
      <c r="A29" s="153"/>
      <c r="B29" s="153"/>
      <c r="C29" s="185"/>
      <c r="D29" s="186"/>
      <c r="E29" s="186"/>
      <c r="F29" s="186"/>
    </row>
    <row r="30" spans="1:6" ht="12.75">
      <c r="A30" s="153">
        <v>21</v>
      </c>
      <c r="B30" s="153" t="s">
        <v>359</v>
      </c>
      <c r="C30" s="185">
        <v>0</v>
      </c>
      <c r="D30" s="186"/>
      <c r="E30" s="186"/>
      <c r="F30" s="186"/>
    </row>
    <row r="31" spans="1:6" ht="12.75">
      <c r="A31" s="153"/>
      <c r="B31" s="153"/>
      <c r="C31" s="153"/>
      <c r="D31" s="186"/>
      <c r="E31" s="186"/>
      <c r="F31" s="186"/>
    </row>
    <row r="32" spans="1:6" ht="12.75">
      <c r="A32" s="153">
        <v>22</v>
      </c>
      <c r="B32" s="154" t="s">
        <v>602</v>
      </c>
      <c r="C32" s="153"/>
      <c r="D32" s="186"/>
      <c r="E32" s="186"/>
      <c r="F32" s="186"/>
    </row>
    <row r="33" spans="1:6" ht="12.75">
      <c r="A33" s="153"/>
      <c r="B33" s="153" t="s">
        <v>5</v>
      </c>
      <c r="C33" s="153" t="s">
        <v>315</v>
      </c>
      <c r="D33" s="186"/>
      <c r="E33" s="186"/>
      <c r="F33" s="186"/>
    </row>
    <row r="34" spans="1:6" ht="12.75">
      <c r="A34" s="153">
        <v>23</v>
      </c>
      <c r="B34" s="153" t="s">
        <v>360</v>
      </c>
      <c r="C34" s="189"/>
      <c r="D34" s="186"/>
      <c r="E34" s="186"/>
      <c r="F34" s="186"/>
    </row>
    <row r="35" spans="1:6" ht="12.75">
      <c r="A35" s="153">
        <v>24</v>
      </c>
      <c r="B35" s="153" t="s">
        <v>603</v>
      </c>
      <c r="C35" s="185"/>
      <c r="D35" s="186"/>
      <c r="E35" s="186"/>
      <c r="F35" s="186"/>
    </row>
    <row r="36" spans="1:6" ht="12.75">
      <c r="A36" s="153">
        <v>25</v>
      </c>
      <c r="B36" s="153" t="s">
        <v>604</v>
      </c>
      <c r="C36" s="185"/>
      <c r="D36" s="186"/>
      <c r="E36" s="186"/>
      <c r="F36" s="186"/>
    </row>
    <row r="37" spans="1:6" ht="12.75">
      <c r="A37" s="153">
        <v>26</v>
      </c>
      <c r="B37" s="153" t="s">
        <v>7</v>
      </c>
      <c r="C37" s="185"/>
      <c r="D37" s="186"/>
      <c r="E37" s="186"/>
      <c r="F37" s="186"/>
    </row>
    <row r="38" spans="1:6" ht="12.75">
      <c r="A38" s="155"/>
      <c r="B38" s="155"/>
      <c r="C38" s="155"/>
      <c r="D38" s="186"/>
      <c r="E38" s="186"/>
      <c r="F38" s="186"/>
    </row>
    <row r="39" spans="1:6" ht="12.75">
      <c r="A39" s="155"/>
      <c r="B39" s="155"/>
      <c r="C39" s="155"/>
      <c r="D39" s="186"/>
      <c r="E39" s="186"/>
      <c r="F39" s="186"/>
    </row>
    <row r="40" spans="4:6" ht="12.75">
      <c r="D40" s="186"/>
      <c r="E40" s="186"/>
      <c r="F40" s="186"/>
    </row>
    <row r="41" spans="4:6" ht="12.75">
      <c r="D41" s="186"/>
      <c r="E41" s="186"/>
      <c r="F41" s="186"/>
    </row>
    <row r="42" spans="4:6" ht="12.75">
      <c r="D42" s="186"/>
      <c r="E42" s="186"/>
      <c r="F42" s="186"/>
    </row>
  </sheetData>
  <sheetProtection/>
  <mergeCells count="2">
    <mergeCell ref="A1:C1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13" width="10.421875" style="0" customWidth="1"/>
  </cols>
  <sheetData>
    <row r="1" spans="1:8" ht="12.75">
      <c r="A1" s="194" t="s">
        <v>566</v>
      </c>
      <c r="B1" s="194"/>
      <c r="C1" s="194"/>
      <c r="D1" s="194"/>
      <c r="E1" s="194"/>
      <c r="F1" s="194"/>
      <c r="G1" s="194"/>
      <c r="H1" s="194"/>
    </row>
    <row r="4" spans="1:12" ht="12.75">
      <c r="A4" s="192" t="s">
        <v>63</v>
      </c>
      <c r="B4" s="192"/>
      <c r="C4" s="192"/>
      <c r="D4" s="192"/>
      <c r="E4" s="192"/>
      <c r="F4" s="192"/>
      <c r="G4" s="192"/>
      <c r="H4" s="192"/>
      <c r="I4" s="10"/>
      <c r="J4" s="10"/>
      <c r="K4" s="10"/>
      <c r="L4" s="10"/>
    </row>
    <row r="5" spans="2:12" ht="12.75">
      <c r="B5" s="5"/>
      <c r="E5" s="10"/>
      <c r="F5" s="10"/>
      <c r="G5" s="10"/>
      <c r="H5" s="138" t="s">
        <v>546</v>
      </c>
      <c r="I5" s="10"/>
      <c r="J5" s="10"/>
      <c r="K5" s="10"/>
      <c r="L5" s="10"/>
    </row>
    <row r="6" spans="1:12" ht="12.75">
      <c r="A6" s="6" t="s">
        <v>18</v>
      </c>
      <c r="B6" s="9" t="s">
        <v>304</v>
      </c>
      <c r="C6" s="6" t="s">
        <v>19</v>
      </c>
      <c r="D6" s="6" t="s">
        <v>20</v>
      </c>
      <c r="E6" s="6" t="s">
        <v>48</v>
      </c>
      <c r="F6" s="17" t="s">
        <v>36</v>
      </c>
      <c r="G6" s="17" t="s">
        <v>37</v>
      </c>
      <c r="H6" s="145" t="s">
        <v>38</v>
      </c>
      <c r="I6" s="10"/>
      <c r="J6" s="10"/>
      <c r="K6" s="10"/>
      <c r="L6" s="10"/>
    </row>
    <row r="7" spans="1:12" ht="12.75">
      <c r="A7" s="195" t="s">
        <v>561</v>
      </c>
      <c r="B7" s="197" t="s">
        <v>0</v>
      </c>
      <c r="C7" s="73" t="s">
        <v>49</v>
      </c>
      <c r="D7" s="143"/>
      <c r="E7" s="21"/>
      <c r="F7" s="195" t="s">
        <v>313</v>
      </c>
      <c r="G7" s="195" t="s">
        <v>394</v>
      </c>
      <c r="H7" s="199" t="s">
        <v>541</v>
      </c>
      <c r="I7" s="10"/>
      <c r="J7" s="11"/>
      <c r="K7" s="10"/>
      <c r="L7" s="10"/>
    </row>
    <row r="8" spans="1:12" ht="12.75">
      <c r="A8" s="196"/>
      <c r="B8" s="198"/>
      <c r="C8" s="144" t="s">
        <v>42</v>
      </c>
      <c r="D8" s="144" t="s">
        <v>45</v>
      </c>
      <c r="E8" s="144" t="s">
        <v>44</v>
      </c>
      <c r="F8" s="196"/>
      <c r="G8" s="196"/>
      <c r="H8" s="200"/>
      <c r="I8" s="10"/>
      <c r="J8" s="11"/>
      <c r="K8" s="10"/>
      <c r="L8" s="10"/>
    </row>
    <row r="9" spans="1:12" ht="12.75">
      <c r="A9" s="9">
        <v>1</v>
      </c>
      <c r="B9" s="18" t="s">
        <v>47</v>
      </c>
      <c r="C9" s="7"/>
      <c r="D9" s="9"/>
      <c r="E9" s="18"/>
      <c r="F9" s="9"/>
      <c r="G9" s="9"/>
      <c r="H9" s="7"/>
      <c r="I9" s="10"/>
      <c r="J9" s="11"/>
      <c r="K9" s="10"/>
      <c r="L9" s="10"/>
    </row>
    <row r="10" spans="1:12" ht="12.75">
      <c r="A10" s="9">
        <v>2</v>
      </c>
      <c r="B10" s="18" t="s">
        <v>50</v>
      </c>
      <c r="C10" s="7"/>
      <c r="D10" s="9"/>
      <c r="E10" s="18"/>
      <c r="F10" s="9"/>
      <c r="G10" s="9"/>
      <c r="H10" s="7"/>
      <c r="I10" s="10"/>
      <c r="J10" s="11"/>
      <c r="K10" s="10"/>
      <c r="L10" s="10"/>
    </row>
    <row r="11" spans="1:12" ht="12.75">
      <c r="A11" s="9">
        <v>3</v>
      </c>
      <c r="B11" s="6" t="s">
        <v>51</v>
      </c>
      <c r="C11" s="77">
        <v>29318</v>
      </c>
      <c r="D11" s="92">
        <v>96</v>
      </c>
      <c r="E11" s="77">
        <v>0</v>
      </c>
      <c r="F11" s="77">
        <f>SUM(C11:E11)</f>
        <v>29414</v>
      </c>
      <c r="G11" s="77">
        <v>36822</v>
      </c>
      <c r="H11" s="77">
        <v>36822</v>
      </c>
      <c r="I11" s="10"/>
      <c r="J11" s="10"/>
      <c r="K11" s="10"/>
      <c r="L11" s="10"/>
    </row>
    <row r="12" spans="1:12" ht="12.75">
      <c r="A12" s="9">
        <v>4</v>
      </c>
      <c r="B12" s="9" t="s">
        <v>52</v>
      </c>
      <c r="C12" s="92">
        <v>5061</v>
      </c>
      <c r="D12" s="92">
        <v>0</v>
      </c>
      <c r="E12" s="77">
        <v>0</v>
      </c>
      <c r="F12" s="77">
        <f>SUM(C12:E12)</f>
        <v>5061</v>
      </c>
      <c r="G12" s="92">
        <v>6248</v>
      </c>
      <c r="H12" s="92">
        <v>6248</v>
      </c>
      <c r="I12" s="10"/>
      <c r="J12" s="2"/>
      <c r="K12" s="10"/>
      <c r="L12" s="10"/>
    </row>
    <row r="13" spans="1:12" ht="12.75">
      <c r="A13" s="9">
        <v>5</v>
      </c>
      <c r="B13" s="9" t="s">
        <v>53</v>
      </c>
      <c r="C13" s="92">
        <v>23810</v>
      </c>
      <c r="D13" s="92">
        <v>0</v>
      </c>
      <c r="E13" s="77">
        <v>0</v>
      </c>
      <c r="F13" s="77">
        <f>SUM(C13:E13)</f>
        <v>23810</v>
      </c>
      <c r="G13" s="92">
        <v>20883</v>
      </c>
      <c r="H13" s="137">
        <v>20763</v>
      </c>
      <c r="I13" s="10"/>
      <c r="J13" s="31"/>
      <c r="K13" s="31"/>
      <c r="L13" s="31"/>
    </row>
    <row r="14" spans="1:12" ht="12.75">
      <c r="A14" s="9">
        <v>6</v>
      </c>
      <c r="B14" s="9" t="s">
        <v>54</v>
      </c>
      <c r="C14" s="92">
        <v>10679</v>
      </c>
      <c r="D14" s="92">
        <v>1250</v>
      </c>
      <c r="E14" s="77">
        <v>0</v>
      </c>
      <c r="F14" s="77">
        <f>SUM(C14:E14)</f>
        <v>11929</v>
      </c>
      <c r="G14" s="92">
        <v>13340</v>
      </c>
      <c r="H14" s="92">
        <v>13105</v>
      </c>
      <c r="I14" s="12"/>
      <c r="J14" s="2"/>
      <c r="K14" s="10"/>
      <c r="L14" s="10"/>
    </row>
    <row r="15" spans="1:12" ht="12.75">
      <c r="A15" s="9">
        <v>7</v>
      </c>
      <c r="B15" s="9" t="s">
        <v>55</v>
      </c>
      <c r="C15" s="92">
        <v>48291</v>
      </c>
      <c r="D15" s="92">
        <v>8203</v>
      </c>
      <c r="E15" s="77">
        <v>0</v>
      </c>
      <c r="F15" s="77">
        <f>SUM(C15:E15)</f>
        <v>56494</v>
      </c>
      <c r="G15" s="92">
        <v>58384</v>
      </c>
      <c r="H15" s="92">
        <v>56682</v>
      </c>
      <c r="I15" s="8"/>
      <c r="J15" s="8"/>
      <c r="K15" s="10"/>
      <c r="L15" s="10"/>
    </row>
    <row r="16" spans="1:12" ht="12.75">
      <c r="A16" s="9">
        <v>8</v>
      </c>
      <c r="B16" s="7" t="s">
        <v>46</v>
      </c>
      <c r="C16" s="78">
        <f aca="true" t="shared" si="0" ref="C16:H16">SUM(C11:C15)</f>
        <v>117159</v>
      </c>
      <c r="D16" s="78">
        <f t="shared" si="0"/>
        <v>9549</v>
      </c>
      <c r="E16" s="78">
        <f t="shared" si="0"/>
        <v>0</v>
      </c>
      <c r="F16" s="78">
        <f t="shared" si="0"/>
        <v>126708</v>
      </c>
      <c r="G16" s="78">
        <f t="shared" si="0"/>
        <v>135677</v>
      </c>
      <c r="H16" s="78">
        <f t="shared" si="0"/>
        <v>133620</v>
      </c>
      <c r="I16" s="10"/>
      <c r="J16" s="2"/>
      <c r="K16" s="10"/>
      <c r="L16" s="10"/>
    </row>
    <row r="17" spans="1:12" ht="12.75">
      <c r="A17" s="9"/>
      <c r="B17" s="9"/>
      <c r="C17" s="92"/>
      <c r="D17" s="92"/>
      <c r="E17" s="77"/>
      <c r="F17" s="92"/>
      <c r="G17" s="92"/>
      <c r="H17" s="92"/>
      <c r="I17" s="10"/>
      <c r="J17" s="2"/>
      <c r="K17" s="10"/>
      <c r="L17" s="10"/>
    </row>
    <row r="18" spans="1:12" ht="12.75">
      <c r="A18" s="33">
        <v>9</v>
      </c>
      <c r="B18" s="7" t="s">
        <v>56</v>
      </c>
      <c r="C18" s="92"/>
      <c r="D18" s="92"/>
      <c r="E18" s="78"/>
      <c r="F18" s="92"/>
      <c r="G18" s="92"/>
      <c r="H18" s="92"/>
      <c r="I18" s="10"/>
      <c r="J18" s="11"/>
      <c r="K18" s="10"/>
      <c r="L18" s="10"/>
    </row>
    <row r="19" spans="1:12" ht="12.75">
      <c r="A19" s="33">
        <v>10</v>
      </c>
      <c r="B19" s="7" t="s">
        <v>50</v>
      </c>
      <c r="C19" s="92"/>
      <c r="D19" s="92"/>
      <c r="E19" s="78"/>
      <c r="F19" s="92"/>
      <c r="G19" s="92"/>
      <c r="H19" s="92"/>
      <c r="I19" s="10"/>
      <c r="J19" s="11"/>
      <c r="K19" s="10"/>
      <c r="L19" s="10"/>
    </row>
    <row r="20" spans="1:12" ht="12.75">
      <c r="A20" s="9">
        <v>11</v>
      </c>
      <c r="B20" s="9" t="s">
        <v>57</v>
      </c>
      <c r="C20" s="92">
        <v>0</v>
      </c>
      <c r="D20" s="92">
        <v>5292</v>
      </c>
      <c r="E20" s="77">
        <v>0</v>
      </c>
      <c r="F20" s="92">
        <f>SUM(C20:E20)</f>
        <v>5292</v>
      </c>
      <c r="G20" s="92">
        <v>6957</v>
      </c>
      <c r="H20" s="92">
        <v>6573</v>
      </c>
      <c r="I20" s="10"/>
      <c r="J20" s="2"/>
      <c r="K20" s="10"/>
      <c r="L20" s="10"/>
    </row>
    <row r="21" spans="1:12" ht="12.75">
      <c r="A21" s="9">
        <v>12</v>
      </c>
      <c r="B21" s="9" t="s">
        <v>58</v>
      </c>
      <c r="C21" s="92">
        <v>0</v>
      </c>
      <c r="D21" s="92">
        <v>8900</v>
      </c>
      <c r="E21" s="77">
        <v>0</v>
      </c>
      <c r="F21" s="92">
        <f>SUM(C21:E21)</f>
        <v>8900</v>
      </c>
      <c r="G21" s="92">
        <v>8900</v>
      </c>
      <c r="H21" s="92">
        <v>0</v>
      </c>
      <c r="I21" s="10"/>
      <c r="J21" s="2"/>
      <c r="K21" s="10"/>
      <c r="L21" s="10"/>
    </row>
    <row r="22" spans="1:12" ht="12.75">
      <c r="A22" s="9">
        <v>13</v>
      </c>
      <c r="B22" s="9" t="s">
        <v>59</v>
      </c>
      <c r="C22" s="77">
        <v>0</v>
      </c>
      <c r="D22" s="77">
        <v>0</v>
      </c>
      <c r="E22" s="77">
        <v>0</v>
      </c>
      <c r="F22" s="92">
        <f>SUM(C22:E22)</f>
        <v>0</v>
      </c>
      <c r="G22" s="92">
        <v>0</v>
      </c>
      <c r="H22" s="77"/>
      <c r="I22" s="10"/>
      <c r="J22" s="2"/>
      <c r="K22" s="10"/>
      <c r="L22" s="10"/>
    </row>
    <row r="23" spans="1:12" ht="12.75">
      <c r="A23" s="9">
        <v>14</v>
      </c>
      <c r="B23" s="9" t="s">
        <v>60</v>
      </c>
      <c r="C23" s="77">
        <v>0</v>
      </c>
      <c r="D23" s="77">
        <v>0</v>
      </c>
      <c r="E23" s="77">
        <v>0</v>
      </c>
      <c r="F23" s="92">
        <f>SUM(C23:E23)</f>
        <v>0</v>
      </c>
      <c r="G23" s="92">
        <v>0</v>
      </c>
      <c r="H23" s="77"/>
      <c r="I23" s="10"/>
      <c r="J23" s="2"/>
      <c r="K23" s="10"/>
      <c r="L23" s="10"/>
    </row>
    <row r="24" spans="1:12" ht="12.75">
      <c r="A24" s="9">
        <v>15</v>
      </c>
      <c r="B24" s="9" t="s">
        <v>61</v>
      </c>
      <c r="C24" s="77">
        <v>0</v>
      </c>
      <c r="D24" s="77">
        <v>0</v>
      </c>
      <c r="E24" s="77">
        <v>0</v>
      </c>
      <c r="F24" s="92">
        <f>SUM(C24:E24)</f>
        <v>0</v>
      </c>
      <c r="G24" s="92">
        <v>0</v>
      </c>
      <c r="H24" s="77"/>
      <c r="I24" s="10"/>
      <c r="J24" s="2"/>
      <c r="K24" s="10"/>
      <c r="L24" s="10"/>
    </row>
    <row r="25" spans="1:12" ht="12.75">
      <c r="A25" s="9">
        <v>16</v>
      </c>
      <c r="B25" s="7" t="s">
        <v>22</v>
      </c>
      <c r="C25" s="78">
        <f aca="true" t="shared" si="1" ref="C25:H25">SUM(C20:C24)</f>
        <v>0</v>
      </c>
      <c r="D25" s="78">
        <f t="shared" si="1"/>
        <v>14192</v>
      </c>
      <c r="E25" s="78">
        <f t="shared" si="1"/>
        <v>0</v>
      </c>
      <c r="F25" s="78">
        <f t="shared" si="1"/>
        <v>14192</v>
      </c>
      <c r="G25" s="78">
        <f t="shared" si="1"/>
        <v>15857</v>
      </c>
      <c r="H25" s="78">
        <f t="shared" si="1"/>
        <v>6573</v>
      </c>
      <c r="I25" s="10"/>
      <c r="J25" s="2"/>
      <c r="K25" s="10"/>
      <c r="L25" s="10"/>
    </row>
    <row r="26" spans="1:12" ht="12.75">
      <c r="A26" s="9"/>
      <c r="B26" s="6"/>
      <c r="C26" s="77"/>
      <c r="D26" s="77"/>
      <c r="E26" s="78"/>
      <c r="F26" s="77"/>
      <c r="G26" s="77"/>
      <c r="H26" s="77"/>
      <c r="I26" s="10"/>
      <c r="J26" s="10"/>
      <c r="K26" s="10"/>
      <c r="L26" s="10"/>
    </row>
    <row r="27" spans="1:12" ht="12.75">
      <c r="A27" s="30">
        <v>17</v>
      </c>
      <c r="B27" s="7" t="s">
        <v>62</v>
      </c>
      <c r="C27" s="77"/>
      <c r="D27" s="77"/>
      <c r="E27" s="78"/>
      <c r="F27" s="77"/>
      <c r="G27" s="77"/>
      <c r="H27" s="77"/>
      <c r="I27" s="10"/>
      <c r="J27" s="11"/>
      <c r="K27" s="10"/>
      <c r="L27" s="10"/>
    </row>
    <row r="28" spans="1:12" ht="12.75">
      <c r="A28" s="22">
        <v>18</v>
      </c>
      <c r="B28" s="22" t="s">
        <v>23</v>
      </c>
      <c r="C28" s="93">
        <v>600</v>
      </c>
      <c r="D28" s="77">
        <v>200</v>
      </c>
      <c r="E28" s="92">
        <v>0</v>
      </c>
      <c r="F28" s="92">
        <f>SUM(C28:E28)</f>
        <v>800</v>
      </c>
      <c r="G28" s="92">
        <v>800</v>
      </c>
      <c r="H28" s="92">
        <v>0</v>
      </c>
      <c r="I28" s="10"/>
      <c r="J28" s="2"/>
      <c r="K28" s="10"/>
      <c r="L28" s="10"/>
    </row>
    <row r="29" spans="1:12" ht="12.75">
      <c r="A29" s="9">
        <v>19</v>
      </c>
      <c r="B29" s="17" t="s">
        <v>24</v>
      </c>
      <c r="C29" s="77"/>
      <c r="D29" s="77"/>
      <c r="E29" s="78"/>
      <c r="F29" s="94"/>
      <c r="G29" s="94"/>
      <c r="H29" s="77"/>
      <c r="I29" s="10"/>
      <c r="J29" s="12"/>
      <c r="K29" s="10"/>
      <c r="L29" s="10"/>
    </row>
    <row r="30" spans="1:12" ht="12.75">
      <c r="A30" s="9">
        <v>20</v>
      </c>
      <c r="B30" s="17" t="s">
        <v>25</v>
      </c>
      <c r="C30" s="77">
        <v>0</v>
      </c>
      <c r="D30" s="77">
        <v>200</v>
      </c>
      <c r="E30" s="92">
        <v>0</v>
      </c>
      <c r="F30" s="94">
        <f>SUM(C30:E30)</f>
        <v>200</v>
      </c>
      <c r="G30" s="94">
        <v>200</v>
      </c>
      <c r="H30" s="77">
        <v>0</v>
      </c>
      <c r="I30" s="10"/>
      <c r="J30" s="12"/>
      <c r="K30" s="10"/>
      <c r="L30" s="10"/>
    </row>
    <row r="31" spans="1:12" ht="12.75">
      <c r="A31" s="9">
        <v>21</v>
      </c>
      <c r="B31" s="17" t="s">
        <v>26</v>
      </c>
      <c r="C31" s="77"/>
      <c r="D31" s="77"/>
      <c r="E31" s="78"/>
      <c r="F31" s="94"/>
      <c r="G31" s="94"/>
      <c r="H31" s="77"/>
      <c r="I31" s="10"/>
      <c r="J31" s="12"/>
      <c r="K31" s="10"/>
      <c r="L31" s="10"/>
    </row>
    <row r="32" spans="1:12" ht="12.75">
      <c r="A32" s="9">
        <v>22</v>
      </c>
      <c r="B32" s="17" t="s">
        <v>22</v>
      </c>
      <c r="C32" s="78">
        <f aca="true" t="shared" si="2" ref="C32:H32">C28+C30</f>
        <v>600</v>
      </c>
      <c r="D32" s="78">
        <f t="shared" si="2"/>
        <v>400</v>
      </c>
      <c r="E32" s="78">
        <f t="shared" si="2"/>
        <v>0</v>
      </c>
      <c r="F32" s="78">
        <f t="shared" si="2"/>
        <v>1000</v>
      </c>
      <c r="G32" s="78">
        <f t="shared" si="2"/>
        <v>1000</v>
      </c>
      <c r="H32" s="78">
        <f t="shared" si="2"/>
        <v>0</v>
      </c>
      <c r="I32" s="10"/>
      <c r="J32" s="12"/>
      <c r="K32" s="10"/>
      <c r="L32" s="10"/>
    </row>
    <row r="33" spans="1:12" ht="12.75">
      <c r="A33" s="9">
        <v>23</v>
      </c>
      <c r="B33" s="16" t="s">
        <v>27</v>
      </c>
      <c r="C33" s="78"/>
      <c r="D33" s="78"/>
      <c r="E33" s="78"/>
      <c r="F33" s="95"/>
      <c r="G33" s="95"/>
      <c r="H33" s="78"/>
      <c r="I33" s="11"/>
      <c r="J33" s="13"/>
      <c r="K33" s="11"/>
      <c r="L33" s="10"/>
    </row>
    <row r="34" spans="1:12" ht="12.75">
      <c r="A34" s="9"/>
      <c r="B34" s="17"/>
      <c r="C34" s="96"/>
      <c r="D34" s="77"/>
      <c r="E34" s="78"/>
      <c r="F34" s="94"/>
      <c r="G34" s="94"/>
      <c r="H34" s="77"/>
      <c r="I34" s="10"/>
      <c r="J34" s="12"/>
      <c r="K34" s="10"/>
      <c r="L34" s="10"/>
    </row>
    <row r="35" spans="1:12" ht="12.75">
      <c r="A35" s="30">
        <v>24</v>
      </c>
      <c r="B35" s="11" t="s">
        <v>28</v>
      </c>
      <c r="C35" s="77"/>
      <c r="D35" s="78"/>
      <c r="E35" s="78"/>
      <c r="F35" s="94"/>
      <c r="G35" s="94"/>
      <c r="H35" s="77"/>
      <c r="I35" s="10"/>
      <c r="J35" s="13"/>
      <c r="K35" s="10"/>
      <c r="L35" s="10"/>
    </row>
    <row r="36" spans="1:12" ht="12.75">
      <c r="A36" s="2">
        <v>25</v>
      </c>
      <c r="B36" s="17" t="s">
        <v>65</v>
      </c>
      <c r="C36" s="78">
        <v>0</v>
      </c>
      <c r="D36" s="78">
        <v>4971</v>
      </c>
      <c r="E36" s="78">
        <v>0</v>
      </c>
      <c r="F36" s="95">
        <f>SUM(C36:E36)</f>
        <v>4971</v>
      </c>
      <c r="G36" s="95">
        <v>8954</v>
      </c>
      <c r="H36" s="95">
        <v>8954</v>
      </c>
      <c r="I36" s="10"/>
      <c r="J36" s="12"/>
      <c r="K36" s="10"/>
      <c r="L36" s="10"/>
    </row>
    <row r="37" spans="1:12" ht="12.75">
      <c r="A37" s="6"/>
      <c r="B37" s="7"/>
      <c r="C37" s="77"/>
      <c r="D37" s="77"/>
      <c r="E37" s="77"/>
      <c r="F37" s="78"/>
      <c r="G37" s="78"/>
      <c r="H37" s="77"/>
      <c r="I37" s="10"/>
      <c r="J37" s="11"/>
      <c r="K37" s="10"/>
      <c r="L37" s="10"/>
    </row>
    <row r="38" spans="1:12" ht="12.75">
      <c r="A38" s="18"/>
      <c r="B38" s="15"/>
      <c r="C38" s="97"/>
      <c r="D38" s="77"/>
      <c r="E38" s="98"/>
      <c r="F38" s="92"/>
      <c r="G38" s="92"/>
      <c r="H38" s="78"/>
      <c r="I38" s="10"/>
      <c r="J38" s="2"/>
      <c r="K38" s="10"/>
      <c r="L38" s="10"/>
    </row>
    <row r="39" spans="1:12" ht="12.75">
      <c r="A39" s="6">
        <v>26</v>
      </c>
      <c r="B39" s="6" t="s">
        <v>15</v>
      </c>
      <c r="C39" s="78">
        <f aca="true" t="shared" si="3" ref="C39:H39">C16+C25+C32+C36</f>
        <v>117759</v>
      </c>
      <c r="D39" s="78">
        <f t="shared" si="3"/>
        <v>29112</v>
      </c>
      <c r="E39" s="78">
        <f t="shared" si="3"/>
        <v>0</v>
      </c>
      <c r="F39" s="78">
        <f t="shared" si="3"/>
        <v>146871</v>
      </c>
      <c r="G39" s="78">
        <f t="shared" si="3"/>
        <v>161488</v>
      </c>
      <c r="H39" s="78">
        <f t="shared" si="3"/>
        <v>149147</v>
      </c>
      <c r="I39" s="10"/>
      <c r="J39" s="10"/>
      <c r="K39" s="10"/>
      <c r="L39" s="10"/>
    </row>
    <row r="42" spans="1:13" ht="12.75">
      <c r="A42" s="193" t="s">
        <v>33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</row>
    <row r="43" spans="1:13" s="10" customFormat="1" ht="12.75">
      <c r="A43" s="125"/>
      <c r="B43" s="125" t="s">
        <v>16</v>
      </c>
      <c r="C43" s="125" t="s">
        <v>17</v>
      </c>
      <c r="D43" s="125" t="s">
        <v>34</v>
      </c>
      <c r="E43" s="125" t="s">
        <v>21</v>
      </c>
      <c r="F43" s="125" t="s">
        <v>35</v>
      </c>
      <c r="G43" s="125" t="s">
        <v>36</v>
      </c>
      <c r="H43" s="125" t="s">
        <v>37</v>
      </c>
      <c r="I43" s="125" t="s">
        <v>38</v>
      </c>
      <c r="J43" s="125" t="s">
        <v>39</v>
      </c>
      <c r="K43" s="125" t="s">
        <v>40</v>
      </c>
      <c r="L43" s="125" t="s">
        <v>41</v>
      </c>
      <c r="M43" s="125" t="s">
        <v>303</v>
      </c>
    </row>
    <row r="44" spans="1:13" ht="12.75">
      <c r="A44" s="29"/>
      <c r="B44" s="29" t="s">
        <v>283</v>
      </c>
      <c r="C44" s="29" t="s">
        <v>9</v>
      </c>
      <c r="D44" s="29" t="s">
        <v>10</v>
      </c>
      <c r="E44" s="29" t="s">
        <v>11</v>
      </c>
      <c r="F44" s="29" t="s">
        <v>12</v>
      </c>
      <c r="G44" s="29" t="s">
        <v>13</v>
      </c>
      <c r="H44" s="29" t="s">
        <v>30</v>
      </c>
      <c r="I44" s="29" t="s">
        <v>3</v>
      </c>
      <c r="J44" s="29" t="s">
        <v>31</v>
      </c>
      <c r="K44" s="29" t="s">
        <v>8</v>
      </c>
      <c r="L44" s="29" t="s">
        <v>14</v>
      </c>
      <c r="M44" s="29" t="s">
        <v>547</v>
      </c>
    </row>
    <row r="45" spans="1:13" ht="12.75">
      <c r="A45" s="6"/>
      <c r="B45" s="7" t="s">
        <v>32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17"/>
    </row>
    <row r="47" spans="1:13" ht="12.75">
      <c r="A47" s="6">
        <v>27</v>
      </c>
      <c r="B47" s="6" t="s">
        <v>282</v>
      </c>
      <c r="C47" s="99"/>
      <c r="D47" s="99"/>
      <c r="E47" s="92">
        <v>2573</v>
      </c>
      <c r="F47" s="100"/>
      <c r="G47" s="100"/>
      <c r="H47" s="100"/>
      <c r="I47" s="100"/>
      <c r="J47" s="100"/>
      <c r="K47" s="100"/>
      <c r="L47" s="100">
        <f>SUM(C47:K47)</f>
        <v>2573</v>
      </c>
      <c r="M47" s="6"/>
    </row>
    <row r="48" spans="1:13" ht="12.75">
      <c r="A48" s="6">
        <v>28</v>
      </c>
      <c r="B48" s="6" t="s">
        <v>548</v>
      </c>
      <c r="C48" s="100"/>
      <c r="D48" s="100"/>
      <c r="E48" s="78"/>
      <c r="F48" s="100"/>
      <c r="G48" s="92"/>
      <c r="H48" s="100"/>
      <c r="I48" s="100"/>
      <c r="J48" s="100"/>
      <c r="K48" s="100"/>
      <c r="L48" s="100">
        <f>SUM(C48:K48)</f>
        <v>0</v>
      </c>
      <c r="M48" s="6"/>
    </row>
    <row r="49" spans="1:13" ht="12.75">
      <c r="A49" s="6">
        <v>29</v>
      </c>
      <c r="B49" s="6" t="s">
        <v>284</v>
      </c>
      <c r="C49" s="100"/>
      <c r="D49" s="100"/>
      <c r="E49" s="92">
        <v>1689</v>
      </c>
      <c r="F49" s="100"/>
      <c r="G49" s="100"/>
      <c r="H49" s="100"/>
      <c r="I49" s="100"/>
      <c r="J49" s="100"/>
      <c r="K49" s="100"/>
      <c r="L49" s="100">
        <f>SUM(C49:K49)</f>
        <v>1689</v>
      </c>
      <c r="M49" s="6"/>
    </row>
    <row r="50" spans="1:13" ht="12.75">
      <c r="A50" s="6">
        <v>30</v>
      </c>
      <c r="B50" s="6" t="s">
        <v>285</v>
      </c>
      <c r="C50" s="100">
        <v>6488</v>
      </c>
      <c r="D50" s="100">
        <v>1726</v>
      </c>
      <c r="E50" s="92">
        <v>10375</v>
      </c>
      <c r="F50" s="100"/>
      <c r="G50" s="100"/>
      <c r="H50" s="100">
        <v>6346</v>
      </c>
      <c r="I50" s="100"/>
      <c r="J50" s="100">
        <v>8954</v>
      </c>
      <c r="K50" s="92"/>
      <c r="L50" s="100">
        <f>SUM(C50:K50)</f>
        <v>33889</v>
      </c>
      <c r="M50" s="17">
        <v>5</v>
      </c>
    </row>
    <row r="51" spans="1:13" ht="12.75">
      <c r="A51" s="6">
        <v>31</v>
      </c>
      <c r="B51" s="6" t="s">
        <v>286</v>
      </c>
      <c r="C51" s="100"/>
      <c r="D51" s="100"/>
      <c r="E51" s="100"/>
      <c r="F51" s="100"/>
      <c r="G51" s="92"/>
      <c r="H51" s="100"/>
      <c r="I51" s="92"/>
      <c r="J51" s="100"/>
      <c r="K51" s="100"/>
      <c r="L51" s="100">
        <f>SUM(G51:I51)</f>
        <v>0</v>
      </c>
      <c r="M51" s="6"/>
    </row>
    <row r="52" spans="1:13" ht="12.75">
      <c r="A52" s="6">
        <v>32</v>
      </c>
      <c r="B52" s="6" t="s">
        <v>287</v>
      </c>
      <c r="C52" s="100"/>
      <c r="D52" s="100"/>
      <c r="E52" s="100"/>
      <c r="F52" s="100"/>
      <c r="G52" s="92"/>
      <c r="H52" s="100"/>
      <c r="I52" s="100"/>
      <c r="J52" s="100"/>
      <c r="K52" s="100"/>
      <c r="L52" s="100">
        <f>SUM(C52:K52)</f>
        <v>0</v>
      </c>
      <c r="M52" s="6"/>
    </row>
    <row r="53" spans="1:13" ht="12.75">
      <c r="A53" s="6">
        <v>33</v>
      </c>
      <c r="B53" s="6" t="s">
        <v>288</v>
      </c>
      <c r="C53" s="100"/>
      <c r="D53" s="100"/>
      <c r="E53" s="92">
        <v>5</v>
      </c>
      <c r="F53" s="100"/>
      <c r="G53" s="100"/>
      <c r="H53" s="100"/>
      <c r="I53" s="100"/>
      <c r="J53" s="100"/>
      <c r="K53" s="100"/>
      <c r="L53" s="100">
        <f>SUM(E53:I53)</f>
        <v>5</v>
      </c>
      <c r="M53" s="6"/>
    </row>
    <row r="54" spans="1:13" ht="12.75">
      <c r="A54" s="6">
        <v>34</v>
      </c>
      <c r="B54" s="6" t="s">
        <v>289</v>
      </c>
      <c r="C54" s="100">
        <v>2271</v>
      </c>
      <c r="D54" s="100">
        <v>607</v>
      </c>
      <c r="E54" s="100">
        <v>408</v>
      </c>
      <c r="F54" s="100"/>
      <c r="G54" s="100"/>
      <c r="H54" s="100">
        <v>227</v>
      </c>
      <c r="I54" s="100"/>
      <c r="J54" s="100"/>
      <c r="K54" s="100"/>
      <c r="L54" s="100">
        <f aca="true" t="shared" si="4" ref="L54:L60">SUM(C54:K54)</f>
        <v>3513</v>
      </c>
      <c r="M54" s="6">
        <v>1</v>
      </c>
    </row>
    <row r="55" spans="1:13" ht="12.75">
      <c r="A55" s="6"/>
      <c r="B55" s="6" t="s">
        <v>555</v>
      </c>
      <c r="C55" s="100"/>
      <c r="D55" s="100"/>
      <c r="E55" s="100"/>
      <c r="F55" s="100">
        <v>812</v>
      </c>
      <c r="G55" s="100"/>
      <c r="H55" s="100"/>
      <c r="I55" s="100"/>
      <c r="J55" s="100"/>
      <c r="K55" s="100"/>
      <c r="L55" s="100">
        <f t="shared" si="4"/>
        <v>812</v>
      </c>
      <c r="M55" s="6"/>
    </row>
    <row r="56" spans="1:13" ht="12.75">
      <c r="A56" s="6">
        <v>35</v>
      </c>
      <c r="B56" s="6" t="s">
        <v>290</v>
      </c>
      <c r="C56" s="100"/>
      <c r="D56" s="100"/>
      <c r="E56" s="100"/>
      <c r="F56" s="92">
        <v>7129</v>
      </c>
      <c r="G56" s="100"/>
      <c r="H56" s="100"/>
      <c r="I56" s="100"/>
      <c r="J56" s="100"/>
      <c r="K56" s="100"/>
      <c r="L56" s="100">
        <f t="shared" si="4"/>
        <v>7129</v>
      </c>
      <c r="M56" s="6"/>
    </row>
    <row r="57" spans="1:13" ht="12.75">
      <c r="A57" s="6">
        <v>36</v>
      </c>
      <c r="B57" s="6" t="s">
        <v>291</v>
      </c>
      <c r="C57" s="100"/>
      <c r="D57" s="100"/>
      <c r="E57" s="100"/>
      <c r="F57" s="100">
        <v>2788</v>
      </c>
      <c r="G57" s="100"/>
      <c r="H57" s="100"/>
      <c r="I57" s="100"/>
      <c r="J57" s="100"/>
      <c r="K57" s="100"/>
      <c r="L57" s="100">
        <f t="shared" si="4"/>
        <v>2788</v>
      </c>
      <c r="M57" s="6"/>
    </row>
    <row r="58" spans="1:13" ht="12.75">
      <c r="A58" s="6">
        <v>37</v>
      </c>
      <c r="B58" s="6" t="s">
        <v>550</v>
      </c>
      <c r="C58" s="100"/>
      <c r="D58" s="100"/>
      <c r="E58" s="100"/>
      <c r="F58" s="92">
        <v>2208</v>
      </c>
      <c r="G58" s="100"/>
      <c r="H58" s="100"/>
      <c r="I58" s="100"/>
      <c r="J58" s="100"/>
      <c r="K58" s="100"/>
      <c r="L58" s="100">
        <f t="shared" si="4"/>
        <v>2208</v>
      </c>
      <c r="M58" s="6"/>
    </row>
    <row r="59" spans="1:13" ht="12.75">
      <c r="A59" s="6">
        <v>38</v>
      </c>
      <c r="B59" s="6" t="s">
        <v>551</v>
      </c>
      <c r="C59" s="100"/>
      <c r="D59" s="100"/>
      <c r="E59" s="100"/>
      <c r="F59" s="100">
        <v>132</v>
      </c>
      <c r="G59" s="100"/>
      <c r="H59" s="100"/>
      <c r="I59" s="100"/>
      <c r="J59" s="100"/>
      <c r="K59" s="100"/>
      <c r="L59" s="100">
        <f t="shared" si="4"/>
        <v>132</v>
      </c>
      <c r="M59" s="6"/>
    </row>
    <row r="60" spans="1:13" ht="12.75">
      <c r="A60" s="6">
        <v>39</v>
      </c>
      <c r="B60" s="6" t="s">
        <v>549</v>
      </c>
      <c r="C60" s="100"/>
      <c r="D60" s="100"/>
      <c r="E60" s="100"/>
      <c r="F60" s="100">
        <v>36</v>
      </c>
      <c r="G60" s="100"/>
      <c r="H60" s="100"/>
      <c r="I60" s="100"/>
      <c r="J60" s="100"/>
      <c r="K60" s="100"/>
      <c r="L60" s="100">
        <f t="shared" si="4"/>
        <v>36</v>
      </c>
      <c r="M60" s="6"/>
    </row>
    <row r="61" spans="1:13" ht="12.75">
      <c r="A61" s="6">
        <v>41</v>
      </c>
      <c r="B61" s="6" t="s">
        <v>292</v>
      </c>
      <c r="C61" s="100"/>
      <c r="D61" s="100"/>
      <c r="E61" s="100"/>
      <c r="F61" s="100"/>
      <c r="G61" s="92"/>
      <c r="H61" s="100"/>
      <c r="I61" s="100"/>
      <c r="J61" s="100"/>
      <c r="K61" s="100"/>
      <c r="L61" s="100">
        <f>SUM(E61:H61)</f>
        <v>0</v>
      </c>
      <c r="M61" s="6"/>
    </row>
    <row r="62" spans="1:13" ht="12.75">
      <c r="A62" s="6">
        <v>42</v>
      </c>
      <c r="B62" s="6" t="s">
        <v>552</v>
      </c>
      <c r="C62" s="100"/>
      <c r="D62" s="100"/>
      <c r="E62" s="100">
        <v>246</v>
      </c>
      <c r="F62" s="100"/>
      <c r="G62" s="100"/>
      <c r="H62" s="100"/>
      <c r="I62" s="100"/>
      <c r="J62" s="100"/>
      <c r="K62" s="100"/>
      <c r="L62" s="100">
        <f aca="true" t="shared" si="5" ref="L62:L68">SUM(C62:K62)</f>
        <v>246</v>
      </c>
      <c r="M62" s="6"/>
    </row>
    <row r="63" spans="1:13" ht="12.75">
      <c r="A63" s="6">
        <v>44</v>
      </c>
      <c r="B63" s="6" t="s">
        <v>553</v>
      </c>
      <c r="C63" s="100">
        <v>27557</v>
      </c>
      <c r="D63" s="100">
        <v>3806</v>
      </c>
      <c r="E63" s="92">
        <v>4273</v>
      </c>
      <c r="F63" s="100"/>
      <c r="G63" s="100"/>
      <c r="H63" s="100"/>
      <c r="I63" s="100"/>
      <c r="J63" s="100"/>
      <c r="K63" s="100"/>
      <c r="L63" s="100">
        <f t="shared" si="5"/>
        <v>35636</v>
      </c>
      <c r="M63" s="6">
        <v>31</v>
      </c>
    </row>
    <row r="64" spans="1:13" ht="12.75">
      <c r="A64" s="6">
        <v>48</v>
      </c>
      <c r="B64" s="6" t="s">
        <v>293</v>
      </c>
      <c r="C64" s="100">
        <v>506</v>
      </c>
      <c r="D64" s="100">
        <v>109</v>
      </c>
      <c r="E64" s="92">
        <v>331</v>
      </c>
      <c r="F64" s="100"/>
      <c r="G64" s="100"/>
      <c r="H64" s="100"/>
      <c r="I64" s="100"/>
      <c r="J64" s="100"/>
      <c r="K64" s="100"/>
      <c r="L64" s="100">
        <f t="shared" si="5"/>
        <v>946</v>
      </c>
      <c r="M64" s="6"/>
    </row>
    <row r="65" spans="1:13" ht="12.75">
      <c r="A65" s="6">
        <v>49</v>
      </c>
      <c r="B65" s="6" t="s">
        <v>294</v>
      </c>
      <c r="C65" s="100"/>
      <c r="D65" s="100"/>
      <c r="E65" s="92">
        <v>523</v>
      </c>
      <c r="F65" s="100"/>
      <c r="G65" s="100"/>
      <c r="H65" s="100"/>
      <c r="I65" s="100"/>
      <c r="J65" s="100"/>
      <c r="K65" s="100"/>
      <c r="L65" s="100">
        <f t="shared" si="5"/>
        <v>523</v>
      </c>
      <c r="M65" s="6"/>
    </row>
    <row r="66" spans="1:13" ht="12.75">
      <c r="A66" s="6">
        <v>50</v>
      </c>
      <c r="B66" s="6" t="s">
        <v>554</v>
      </c>
      <c r="C66" s="100"/>
      <c r="D66" s="100"/>
      <c r="E66" s="92">
        <v>340</v>
      </c>
      <c r="F66" s="100"/>
      <c r="G66" s="100"/>
      <c r="H66" s="100"/>
      <c r="I66" s="100"/>
      <c r="J66" s="100"/>
      <c r="K66" s="100"/>
      <c r="L66" s="100">
        <f t="shared" si="5"/>
        <v>340</v>
      </c>
      <c r="M66" s="6"/>
    </row>
    <row r="67" spans="1:13" ht="12.75">
      <c r="A67" s="6"/>
      <c r="B67" s="6" t="s">
        <v>556</v>
      </c>
      <c r="C67" s="100"/>
      <c r="D67" s="100"/>
      <c r="E67" s="92"/>
      <c r="F67" s="100"/>
      <c r="G67" s="100">
        <v>56682</v>
      </c>
      <c r="H67" s="100"/>
      <c r="I67" s="100"/>
      <c r="J67" s="100"/>
      <c r="K67" s="100"/>
      <c r="L67" s="100">
        <f t="shared" si="5"/>
        <v>56682</v>
      </c>
      <c r="M67" s="6"/>
    </row>
    <row r="68" spans="1:13" ht="12.75">
      <c r="A68" s="6">
        <v>51</v>
      </c>
      <c r="B68" s="64" t="s">
        <v>29</v>
      </c>
      <c r="C68" s="101">
        <f aca="true" t="shared" si="6" ref="C68:K68">SUM(C47:C67)</f>
        <v>36822</v>
      </c>
      <c r="D68" s="101">
        <f t="shared" si="6"/>
        <v>6248</v>
      </c>
      <c r="E68" s="101">
        <f t="shared" si="6"/>
        <v>20763</v>
      </c>
      <c r="F68" s="101">
        <f t="shared" si="6"/>
        <v>13105</v>
      </c>
      <c r="G68" s="101">
        <f t="shared" si="6"/>
        <v>56682</v>
      </c>
      <c r="H68" s="101">
        <f t="shared" si="6"/>
        <v>6573</v>
      </c>
      <c r="I68" s="101">
        <f t="shared" si="6"/>
        <v>0</v>
      </c>
      <c r="J68" s="101">
        <f t="shared" si="6"/>
        <v>8954</v>
      </c>
      <c r="K68" s="101">
        <f t="shared" si="6"/>
        <v>0</v>
      </c>
      <c r="L68" s="101">
        <f t="shared" si="5"/>
        <v>149147</v>
      </c>
      <c r="M68" s="102">
        <f>SUM(M47:M66)</f>
        <v>37</v>
      </c>
    </row>
    <row r="69" spans="2:12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11"/>
    </row>
    <row r="70" spans="2:11" ht="12.75">
      <c r="B70" s="11"/>
      <c r="C70" s="10"/>
      <c r="D70" s="10"/>
      <c r="E70" s="10"/>
      <c r="F70" s="10"/>
      <c r="G70" s="10"/>
      <c r="H70" s="10"/>
      <c r="I70" s="10"/>
      <c r="J70" s="10"/>
      <c r="K70" s="10"/>
    </row>
    <row r="71" spans="2:11" ht="12.75"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2:11" ht="12.75"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2:11" ht="12.75"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2:11" ht="12.75"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2:11" ht="12.75"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2:11" ht="12.75"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2:11" ht="12.75">
      <c r="B77" s="10"/>
      <c r="C77" s="10"/>
      <c r="D77" s="10"/>
      <c r="E77" s="10"/>
      <c r="F77" s="10"/>
      <c r="G77" s="10"/>
      <c r="H77" s="10"/>
      <c r="I77" s="10"/>
      <c r="J77" s="10"/>
      <c r="K77" s="10"/>
    </row>
  </sheetData>
  <sheetProtection/>
  <mergeCells count="8">
    <mergeCell ref="A4:H4"/>
    <mergeCell ref="A42:M42"/>
    <mergeCell ref="A1:H1"/>
    <mergeCell ref="A7:A8"/>
    <mergeCell ref="B7:B8"/>
    <mergeCell ref="F7:F8"/>
    <mergeCell ref="G7:G8"/>
    <mergeCell ref="H7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B1">
      <selection activeCell="I56" sqref="I56"/>
    </sheetView>
  </sheetViews>
  <sheetFormatPr defaultColWidth="9.140625" defaultRowHeight="12.75"/>
  <cols>
    <col min="1" max="1" width="5.00390625" style="0" customWidth="1"/>
    <col min="2" max="2" width="50.28125" style="0" customWidth="1"/>
    <col min="3" max="5" width="11.28125" style="0" customWidth="1"/>
    <col min="6" max="6" width="52.421875" style="0" customWidth="1"/>
    <col min="7" max="7" width="11.421875" style="0" customWidth="1"/>
    <col min="8" max="8" width="13.00390625" style="0" customWidth="1"/>
    <col min="9" max="9" width="13.57421875" style="0" customWidth="1"/>
  </cols>
  <sheetData>
    <row r="1" spans="1:8" ht="12.75">
      <c r="A1" s="202" t="s">
        <v>669</v>
      </c>
      <c r="B1" s="202"/>
      <c r="C1" s="202"/>
      <c r="D1" s="202"/>
      <c r="E1" s="202"/>
      <c r="F1" s="202"/>
      <c r="G1" s="202"/>
      <c r="H1" s="202"/>
    </row>
    <row r="3" spans="1:8" ht="15.75">
      <c r="A3" s="203" t="s">
        <v>668</v>
      </c>
      <c r="B3" s="203"/>
      <c r="C3" s="203"/>
      <c r="D3" s="203"/>
      <c r="E3" s="203"/>
      <c r="F3" s="203"/>
      <c r="G3" s="203"/>
      <c r="H3" s="203"/>
    </row>
    <row r="5" spans="1:11" ht="12.75">
      <c r="A5" s="10"/>
      <c r="B5" s="10"/>
      <c r="C5" s="10"/>
      <c r="D5" s="10"/>
      <c r="E5" s="10"/>
      <c r="F5" s="10"/>
      <c r="G5" s="10"/>
      <c r="H5" s="10"/>
      <c r="I5" s="141" t="s">
        <v>546</v>
      </c>
      <c r="J5" s="1"/>
      <c r="K5" s="1"/>
    </row>
    <row r="6" spans="1:11" ht="12.75">
      <c r="A6" s="6" t="s">
        <v>18</v>
      </c>
      <c r="B6" s="6" t="s">
        <v>304</v>
      </c>
      <c r="C6" s="6" t="s">
        <v>19</v>
      </c>
      <c r="D6" s="9" t="s">
        <v>20</v>
      </c>
      <c r="E6" s="9" t="s">
        <v>48</v>
      </c>
      <c r="F6" s="9" t="s">
        <v>36</v>
      </c>
      <c r="G6" s="9" t="s">
        <v>37</v>
      </c>
      <c r="H6" s="9" t="s">
        <v>38</v>
      </c>
      <c r="I6" s="33" t="s">
        <v>39</v>
      </c>
      <c r="J6" s="1"/>
      <c r="K6" s="1"/>
    </row>
    <row r="7" spans="1:9" ht="18">
      <c r="A7" s="6"/>
      <c r="B7" s="201" t="s">
        <v>606</v>
      </c>
      <c r="C7" s="201"/>
      <c r="D7" s="159"/>
      <c r="E7" s="159"/>
      <c r="F7" s="201" t="s">
        <v>607</v>
      </c>
      <c r="G7" s="201"/>
      <c r="H7" s="6"/>
      <c r="I7" s="6"/>
    </row>
    <row r="8" spans="1:9" ht="25.5">
      <c r="A8" s="180" t="s">
        <v>561</v>
      </c>
      <c r="B8" s="160" t="s">
        <v>0</v>
      </c>
      <c r="C8" s="158" t="s">
        <v>608</v>
      </c>
      <c r="D8" s="158" t="s">
        <v>609</v>
      </c>
      <c r="E8" s="158" t="s">
        <v>541</v>
      </c>
      <c r="F8" s="160" t="s">
        <v>0</v>
      </c>
      <c r="G8" s="158" t="s">
        <v>608</v>
      </c>
      <c r="H8" s="158" t="s">
        <v>609</v>
      </c>
      <c r="I8" s="158" t="s">
        <v>541</v>
      </c>
    </row>
    <row r="9" spans="1:9" ht="18">
      <c r="A9" s="6">
        <v>1</v>
      </c>
      <c r="B9" s="161" t="s">
        <v>610</v>
      </c>
      <c r="C9" s="162"/>
      <c r="D9" s="162"/>
      <c r="E9" s="162"/>
      <c r="F9" s="161" t="s">
        <v>611</v>
      </c>
      <c r="G9" s="162"/>
      <c r="H9" s="6"/>
      <c r="I9" s="6"/>
    </row>
    <row r="10" spans="1:9" ht="16.5">
      <c r="A10" s="6">
        <v>2</v>
      </c>
      <c r="B10" s="163" t="s">
        <v>612</v>
      </c>
      <c r="C10" s="164"/>
      <c r="D10" s="164"/>
      <c r="E10" s="164"/>
      <c r="F10" s="163" t="s">
        <v>613</v>
      </c>
      <c r="G10" s="164"/>
      <c r="H10" s="6"/>
      <c r="I10" s="6"/>
    </row>
    <row r="11" spans="1:9" ht="15.75">
      <c r="A11" s="6">
        <v>3</v>
      </c>
      <c r="B11" s="165" t="s">
        <v>614</v>
      </c>
      <c r="C11" s="166"/>
      <c r="D11" s="166"/>
      <c r="E11" s="166"/>
      <c r="F11" s="165" t="s">
        <v>614</v>
      </c>
      <c r="G11" s="166"/>
      <c r="H11" s="6"/>
      <c r="I11" s="6"/>
    </row>
    <row r="12" spans="1:9" ht="12.75">
      <c r="A12" s="6">
        <v>4</v>
      </c>
      <c r="B12" s="167" t="s">
        <v>615</v>
      </c>
      <c r="C12" s="168">
        <v>79823</v>
      </c>
      <c r="D12" s="168">
        <v>81506</v>
      </c>
      <c r="E12" s="168">
        <v>73823</v>
      </c>
      <c r="F12" s="167" t="s">
        <v>616</v>
      </c>
      <c r="G12" s="168">
        <v>29414</v>
      </c>
      <c r="H12" s="77">
        <v>36822</v>
      </c>
      <c r="I12" s="77">
        <v>36822</v>
      </c>
    </row>
    <row r="13" spans="1:9" ht="12.75">
      <c r="A13" s="6">
        <v>5</v>
      </c>
      <c r="B13" s="169" t="s">
        <v>617</v>
      </c>
      <c r="C13" s="168">
        <v>36284</v>
      </c>
      <c r="D13" s="168">
        <v>38673</v>
      </c>
      <c r="E13" s="168">
        <v>38673</v>
      </c>
      <c r="F13" s="167" t="s">
        <v>618</v>
      </c>
      <c r="G13" s="168">
        <v>5061</v>
      </c>
      <c r="H13" s="77">
        <v>6248</v>
      </c>
      <c r="I13" s="77">
        <v>6248</v>
      </c>
    </row>
    <row r="14" spans="1:9" ht="12.75">
      <c r="A14" s="6">
        <v>6</v>
      </c>
      <c r="B14" s="169" t="s">
        <v>619</v>
      </c>
      <c r="C14" s="168">
        <v>9200</v>
      </c>
      <c r="D14" s="168">
        <v>12398</v>
      </c>
      <c r="E14" s="168">
        <v>11933</v>
      </c>
      <c r="F14" s="167" t="s">
        <v>620</v>
      </c>
      <c r="G14" s="168">
        <v>23800</v>
      </c>
      <c r="H14" s="77">
        <v>20883</v>
      </c>
      <c r="I14" s="77">
        <v>20763</v>
      </c>
    </row>
    <row r="15" spans="1:9" ht="12.75">
      <c r="A15" s="6">
        <v>7</v>
      </c>
      <c r="B15" s="167" t="s">
        <v>621</v>
      </c>
      <c r="C15" s="168">
        <v>1018</v>
      </c>
      <c r="D15" s="168">
        <v>4382</v>
      </c>
      <c r="E15" s="168">
        <v>2308</v>
      </c>
      <c r="F15" s="167" t="s">
        <v>622</v>
      </c>
      <c r="G15" s="168">
        <v>11929</v>
      </c>
      <c r="H15" s="77">
        <v>13340</v>
      </c>
      <c r="I15" s="77">
        <v>13105</v>
      </c>
    </row>
    <row r="16" spans="1:9" ht="12.75">
      <c r="A16" s="6">
        <v>8</v>
      </c>
      <c r="B16" s="167" t="s">
        <v>623</v>
      </c>
      <c r="C16" s="168">
        <v>0</v>
      </c>
      <c r="D16" s="168">
        <v>0</v>
      </c>
      <c r="E16" s="168"/>
      <c r="F16" s="167" t="s">
        <v>624</v>
      </c>
      <c r="G16" s="168">
        <v>56504</v>
      </c>
      <c r="H16" s="77">
        <v>58384</v>
      </c>
      <c r="I16" s="77">
        <v>56682</v>
      </c>
    </row>
    <row r="17" spans="1:9" ht="12.75">
      <c r="A17" s="6">
        <v>9</v>
      </c>
      <c r="B17" s="170" t="s">
        <v>625</v>
      </c>
      <c r="C17" s="171">
        <f>SUM(C12:C16)</f>
        <v>126325</v>
      </c>
      <c r="D17" s="171">
        <f>SUM(D12:D16)</f>
        <v>136959</v>
      </c>
      <c r="E17" s="171">
        <f>SUM(E12:E16)</f>
        <v>126737</v>
      </c>
      <c r="F17" s="172" t="s">
        <v>4</v>
      </c>
      <c r="G17" s="171">
        <f>SUM(G12:G16)</f>
        <v>126708</v>
      </c>
      <c r="H17" s="171">
        <f>SUM(H12:H16)</f>
        <v>135677</v>
      </c>
      <c r="I17" s="171">
        <f>SUM(I12:I16)</f>
        <v>133620</v>
      </c>
    </row>
    <row r="18" spans="1:9" ht="12.75">
      <c r="A18" s="6"/>
      <c r="B18" s="167"/>
      <c r="C18" s="168"/>
      <c r="D18" s="168"/>
      <c r="E18" s="168"/>
      <c r="F18" s="167"/>
      <c r="G18" s="168"/>
      <c r="H18" s="77"/>
      <c r="I18" s="77"/>
    </row>
    <row r="19" spans="1:9" ht="15.75">
      <c r="A19" s="6">
        <v>10</v>
      </c>
      <c r="B19" s="165" t="s">
        <v>626</v>
      </c>
      <c r="C19" s="166"/>
      <c r="D19" s="166"/>
      <c r="E19" s="166"/>
      <c r="F19" s="165" t="s">
        <v>627</v>
      </c>
      <c r="G19" s="166"/>
      <c r="H19" s="77"/>
      <c r="I19" s="77"/>
    </row>
    <row r="20" spans="1:9" ht="12.75">
      <c r="A20" s="6">
        <v>11</v>
      </c>
      <c r="B20" s="167" t="s">
        <v>628</v>
      </c>
      <c r="C20" s="168"/>
      <c r="D20" s="168"/>
      <c r="E20" s="168"/>
      <c r="F20" s="167" t="s">
        <v>629</v>
      </c>
      <c r="G20" s="168">
        <v>5292</v>
      </c>
      <c r="H20" s="77">
        <v>6957</v>
      </c>
      <c r="I20" s="77">
        <v>6573</v>
      </c>
    </row>
    <row r="21" spans="1:9" ht="12.75">
      <c r="A21" s="6">
        <v>12</v>
      </c>
      <c r="B21" s="167" t="s">
        <v>630</v>
      </c>
      <c r="C21" s="168">
        <v>5183</v>
      </c>
      <c r="D21" s="168">
        <v>9166</v>
      </c>
      <c r="E21" s="168">
        <v>9126</v>
      </c>
      <c r="F21" s="167" t="s">
        <v>631</v>
      </c>
      <c r="G21" s="168">
        <v>8900</v>
      </c>
      <c r="H21" s="77">
        <v>8900</v>
      </c>
      <c r="I21" s="77">
        <v>0</v>
      </c>
    </row>
    <row r="22" spans="1:9" ht="12.75">
      <c r="A22" s="6">
        <v>13</v>
      </c>
      <c r="B22" s="167" t="s">
        <v>632</v>
      </c>
      <c r="C22" s="168"/>
      <c r="D22" s="168"/>
      <c r="E22" s="168"/>
      <c r="F22" s="167" t="s">
        <v>633</v>
      </c>
      <c r="G22" s="168"/>
      <c r="H22" s="77"/>
      <c r="I22" s="77"/>
    </row>
    <row r="23" spans="1:9" ht="12.75">
      <c r="A23" s="6">
        <v>14</v>
      </c>
      <c r="B23" s="167"/>
      <c r="C23" s="6"/>
      <c r="D23" s="6"/>
      <c r="E23" s="6"/>
      <c r="F23" s="167" t="s">
        <v>634</v>
      </c>
      <c r="G23" s="168"/>
      <c r="H23" s="77"/>
      <c r="I23" s="77"/>
    </row>
    <row r="24" spans="1:9" ht="12.75">
      <c r="A24" s="6">
        <v>15</v>
      </c>
      <c r="B24" s="6"/>
      <c r="C24" s="6"/>
      <c r="D24" s="6"/>
      <c r="E24" s="6"/>
      <c r="F24" s="167" t="s">
        <v>635</v>
      </c>
      <c r="G24" s="168"/>
      <c r="H24" s="77"/>
      <c r="I24" s="77"/>
    </row>
    <row r="25" spans="1:9" ht="14.25">
      <c r="A25" s="6">
        <v>16</v>
      </c>
      <c r="B25" s="173"/>
      <c r="C25" s="168"/>
      <c r="D25" s="168"/>
      <c r="E25" s="168"/>
      <c r="F25" s="167" t="s">
        <v>636</v>
      </c>
      <c r="G25" s="168"/>
      <c r="H25" s="77"/>
      <c r="I25" s="77"/>
    </row>
    <row r="26" spans="1:9" ht="14.25">
      <c r="A26" s="6">
        <v>17</v>
      </c>
      <c r="B26" s="173" t="s">
        <v>637</v>
      </c>
      <c r="C26" s="168">
        <f>SUM(C20:C25)</f>
        <v>5183</v>
      </c>
      <c r="D26" s="168">
        <f>SUM(D21:D25)</f>
        <v>9166</v>
      </c>
      <c r="E26" s="168">
        <f>SUM(E21:E25)</f>
        <v>9126</v>
      </c>
      <c r="F26" s="167" t="s">
        <v>637</v>
      </c>
      <c r="G26" s="168">
        <f>SUM(G20:G25)</f>
        <v>14192</v>
      </c>
      <c r="H26" s="77">
        <f>SUM(H20:H25)</f>
        <v>15857</v>
      </c>
      <c r="I26" s="77">
        <f>SUM(I20:I25)</f>
        <v>6573</v>
      </c>
    </row>
    <row r="27" spans="1:9" ht="16.5">
      <c r="A27" s="6">
        <v>18</v>
      </c>
      <c r="B27" s="174"/>
      <c r="C27" s="168"/>
      <c r="D27" s="168"/>
      <c r="E27" s="168"/>
      <c r="F27" s="163" t="s">
        <v>638</v>
      </c>
      <c r="G27" s="164"/>
      <c r="H27" s="77"/>
      <c r="I27" s="77"/>
    </row>
    <row r="28" spans="1:9" ht="15.75">
      <c r="A28" s="6">
        <v>19</v>
      </c>
      <c r="B28" s="165" t="s">
        <v>670</v>
      </c>
      <c r="C28" s="168"/>
      <c r="D28" s="168"/>
      <c r="E28" s="168">
        <v>1857</v>
      </c>
      <c r="F28" s="165" t="s">
        <v>639</v>
      </c>
      <c r="G28" s="166"/>
      <c r="H28" s="77"/>
      <c r="I28" s="77"/>
    </row>
    <row r="29" spans="1:9" ht="15.75">
      <c r="A29" s="6">
        <v>20</v>
      </c>
      <c r="B29" s="165"/>
      <c r="C29" s="168"/>
      <c r="D29" s="168"/>
      <c r="E29" s="168"/>
      <c r="F29" s="175" t="s">
        <v>640</v>
      </c>
      <c r="G29" s="168">
        <v>800</v>
      </c>
      <c r="H29" s="77">
        <v>800</v>
      </c>
      <c r="I29" s="77">
        <v>0</v>
      </c>
    </row>
    <row r="30" spans="1:9" ht="14.25">
      <c r="A30" s="6">
        <v>21</v>
      </c>
      <c r="B30" s="173"/>
      <c r="C30" s="168"/>
      <c r="D30" s="168"/>
      <c r="E30" s="168"/>
      <c r="F30" s="167" t="s">
        <v>641</v>
      </c>
      <c r="G30" s="168">
        <v>200</v>
      </c>
      <c r="H30" s="77">
        <v>200</v>
      </c>
      <c r="I30" s="77">
        <v>0</v>
      </c>
    </row>
    <row r="31" spans="1:9" ht="14.25">
      <c r="A31" s="6">
        <v>22</v>
      </c>
      <c r="B31" s="173"/>
      <c r="C31" s="168"/>
      <c r="D31" s="168"/>
      <c r="E31" s="168"/>
      <c r="F31" s="167" t="s">
        <v>22</v>
      </c>
      <c r="G31" s="168">
        <f>SUM(G29:G30)</f>
        <v>1000</v>
      </c>
      <c r="H31" s="77">
        <v>1000</v>
      </c>
      <c r="I31" s="77">
        <v>0</v>
      </c>
    </row>
    <row r="32" spans="1:9" ht="15.75">
      <c r="A32" s="6">
        <v>23</v>
      </c>
      <c r="B32" s="165"/>
      <c r="C32" s="168"/>
      <c r="D32" s="168"/>
      <c r="E32" s="168"/>
      <c r="F32" s="165" t="s">
        <v>642</v>
      </c>
      <c r="G32" s="166"/>
      <c r="H32" s="77"/>
      <c r="I32" s="77"/>
    </row>
    <row r="33" spans="1:9" ht="14.25">
      <c r="A33" s="6">
        <v>24</v>
      </c>
      <c r="B33" s="173"/>
      <c r="C33" s="168"/>
      <c r="D33" s="168"/>
      <c r="E33" s="168"/>
      <c r="F33" s="167" t="s">
        <v>643</v>
      </c>
      <c r="G33" s="168">
        <v>0</v>
      </c>
      <c r="H33" s="77"/>
      <c r="I33" s="77"/>
    </row>
    <row r="34" spans="1:9" ht="18">
      <c r="A34" s="6">
        <v>25</v>
      </c>
      <c r="B34" s="161"/>
      <c r="C34" s="168"/>
      <c r="D34" s="168"/>
      <c r="E34" s="168"/>
      <c r="F34" s="161" t="s">
        <v>644</v>
      </c>
      <c r="G34" s="162"/>
      <c r="H34" s="77"/>
      <c r="I34" s="77"/>
    </row>
    <row r="35" spans="1:9" ht="14.25">
      <c r="A35" s="6">
        <v>26</v>
      </c>
      <c r="B35" s="173"/>
      <c r="C35" s="168"/>
      <c r="D35" s="168"/>
      <c r="E35" s="168"/>
      <c r="F35" s="167" t="s">
        <v>645</v>
      </c>
      <c r="G35" s="168">
        <v>12276</v>
      </c>
      <c r="H35" s="77">
        <v>4576</v>
      </c>
      <c r="I35" s="77">
        <v>4576</v>
      </c>
    </row>
    <row r="36" spans="1:9" ht="14.25">
      <c r="A36" s="6">
        <v>27</v>
      </c>
      <c r="B36" s="173"/>
      <c r="C36" s="168"/>
      <c r="D36" s="168"/>
      <c r="E36" s="168"/>
      <c r="F36" s="167" t="s">
        <v>646</v>
      </c>
      <c r="G36" s="168">
        <v>0</v>
      </c>
      <c r="H36" s="77">
        <v>0</v>
      </c>
      <c r="I36" s="77"/>
    </row>
    <row r="37" spans="1:9" ht="14.25">
      <c r="A37" s="6">
        <v>28</v>
      </c>
      <c r="B37" s="173"/>
      <c r="C37" s="168"/>
      <c r="D37" s="168"/>
      <c r="E37" s="168"/>
      <c r="F37" s="167" t="s">
        <v>22</v>
      </c>
      <c r="G37" s="168"/>
      <c r="H37" s="77"/>
      <c r="I37" s="77"/>
    </row>
    <row r="38" spans="1:9" ht="14.25">
      <c r="A38" s="6">
        <v>29</v>
      </c>
      <c r="B38" s="173"/>
      <c r="C38" s="168"/>
      <c r="D38" s="168"/>
      <c r="E38" s="168"/>
      <c r="F38" s="167"/>
      <c r="G38" s="168"/>
      <c r="H38" s="77"/>
      <c r="I38" s="77"/>
    </row>
    <row r="39" spans="1:9" ht="18">
      <c r="A39" s="6">
        <v>30</v>
      </c>
      <c r="B39" s="161"/>
      <c r="C39" s="168"/>
      <c r="D39" s="168"/>
      <c r="E39" s="168"/>
      <c r="F39" s="161" t="s">
        <v>647</v>
      </c>
      <c r="G39" s="162"/>
      <c r="H39" s="77"/>
      <c r="I39" s="77"/>
    </row>
    <row r="40" spans="1:9" ht="14.25">
      <c r="A40" s="6">
        <v>31</v>
      </c>
      <c r="B40" s="173"/>
      <c r="C40" s="168"/>
      <c r="D40" s="168"/>
      <c r="E40" s="168"/>
      <c r="F40" s="167" t="s">
        <v>648</v>
      </c>
      <c r="G40" s="168">
        <v>0</v>
      </c>
      <c r="H40" s="77">
        <v>0</v>
      </c>
      <c r="I40" s="77"/>
    </row>
    <row r="41" spans="1:9" ht="14.25">
      <c r="A41" s="6">
        <v>32</v>
      </c>
      <c r="B41" s="173"/>
      <c r="C41" s="168"/>
      <c r="D41" s="168"/>
      <c r="E41" s="168"/>
      <c r="F41" s="167" t="s">
        <v>649</v>
      </c>
      <c r="G41" s="168">
        <v>4971</v>
      </c>
      <c r="H41" s="77">
        <v>8954</v>
      </c>
      <c r="I41" s="77">
        <v>8954</v>
      </c>
    </row>
    <row r="42" spans="1:9" ht="68.25" customHeight="1">
      <c r="A42" s="6">
        <v>33</v>
      </c>
      <c r="B42" s="176" t="s">
        <v>667</v>
      </c>
      <c r="C42" s="162">
        <f>SUM(C17,C26)</f>
        <v>131508</v>
      </c>
      <c r="D42" s="162">
        <f>SUM(D17,D26)</f>
        <v>146125</v>
      </c>
      <c r="E42" s="162">
        <f>SUM(E17,E26)+E28</f>
        <v>137720</v>
      </c>
      <c r="F42" s="161" t="s">
        <v>650</v>
      </c>
      <c r="G42" s="162">
        <f>SUM(G17,G31,G41,G26)</f>
        <v>146871</v>
      </c>
      <c r="H42" s="162">
        <f>SUM(H17,H31,H41,H26)</f>
        <v>161488</v>
      </c>
      <c r="I42" s="162">
        <f>SUM(I17,I31,I41,I26)</f>
        <v>149147</v>
      </c>
    </row>
    <row r="43" spans="1:9" ht="18">
      <c r="A43" s="6">
        <v>34</v>
      </c>
      <c r="B43" s="177"/>
      <c r="C43" s="168"/>
      <c r="D43" s="168"/>
      <c r="E43" s="168"/>
      <c r="F43" s="161" t="s">
        <v>651</v>
      </c>
      <c r="G43" s="162"/>
      <c r="H43" s="77"/>
      <c r="I43" s="77"/>
    </row>
    <row r="44" spans="1:9" ht="14.25">
      <c r="A44" s="6">
        <v>35</v>
      </c>
      <c r="B44" s="173"/>
      <c r="C44" s="168"/>
      <c r="D44" s="168"/>
      <c r="E44" s="168"/>
      <c r="F44" s="167" t="s">
        <v>645</v>
      </c>
      <c r="G44" s="168">
        <v>0</v>
      </c>
      <c r="H44" s="77"/>
      <c r="I44" s="77"/>
    </row>
    <row r="45" spans="1:9" ht="14.25">
      <c r="A45" s="6">
        <v>36</v>
      </c>
      <c r="B45" s="173"/>
      <c r="C45" s="168"/>
      <c r="D45" s="168"/>
      <c r="E45" s="168"/>
      <c r="F45" s="167" t="s">
        <v>646</v>
      </c>
      <c r="G45" s="168">
        <v>0</v>
      </c>
      <c r="H45" s="77"/>
      <c r="I45" s="77"/>
    </row>
    <row r="46" spans="1:9" ht="18">
      <c r="A46" s="6">
        <v>37</v>
      </c>
      <c r="B46" s="161" t="s">
        <v>652</v>
      </c>
      <c r="C46" s="162"/>
      <c r="D46" s="162"/>
      <c r="E46" s="162"/>
      <c r="F46" s="161" t="s">
        <v>653</v>
      </c>
      <c r="G46" s="178">
        <v>12276</v>
      </c>
      <c r="H46" s="178">
        <v>4576</v>
      </c>
      <c r="I46" s="181">
        <v>4576</v>
      </c>
    </row>
    <row r="47" spans="1:9" ht="18">
      <c r="A47" s="6">
        <v>38</v>
      </c>
      <c r="B47" s="165" t="s">
        <v>654</v>
      </c>
      <c r="C47" s="166"/>
      <c r="D47" s="166"/>
      <c r="E47" s="166"/>
      <c r="F47" s="179"/>
      <c r="G47" s="178"/>
      <c r="H47" s="77"/>
      <c r="I47" s="77"/>
    </row>
    <row r="48" spans="1:9" ht="18">
      <c r="A48" s="6">
        <v>39</v>
      </c>
      <c r="B48" s="173" t="s">
        <v>655</v>
      </c>
      <c r="C48" s="168">
        <v>1383</v>
      </c>
      <c r="D48" s="168">
        <v>1383</v>
      </c>
      <c r="E48" s="168">
        <v>1377</v>
      </c>
      <c r="F48" s="167"/>
      <c r="G48" s="178"/>
      <c r="H48" s="77"/>
      <c r="I48" s="77"/>
    </row>
    <row r="49" spans="1:9" ht="18">
      <c r="A49" s="6">
        <v>40</v>
      </c>
      <c r="B49" s="173" t="s">
        <v>656</v>
      </c>
      <c r="C49" s="168">
        <v>10000</v>
      </c>
      <c r="D49" s="168">
        <v>10000</v>
      </c>
      <c r="E49" s="168">
        <v>10000</v>
      </c>
      <c r="F49" s="167"/>
      <c r="G49" s="178"/>
      <c r="H49" s="77"/>
      <c r="I49" s="77"/>
    </row>
    <row r="50" spans="1:9" ht="18">
      <c r="A50" s="6">
        <v>41</v>
      </c>
      <c r="B50" s="173" t="s">
        <v>657</v>
      </c>
      <c r="C50" s="168"/>
      <c r="D50" s="168"/>
      <c r="E50" s="168"/>
      <c r="F50" s="167"/>
      <c r="G50" s="178"/>
      <c r="H50" s="77"/>
      <c r="I50" s="77"/>
    </row>
    <row r="51" spans="1:9" ht="18">
      <c r="A51" s="6">
        <v>42</v>
      </c>
      <c r="B51" s="165" t="s">
        <v>658</v>
      </c>
      <c r="C51" s="166"/>
      <c r="D51" s="166"/>
      <c r="E51" s="166"/>
      <c r="F51" s="179"/>
      <c r="G51" s="178"/>
      <c r="H51" s="77"/>
      <c r="I51" s="77"/>
    </row>
    <row r="52" spans="1:9" ht="18">
      <c r="A52" s="6">
        <v>43</v>
      </c>
      <c r="B52" s="173" t="s">
        <v>659</v>
      </c>
      <c r="C52" s="168">
        <v>0</v>
      </c>
      <c r="D52" s="168"/>
      <c r="E52" s="168"/>
      <c r="F52" s="167"/>
      <c r="G52" s="178"/>
      <c r="H52" s="77"/>
      <c r="I52" s="77"/>
    </row>
    <row r="53" spans="1:9" ht="18">
      <c r="A53" s="6">
        <v>44</v>
      </c>
      <c r="B53" s="173" t="s">
        <v>660</v>
      </c>
      <c r="C53" s="168">
        <v>3980</v>
      </c>
      <c r="D53" s="168">
        <v>3980</v>
      </c>
      <c r="E53" s="168">
        <v>3980</v>
      </c>
      <c r="F53" s="167"/>
      <c r="G53" s="178"/>
      <c r="H53" s="77"/>
      <c r="I53" s="77"/>
    </row>
    <row r="54" spans="1:9" ht="18">
      <c r="A54" s="6"/>
      <c r="B54" s="173"/>
      <c r="C54" s="168"/>
      <c r="D54" s="168"/>
      <c r="E54" s="168"/>
      <c r="F54" s="167"/>
      <c r="G54" s="178"/>
      <c r="H54" s="77"/>
      <c r="I54" s="77"/>
    </row>
    <row r="55" spans="1:9" ht="18">
      <c r="A55" s="6">
        <v>45</v>
      </c>
      <c r="B55" s="161" t="s">
        <v>661</v>
      </c>
      <c r="C55" s="162">
        <f>SUM(C48,C49,C53,C42)</f>
        <v>146871</v>
      </c>
      <c r="D55" s="162">
        <f>SUM(D48,D49,D53,D42)</f>
        <v>161488</v>
      </c>
      <c r="E55" s="162">
        <f>SUM(E48,E49,E53,E42)</f>
        <v>153077</v>
      </c>
      <c r="F55" s="161" t="s">
        <v>662</v>
      </c>
      <c r="G55" s="162">
        <f>SUM(G17,G26,G31,G41)</f>
        <v>146871</v>
      </c>
      <c r="H55" s="162">
        <f>SUM(H42)</f>
        <v>161488</v>
      </c>
      <c r="I55" s="162">
        <f>SUM(I42)</f>
        <v>149147</v>
      </c>
    </row>
    <row r="56" spans="1:9" ht="14.25">
      <c r="A56" s="6">
        <v>46</v>
      </c>
      <c r="B56" s="173" t="s">
        <v>663</v>
      </c>
      <c r="C56" s="168">
        <f>C17+C48</f>
        <v>127708</v>
      </c>
      <c r="D56" s="168">
        <f>D17+D48</f>
        <v>138342</v>
      </c>
      <c r="E56" s="168">
        <f>E17+E48</f>
        <v>128114</v>
      </c>
      <c r="F56" s="167" t="s">
        <v>664</v>
      </c>
      <c r="G56" s="168">
        <f>G17+G31</f>
        <v>127708</v>
      </c>
      <c r="H56" s="168">
        <f>H17+H31</f>
        <v>136677</v>
      </c>
      <c r="I56" s="168">
        <f>I17+I31</f>
        <v>133620</v>
      </c>
    </row>
    <row r="57" spans="1:9" ht="14.25">
      <c r="A57" s="6">
        <v>47</v>
      </c>
      <c r="B57" s="173" t="s">
        <v>665</v>
      </c>
      <c r="C57" s="168">
        <f>C26+C28+C49+C53</f>
        <v>19163</v>
      </c>
      <c r="D57" s="168">
        <f>D26+D28+D49+D53</f>
        <v>23146</v>
      </c>
      <c r="E57" s="168">
        <f>E26+E28+E49+E53</f>
        <v>24963</v>
      </c>
      <c r="F57" s="167" t="s">
        <v>666</v>
      </c>
      <c r="G57" s="168">
        <f>G26+G41</f>
        <v>19163</v>
      </c>
      <c r="H57" s="168">
        <f>H26+H41</f>
        <v>24811</v>
      </c>
      <c r="I57" s="168">
        <f>I26+I41</f>
        <v>15527</v>
      </c>
    </row>
    <row r="58" ht="12.75">
      <c r="C58" s="111"/>
    </row>
    <row r="59" ht="12.75">
      <c r="G59" s="111"/>
    </row>
    <row r="60" spans="4:5" ht="12.75">
      <c r="D60" s="111"/>
      <c r="E60" s="111"/>
    </row>
  </sheetData>
  <sheetProtection/>
  <mergeCells count="4">
    <mergeCell ref="B7:C7"/>
    <mergeCell ref="F7:G7"/>
    <mergeCell ref="A1:H1"/>
    <mergeCell ref="A3:H3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4.140625" style="0" customWidth="1"/>
    <col min="2" max="2" width="27.28125" style="0" customWidth="1"/>
    <col min="3" max="9" width="11.00390625" style="0" customWidth="1"/>
  </cols>
  <sheetData>
    <row r="1" spans="1:9" ht="12.75">
      <c r="A1" s="194" t="s">
        <v>567</v>
      </c>
      <c r="B1" s="194"/>
      <c r="C1" s="194"/>
      <c r="D1" s="194"/>
      <c r="E1" s="194"/>
      <c r="F1" s="194"/>
      <c r="G1" s="194"/>
      <c r="H1" s="194"/>
      <c r="I1" s="194"/>
    </row>
    <row r="3" spans="1:8" ht="12.75">
      <c r="A3" s="192" t="s">
        <v>314</v>
      </c>
      <c r="B3" s="192"/>
      <c r="C3" s="192"/>
      <c r="D3" s="192"/>
      <c r="E3" s="192"/>
      <c r="F3" s="192"/>
      <c r="G3" s="192"/>
      <c r="H3" s="192"/>
    </row>
    <row r="4" spans="1:9" ht="12.75">
      <c r="A4" s="104"/>
      <c r="B4" s="104"/>
      <c r="C4" s="104"/>
      <c r="D4" s="104"/>
      <c r="E4" s="104"/>
      <c r="F4" s="104"/>
      <c r="G4" s="104"/>
      <c r="H4" s="104"/>
      <c r="I4" s="141" t="s">
        <v>546</v>
      </c>
    </row>
    <row r="5" spans="1:9" ht="12.75">
      <c r="A5" s="6" t="s">
        <v>18</v>
      </c>
      <c r="B5" s="6" t="s">
        <v>304</v>
      </c>
      <c r="C5" s="6" t="s">
        <v>19</v>
      </c>
      <c r="D5" s="6" t="s">
        <v>20</v>
      </c>
      <c r="E5" s="6" t="s">
        <v>48</v>
      </c>
      <c r="F5" s="6" t="s">
        <v>36</v>
      </c>
      <c r="G5" s="6" t="s">
        <v>37</v>
      </c>
      <c r="H5" s="6" t="s">
        <v>38</v>
      </c>
      <c r="I5" s="6" t="s">
        <v>39</v>
      </c>
    </row>
    <row r="6" spans="1:9" s="5" customFormat="1" ht="12.75">
      <c r="A6" s="7" t="s">
        <v>561</v>
      </c>
      <c r="B6" s="7" t="s">
        <v>542</v>
      </c>
      <c r="C6" s="121" t="s">
        <v>43</v>
      </c>
      <c r="D6" s="121" t="s">
        <v>64</v>
      </c>
      <c r="E6" s="121" t="s">
        <v>539</v>
      </c>
      <c r="F6" s="121" t="s">
        <v>313</v>
      </c>
      <c r="G6" s="121" t="s">
        <v>394</v>
      </c>
      <c r="H6" s="121" t="s">
        <v>540</v>
      </c>
      <c r="I6" s="121" t="s">
        <v>541</v>
      </c>
    </row>
    <row r="7" spans="1:9" ht="12.75">
      <c r="A7" s="6">
        <v>1</v>
      </c>
      <c r="B7" s="6" t="s">
        <v>535</v>
      </c>
      <c r="C7" s="6">
        <v>5039</v>
      </c>
      <c r="D7" s="6"/>
      <c r="E7" s="6"/>
      <c r="F7" s="6">
        <f>SUM(C7:E7)</f>
        <v>5039</v>
      </c>
      <c r="G7" s="6">
        <v>5039</v>
      </c>
      <c r="H7" s="6"/>
      <c r="I7" s="6">
        <v>0</v>
      </c>
    </row>
    <row r="8" spans="1:9" ht="12.75">
      <c r="A8" s="6">
        <v>2</v>
      </c>
      <c r="B8" s="6" t="s">
        <v>536</v>
      </c>
      <c r="C8" s="6">
        <v>1969</v>
      </c>
      <c r="D8" s="6"/>
      <c r="E8" s="6"/>
      <c r="F8" s="6">
        <f>SUM(C8:E8)</f>
        <v>1969</v>
      </c>
      <c r="G8" s="6">
        <v>1969</v>
      </c>
      <c r="H8" s="6"/>
      <c r="I8" s="6">
        <v>0</v>
      </c>
    </row>
    <row r="9" spans="1:9" ht="12.75">
      <c r="A9" s="6">
        <v>3</v>
      </c>
      <c r="B9" s="6" t="s">
        <v>316</v>
      </c>
      <c r="C9" s="6">
        <v>1892</v>
      </c>
      <c r="D9" s="6"/>
      <c r="E9" s="6"/>
      <c r="F9" s="6">
        <f>SUM(C9:E9)</f>
        <v>1892</v>
      </c>
      <c r="G9" s="6">
        <v>1892</v>
      </c>
      <c r="H9" s="6"/>
      <c r="I9" s="6">
        <v>0</v>
      </c>
    </row>
    <row r="10" spans="1:9" s="5" customFormat="1" ht="12.75">
      <c r="A10" s="7">
        <v>6</v>
      </c>
      <c r="B10" s="7" t="s">
        <v>317</v>
      </c>
      <c r="C10" s="7">
        <f>SUM(C7:C9)</f>
        <v>8900</v>
      </c>
      <c r="D10" s="7"/>
      <c r="E10" s="7"/>
      <c r="F10" s="7">
        <f>SUM(C10:E10)</f>
        <v>8900</v>
      </c>
      <c r="G10" s="7">
        <f>SUM(G7:G9)</f>
        <v>8900</v>
      </c>
      <c r="H10" s="7">
        <f>SUM(H7:H9)</f>
        <v>0</v>
      </c>
      <c r="I10" s="7">
        <f>SUM(I7:I9)</f>
        <v>0</v>
      </c>
    </row>
  </sheetData>
  <sheetProtection/>
  <mergeCells count="2">
    <mergeCell ref="A3:H3"/>
    <mergeCell ref="A1:I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9" width="11.140625" style="0" customWidth="1"/>
  </cols>
  <sheetData>
    <row r="1" spans="1:9" ht="12.75">
      <c r="A1" s="194" t="s">
        <v>568</v>
      </c>
      <c r="B1" s="194"/>
      <c r="C1" s="194"/>
      <c r="D1" s="194"/>
      <c r="E1" s="194"/>
      <c r="F1" s="194"/>
      <c r="G1" s="194"/>
      <c r="H1" s="194"/>
      <c r="I1" s="194"/>
    </row>
    <row r="3" spans="1:9" ht="12.75">
      <c r="A3" s="192" t="s">
        <v>309</v>
      </c>
      <c r="B3" s="192"/>
      <c r="C3" s="192"/>
      <c r="D3" s="192"/>
      <c r="E3" s="192"/>
      <c r="F3" s="192"/>
      <c r="G3" s="192"/>
      <c r="H3" s="192"/>
      <c r="I3" s="192"/>
    </row>
    <row r="4" spans="1:9" ht="12.75">
      <c r="A4" s="104"/>
      <c r="B4" s="104"/>
      <c r="C4" s="104"/>
      <c r="D4" s="104"/>
      <c r="E4" s="104"/>
      <c r="F4" s="104"/>
      <c r="G4" s="104"/>
      <c r="H4" s="104"/>
      <c r="I4" s="112" t="s">
        <v>546</v>
      </c>
    </row>
    <row r="5" spans="1:9" ht="12.75">
      <c r="A5" s="6" t="s">
        <v>18</v>
      </c>
      <c r="B5" s="6" t="s">
        <v>304</v>
      </c>
      <c r="C5" s="6" t="s">
        <v>19</v>
      </c>
      <c r="D5" s="6" t="s">
        <v>20</v>
      </c>
      <c r="E5" s="6" t="s">
        <v>48</v>
      </c>
      <c r="F5" s="6" t="s">
        <v>36</v>
      </c>
      <c r="G5" s="6" t="s">
        <v>37</v>
      </c>
      <c r="H5" s="6" t="s">
        <v>38</v>
      </c>
      <c r="I5" s="6" t="s">
        <v>39</v>
      </c>
    </row>
    <row r="6" spans="1:9" ht="12.75">
      <c r="A6" s="7" t="s">
        <v>561</v>
      </c>
      <c r="B6" s="7" t="s">
        <v>310</v>
      </c>
      <c r="C6" s="121" t="s">
        <v>43</v>
      </c>
      <c r="D6" s="122" t="s">
        <v>64</v>
      </c>
      <c r="E6" s="122" t="s">
        <v>539</v>
      </c>
      <c r="F6" s="122" t="s">
        <v>14</v>
      </c>
      <c r="G6" s="122" t="s">
        <v>301</v>
      </c>
      <c r="H6" s="122" t="s">
        <v>540</v>
      </c>
      <c r="I6" s="122" t="s">
        <v>541</v>
      </c>
    </row>
    <row r="7" spans="1:9" ht="12.75">
      <c r="A7" s="6">
        <v>1</v>
      </c>
      <c r="B7" s="6" t="s">
        <v>537</v>
      </c>
      <c r="C7" s="6">
        <v>4000</v>
      </c>
      <c r="D7" s="6"/>
      <c r="E7" s="6"/>
      <c r="F7" s="6">
        <f>SUM(C7:E7)</f>
        <v>4000</v>
      </c>
      <c r="G7" s="6">
        <v>5425</v>
      </c>
      <c r="H7" s="32"/>
      <c r="I7" s="6">
        <v>5041</v>
      </c>
    </row>
    <row r="8" spans="1:9" ht="12.75">
      <c r="A8" s="6">
        <v>2</v>
      </c>
      <c r="B8" s="6" t="s">
        <v>538</v>
      </c>
      <c r="C8" s="6"/>
      <c r="D8" s="6">
        <v>167</v>
      </c>
      <c r="E8" s="6"/>
      <c r="F8" s="6">
        <f>SUM(C8:E8)</f>
        <v>167</v>
      </c>
      <c r="G8" s="6">
        <v>167</v>
      </c>
      <c r="H8" s="6"/>
      <c r="I8" s="6">
        <v>167</v>
      </c>
    </row>
    <row r="9" spans="1:9" ht="12.75">
      <c r="A9" s="6">
        <v>3</v>
      </c>
      <c r="B9" s="17" t="s">
        <v>316</v>
      </c>
      <c r="C9" s="6">
        <v>1080</v>
      </c>
      <c r="D9" s="6">
        <v>45</v>
      </c>
      <c r="E9" s="6"/>
      <c r="F9" s="6">
        <f>SUM(C9:E9)</f>
        <v>1125</v>
      </c>
      <c r="G9" s="6">
        <v>1365</v>
      </c>
      <c r="H9" s="6"/>
      <c r="I9" s="6">
        <v>1365</v>
      </c>
    </row>
    <row r="10" spans="1:9" s="5" customFormat="1" ht="12.75">
      <c r="A10" s="7">
        <v>4</v>
      </c>
      <c r="B10" s="7" t="s">
        <v>14</v>
      </c>
      <c r="C10" s="7">
        <f aca="true" t="shared" si="0" ref="C10:I10">SUM(C7:C9)</f>
        <v>5080</v>
      </c>
      <c r="D10" s="7">
        <f t="shared" si="0"/>
        <v>212</v>
      </c>
      <c r="E10" s="7">
        <f t="shared" si="0"/>
        <v>0</v>
      </c>
      <c r="F10" s="7">
        <f t="shared" si="0"/>
        <v>5292</v>
      </c>
      <c r="G10" s="7">
        <f t="shared" si="0"/>
        <v>6957</v>
      </c>
      <c r="H10" s="7">
        <f t="shared" si="0"/>
        <v>0</v>
      </c>
      <c r="I10" s="7">
        <f t="shared" si="0"/>
        <v>6573</v>
      </c>
    </row>
  </sheetData>
  <sheetProtection/>
  <mergeCells count="2">
    <mergeCell ref="A3:I3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4.421875" style="0" customWidth="1"/>
    <col min="3" max="3" width="27.8515625" style="0" customWidth="1"/>
  </cols>
  <sheetData>
    <row r="2" spans="2:4" ht="25.5" customHeight="1">
      <c r="B2" s="204" t="s">
        <v>569</v>
      </c>
      <c r="C2" s="204"/>
      <c r="D2" s="204"/>
    </row>
    <row r="4" spans="2:4" ht="12.75">
      <c r="B4" s="192" t="s">
        <v>327</v>
      </c>
      <c r="C4" s="192"/>
      <c r="D4" s="192"/>
    </row>
    <row r="5" spans="2:4" ht="12.75">
      <c r="B5" s="6" t="s">
        <v>18</v>
      </c>
      <c r="C5" s="9" t="s">
        <v>304</v>
      </c>
      <c r="D5" s="6" t="s">
        <v>19</v>
      </c>
    </row>
    <row r="6" spans="2:5" ht="12.75">
      <c r="B6" s="6" t="s">
        <v>561</v>
      </c>
      <c r="C6" s="121" t="s">
        <v>0</v>
      </c>
      <c r="D6" s="121" t="s">
        <v>563</v>
      </c>
      <c r="E6" s="5"/>
    </row>
    <row r="7" spans="2:4" ht="12.75">
      <c r="B7" s="6">
        <v>1</v>
      </c>
      <c r="C7" s="7" t="s">
        <v>329</v>
      </c>
      <c r="D7" s="6"/>
    </row>
    <row r="8" spans="2:4" ht="12.75">
      <c r="B8" s="6">
        <v>2</v>
      </c>
      <c r="C8" s="6" t="s">
        <v>543</v>
      </c>
      <c r="D8" s="6">
        <v>1</v>
      </c>
    </row>
    <row r="9" spans="2:4" ht="12.75">
      <c r="B9" s="6">
        <v>3</v>
      </c>
      <c r="C9" s="6" t="s">
        <v>330</v>
      </c>
      <c r="D9" s="6">
        <v>0</v>
      </c>
    </row>
    <row r="10" spans="2:4" ht="12.75">
      <c r="B10" s="6">
        <v>4</v>
      </c>
      <c r="C10" s="6" t="s">
        <v>331</v>
      </c>
      <c r="D10" s="6">
        <v>1</v>
      </c>
    </row>
    <row r="11" spans="2:4" ht="12.75">
      <c r="B11" s="6"/>
      <c r="C11" s="17"/>
      <c r="D11" s="6"/>
    </row>
    <row r="12" spans="2:4" ht="12.75">
      <c r="B12" s="6">
        <v>6</v>
      </c>
      <c r="C12" s="7" t="s">
        <v>4</v>
      </c>
      <c r="D12" s="7">
        <f>SUM(D8:D11)</f>
        <v>2</v>
      </c>
    </row>
  </sheetData>
  <sheetProtection/>
  <mergeCells count="2">
    <mergeCell ref="B4:D4"/>
    <mergeCell ref="B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4.57421875" style="0" customWidth="1"/>
    <col min="2" max="2" width="59.7109375" style="0" bestFit="1" customWidth="1"/>
    <col min="5" max="5" width="10.00390625" style="0" customWidth="1"/>
  </cols>
  <sheetData>
    <row r="1" spans="1:5" ht="12.75">
      <c r="A1" s="194" t="s">
        <v>570</v>
      </c>
      <c r="B1" s="194"/>
      <c r="C1" s="194"/>
      <c r="D1" s="194"/>
      <c r="E1" s="194"/>
    </row>
    <row r="3" spans="1:5" ht="12.75">
      <c r="A3" s="193" t="s">
        <v>559</v>
      </c>
      <c r="B3" s="193"/>
      <c r="C3" s="193"/>
      <c r="D3" s="193"/>
      <c r="E3" s="193"/>
    </row>
    <row r="4" spans="1:5" ht="12.75">
      <c r="A4" s="91"/>
      <c r="B4" s="91"/>
      <c r="C4" s="91"/>
      <c r="D4" s="91"/>
      <c r="E4" s="91"/>
    </row>
    <row r="5" spans="1:5" ht="12.75">
      <c r="A5" s="6" t="s">
        <v>18</v>
      </c>
      <c r="B5" s="6" t="s">
        <v>17</v>
      </c>
      <c r="C5" s="6" t="s">
        <v>19</v>
      </c>
      <c r="D5" s="6" t="s">
        <v>20</v>
      </c>
      <c r="E5" s="6" t="s">
        <v>48</v>
      </c>
    </row>
    <row r="6" spans="1:5" ht="12.75">
      <c r="A6" s="6" t="s">
        <v>561</v>
      </c>
      <c r="B6" s="7" t="s">
        <v>332</v>
      </c>
      <c r="C6" s="7" t="s">
        <v>328</v>
      </c>
      <c r="D6" s="7" t="s">
        <v>333</v>
      </c>
      <c r="E6" s="7" t="s">
        <v>334</v>
      </c>
    </row>
    <row r="7" spans="1:5" ht="12.75">
      <c r="A7" s="6">
        <v>1</v>
      </c>
      <c r="B7" s="7" t="s">
        <v>335</v>
      </c>
      <c r="C7" s="7"/>
      <c r="D7" s="7"/>
      <c r="E7" s="7" t="s">
        <v>336</v>
      </c>
    </row>
    <row r="8" spans="1:5" ht="12.75">
      <c r="A8" s="6">
        <v>2</v>
      </c>
      <c r="B8" s="6" t="s">
        <v>337</v>
      </c>
      <c r="C8" s="6">
        <v>5</v>
      </c>
      <c r="D8" s="6">
        <v>4</v>
      </c>
      <c r="E8" s="6">
        <v>2</v>
      </c>
    </row>
    <row r="9" spans="1:5" ht="12.75">
      <c r="A9" s="6">
        <v>3</v>
      </c>
      <c r="B9" s="6" t="s">
        <v>338</v>
      </c>
      <c r="C9" s="6">
        <v>15</v>
      </c>
      <c r="D9" s="6">
        <v>10</v>
      </c>
      <c r="E9" s="6">
        <v>13</v>
      </c>
    </row>
    <row r="10" spans="1:5" ht="12.75">
      <c r="A10" s="6">
        <v>4</v>
      </c>
      <c r="B10" s="6" t="s">
        <v>571</v>
      </c>
      <c r="C10" s="6">
        <v>4</v>
      </c>
      <c r="D10" s="6">
        <v>12</v>
      </c>
      <c r="E10" s="6">
        <v>5</v>
      </c>
    </row>
    <row r="11" spans="1:5" ht="12.75">
      <c r="A11" s="6">
        <v>5</v>
      </c>
      <c r="B11" s="6" t="s">
        <v>572</v>
      </c>
      <c r="C11" s="6">
        <v>11</v>
      </c>
      <c r="D11" s="6">
        <v>8</v>
      </c>
      <c r="E11" s="6">
        <v>7</v>
      </c>
    </row>
    <row r="12" spans="1:5" ht="12.75">
      <c r="A12" s="6">
        <v>6</v>
      </c>
      <c r="B12" s="16" t="s">
        <v>573</v>
      </c>
      <c r="C12" s="17">
        <v>11</v>
      </c>
      <c r="D12" s="6">
        <v>4</v>
      </c>
      <c r="E12" s="6">
        <v>4</v>
      </c>
    </row>
    <row r="13" spans="1:5" ht="12.75">
      <c r="A13" s="6">
        <v>7</v>
      </c>
      <c r="B13" s="16" t="s">
        <v>4</v>
      </c>
      <c r="C13" s="7">
        <f>SUM(C8:C12)</f>
        <v>46</v>
      </c>
      <c r="D13" s="7"/>
      <c r="E13" s="7">
        <f>SUM(E8:E12)</f>
        <v>31</v>
      </c>
    </row>
  </sheetData>
  <sheetProtection/>
  <mergeCells count="2">
    <mergeCell ref="A3:E3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7.00390625" style="0" customWidth="1"/>
    <col min="2" max="2" width="15.8515625" style="0" customWidth="1"/>
    <col min="3" max="3" width="14.140625" style="0" customWidth="1"/>
    <col min="4" max="4" width="10.8515625" style="0" customWidth="1"/>
    <col min="5" max="5" width="10.421875" style="0" customWidth="1"/>
    <col min="6" max="6" width="9.7109375" style="0" customWidth="1"/>
    <col min="7" max="7" width="11.7109375" style="0" customWidth="1"/>
    <col min="8" max="8" width="28.7109375" style="0" customWidth="1"/>
  </cols>
  <sheetData>
    <row r="1" spans="1:8" ht="12.75">
      <c r="A1" s="194" t="s">
        <v>574</v>
      </c>
      <c r="B1" s="194"/>
      <c r="C1" s="194"/>
      <c r="D1" s="194"/>
      <c r="E1" s="194"/>
      <c r="F1" s="194"/>
      <c r="G1" s="194"/>
      <c r="H1" s="194"/>
    </row>
    <row r="3" spans="1:8" ht="12.75">
      <c r="A3" s="192" t="s">
        <v>319</v>
      </c>
      <c r="B3" s="192"/>
      <c r="C3" s="192"/>
      <c r="D3" s="192"/>
      <c r="E3" s="192"/>
      <c r="F3" s="192"/>
      <c r="G3" s="192"/>
      <c r="H3" s="192"/>
    </row>
    <row r="4" ht="12.75">
      <c r="H4" s="141" t="s">
        <v>546</v>
      </c>
    </row>
    <row r="5" spans="1:8" ht="12.75">
      <c r="A5" s="6" t="s">
        <v>18</v>
      </c>
      <c r="B5" s="6" t="s">
        <v>304</v>
      </c>
      <c r="C5" s="6" t="s">
        <v>19</v>
      </c>
      <c r="D5" s="6" t="s">
        <v>20</v>
      </c>
      <c r="E5" s="6" t="s">
        <v>48</v>
      </c>
      <c r="F5" s="6" t="s">
        <v>36</v>
      </c>
      <c r="G5" s="6" t="s">
        <v>37</v>
      </c>
      <c r="H5" s="6" t="s">
        <v>38</v>
      </c>
    </row>
    <row r="6" spans="1:9" ht="26.25" customHeight="1">
      <c r="A6" s="68" t="s">
        <v>318</v>
      </c>
      <c r="B6" s="68" t="s">
        <v>320</v>
      </c>
      <c r="C6" s="68" t="s">
        <v>321</v>
      </c>
      <c r="D6" s="68" t="s">
        <v>560</v>
      </c>
      <c r="E6" s="205" t="s">
        <v>322</v>
      </c>
      <c r="F6" s="206"/>
      <c r="G6" s="207"/>
      <c r="H6" s="69" t="s">
        <v>323</v>
      </c>
      <c r="I6" s="140"/>
    </row>
    <row r="7" spans="1:8" ht="12.75">
      <c r="A7" s="6"/>
      <c r="B7" s="6"/>
      <c r="C7" s="6"/>
      <c r="D7" s="6"/>
      <c r="E7" s="7" t="s">
        <v>324</v>
      </c>
      <c r="F7" s="7" t="s">
        <v>325</v>
      </c>
      <c r="G7" s="7" t="s">
        <v>326</v>
      </c>
      <c r="H7" s="6"/>
    </row>
    <row r="8" spans="1:8" ht="12.75">
      <c r="A8" s="6"/>
      <c r="B8" s="7" t="s">
        <v>1</v>
      </c>
      <c r="C8" s="6"/>
      <c r="D8" s="6"/>
      <c r="E8" s="6"/>
      <c r="F8" s="6"/>
      <c r="G8" s="6"/>
      <c r="H8" s="6"/>
    </row>
    <row r="9" spans="1:8" ht="12.75">
      <c r="A9" s="6"/>
      <c r="B9" s="6" t="s">
        <v>676</v>
      </c>
      <c r="C9" s="6"/>
      <c r="D9" s="6">
        <v>3980</v>
      </c>
      <c r="E9" s="6"/>
      <c r="F9" s="6"/>
      <c r="G9" s="6">
        <v>980</v>
      </c>
      <c r="H9" s="6"/>
    </row>
    <row r="10" spans="1:8" ht="12.75">
      <c r="A10" s="6"/>
      <c r="B10" s="6"/>
      <c r="C10" s="6"/>
      <c r="D10" s="6"/>
      <c r="E10" s="6"/>
      <c r="F10" s="6"/>
      <c r="G10" s="6"/>
      <c r="H10" s="6"/>
    </row>
    <row r="11" spans="1:8" s="5" customFormat="1" ht="12.75">
      <c r="A11" s="7"/>
      <c r="B11" s="7" t="s">
        <v>7</v>
      </c>
      <c r="C11" s="7">
        <f>SUM(C9:C9)</f>
        <v>0</v>
      </c>
      <c r="D11" s="7"/>
      <c r="E11" s="7">
        <f>SUM(E8:E9)</f>
        <v>0</v>
      </c>
      <c r="F11" s="7"/>
      <c r="G11" s="7"/>
      <c r="H11" s="7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2.75">
      <c r="A13" s="6"/>
      <c r="B13" s="7" t="s">
        <v>2</v>
      </c>
      <c r="C13" s="6"/>
      <c r="D13" s="6"/>
      <c r="E13" s="6"/>
      <c r="F13" s="6"/>
      <c r="G13" s="6"/>
      <c r="H13" s="6"/>
    </row>
    <row r="14" spans="1:8" ht="12.75">
      <c r="A14" s="6"/>
      <c r="B14" s="9" t="s">
        <v>579</v>
      </c>
      <c r="C14" s="6"/>
      <c r="D14" s="6">
        <v>5080</v>
      </c>
      <c r="E14" s="6"/>
      <c r="F14" s="6"/>
      <c r="G14" s="6">
        <v>5080</v>
      </c>
      <c r="H14" s="6"/>
    </row>
    <row r="15" spans="1:8" ht="12.75">
      <c r="A15" s="6"/>
      <c r="B15" s="9"/>
      <c r="C15" s="6"/>
      <c r="D15" s="6"/>
      <c r="E15" s="6"/>
      <c r="F15" s="6"/>
      <c r="G15" s="6"/>
      <c r="H15" s="6"/>
    </row>
    <row r="16" spans="1:8" ht="12.75">
      <c r="A16" s="6"/>
      <c r="B16" s="6"/>
      <c r="C16" s="6"/>
      <c r="D16" s="6"/>
      <c r="E16" s="6"/>
      <c r="F16" s="6"/>
      <c r="G16" s="6"/>
      <c r="H16" s="6"/>
    </row>
    <row r="17" spans="1:8" s="5" customFormat="1" ht="12.75">
      <c r="A17" s="7"/>
      <c r="B17" s="7" t="s">
        <v>7</v>
      </c>
      <c r="C17" s="7">
        <f>SUM(C14:C15)</f>
        <v>0</v>
      </c>
      <c r="D17" s="7">
        <f>SUM(D14:D15)</f>
        <v>5080</v>
      </c>
      <c r="E17" s="7">
        <f>SUM(E14:E15)</f>
        <v>0</v>
      </c>
      <c r="F17" s="7">
        <f>SUM(F14:F15)</f>
        <v>0</v>
      </c>
      <c r="G17" s="7">
        <f>SUM(G14:G15)</f>
        <v>5080</v>
      </c>
      <c r="H17" s="7">
        <f>SUM(H14:H15)</f>
        <v>0</v>
      </c>
    </row>
  </sheetData>
  <sheetProtection/>
  <mergeCells count="3">
    <mergeCell ref="A3:H3"/>
    <mergeCell ref="A1:H1"/>
    <mergeCell ref="E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.7109375" style="0" customWidth="1"/>
    <col min="2" max="2" width="48.57421875" style="0" customWidth="1"/>
    <col min="3" max="4" width="13.00390625" style="0" customWidth="1"/>
    <col min="5" max="5" width="13.421875" style="0" customWidth="1"/>
    <col min="6" max="6" width="32.8515625" style="0" customWidth="1"/>
  </cols>
  <sheetData>
    <row r="1" spans="1:5" ht="12.75">
      <c r="A1" s="194" t="s">
        <v>575</v>
      </c>
      <c r="B1" s="194"/>
      <c r="C1" s="194"/>
      <c r="D1" s="194"/>
      <c r="E1" s="194"/>
    </row>
    <row r="3" spans="1:5" ht="12.75">
      <c r="A3" s="193" t="s">
        <v>295</v>
      </c>
      <c r="B3" s="193"/>
      <c r="C3" s="193"/>
      <c r="D3" s="193"/>
      <c r="E3" s="193"/>
    </row>
    <row r="5" spans="1:5" ht="12.75">
      <c r="A5" s="125"/>
      <c r="B5" s="125"/>
      <c r="C5" s="125"/>
      <c r="D5" s="125"/>
      <c r="E5" s="142" t="s">
        <v>546</v>
      </c>
    </row>
    <row r="6" spans="1:5" ht="12.75">
      <c r="A6" s="6" t="s">
        <v>16</v>
      </c>
      <c r="B6" s="6" t="s">
        <v>281</v>
      </c>
      <c r="C6" s="6" t="s">
        <v>278</v>
      </c>
      <c r="D6" s="6" t="s">
        <v>20</v>
      </c>
      <c r="E6" s="66" t="s">
        <v>48</v>
      </c>
    </row>
    <row r="7" spans="1:5" ht="12.75">
      <c r="A7" s="6" t="s">
        <v>561</v>
      </c>
      <c r="B7" s="6" t="s">
        <v>0</v>
      </c>
      <c r="C7" s="115" t="s">
        <v>313</v>
      </c>
      <c r="D7" s="115" t="s">
        <v>301</v>
      </c>
      <c r="E7" s="115" t="s">
        <v>541</v>
      </c>
    </row>
    <row r="8" spans="1:5" ht="12.75">
      <c r="A8" s="6"/>
      <c r="B8" s="6"/>
      <c r="C8" s="6"/>
      <c r="D8" s="6"/>
      <c r="E8" s="6"/>
    </row>
    <row r="9" spans="1:5" ht="12.75">
      <c r="A9" s="6">
        <v>1</v>
      </c>
      <c r="B9" s="9" t="s">
        <v>296</v>
      </c>
      <c r="C9" s="6">
        <v>0</v>
      </c>
      <c r="D9" s="6">
        <v>0</v>
      </c>
      <c r="E9" s="6">
        <v>0</v>
      </c>
    </row>
    <row r="10" spans="1:5" ht="12.75">
      <c r="A10" s="6">
        <v>2</v>
      </c>
      <c r="B10" s="9" t="s">
        <v>298</v>
      </c>
      <c r="C10" s="6">
        <v>0</v>
      </c>
      <c r="D10" s="6">
        <v>36</v>
      </c>
      <c r="E10" s="6">
        <v>36</v>
      </c>
    </row>
    <row r="11" spans="1:5" ht="12.75">
      <c r="A11" s="6">
        <v>3</v>
      </c>
      <c r="B11" s="6" t="s">
        <v>297</v>
      </c>
      <c r="C11" s="6">
        <v>3500</v>
      </c>
      <c r="D11" s="6">
        <v>3000</v>
      </c>
      <c r="E11" s="6">
        <v>2788</v>
      </c>
    </row>
    <row r="12" spans="1:5" ht="12.75">
      <c r="A12" s="6">
        <v>4</v>
      </c>
      <c r="B12" s="9" t="s">
        <v>300</v>
      </c>
      <c r="C12" s="6">
        <v>200</v>
      </c>
      <c r="D12" s="6">
        <v>200</v>
      </c>
      <c r="E12" s="6">
        <v>132</v>
      </c>
    </row>
    <row r="13" spans="1:5" ht="12.75">
      <c r="A13" s="6">
        <v>5</v>
      </c>
      <c r="B13" s="9" t="s">
        <v>557</v>
      </c>
      <c r="C13" s="6">
        <v>1850</v>
      </c>
      <c r="D13" s="6">
        <v>4490</v>
      </c>
      <c r="E13" s="6">
        <v>2208</v>
      </c>
    </row>
    <row r="14" spans="1:5" ht="12.75">
      <c r="A14" s="17">
        <v>8</v>
      </c>
      <c r="B14" s="17" t="s">
        <v>299</v>
      </c>
      <c r="C14" s="6">
        <v>6379</v>
      </c>
      <c r="D14" s="6">
        <v>4802</v>
      </c>
      <c r="E14" s="6">
        <v>7129</v>
      </c>
    </row>
    <row r="15" spans="1:5" ht="12.75">
      <c r="A15" s="17">
        <v>9</v>
      </c>
      <c r="B15" s="17" t="s">
        <v>308</v>
      </c>
      <c r="C15" s="6"/>
      <c r="D15" s="6">
        <v>812</v>
      </c>
      <c r="E15" s="6">
        <v>812</v>
      </c>
    </row>
    <row r="16" spans="1:5" ht="12.75">
      <c r="A16" s="17">
        <v>10</v>
      </c>
      <c r="B16" s="16" t="s">
        <v>4</v>
      </c>
      <c r="C16" s="7">
        <f>SUM(C9:C14)</f>
        <v>11929</v>
      </c>
      <c r="D16" s="7">
        <f>SUM(D9:D15)</f>
        <v>13340</v>
      </c>
      <c r="E16" s="7">
        <f>SUM(E9:E15)</f>
        <v>13105</v>
      </c>
    </row>
  </sheetData>
  <sheetProtection/>
  <mergeCells count="2">
    <mergeCell ref="A3:E3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Hivatal</cp:lastModifiedBy>
  <cp:lastPrinted>2015-05-29T08:26:37Z</cp:lastPrinted>
  <dcterms:created xsi:type="dcterms:W3CDTF">2006-01-17T11:47:21Z</dcterms:created>
  <dcterms:modified xsi:type="dcterms:W3CDTF">2015-05-29T10:50:55Z</dcterms:modified>
  <cp:category/>
  <cp:version/>
  <cp:contentType/>
  <cp:contentStatus/>
</cp:coreProperties>
</file>