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07" firstSheet="5" activeTab="8"/>
  </bookViews>
  <sheets>
    <sheet name="ÖSSZEFÜGGÉSEK" sheetId="75" r:id="rId1"/>
    <sheet name=".m felújítások" sheetId="110" r:id="rId2"/>
    <sheet name="3. m Pénzforgalmi jelentés" sheetId="102" r:id="rId3"/>
    <sheet name="4. m.Maradvány kimutatás" sheetId="113" r:id="rId4"/>
    <sheet name="5. m Eredmény kimutatás" sheetId="117" r:id="rId5"/>
    <sheet name="6. m Pénzforgalmi változás" sheetId="103" r:id="rId6"/>
    <sheet name="7.1. m Vagyon eszköz" sheetId="115" r:id="rId7"/>
    <sheet name="7.2. m Vagyon forrás" sheetId="114" r:id="rId8"/>
    <sheet name="8. m Többéves" sheetId="118" r:id="rId9"/>
    <sheet name="9. m Közv.tám.adóeleng." sheetId="109" r:id="rId10"/>
    <sheet name="10. m Hitelek állománya" sheetId="111" r:id="rId11"/>
    <sheet name="11. m Egyszerűsített mérleg" sheetId="116" r:id="rId12"/>
  </sheets>
  <externalReferences>
    <externalReference r:id="rId13"/>
  </externalReferences>
  <definedNames>
    <definedName name="_xlnm.Print_Area" localSheetId="1">'.m felújítások'!$A$3:$L$32</definedName>
    <definedName name="_xlnm.Print_Area" localSheetId="6">'7.1. m Vagyon eszköz'!$A$1:$D$67</definedName>
  </definedNames>
  <calcPr calcId="125725"/>
</workbook>
</file>

<file path=xl/calcChain.xml><?xml version="1.0" encoding="utf-8"?>
<calcChain xmlns="http://schemas.openxmlformats.org/spreadsheetml/2006/main">
  <c r="D41" i="115"/>
  <c r="C41"/>
  <c r="J18" i="118"/>
  <c r="J17"/>
  <c r="I16"/>
  <c r="H16"/>
  <c r="G16"/>
  <c r="F16"/>
  <c r="J16" s="1"/>
  <c r="E16"/>
  <c r="D16"/>
  <c r="J15"/>
  <c r="I14"/>
  <c r="H14"/>
  <c r="G14"/>
  <c r="F14"/>
  <c r="J14" s="1"/>
  <c r="E14"/>
  <c r="D14"/>
  <c r="J13"/>
  <c r="I12"/>
  <c r="H12"/>
  <c r="G12"/>
  <c r="F12"/>
  <c r="J12" s="1"/>
  <c r="E12"/>
  <c r="D12"/>
  <c r="J11"/>
  <c r="J10"/>
  <c r="I9"/>
  <c r="H9"/>
  <c r="H19" s="1"/>
  <c r="G9"/>
  <c r="F9"/>
  <c r="F19" s="1"/>
  <c r="D19"/>
  <c r="J8"/>
  <c r="J7"/>
  <c r="I6"/>
  <c r="I19" s="1"/>
  <c r="H6"/>
  <c r="G6"/>
  <c r="G19" s="1"/>
  <c r="F6"/>
  <c r="J6" s="1"/>
  <c r="E6"/>
  <c r="E19" s="1"/>
  <c r="D6"/>
  <c r="J9" l="1"/>
  <c r="J19" s="1"/>
  <c r="E41" i="117" l="1"/>
  <c r="E43" s="1"/>
  <c r="E36"/>
  <c r="E31"/>
  <c r="E23"/>
  <c r="E19"/>
  <c r="E14"/>
  <c r="E7"/>
  <c r="E44" l="1"/>
  <c r="D60" i="115"/>
  <c r="C60"/>
  <c r="D55"/>
  <c r="C55"/>
  <c r="D36"/>
  <c r="C36"/>
  <c r="D35"/>
  <c r="C35"/>
  <c r="D25"/>
  <c r="C25"/>
  <c r="D15"/>
  <c r="C15"/>
  <c r="D10"/>
  <c r="D9" s="1"/>
  <c r="D52" s="1"/>
  <c r="D67" s="1"/>
  <c r="C10"/>
  <c r="C9" s="1"/>
  <c r="C52" s="1"/>
  <c r="C67" s="1"/>
  <c r="C14" i="103"/>
  <c r="E29" i="116"/>
  <c r="D29"/>
  <c r="D36" s="1"/>
  <c r="C29"/>
  <c r="E22"/>
  <c r="E36" s="1"/>
  <c r="D22"/>
  <c r="C22"/>
  <c r="C36" s="1"/>
  <c r="E14"/>
  <c r="D14"/>
  <c r="C14"/>
  <c r="E10"/>
  <c r="D10"/>
  <c r="C10"/>
  <c r="E9"/>
  <c r="E5" s="1"/>
  <c r="D5"/>
  <c r="D20" s="1"/>
  <c r="C5"/>
  <c r="C18" i="114"/>
  <c r="C14"/>
  <c r="C14" i="113"/>
  <c r="C11"/>
  <c r="C7"/>
  <c r="C4"/>
  <c r="C8" i="103"/>
  <c r="E45" i="102"/>
  <c r="D45"/>
  <c r="C45"/>
  <c r="E36"/>
  <c r="D36"/>
  <c r="C36"/>
  <c r="E49"/>
  <c r="D49"/>
  <c r="C49"/>
  <c r="E44"/>
  <c r="D44"/>
  <c r="C44"/>
  <c r="E38"/>
  <c r="D38"/>
  <c r="C38"/>
  <c r="E33"/>
  <c r="D33"/>
  <c r="C33"/>
  <c r="E31"/>
  <c r="D31"/>
  <c r="C31"/>
  <c r="E30"/>
  <c r="D30"/>
  <c r="C30"/>
  <c r="E22"/>
  <c r="D22"/>
  <c r="C22"/>
  <c r="E11"/>
  <c r="D11"/>
  <c r="D12"/>
  <c r="C11"/>
  <c r="E23"/>
  <c r="D23"/>
  <c r="C23"/>
  <c r="E21"/>
  <c r="D21"/>
  <c r="C21"/>
  <c r="E15"/>
  <c r="D15"/>
  <c r="C15"/>
  <c r="E16"/>
  <c r="D16"/>
  <c r="C16"/>
  <c r="E14"/>
  <c r="D14"/>
  <c r="C14"/>
  <c r="E13"/>
  <c r="D13"/>
  <c r="C13"/>
  <c r="E12"/>
  <c r="C12"/>
  <c r="E10"/>
  <c r="D10"/>
  <c r="C10"/>
  <c r="E9"/>
  <c r="D9"/>
  <c r="C9"/>
  <c r="E8"/>
  <c r="D8"/>
  <c r="C8"/>
  <c r="E7"/>
  <c r="D7"/>
  <c r="C7"/>
  <c r="C22" i="114" l="1"/>
  <c r="C20" i="116"/>
  <c r="E20"/>
  <c r="C8" i="113"/>
  <c r="C18" s="1"/>
  <c r="C15"/>
  <c r="L25" i="110"/>
  <c r="I25"/>
  <c r="L27"/>
  <c r="L26"/>
  <c r="I22"/>
  <c r="I23"/>
  <c r="I24"/>
  <c r="I29" s="1"/>
  <c r="I32" s="1"/>
  <c r="I26"/>
  <c r="I27"/>
  <c r="I28"/>
  <c r="I21"/>
  <c r="D24" i="102"/>
  <c r="E24"/>
  <c r="C24"/>
  <c r="L22" i="110"/>
  <c r="L23"/>
  <c r="L24"/>
  <c r="L28"/>
  <c r="L21"/>
  <c r="L16"/>
  <c r="L15"/>
  <c r="K29"/>
  <c r="K32" s="1"/>
  <c r="J29"/>
  <c r="J32" s="1"/>
  <c r="H29"/>
  <c r="H32" s="1"/>
  <c r="D56" i="102"/>
  <c r="E56"/>
  <c r="C56"/>
  <c r="C55"/>
  <c r="D55"/>
  <c r="E55"/>
  <c r="C47"/>
  <c r="D47"/>
  <c r="G29" i="110"/>
  <c r="G32" s="1"/>
  <c r="F21"/>
  <c r="F29" s="1"/>
  <c r="F32" s="1"/>
  <c r="D29"/>
  <c r="E29"/>
  <c r="D32"/>
  <c r="E32"/>
  <c r="C13" i="109"/>
  <c r="C35" s="1"/>
  <c r="B13"/>
  <c r="B35" s="1"/>
  <c r="E42" i="102"/>
  <c r="E47"/>
  <c r="D42"/>
  <c r="C42"/>
  <c r="E19"/>
  <c r="D19"/>
  <c r="D54"/>
  <c r="C19"/>
  <c r="C48" l="1"/>
  <c r="C52" s="1"/>
  <c r="C16" i="113"/>
  <c r="E53" i="102"/>
  <c r="E25"/>
  <c r="E29" s="1"/>
  <c r="L29" i="110"/>
  <c r="L32" s="1"/>
  <c r="E48" i="102"/>
  <c r="E52" s="1"/>
  <c r="D48"/>
  <c r="D52" s="1"/>
  <c r="C53"/>
  <c r="E54"/>
  <c r="D53"/>
  <c r="C54"/>
  <c r="D25"/>
  <c r="D29" s="1"/>
  <c r="C25"/>
  <c r="C29" s="1"/>
</calcChain>
</file>

<file path=xl/sharedStrings.xml><?xml version="1.0" encoding="utf-8"?>
<sst xmlns="http://schemas.openxmlformats.org/spreadsheetml/2006/main" count="591" uniqueCount="477">
  <si>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</si>
  <si>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</si>
  <si>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</si>
  <si>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</si>
  <si>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</si>
  <si>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</si>
  <si>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</si>
  <si>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</si>
  <si>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</si>
  <si>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</si>
  <si>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</si>
  <si>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</si>
  <si>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</si>
  <si>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</si>
  <si>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</si>
  <si>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</si>
  <si>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</si>
  <si>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</si>
  <si>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</si>
  <si>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</si>
  <si>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</si>
  <si>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</si>
  <si>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</si>
  <si>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</si>
  <si>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Összesen:</t>
  </si>
  <si>
    <t>Megnevezés</t>
  </si>
  <si>
    <t>Személyi juttatások</t>
  </si>
  <si>
    <t>Dologi kiadások</t>
  </si>
  <si>
    <t>Támogatások, kiegészítések</t>
  </si>
  <si>
    <t>Költségvetési rendelet űrlapjainak összefüggései:</t>
  </si>
  <si>
    <t>1. sz. melléklet Bevételek táblázat 3. oszlop 12 sora =</t>
  </si>
  <si>
    <t>1. sz. melléklet Kiadások táblázat 3. oszlop 6 sora =</t>
  </si>
  <si>
    <t>1. sz. melléklet Kiadások táblázat 3. oszlop 7 sora =</t>
  </si>
  <si>
    <t>Rövid lejáratú hitelek felvétele</t>
  </si>
  <si>
    <t>Hosszú lejáratú hitelek felvétele</t>
  </si>
  <si>
    <t xml:space="preserve">2/a. számú melléklet 3. oszlop 13. sor + 2/b. számú melléklet 3. oszlop 11. sor </t>
  </si>
  <si>
    <t xml:space="preserve">2/a. számú melléklet 3. oszlop 25. sor + 2/b. számú melléklet 3. oszlop 22. sor </t>
  </si>
  <si>
    <t xml:space="preserve">2/a. számú melléklet 3. oszlop 26. sor + 2/b. számú melléklet 3. oszlop 23. sor </t>
  </si>
  <si>
    <t xml:space="preserve">2/a. számú melléklet 5. oszlop 13. sor + 2/b. számú melléklet 5. oszlop 11. sor </t>
  </si>
  <si>
    <t xml:space="preserve">2/a. számú melléklet 5. oszlop 25. sor + 2/b. számú melléklet 5. oszlop 22. sor </t>
  </si>
  <si>
    <t xml:space="preserve">2/a. számú melléklet 5. oszlop 26. sor + 2/b. számú melléklet 5. oszlop 23. sor </t>
  </si>
  <si>
    <t>1. sz. melléklet Kiadások táblázat 3. oszlop 5 sora =</t>
  </si>
  <si>
    <t>2012. évi előirányzat BEVÉTELEK</t>
  </si>
  <si>
    <t>2012. évi előirányzat KIADÁSOK</t>
  </si>
  <si>
    <t>1. sz. melléklet Bevételek táblázat 3. oszlop 10 sora =</t>
  </si>
  <si>
    <t>1. sz. melléklet Bevételek táblázat 3. oszlop 13 sora =</t>
  </si>
  <si>
    <t>Pénzforgalom nélküli kiadások</t>
  </si>
  <si>
    <t>Nettó</t>
  </si>
  <si>
    <t>Bruttó</t>
  </si>
  <si>
    <t>előirányzat</t>
  </si>
  <si>
    <t>Eredeti előirányzat</t>
  </si>
  <si>
    <t>Módosított előirányzat</t>
  </si>
  <si>
    <t>Módosított</t>
  </si>
  <si>
    <t>Teljesítés</t>
  </si>
  <si>
    <t>adatok ezer forintban</t>
  </si>
  <si>
    <t xml:space="preserve">     EGYSZERŰSÍTETT PÉNZFORGALMI JELENTÉS</t>
  </si>
  <si>
    <t>Sor-</t>
  </si>
  <si>
    <t>Eredeti</t>
  </si>
  <si>
    <t>szám</t>
  </si>
  <si>
    <t>Államházt.kivülre végleges műk.peszköz átadás</t>
  </si>
  <si>
    <t>Ellátottak juttatásai</t>
  </si>
  <si>
    <t>Felújítás</t>
  </si>
  <si>
    <t>Felhalmozási kiadások</t>
  </si>
  <si>
    <t>Hosszú lejáratú kölcsönök nyújtása</t>
  </si>
  <si>
    <t>Rövid lejáratú kölcsönök nyújtása</t>
  </si>
  <si>
    <t>Pénzforgalmi kiadások ( 01+...+12 )</t>
  </si>
  <si>
    <t xml:space="preserve">Hosszú lejáratú hitelek </t>
  </si>
  <si>
    <t>Rövid lejáratú hitelek</t>
  </si>
  <si>
    <t>Finanszírozási kiadások összesen (14+…+17)</t>
  </si>
  <si>
    <t>Pénzforgalmi kiadások (13+18)</t>
  </si>
  <si>
    <t xml:space="preserve">További (lebonyolítási) célú kiadások </t>
  </si>
  <si>
    <t>Kiegyenlítő, függő, átfutó kiadások</t>
  </si>
  <si>
    <t>KIADÁSOK ÖSSZESEN (19+…+22)</t>
  </si>
  <si>
    <t xml:space="preserve">Intézményi működési bevételek </t>
  </si>
  <si>
    <t>Felhalmozási és tőke jellegű bevétel</t>
  </si>
  <si>
    <t>28-ból önkorm.sajátos felhalm.és tőkejell.bevételei</t>
  </si>
  <si>
    <t>Felhalm.c.támogatásértékű bevételek, egyéb tám.</t>
  </si>
  <si>
    <t>31.</t>
  </si>
  <si>
    <t>Államházt.kívülről végleges felhalm.-i pénzeszközátvétel</t>
  </si>
  <si>
    <t>32-ből önkormányzatok költségvetési támogatása</t>
  </si>
  <si>
    <t>Hosszú lejáratú kölcsönök visszatérülése</t>
  </si>
  <si>
    <t>Rövid lejáratú kölcsönök visszatérülése</t>
  </si>
  <si>
    <t>Költségvet. pénzf. bevét össz(24+..+28+30+31+32+34+35)</t>
  </si>
  <si>
    <t>Forgatási célú hitelviszonyt megt.értékpap.bev.</t>
  </si>
  <si>
    <t>Finanszírozási bevételek összesen (37+…+40)</t>
  </si>
  <si>
    <t>Pénzforgalmi bevételek (36-41)</t>
  </si>
  <si>
    <t>Pénzforgalom nélküli bevételek</t>
  </si>
  <si>
    <t>Továbbadási (lebonyolítási) célú bevételek</t>
  </si>
  <si>
    <t>Kiegyenlítő, függő, átfutó bevételek</t>
  </si>
  <si>
    <t>BEVÉTELEK ÖSSZESEN (42+…+45)</t>
  </si>
  <si>
    <t>Finanszírozási műveletek eredménye (41-18)</t>
  </si>
  <si>
    <t>Továbbadási célú bevételek és kiadások különbsége (44-21)</t>
  </si>
  <si>
    <t>Aktív és passzív pénzügyi műveletek egyenlege (45-22)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</si>
  <si>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</si>
  <si>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</si>
  <si>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</si>
  <si>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</si>
  <si>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</si>
  <si>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 S Z K Ö Z Ö K</t>
  </si>
  <si>
    <t>ESZKÖZÖK ÖSSZESEN</t>
  </si>
  <si>
    <t>F O R R Á S O K</t>
  </si>
  <si>
    <t>FORRÁSOK ÖSSZESEN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</si>
  <si>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</si>
  <si>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</si>
  <si>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</si>
  <si>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</si>
  <si>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</si>
  <si>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</si>
  <si>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</si>
  <si>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</si>
  <si>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</si>
  <si>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</si>
  <si>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</si>
  <si>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</si>
  <si>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</si>
  <si>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</si>
  <si>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</si>
  <si>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</si>
  <si>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</si>
  <si>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</si>
  <si>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</si>
  <si>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</si>
  <si>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ÁFA</t>
  </si>
  <si>
    <t xml:space="preserve">1. Napköziotthonos Óvoda </t>
  </si>
  <si>
    <t>Napköziotthonos  Óvoda összesen:</t>
  </si>
  <si>
    <t>Egyéb felújítás összesen:</t>
  </si>
  <si>
    <t>FELÚJÍTÁSOK MINDÖSSZESEN:</t>
  </si>
  <si>
    <t>Államházt. kivülre felhalmozási pénzeszk.átad.</t>
  </si>
  <si>
    <t xml:space="preserve">Felhalmozás célú támogatásértékű kiad., </t>
  </si>
  <si>
    <t xml:space="preserve">Munkaadókat terhelő járulékok és szoc.hozzáj. </t>
  </si>
  <si>
    <t>Államháztartáson kivülről műk. péneszk.átvétel</t>
  </si>
  <si>
    <t>Közhatalmi bevételek (helyi adók, gépjárműadó, SZJA)</t>
  </si>
  <si>
    <t>Költségvetési bevét. és kiad. különbsége (36-13)</t>
  </si>
  <si>
    <t xml:space="preserve">adatok ezer forintban </t>
  </si>
  <si>
    <t>BONYHÁDVARASD KÖZSÉG ÖNKORMÁNYZATA</t>
  </si>
  <si>
    <t xml:space="preserve">                                              </t>
  </si>
  <si>
    <t xml:space="preserve">                                                                                                                                    </t>
  </si>
  <si>
    <t xml:space="preserve">                                                                                                 </t>
  </si>
  <si>
    <t xml:space="preserve">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</si>
  <si>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</si>
  <si>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</t>
  </si>
  <si>
    <t xml:space="preserve">                                                          </t>
  </si>
  <si>
    <t xml:space="preserve">                                          </t>
  </si>
  <si>
    <t>PÉNZESZKÖZÖK VÁLTOZÁSÁNAK LEVEZETÉSE</t>
  </si>
  <si>
    <t>4. sz. melléklete</t>
  </si>
  <si>
    <t>Tájház felújítása</t>
  </si>
  <si>
    <t>II.  Egyéb felújítás, beruházás</t>
  </si>
  <si>
    <t>I. Intézményi felújítás, beruházás</t>
  </si>
  <si>
    <t>Működési célú támogatások ÁHT-n belülről</t>
  </si>
  <si>
    <t>Központi, irányítószervi támogatás folyósítása</t>
  </si>
  <si>
    <t>Az Önkormányzatok álltal felvett hitelállomány alakulása</t>
  </si>
  <si>
    <t>Lejárat és eszközök szerinti bomtásban</t>
  </si>
  <si>
    <t>Sorsz.</t>
  </si>
  <si>
    <t>Hitel jellege</t>
  </si>
  <si>
    <t>Felvét éve</t>
  </si>
  <si>
    <t>Lejárat éve</t>
  </si>
  <si>
    <t>2014</t>
  </si>
  <si>
    <t>2</t>
  </si>
  <si>
    <t>1.Működési célú</t>
  </si>
  <si>
    <t>2.Felhalmozási célú:</t>
  </si>
  <si>
    <t>2.2. Belföldi kötelezettség:</t>
  </si>
  <si>
    <t>2.1. Külföldi kötlezettség</t>
  </si>
  <si>
    <t>10. számú melléklet</t>
  </si>
  <si>
    <t>Felújítások, beruházások 2014.</t>
  </si>
  <si>
    <t>Fűkasza</t>
  </si>
  <si>
    <t>Korlát-Táncsics u.</t>
  </si>
  <si>
    <t>Szűrő szivattyú-szennyvíz</t>
  </si>
  <si>
    <t>GPRS rendszer-tartalék kút</t>
  </si>
  <si>
    <t>BJ-COMP Pro számítógép-2 db</t>
  </si>
  <si>
    <t>Windows 7 Prof.-1 db/8.1-1db</t>
  </si>
  <si>
    <t>Windows 8.1-1db</t>
  </si>
  <si>
    <t>2014. ÉV</t>
  </si>
  <si>
    <t>Műk.célú támogatásértékű kiad., egyéb tám. ÁH-n belülre</t>
  </si>
  <si>
    <t>Államháztartáson belüli megelőlegezés visszafizetése</t>
  </si>
  <si>
    <t xml:space="preserve">Államháztartáson belüli megelőlegezés </t>
  </si>
  <si>
    <r>
      <t>Pénzkészlet 2014. január 1-jén
e</t>
    </r>
    <r>
      <rPr>
        <i/>
        <sz val="10"/>
        <rFont val="Times New Roman CE"/>
        <charset val="238"/>
      </rPr>
      <t>bből:</t>
    </r>
  </si>
  <si>
    <r>
      <t>Záró pénzkészlet 2014. december 31-én
e</t>
    </r>
    <r>
      <rPr>
        <i/>
        <sz val="10"/>
        <rFont val="Times New Roman CE"/>
        <charset val="238"/>
      </rPr>
      <t>bből:</t>
    </r>
  </si>
  <si>
    <t>Sorszám</t>
  </si>
  <si>
    <t>Önkormányzat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</si>
  <si>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</si>
  <si>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</si>
  <si>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</si>
  <si>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</si>
  <si>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</si>
  <si>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</si>
  <si>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</si>
  <si>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</si>
  <si>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</si>
  <si>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</si>
  <si>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</si>
  <si>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</si>
  <si>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</si>
  <si>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</si>
  <si>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</si>
  <si>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</si>
  <si>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</si>
  <si>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</si>
  <si>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</si>
  <si>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</si>
  <si>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</si>
  <si>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</si>
  <si>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</si>
  <si>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</si>
  <si>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</si>
  <si>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</si>
  <si>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</si>
  <si>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</si>
  <si>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</si>
  <si>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</si>
  <si>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</si>
  <si>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</si>
  <si>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</si>
  <si>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</si>
  <si>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</si>
  <si>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</si>
  <si>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</si>
  <si>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</si>
  <si>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VAGYONKIMUTATÁS
a könyvviteli mérlegben értékkel szereplő forrásokról</t>
  </si>
  <si>
    <t>2014. év</t>
  </si>
  <si>
    <t>FORRÁSOK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</si>
  <si>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</si>
  <si>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</si>
  <si>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</si>
  <si>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</si>
  <si>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</si>
  <si>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</si>
  <si>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</si>
  <si>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</si>
  <si>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</si>
  <si>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</si>
  <si>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</si>
  <si>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</si>
  <si>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</si>
  <si>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</si>
  <si>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</si>
  <si>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</si>
  <si>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</si>
  <si>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</si>
  <si>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</si>
  <si>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</si>
  <si>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</si>
  <si>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</si>
  <si>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</si>
  <si>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H) KÖTELEZETTSÉGEK (08+09+10)</t>
  </si>
  <si>
    <t>I) EGYÉB SAJÁTOS FORRÁSOLDALI ELSZÁMOLÁSOK</t>
  </si>
  <si>
    <t>J) KINCSTÁRI SZÁMLAVEZETÉSSEL KAPCSOLATOS ELSZÁMOLÁSOK</t>
  </si>
  <si>
    <t>K) PASSZÍV IDŐBELI ELHATÁROLÁSOK</t>
  </si>
  <si>
    <t>FORRÁSOK ÖSSZESEN  (07+11+12+13)</t>
  </si>
  <si>
    <t>VAGYONKIMUTATÁS
a könyvviteli mérlegben értékkel szereplő eszközökről
2014.</t>
  </si>
  <si>
    <t>ESZKÖZÖK</t>
  </si>
  <si>
    <t xml:space="preserve">Könyv szerinti </t>
  </si>
  <si>
    <t>állományi érték</t>
  </si>
  <si>
    <t xml:space="preserve">A </t>
  </si>
  <si>
    <t>D</t>
  </si>
  <si>
    <t xml:space="preserve"> I. Immateriális javak 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</si>
  <si>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</si>
  <si>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</si>
  <si>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</si>
  <si>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</si>
  <si>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</si>
  <si>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</si>
  <si>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</si>
  <si>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</si>
  <si>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</si>
  <si>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</si>
  <si>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</si>
  <si>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</si>
  <si>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</si>
  <si>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</si>
  <si>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</si>
  <si>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</si>
  <si>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22.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</si>
  <si>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</si>
  <si>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</si>
  <si>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</si>
  <si>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</si>
  <si>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</si>
  <si>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</si>
  <si>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</si>
  <si>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</si>
  <si>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28.</t>
  </si>
  <si>
    <t>29.</t>
  </si>
  <si>
    <t>1.1. Forgalomképtelen tartós részesedések</t>
  </si>
  <si>
    <t>30.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</si>
  <si>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</si>
  <si>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</si>
  <si>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</si>
  <si>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</si>
  <si>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</si>
  <si>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</si>
  <si>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</si>
  <si>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</si>
  <si>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</si>
  <si>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</si>
  <si>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</si>
  <si>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</si>
  <si>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</si>
  <si>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</si>
  <si>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</si>
  <si>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</si>
  <si>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</si>
  <si>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</si>
  <si>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</si>
  <si>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</si>
  <si>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</si>
  <si>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</si>
  <si>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</si>
  <si>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</si>
  <si>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</si>
  <si>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45.</t>
  </si>
  <si>
    <t>I. Készletek</t>
  </si>
  <si>
    <t>46.</t>
  </si>
  <si>
    <t>II. Értékpapírok</t>
  </si>
  <si>
    <t>47.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</si>
  <si>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</si>
  <si>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</si>
  <si>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</si>
  <si>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</si>
  <si>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</si>
  <si>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</si>
  <si>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</si>
  <si>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</si>
  <si>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</si>
  <si>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</si>
  <si>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</si>
  <si>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</si>
  <si>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</si>
  <si>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</si>
  <si>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</si>
  <si>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</si>
  <si>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57.</t>
  </si>
  <si>
    <t>60.</t>
  </si>
  <si>
    <t>F) AKTÍV IDŐBELI ELHATÁROLÁSOK</t>
  </si>
  <si>
    <t>61.</t>
  </si>
  <si>
    <t>62.</t>
  </si>
  <si>
    <t>Előző időszak</t>
  </si>
  <si>
    <t>Módosítások</t>
  </si>
  <si>
    <t>Tárgyidőszak</t>
  </si>
  <si>
    <t>A) NEMZETI VAGYONBA TARTOZÓ BEFEKTETETT ESZKÖZÖK</t>
  </si>
  <si>
    <t xml:space="preserve">A/I        Immateriális javak </t>
  </si>
  <si>
    <t xml:space="preserve">A/II      Tárgyi eszközök </t>
  </si>
  <si>
    <t>A/III     Befektetett pénzügyi eszközök</t>
  </si>
  <si>
    <t>A/IV     Koncesszióba, vagyonkezelésbe adott eszközök</t>
  </si>
  <si>
    <t>B) NEMZETI VAGYONBA TARTOZÓ FORGÓESZKÖZÖK</t>
  </si>
  <si>
    <t xml:space="preserve">B/I        Készletek </t>
  </si>
  <si>
    <t>B/II       Értékpapírok</t>
  </si>
  <si>
    <t>C) PÉNZESZKÖZÖK</t>
  </si>
  <si>
    <t>D)  KÖVETELÉSEK (=D/I+D/II+D/III)</t>
  </si>
  <si>
    <t>D/I        Költségvetési évben esedékes követelések</t>
  </si>
  <si>
    <t>D/II       Költségvetési évet követően esedékes követelések</t>
  </si>
  <si>
    <t>D/III      Követelés jellegű sajátos elszámolások</t>
  </si>
  <si>
    <t>E)  EGYÉB SAJÁTOS ESZKÖZOLDALI ELSZÁMOLÁSOK</t>
  </si>
  <si>
    <t>F)  AKTÍV IDŐBELI ELHATÁROLÁSOK</t>
  </si>
  <si>
    <t>G)  SAJÁT TŐKE (=G/I+…+G/VI)</t>
  </si>
  <si>
    <t>G/I        Nemzeti vagyon induláskori értéke</t>
  </si>
  <si>
    <t>G/II       Nemzeti vagyon változásai</t>
  </si>
  <si>
    <t>G/III      Egyéb eszközök induláskori értéke és változásai</t>
  </si>
  <si>
    <t>G/IV       Felhalmozott eredmény</t>
  </si>
  <si>
    <t>G/V        Eszközök értékhelyesbítésének forrása</t>
  </si>
  <si>
    <t>G/VI       Mérleg szerinti eredmény</t>
  </si>
  <si>
    <t>H)  KÖTELEZETTSÉGEK (=H/I+H/II+H/III)</t>
  </si>
  <si>
    <t>H/I        Költségvetési évben esedékes kötelezettségek</t>
  </si>
  <si>
    <t>H/II       Költségvetési évet követően esedékes kötelezettségek</t>
  </si>
  <si>
    <t>H/III      Kötelezettség jellegű sajátos elszámolások</t>
  </si>
  <si>
    <t>I)    EGYÉB SAJÁTOS FORRÁSOLDALI ELSZÁMOLÁSOK</t>
  </si>
  <si>
    <t>J)   KINCSTÁRI SZÁMLAVEZETÉSSEL KAPCSOLATOS ELSZÁMOLÁSOK</t>
  </si>
  <si>
    <t>K)  PASSZÍV IDŐBELI ELHATÁROLÁSOK</t>
  </si>
  <si>
    <t>BONYHÁDVARASD KÖZSÉG ÖNKORMÁNYZATA
EGYSZERŰSÍTETT MÉRLEG 2014. ÉV</t>
  </si>
  <si>
    <t>Hitel állomány 2014. december 31</t>
  </si>
  <si>
    <t>2015</t>
  </si>
  <si>
    <t>2016 után</t>
  </si>
  <si>
    <t xml:space="preserve">II. Tárgyi eszközök </t>
  </si>
  <si>
    <t xml:space="preserve">1. Ingatlanok és kapcsolódó vagyoni értékű jogok   </t>
  </si>
  <si>
    <t xml:space="preserve">2. Gépek, berendezések, felszerelések, járművek </t>
  </si>
  <si>
    <t xml:space="preserve">3. Tenyészállatok </t>
  </si>
  <si>
    <t xml:space="preserve">4. Beruházások, felújítások </t>
  </si>
  <si>
    <t xml:space="preserve">5. Tárgyi eszközök értékhelyesbítése </t>
  </si>
  <si>
    <t xml:space="preserve">III. Befektetett pénzügyi eszközök </t>
  </si>
  <si>
    <t xml:space="preserve">1. Tartós részesedések </t>
  </si>
  <si>
    <t xml:space="preserve">2. Tartós hitelviszonyt megtestesítő értékpapírok </t>
  </si>
  <si>
    <t xml:space="preserve">3. Befektetett pénzügyi eszközök értékhelyesbítése </t>
  </si>
  <si>
    <t xml:space="preserve">A) NEMZETI VAGYONBA TARTOZÓ BEFEKTETETT ESZKÖZÖK </t>
  </si>
  <si>
    <t xml:space="preserve">B) NEMZETI VAGYONBA TARTOZÓ FORGÓESZKÖZÖK </t>
  </si>
  <si>
    <t xml:space="preserve">D) KÖVETELÉSEK </t>
  </si>
  <si>
    <t xml:space="preserve">E) EGYÉB SAJÁTOS ESZKÖZOLDALI ELSZÁMOLÁSOK </t>
  </si>
  <si>
    <t xml:space="preserve">ESZKÖZÖK ÖSSZESEN </t>
  </si>
  <si>
    <t>11. sz. melléklet</t>
  </si>
  <si>
    <t>Módosí-tások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</si>
  <si>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</si>
  <si>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</si>
  <si>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</si>
  <si>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</si>
  <si>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</si>
  <si>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</si>
  <si>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</si>
  <si>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</si>
  <si>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</si>
  <si>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</si>
  <si>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</si>
  <si>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</si>
  <si>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</si>
  <si>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</si>
  <si>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</si>
  <si>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</si>
  <si>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</si>
  <si>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</si>
  <si>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</si>
  <si>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</si>
  <si>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20</t>
  </si>
  <si>
    <t>V        Személyi jellegű ráfordítások (=13+14+15) (20=17+...+19)</t>
  </si>
  <si>
    <t>21</t>
  </si>
  <si>
    <t>VI        Értékcsökkenési leírás</t>
  </si>
  <si>
    <t>22</t>
  </si>
  <si>
    <t>VII        Egyéb ráfordítások</t>
  </si>
  <si>
    <t>23</t>
  </si>
  <si>
    <t>A) TEVÉKENYSÉGEK EREDMÉNYE (=I±II+III-IV-V-VI-VII) (23=04±07+11-(16+20+21+22))</t>
  </si>
  <si>
    <t>24</t>
  </si>
  <si>
    <t>16        Kapott (járó) osztalék és részesedés</t>
  </si>
  <si>
    <t>25</t>
  </si>
  <si>
    <t>17        Kapott (járó) kamatok és kamatjellegű eredményszemléletű bevételek</t>
  </si>
  <si>
    <t>26</t>
  </si>
  <si>
    <t>18        Pénzügyi műveletek egyéb eredményszemléletű bevételei (&gt;=18a) (26&gt;=27)</t>
  </si>
  <si>
    <t>27</t>
  </si>
  <si>
    <t>18a        - ebből: árfolyamnyereség</t>
  </si>
  <si>
    <t>28</t>
  </si>
  <si>
    <t>VIII        Pénzügyi műveletek eredményszemléletű bevételei (=16+17+18) (28=24+...+26)</t>
  </si>
  <si>
    <t>29</t>
  </si>
  <si>
    <t>19        Fizetendő kamatok és kamatjellegű ráfordítások</t>
  </si>
  <si>
    <t>30</t>
  </si>
  <si>
    <t>20        Részesedések, értékpapírok, pénzeszközök értékvesztése</t>
  </si>
  <si>
    <t>31</t>
  </si>
  <si>
    <t>21        Pénzügyi műveletek egyéb ráfordításai (&gt;=21a) (31&gt;=32)</t>
  </si>
  <si>
    <t>32</t>
  </si>
  <si>
    <t>21a        - ebből: árfolyamveszteség</t>
  </si>
  <si>
    <t>33</t>
  </si>
  <si>
    <t>IX        Pénzügyi műveletek ráfordításai (=19+20+21) (33=29+...+31)</t>
  </si>
  <si>
    <t>34</t>
  </si>
  <si>
    <t>B)        PÉNZÜGYI MŰVELETEK EREDMÉNYE (=VIII-IX) (34=28-33)</t>
  </si>
  <si>
    <t>35</t>
  </si>
  <si>
    <t>C)        SZOKÁSOS EREDMÉNY (=±A±B) (35=±23±34)</t>
  </si>
  <si>
    <t>36</t>
  </si>
  <si>
    <t>22        Felhalmozási célú támogatások eredményszemléletű bevételei</t>
  </si>
  <si>
    <t>37</t>
  </si>
  <si>
    <t>23        Különféle rendkívüli eredményszemléletű bevételek</t>
  </si>
  <si>
    <t>38</t>
  </si>
  <si>
    <t>X        Rendkívüli eredményszemléletű bevételek (=22+23) (=36+37)</t>
  </si>
  <si>
    <t>39</t>
  </si>
  <si>
    <t>XI        Rendkívüli ráfordítások</t>
  </si>
  <si>
    <t>40</t>
  </si>
  <si>
    <t>D)        RENDKÍVÜLI EREDMÉNY(=X-XI) (40=38-39)</t>
  </si>
  <si>
    <t>41</t>
  </si>
  <si>
    <t>E)        MÉRLEG SZERINTI EREDMÉNY (=±C±D) (41=±35±40)</t>
  </si>
  <si>
    <t>5. sz. melléklet</t>
  </si>
  <si>
    <t>Sor-
szám</t>
  </si>
  <si>
    <t>Kötelezettség
jogcíme</t>
  </si>
  <si>
    <t>Kötelezettség- 
vállalás 
éve</t>
  </si>
  <si>
    <t>Összes vállalt kötelezettség</t>
  </si>
  <si>
    <t>2014.
évi
teljesítés</t>
  </si>
  <si>
    <t>Kötelezettségek a következő években</t>
  </si>
  <si>
    <t>Még fennálló kötelezettség</t>
  </si>
  <si>
    <t>2015.</t>
  </si>
  <si>
    <t>2016.</t>
  </si>
  <si>
    <t>2017.</t>
  </si>
  <si>
    <t>2017. 
után</t>
  </si>
  <si>
    <t>10=(6+…+9)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</si>
  <si>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</si>
  <si>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</si>
  <si>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</si>
  <si>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</si>
  <si>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</si>
  <si>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</si>
  <si>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</si>
  <si>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 Ezer forintban </t>
  </si>
  <si>
    <t>Adatok: ezer forintban</t>
  </si>
  <si>
    <t>7.1 melléklet</t>
  </si>
  <si>
    <t>7.2 melléklet</t>
  </si>
  <si>
    <t>8. melléklet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</si>
</sst>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0"/>
    <numFmt numFmtId="167" formatCode="#,###__;\-\ #,###__"/>
    <numFmt numFmtId="168" formatCode="#,###__"/>
    <numFmt numFmtId="169" formatCode="#,###\ _F_t;\-#,###\ _F_t"/>
    <numFmt numFmtId="170" formatCode="#,###__;\-#,###__"/>
  </numFmts>
  <fonts count="65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Wingdings"/>
      <charset val="2"/>
    </font>
    <font>
      <b/>
      <i/>
      <sz val="12"/>
      <name val="Times New Roman CE"/>
      <charset val="238"/>
    </font>
    <font>
      <sz val="8"/>
      <name val="Times New Roman"/>
      <family val="1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2"/>
      <name val="Calibri"/>
      <family val="2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4" fillId="0" borderId="0"/>
    <xf numFmtId="0" fontId="1" fillId="0" borderId="0"/>
    <xf numFmtId="0" fontId="21" fillId="0" borderId="0"/>
    <xf numFmtId="0" fontId="45" fillId="0" borderId="0"/>
    <xf numFmtId="0" fontId="24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</cellStyleXfs>
  <cellXfs count="497">
    <xf numFmtId="0" fontId="0" fillId="0" borderId="0" xfId="0"/>
    <xf numFmtId="0" fontId="13" fillId="0" borderId="0" xfId="0" applyFont="1" applyFill="1"/>
    <xf numFmtId="164" fontId="15" fillId="0" borderId="20" xfId="0" applyNumberFormat="1" applyFont="1" applyFill="1" applyBorder="1" applyAlignment="1" applyProtection="1">
      <alignment vertical="center" wrapText="1"/>
    </xf>
    <xf numFmtId="164" fontId="15" fillId="0" borderId="14" xfId="0" applyNumberFormat="1" applyFont="1" applyFill="1" applyBorder="1" applyAlignment="1" applyProtection="1">
      <alignment vertical="center" wrapText="1"/>
    </xf>
    <xf numFmtId="0" fontId="18" fillId="0" borderId="0" xfId="0" applyFont="1" applyFill="1"/>
    <xf numFmtId="0" fontId="19" fillId="0" borderId="0" xfId="0" applyFont="1" applyFill="1"/>
    <xf numFmtId="0" fontId="20" fillId="0" borderId="0" xfId="0" applyFont="1"/>
    <xf numFmtId="0" fontId="4" fillId="0" borderId="0" xfId="6" applyFont="1" applyAlignment="1">
      <alignment horizontal="centerContinuous"/>
    </xf>
    <xf numFmtId="0" fontId="25" fillId="0" borderId="0" xfId="6" applyFont="1" applyAlignment="1">
      <alignment horizontal="centerContinuous"/>
    </xf>
    <xf numFmtId="0" fontId="8" fillId="0" borderId="0" xfId="6" applyFont="1"/>
    <xf numFmtId="0" fontId="5" fillId="0" borderId="0" xfId="6" applyFont="1" applyAlignment="1">
      <alignment horizontal="right"/>
    </xf>
    <xf numFmtId="0" fontId="8" fillId="0" borderId="33" xfId="6" quotePrefix="1" applyFont="1" applyBorder="1" applyAlignment="1">
      <alignment horizontal="center" wrapText="1"/>
    </xf>
    <xf numFmtId="0" fontId="4" fillId="0" borderId="34" xfId="6" applyFont="1" applyBorder="1" applyAlignment="1">
      <alignment horizontal="center"/>
    </xf>
    <xf numFmtId="0" fontId="4" fillId="0" borderId="35" xfId="6" applyFont="1" applyBorder="1" applyAlignment="1">
      <alignment horizontal="center" vertical="center"/>
    </xf>
    <xf numFmtId="0" fontId="26" fillId="0" borderId="36" xfId="6" quotePrefix="1" applyFont="1" applyBorder="1" applyAlignment="1">
      <alignment horizontal="center" vertical="top"/>
    </xf>
    <xf numFmtId="0" fontId="5" fillId="0" borderId="23" xfId="6" applyFont="1" applyBorder="1"/>
    <xf numFmtId="0" fontId="5" fillId="0" borderId="26" xfId="6" applyFont="1" applyBorder="1" applyAlignment="1">
      <alignment horizontal="centerContinuous" vertical="top"/>
    </xf>
    <xf numFmtId="0" fontId="5" fillId="0" borderId="26" xfId="6" applyFont="1" applyBorder="1" applyAlignment="1">
      <alignment horizontal="centerContinuous" vertical="center"/>
    </xf>
    <xf numFmtId="166" fontId="26" fillId="0" borderId="9" xfId="6" applyNumberFormat="1" applyFont="1" applyBorder="1" applyAlignment="1">
      <alignment horizontal="center" vertical="center"/>
    </xf>
    <xf numFmtId="0" fontId="26" fillId="0" borderId="35" xfId="6" applyFont="1" applyBorder="1" applyAlignment="1">
      <alignment vertical="center"/>
    </xf>
    <xf numFmtId="166" fontId="26" fillId="0" borderId="6" xfId="6" applyNumberFormat="1" applyFont="1" applyBorder="1" applyAlignment="1">
      <alignment horizontal="center" vertical="center"/>
    </xf>
    <xf numFmtId="0" fontId="26" fillId="0" borderId="17" xfId="6" applyFont="1" applyBorder="1" applyAlignment="1">
      <alignment vertical="center"/>
    </xf>
    <xf numFmtId="0" fontId="5" fillId="0" borderId="17" xfId="6" applyFont="1" applyBorder="1" applyAlignment="1">
      <alignment vertical="center"/>
    </xf>
    <xf numFmtId="0" fontId="18" fillId="0" borderId="17" xfId="6" applyFont="1" applyFill="1" applyBorder="1" applyAlignment="1">
      <alignment vertical="center"/>
    </xf>
    <xf numFmtId="166" fontId="17" fillId="0" borderId="6" xfId="6" applyNumberFormat="1" applyFont="1" applyBorder="1" applyAlignment="1">
      <alignment horizontal="center" vertical="center"/>
    </xf>
    <xf numFmtId="0" fontId="17" fillId="0" borderId="17" xfId="6" applyFont="1" applyBorder="1" applyAlignment="1">
      <alignment vertical="center"/>
    </xf>
    <xf numFmtId="0" fontId="17" fillId="0" borderId="17" xfId="6" applyFont="1" applyBorder="1" applyAlignment="1">
      <alignment horizontal="left" vertical="center"/>
    </xf>
    <xf numFmtId="166" fontId="18" fillId="0" borderId="6" xfId="6" applyNumberFormat="1" applyFont="1" applyBorder="1" applyAlignment="1">
      <alignment horizontal="center" vertical="center"/>
    </xf>
    <xf numFmtId="0" fontId="27" fillId="0" borderId="6" xfId="5" applyFont="1" applyBorder="1" applyAlignment="1">
      <alignment horizontal="center"/>
    </xf>
    <xf numFmtId="0" fontId="28" fillId="0" borderId="17" xfId="5" applyFont="1" applyBorder="1"/>
    <xf numFmtId="0" fontId="29" fillId="0" borderId="6" xfId="5" applyFont="1" applyBorder="1" applyAlignment="1">
      <alignment horizontal="center"/>
    </xf>
    <xf numFmtId="0" fontId="14" fillId="0" borderId="17" xfId="5" applyFont="1" applyBorder="1"/>
    <xf numFmtId="0" fontId="14" fillId="0" borderId="17" xfId="5" applyFont="1" applyFill="1" applyBorder="1"/>
    <xf numFmtId="0" fontId="28" fillId="0" borderId="17" xfId="5" applyFont="1" applyFill="1" applyBorder="1"/>
    <xf numFmtId="0" fontId="27" fillId="0" borderId="10" xfId="5" applyFont="1" applyBorder="1" applyAlignment="1">
      <alignment horizontal="center"/>
    </xf>
    <xf numFmtId="0" fontId="28" fillId="0" borderId="25" xfId="5" applyFont="1" applyFill="1" applyBorder="1"/>
    <xf numFmtId="0" fontId="21" fillId="0" borderId="0" xfId="5"/>
    <xf numFmtId="0" fontId="1" fillId="0" borderId="0" xfId="7" applyFill="1"/>
    <xf numFmtId="0" fontId="1" fillId="0" borderId="6" xfId="7" applyFill="1" applyBorder="1" applyAlignment="1">
      <alignment horizontal="center" vertical="center"/>
    </xf>
    <xf numFmtId="0" fontId="32" fillId="0" borderId="17" xfId="7" applyFont="1" applyFill="1" applyBorder="1" applyAlignment="1">
      <alignment horizontal="left" vertical="center" indent="5"/>
    </xf>
    <xf numFmtId="168" fontId="18" fillId="0" borderId="1" xfId="7" applyNumberFormat="1" applyFont="1" applyFill="1" applyBorder="1" applyAlignment="1" applyProtection="1">
      <alignment horizontal="right" vertical="center"/>
      <protection locked="0"/>
    </xf>
    <xf numFmtId="0" fontId="1" fillId="0" borderId="17" xfId="7" applyFont="1" applyFill="1" applyBorder="1" applyAlignment="1">
      <alignment horizontal="left" vertical="center" indent="1"/>
    </xf>
    <xf numFmtId="0" fontId="1" fillId="0" borderId="8" xfId="7" applyFill="1" applyBorder="1" applyAlignment="1">
      <alignment horizontal="center" vertical="center"/>
    </xf>
    <xf numFmtId="0" fontId="1" fillId="0" borderId="18" xfId="7" applyFont="1" applyFill="1" applyBorder="1" applyAlignment="1">
      <alignment horizontal="left" vertical="center" indent="1"/>
    </xf>
    <xf numFmtId="168" fontId="18" fillId="0" borderId="3" xfId="7" applyNumberFormat="1" applyFont="1" applyFill="1" applyBorder="1" applyAlignment="1" applyProtection="1">
      <alignment horizontal="right" vertical="center"/>
      <protection locked="0"/>
    </xf>
    <xf numFmtId="0" fontId="1" fillId="0" borderId="10" xfId="7" applyFill="1" applyBorder="1" applyAlignment="1">
      <alignment horizontal="center" vertical="center"/>
    </xf>
    <xf numFmtId="0" fontId="32" fillId="0" borderId="25" xfId="7" applyFont="1" applyFill="1" applyBorder="1" applyAlignment="1">
      <alignment horizontal="left" vertical="center" indent="5"/>
    </xf>
    <xf numFmtId="168" fontId="18" fillId="0" borderId="11" xfId="7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vertical="center" wrapText="1"/>
    </xf>
    <xf numFmtId="0" fontId="22" fillId="0" borderId="0" xfId="4" applyFont="1" applyAlignment="1">
      <alignment horizontal="center"/>
    </xf>
    <xf numFmtId="0" fontId="35" fillId="0" borderId="0" xfId="4" applyFont="1"/>
    <xf numFmtId="165" fontId="33" fillId="0" borderId="0" xfId="1" applyNumberFormat="1" applyFont="1" applyBorder="1" applyAlignment="1">
      <alignment horizontal="right"/>
    </xf>
    <xf numFmtId="0" fontId="36" fillId="0" borderId="0" xfId="4" applyFont="1" applyAlignment="1">
      <alignment horizontal="center"/>
    </xf>
    <xf numFmtId="0" fontId="9" fillId="0" borderId="0" xfId="4" applyFont="1" applyAlignment="1">
      <alignment horizontal="right"/>
    </xf>
    <xf numFmtId="0" fontId="37" fillId="0" borderId="0" xfId="4" applyFont="1"/>
    <xf numFmtId="0" fontId="23" fillId="0" borderId="0" xfId="4" applyFont="1"/>
    <xf numFmtId="0" fontId="35" fillId="0" borderId="0" xfId="0" applyFont="1"/>
    <xf numFmtId="0" fontId="22" fillId="0" borderId="17" xfId="4" applyFont="1" applyBorder="1"/>
    <xf numFmtId="0" fontId="35" fillId="0" borderId="17" xfId="4" applyFont="1" applyBorder="1"/>
    <xf numFmtId="0" fontId="35" fillId="0" borderId="0" xfId="4" applyFont="1" applyBorder="1"/>
    <xf numFmtId="0" fontId="22" fillId="0" borderId="17" xfId="4" applyFont="1" applyBorder="1" applyAlignment="1"/>
    <xf numFmtId="165" fontId="22" fillId="0" borderId="17" xfId="0" applyNumberFormat="1" applyFont="1" applyBorder="1" applyAlignment="1">
      <alignment horizontal="right" vertical="center"/>
    </xf>
    <xf numFmtId="0" fontId="23" fillId="0" borderId="0" xfId="4" applyFont="1" applyAlignment="1">
      <alignment horizontal="left" indent="1"/>
    </xf>
    <xf numFmtId="165" fontId="35" fillId="0" borderId="0" xfId="0" applyNumberFormat="1" applyFont="1" applyAlignment="1">
      <alignment horizontal="right" vertical="center"/>
    </xf>
    <xf numFmtId="0" fontId="22" fillId="0" borderId="0" xfId="4" applyFont="1"/>
    <xf numFmtId="0" fontId="22" fillId="0" borderId="0" xfId="4" applyFont="1" applyAlignment="1">
      <alignment horizontal="left"/>
    </xf>
    <xf numFmtId="0" fontId="23" fillId="0" borderId="17" xfId="4" applyFont="1" applyBorder="1" applyAlignment="1">
      <alignment horizontal="center"/>
    </xf>
    <xf numFmtId="0" fontId="23" fillId="0" borderId="17" xfId="4" applyFont="1" applyBorder="1"/>
    <xf numFmtId="165" fontId="23" fillId="0" borderId="17" xfId="0" applyNumberFormat="1" applyFont="1" applyBorder="1" applyAlignment="1">
      <alignment horizontal="right" vertical="center"/>
    </xf>
    <xf numFmtId="165" fontId="23" fillId="0" borderId="16" xfId="0" applyNumberFormat="1" applyFont="1" applyBorder="1" applyAlignment="1">
      <alignment horizontal="right" vertical="center"/>
    </xf>
    <xf numFmtId="0" fontId="23" fillId="0" borderId="0" xfId="4" applyFont="1" applyAlignment="1">
      <alignment horizontal="justify"/>
    </xf>
    <xf numFmtId="0" fontId="22" fillId="0" borderId="0" xfId="4" applyFont="1" applyAlignment="1">
      <alignment horizontal="justify"/>
    </xf>
    <xf numFmtId="165" fontId="22" fillId="0" borderId="0" xfId="0" applyNumberFormat="1" applyFont="1" applyAlignment="1">
      <alignment horizontal="right" vertical="center"/>
    </xf>
    <xf numFmtId="165" fontId="22" fillId="0" borderId="22" xfId="0" applyNumberFormat="1" applyFont="1" applyBorder="1" applyAlignment="1">
      <alignment horizontal="right" vertical="center"/>
    </xf>
    <xf numFmtId="0" fontId="31" fillId="0" borderId="0" xfId="7" applyFont="1" applyFill="1" applyAlignment="1" applyProtection="1">
      <alignment horizontal="center" vertical="top" wrapText="1"/>
      <protection locked="0"/>
    </xf>
    <xf numFmtId="0" fontId="9" fillId="0" borderId="40" xfId="4" applyFont="1" applyBorder="1" applyAlignment="1">
      <alignment horizontal="center"/>
    </xf>
    <xf numFmtId="0" fontId="9" fillId="0" borderId="41" xfId="4" applyFont="1" applyBorder="1" applyAlignment="1">
      <alignment horizontal="center"/>
    </xf>
    <xf numFmtId="166" fontId="26" fillId="0" borderId="8" xfId="6" applyNumberFormat="1" applyFont="1" applyBorder="1" applyAlignment="1">
      <alignment horizontal="center" vertical="center"/>
    </xf>
    <xf numFmtId="0" fontId="26" fillId="0" borderId="18" xfId="6" applyFont="1" applyBorder="1" applyAlignment="1">
      <alignment horizontal="left" vertical="center"/>
    </xf>
    <xf numFmtId="166" fontId="26" fillId="0" borderId="7" xfId="6" applyNumberFormat="1" applyFont="1" applyBorder="1" applyAlignment="1">
      <alignment horizontal="center" vertical="center"/>
    </xf>
    <xf numFmtId="0" fontId="26" fillId="0" borderId="16" xfId="6" applyFont="1" applyBorder="1" applyAlignment="1">
      <alignment vertical="center"/>
    </xf>
    <xf numFmtId="166" fontId="17" fillId="0" borderId="13" xfId="6" applyNumberFormat="1" applyFont="1" applyBorder="1" applyAlignment="1">
      <alignment horizontal="center" vertical="center"/>
    </xf>
    <xf numFmtId="0" fontId="17" fillId="0" borderId="20" xfId="6" applyFont="1" applyBorder="1" applyAlignment="1">
      <alignment vertical="center"/>
    </xf>
    <xf numFmtId="0" fontId="27" fillId="0" borderId="8" xfId="5" applyFont="1" applyBorder="1" applyAlignment="1">
      <alignment horizontal="center"/>
    </xf>
    <xf numFmtId="0" fontId="28" fillId="0" borderId="18" xfId="5" applyFont="1" applyFill="1" applyBorder="1"/>
    <xf numFmtId="0" fontId="29" fillId="0" borderId="7" xfId="5" applyFont="1" applyBorder="1" applyAlignment="1">
      <alignment horizontal="center"/>
    </xf>
    <xf numFmtId="0" fontId="14" fillId="0" borderId="16" xfId="5" applyFont="1" applyFill="1" applyBorder="1"/>
    <xf numFmtId="0" fontId="29" fillId="0" borderId="13" xfId="5" applyFont="1" applyBorder="1" applyAlignment="1">
      <alignment horizontal="center"/>
    </xf>
    <xf numFmtId="0" fontId="14" fillId="0" borderId="20" xfId="5" applyFont="1" applyFill="1" applyBorder="1"/>
    <xf numFmtId="3" fontId="26" fillId="0" borderId="35" xfId="6" applyNumberFormat="1" applyFont="1" applyBorder="1" applyAlignment="1">
      <alignment vertical="center"/>
    </xf>
    <xf numFmtId="3" fontId="26" fillId="0" borderId="4" xfId="6" applyNumberFormat="1" applyFont="1" applyBorder="1" applyAlignment="1">
      <alignment vertical="center"/>
    </xf>
    <xf numFmtId="3" fontId="26" fillId="0" borderId="17" xfId="6" applyNumberFormat="1" applyFont="1" applyBorder="1" applyAlignment="1">
      <alignment vertical="center"/>
    </xf>
    <xf numFmtId="3" fontId="18" fillId="0" borderId="17" xfId="6" applyNumberFormat="1" applyFont="1" applyBorder="1" applyAlignment="1">
      <alignment vertical="center"/>
    </xf>
    <xf numFmtId="3" fontId="26" fillId="0" borderId="1" xfId="6" applyNumberFormat="1" applyFont="1" applyBorder="1" applyAlignment="1">
      <alignment vertical="center"/>
    </xf>
    <xf numFmtId="3" fontId="5" fillId="0" borderId="17" xfId="6" applyNumberFormat="1" applyFont="1" applyFill="1" applyBorder="1" applyAlignment="1">
      <alignment vertical="center"/>
    </xf>
    <xf numFmtId="3" fontId="5" fillId="0" borderId="1" xfId="6" applyNumberFormat="1" applyFont="1" applyFill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" xfId="6" applyNumberFormat="1" applyFont="1" applyBorder="1" applyAlignment="1">
      <alignment vertical="center"/>
    </xf>
    <xf numFmtId="3" fontId="26" fillId="0" borderId="18" xfId="6" applyNumberFormat="1" applyFont="1" applyBorder="1" applyAlignment="1">
      <alignment vertical="center"/>
    </xf>
    <xf numFmtId="3" fontId="26" fillId="0" borderId="3" xfId="6" applyNumberFormat="1" applyFont="1" applyBorder="1" applyAlignment="1">
      <alignment vertical="center"/>
    </xf>
    <xf numFmtId="3" fontId="17" fillId="0" borderId="20" xfId="6" applyNumberFormat="1" applyFont="1" applyBorder="1" applyAlignment="1">
      <alignment vertical="center"/>
    </xf>
    <xf numFmtId="3" fontId="17" fillId="0" borderId="14" xfId="6" applyNumberFormat="1" applyFont="1" applyBorder="1" applyAlignment="1">
      <alignment vertical="center"/>
    </xf>
    <xf numFmtId="3" fontId="26" fillId="0" borderId="16" xfId="6" applyNumberFormat="1" applyFont="1" applyBorder="1" applyAlignment="1">
      <alignment vertical="center"/>
    </xf>
    <xf numFmtId="3" fontId="26" fillId="0" borderId="2" xfId="6" applyNumberFormat="1" applyFont="1" applyBorder="1" applyAlignment="1">
      <alignment vertical="center"/>
    </xf>
    <xf numFmtId="3" fontId="28" fillId="0" borderId="17" xfId="5" applyNumberFormat="1" applyFont="1" applyBorder="1"/>
    <xf numFmtId="3" fontId="14" fillId="0" borderId="17" xfId="5" applyNumberFormat="1" applyFont="1" applyBorder="1"/>
    <xf numFmtId="3" fontId="14" fillId="0" borderId="1" xfId="5" applyNumberFormat="1" applyFont="1" applyBorder="1"/>
    <xf numFmtId="3" fontId="28" fillId="0" borderId="1" xfId="5" applyNumberFormat="1" applyFont="1" applyBorder="1"/>
    <xf numFmtId="3" fontId="28" fillId="0" borderId="17" xfId="5" applyNumberFormat="1" applyFont="1" applyFill="1" applyBorder="1"/>
    <xf numFmtId="3" fontId="28" fillId="0" borderId="1" xfId="5" applyNumberFormat="1" applyFont="1" applyFill="1" applyBorder="1"/>
    <xf numFmtId="3" fontId="28" fillId="0" borderId="18" xfId="5" applyNumberFormat="1" applyFont="1" applyFill="1" applyBorder="1"/>
    <xf numFmtId="3" fontId="28" fillId="0" borderId="3" xfId="5" applyNumberFormat="1" applyFont="1" applyFill="1" applyBorder="1"/>
    <xf numFmtId="3" fontId="14" fillId="0" borderId="20" xfId="5" applyNumberFormat="1" applyFont="1" applyFill="1" applyBorder="1"/>
    <xf numFmtId="3" fontId="14" fillId="0" borderId="14" xfId="5" applyNumberFormat="1" applyFont="1" applyFill="1" applyBorder="1"/>
    <xf numFmtId="3" fontId="14" fillId="0" borderId="16" xfId="5" applyNumberFormat="1" applyFont="1" applyFill="1" applyBorder="1"/>
    <xf numFmtId="3" fontId="28" fillId="0" borderId="25" xfId="5" applyNumberFormat="1" applyFont="1" applyFill="1" applyBorder="1"/>
    <xf numFmtId="0" fontId="30" fillId="0" borderId="0" xfId="6" applyFont="1" applyFill="1" applyAlignment="1" applyProtection="1">
      <alignment vertical="center"/>
      <protection locked="0"/>
    </xf>
    <xf numFmtId="0" fontId="3" fillId="0" borderId="0" xfId="7" applyFont="1" applyFill="1" applyAlignment="1">
      <alignment horizontal="right"/>
    </xf>
    <xf numFmtId="168" fontId="40" fillId="0" borderId="1" xfId="7" applyNumberFormat="1" applyFont="1" applyFill="1" applyBorder="1" applyAlignment="1" applyProtection="1">
      <alignment horizontal="right" vertical="center"/>
      <protection locked="0"/>
    </xf>
    <xf numFmtId="0" fontId="34" fillId="0" borderId="6" xfId="0" applyFont="1" applyFill="1" applyBorder="1" applyAlignment="1" applyProtection="1">
      <alignment horizontal="left" vertical="center" wrapText="1" indent="1"/>
    </xf>
    <xf numFmtId="0" fontId="34" fillId="0" borderId="6" xfId="0" applyFont="1" applyFill="1" applyBorder="1" applyAlignment="1" applyProtection="1">
      <alignment horizontal="left" vertical="center" wrapText="1" indent="8"/>
    </xf>
    <xf numFmtId="0" fontId="16" fillId="0" borderId="6" xfId="0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vertical="center" wrapText="1"/>
      <protection locked="0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0" applyFont="1" applyFill="1" applyBorder="1" applyAlignment="1" applyProtection="1">
      <alignment vertical="center" wrapText="1"/>
    </xf>
    <xf numFmtId="0" fontId="21" fillId="0" borderId="0" xfId="5" applyFont="1"/>
    <xf numFmtId="0" fontId="2" fillId="0" borderId="15" xfId="7" applyFont="1" applyFill="1" applyBorder="1" applyAlignment="1">
      <alignment horizontal="center" vertical="center" wrapText="1"/>
    </xf>
    <xf numFmtId="0" fontId="31" fillId="0" borderId="34" xfId="7" applyFont="1" applyFill="1" applyBorder="1" applyAlignment="1">
      <alignment horizontal="center" vertical="center"/>
    </xf>
    <xf numFmtId="0" fontId="31" fillId="0" borderId="19" xfId="7" applyFont="1" applyFill="1" applyBorder="1" applyAlignment="1">
      <alignment horizontal="center" vertical="center" wrapText="1"/>
    </xf>
    <xf numFmtId="0" fontId="1" fillId="0" borderId="7" xfId="7" applyFill="1" applyBorder="1" applyAlignment="1">
      <alignment horizontal="center" vertical="center"/>
    </xf>
    <xf numFmtId="0" fontId="32" fillId="0" borderId="16" xfId="7" applyFont="1" applyFill="1" applyBorder="1" applyAlignment="1">
      <alignment horizontal="left" vertical="center" indent="5"/>
    </xf>
    <xf numFmtId="168" fontId="39" fillId="0" borderId="2" xfId="7" applyNumberFormat="1" applyFont="1" applyFill="1" applyBorder="1" applyAlignment="1" applyProtection="1">
      <alignment horizontal="right" vertical="center"/>
    </xf>
    <xf numFmtId="0" fontId="1" fillId="0" borderId="13" xfId="7" applyFont="1" applyFill="1" applyBorder="1" applyAlignment="1">
      <alignment horizontal="center" vertical="center"/>
    </xf>
    <xf numFmtId="168" fontId="17" fillId="0" borderId="14" xfId="7" applyNumberFormat="1" applyFont="1" applyFill="1" applyBorder="1" applyAlignment="1" applyProtection="1">
      <alignment horizontal="right" vertical="center"/>
    </xf>
    <xf numFmtId="168" fontId="18" fillId="0" borderId="2" xfId="7" applyNumberFormat="1" applyFont="1" applyFill="1" applyBorder="1" applyAlignment="1" applyProtection="1">
      <alignment horizontal="right" vertical="center"/>
      <protection locked="0"/>
    </xf>
    <xf numFmtId="0" fontId="1" fillId="0" borderId="13" xfId="7" applyFill="1" applyBorder="1" applyAlignment="1">
      <alignment horizontal="center" vertical="center"/>
    </xf>
    <xf numFmtId="0" fontId="35" fillId="0" borderId="17" xfId="0" applyFont="1" applyBorder="1"/>
    <xf numFmtId="0" fontId="9" fillId="0" borderId="42" xfId="4" applyFont="1" applyBorder="1" applyAlignment="1">
      <alignment horizontal="center"/>
    </xf>
    <xf numFmtId="0" fontId="9" fillId="0" borderId="0" xfId="4" applyFont="1" applyBorder="1" applyAlignment="1">
      <alignment horizontal="center"/>
    </xf>
    <xf numFmtId="0" fontId="9" fillId="0" borderId="49" xfId="4" applyFont="1" applyBorder="1" applyAlignment="1">
      <alignment horizontal="center"/>
    </xf>
    <xf numFmtId="0" fontId="9" fillId="0" borderId="50" xfId="4" applyFont="1" applyBorder="1" applyAlignment="1">
      <alignment horizontal="center"/>
    </xf>
    <xf numFmtId="165" fontId="23" fillId="0" borderId="5" xfId="0" applyNumberFormat="1" applyFont="1" applyBorder="1" applyAlignment="1">
      <alignment vertical="center"/>
    </xf>
    <xf numFmtId="0" fontId="23" fillId="0" borderId="17" xfId="4" applyFont="1" applyBorder="1" applyAlignment="1"/>
    <xf numFmtId="165" fontId="23" fillId="0" borderId="39" xfId="0" applyNumberFormat="1" applyFont="1" applyBorder="1" applyAlignment="1">
      <alignment vertical="center"/>
    </xf>
    <xf numFmtId="165" fontId="23" fillId="0" borderId="5" xfId="0" applyNumberFormat="1" applyFont="1" applyBorder="1" applyAlignment="1">
      <alignment horizontal="fill"/>
    </xf>
    <xf numFmtId="165" fontId="22" fillId="0" borderId="39" xfId="0" applyNumberFormat="1" applyFont="1" applyBorder="1" applyAlignment="1">
      <alignment horizontal="fill"/>
    </xf>
    <xf numFmtId="165" fontId="22" fillId="0" borderId="22" xfId="0" applyNumberFormat="1" applyFont="1" applyBorder="1" applyAlignment="1">
      <alignment horizontal="fill"/>
    </xf>
    <xf numFmtId="3" fontId="14" fillId="0" borderId="5" xfId="5" applyNumberFormat="1" applyFont="1" applyFill="1" applyBorder="1"/>
    <xf numFmtId="3" fontId="14" fillId="0" borderId="17" xfId="5" applyNumberFormat="1" applyFont="1" applyFill="1" applyBorder="1"/>
    <xf numFmtId="0" fontId="0" fillId="0" borderId="20" xfId="7" applyFont="1" applyFill="1" applyBorder="1" applyAlignment="1" applyProtection="1">
      <alignment horizontal="left" vertical="center" wrapText="1" indent="1"/>
      <protection locked="0"/>
    </xf>
    <xf numFmtId="0" fontId="21" fillId="0" borderId="0" xfId="8"/>
    <xf numFmtId="0" fontId="42" fillId="0" borderId="0" xfId="8" applyFont="1"/>
    <xf numFmtId="49" fontId="42" fillId="0" borderId="0" xfId="8" applyNumberFormat="1" applyFont="1" applyAlignment="1"/>
    <xf numFmtId="0" fontId="42" fillId="0" borderId="0" xfId="8" applyFont="1" applyAlignment="1">
      <alignment horizontal="right"/>
    </xf>
    <xf numFmtId="0" fontId="42" fillId="0" borderId="0" xfId="8" applyFont="1" applyAlignment="1">
      <alignment horizontal="right" vertical="center"/>
    </xf>
    <xf numFmtId="2" fontId="42" fillId="0" borderId="0" xfId="8" applyNumberFormat="1" applyFont="1"/>
    <xf numFmtId="0" fontId="9" fillId="0" borderId="20" xfId="8" applyFont="1" applyBorder="1" applyAlignment="1">
      <alignment horizontal="center" vertical="center"/>
    </xf>
    <xf numFmtId="0" fontId="42" fillId="0" borderId="39" xfId="8" applyFont="1" applyBorder="1" applyAlignment="1">
      <alignment horizontal="center"/>
    </xf>
    <xf numFmtId="0" fontId="42" fillId="0" borderId="16" xfId="8" applyFont="1" applyBorder="1" applyAlignment="1">
      <alignment horizontal="center"/>
    </xf>
    <xf numFmtId="0" fontId="42" fillId="0" borderId="16" xfId="8" applyFont="1" applyBorder="1" applyAlignment="1">
      <alignment horizontal="center" vertical="center"/>
    </xf>
    <xf numFmtId="49" fontId="42" fillId="0" borderId="16" xfId="8" applyNumberFormat="1" applyFont="1" applyBorder="1" applyAlignment="1">
      <alignment horizontal="center"/>
    </xf>
    <xf numFmtId="49" fontId="9" fillId="0" borderId="17" xfId="8" applyNumberFormat="1" applyFont="1" applyBorder="1" applyAlignment="1"/>
    <xf numFmtId="0" fontId="42" fillId="0" borderId="5" xfId="8" applyFont="1" applyBorder="1" applyAlignment="1">
      <alignment horizontal="right"/>
    </xf>
    <xf numFmtId="0" fontId="42" fillId="0" borderId="17" xfId="8" applyFont="1" applyBorder="1" applyAlignment="1">
      <alignment horizontal="right"/>
    </xf>
    <xf numFmtId="0" fontId="42" fillId="0" borderId="17" xfId="8" applyFont="1" applyBorder="1" applyAlignment="1">
      <alignment horizontal="right" vertical="center"/>
    </xf>
    <xf numFmtId="2" fontId="42" fillId="0" borderId="17" xfId="8" applyNumberFormat="1" applyFont="1" applyBorder="1"/>
    <xf numFmtId="0" fontId="42" fillId="0" borderId="17" xfId="8" applyFont="1" applyBorder="1"/>
    <xf numFmtId="49" fontId="42" fillId="0" borderId="17" xfId="8" applyNumberFormat="1" applyFont="1" applyBorder="1" applyAlignment="1"/>
    <xf numFmtId="49" fontId="43" fillId="0" borderId="17" xfId="8" applyNumberFormat="1" applyFont="1" applyBorder="1" applyAlignment="1"/>
    <xf numFmtId="0" fontId="42" fillId="0" borderId="0" xfId="8" applyFont="1" applyBorder="1"/>
    <xf numFmtId="49" fontId="42" fillId="0" borderId="0" xfId="8" applyNumberFormat="1" applyFont="1" applyBorder="1" applyAlignment="1"/>
    <xf numFmtId="0" fontId="42" fillId="0" borderId="0" xfId="8" applyFont="1" applyBorder="1" applyAlignment="1">
      <alignment horizontal="right"/>
    </xf>
    <xf numFmtId="0" fontId="42" fillId="0" borderId="0" xfId="8" applyFont="1" applyBorder="1" applyAlignment="1">
      <alignment horizontal="right" vertical="center"/>
    </xf>
    <xf numFmtId="49" fontId="42" fillId="0" borderId="0" xfId="8" applyNumberFormat="1" applyFont="1" applyBorder="1" applyAlignment="1">
      <alignment horizontal="right"/>
    </xf>
    <xf numFmtId="0" fontId="42" fillId="0" borderId="2" xfId="8" applyFont="1" applyBorder="1" applyAlignment="1">
      <alignment horizontal="center"/>
    </xf>
    <xf numFmtId="0" fontId="42" fillId="0" borderId="1" xfId="8" applyFont="1" applyBorder="1"/>
    <xf numFmtId="0" fontId="42" fillId="0" borderId="11" xfId="8" applyFont="1" applyBorder="1"/>
    <xf numFmtId="0" fontId="42" fillId="0" borderId="25" xfId="8" applyFont="1" applyBorder="1"/>
    <xf numFmtId="49" fontId="43" fillId="0" borderId="25" xfId="8" applyNumberFormat="1" applyFont="1" applyBorder="1" applyAlignment="1"/>
    <xf numFmtId="0" fontId="42" fillId="0" borderId="51" xfId="8" applyFont="1" applyBorder="1" applyAlignment="1">
      <alignment horizontal="right"/>
    </xf>
    <xf numFmtId="0" fontId="42" fillId="0" borderId="25" xfId="8" applyFont="1" applyBorder="1" applyAlignment="1">
      <alignment horizontal="right"/>
    </xf>
    <xf numFmtId="0" fontId="42" fillId="0" borderId="25" xfId="8" applyFont="1" applyBorder="1" applyAlignment="1">
      <alignment horizontal="right" vertical="center"/>
    </xf>
    <xf numFmtId="2" fontId="42" fillId="0" borderId="25" xfId="8" applyNumberFormat="1" applyFont="1" applyBorder="1"/>
    <xf numFmtId="0" fontId="9" fillId="0" borderId="20" xfId="8" applyFont="1" applyBorder="1" applyAlignment="1">
      <alignment horizontal="center" wrapText="1"/>
    </xf>
    <xf numFmtId="49" fontId="9" fillId="0" borderId="20" xfId="8" applyNumberFormat="1" applyFont="1" applyBorder="1" applyAlignment="1">
      <alignment horizontal="center" vertical="center"/>
    </xf>
    <xf numFmtId="0" fontId="9" fillId="0" borderId="14" xfId="8" applyFont="1" applyBorder="1" applyAlignment="1">
      <alignment horizontal="center" vertical="center" wrapText="1"/>
    </xf>
    <xf numFmtId="49" fontId="9" fillId="0" borderId="20" xfId="8" applyNumberFormat="1" applyFont="1" applyBorder="1" applyAlignment="1">
      <alignment vertical="center"/>
    </xf>
    <xf numFmtId="0" fontId="9" fillId="0" borderId="13" xfId="8" applyFont="1" applyBorder="1"/>
    <xf numFmtId="0" fontId="42" fillId="0" borderId="7" xfId="8" applyFont="1" applyBorder="1" applyAlignment="1">
      <alignment horizontal="center" vertical="center"/>
    </xf>
    <xf numFmtId="0" fontId="42" fillId="0" borderId="6" xfId="8" applyFont="1" applyBorder="1" applyAlignment="1">
      <alignment horizontal="center" vertical="center"/>
    </xf>
    <xf numFmtId="0" fontId="42" fillId="0" borderId="6" xfId="8" applyFont="1" applyBorder="1"/>
    <xf numFmtId="0" fontId="42" fillId="0" borderId="10" xfId="8" applyFont="1" applyBorder="1"/>
    <xf numFmtId="0" fontId="41" fillId="0" borderId="0" xfId="8" applyFont="1" applyAlignment="1"/>
    <xf numFmtId="3" fontId="14" fillId="0" borderId="1" xfId="5" applyNumberFormat="1" applyFont="1" applyFill="1" applyBorder="1"/>
    <xf numFmtId="3" fontId="14" fillId="0" borderId="2" xfId="5" applyNumberFormat="1" applyFont="1" applyFill="1" applyBorder="1"/>
    <xf numFmtId="3" fontId="28" fillId="0" borderId="11" xfId="5" applyNumberFormat="1" applyFont="1" applyFill="1" applyBorder="1"/>
    <xf numFmtId="0" fontId="46" fillId="0" borderId="17" xfId="9" applyFont="1" applyBorder="1" applyAlignment="1">
      <alignment horizontal="center" vertical="center"/>
    </xf>
    <xf numFmtId="0" fontId="47" fillId="0" borderId="17" xfId="10" applyFont="1" applyFill="1" applyBorder="1" applyAlignment="1">
      <alignment horizontal="center" vertical="center" wrapText="1"/>
    </xf>
    <xf numFmtId="0" fontId="46" fillId="0" borderId="0" xfId="9" applyFont="1"/>
    <xf numFmtId="0" fontId="21" fillId="0" borderId="17" xfId="9" applyFont="1" applyBorder="1" applyAlignment="1">
      <alignment horizontal="center" vertical="top" wrapText="1"/>
    </xf>
    <xf numFmtId="0" fontId="21" fillId="0" borderId="17" xfId="9" applyFont="1" applyBorder="1" applyAlignment="1">
      <alignment horizontal="left" vertical="top" wrapText="1"/>
    </xf>
    <xf numFmtId="3" fontId="21" fillId="0" borderId="17" xfId="9" applyNumberFormat="1" applyFont="1" applyBorder="1" applyAlignment="1">
      <alignment horizontal="right" vertical="top" wrapText="1"/>
    </xf>
    <xf numFmtId="0" fontId="45" fillId="0" borderId="0" xfId="9"/>
    <xf numFmtId="0" fontId="44" fillId="0" borderId="17" xfId="9" applyFont="1" applyBorder="1" applyAlignment="1">
      <alignment horizontal="center" vertical="top" wrapText="1"/>
    </xf>
    <xf numFmtId="0" fontId="44" fillId="0" borderId="17" xfId="9" applyFont="1" applyBorder="1" applyAlignment="1">
      <alignment horizontal="left" vertical="top" wrapText="1"/>
    </xf>
    <xf numFmtId="3" fontId="44" fillId="0" borderId="17" xfId="9" applyNumberFormat="1" applyFont="1" applyBorder="1" applyAlignment="1">
      <alignment horizontal="right" vertical="top" wrapText="1"/>
    </xf>
    <xf numFmtId="0" fontId="1" fillId="0" borderId="0" xfId="11" applyFill="1" applyAlignment="1" applyProtection="1">
      <alignment vertical="center"/>
    </xf>
    <xf numFmtId="0" fontId="1" fillId="0" borderId="0" xfId="11" applyFill="1" applyAlignment="1" applyProtection="1">
      <alignment vertical="center" wrapText="1"/>
    </xf>
    <xf numFmtId="0" fontId="1" fillId="0" borderId="0" xfId="11" applyFill="1" applyAlignment="1" applyProtection="1">
      <alignment horizontal="center" vertical="center"/>
    </xf>
    <xf numFmtId="49" fontId="11" fillId="0" borderId="10" xfId="11" applyNumberFormat="1" applyFont="1" applyFill="1" applyBorder="1" applyAlignment="1" applyProtection="1">
      <alignment horizontal="center" vertical="center" wrapText="1"/>
    </xf>
    <xf numFmtId="49" fontId="11" fillId="0" borderId="25" xfId="11" applyNumberFormat="1" applyFont="1" applyFill="1" applyBorder="1" applyAlignment="1" applyProtection="1">
      <alignment horizontal="center" vertical="center"/>
    </xf>
    <xf numFmtId="49" fontId="11" fillId="0" borderId="11" xfId="11" applyNumberFormat="1" applyFont="1" applyFill="1" applyBorder="1" applyAlignment="1" applyProtection="1">
      <alignment horizontal="center" vertical="center"/>
    </xf>
    <xf numFmtId="49" fontId="8" fillId="0" borderId="0" xfId="11" applyNumberFormat="1" applyFont="1" applyFill="1" applyAlignment="1" applyProtection="1">
      <alignment horizontal="center" vertical="center"/>
    </xf>
    <xf numFmtId="0" fontId="51" fillId="0" borderId="9" xfId="12" applyFont="1" applyFill="1" applyBorder="1" applyAlignment="1" applyProtection="1">
      <alignment vertical="center" wrapText="1"/>
    </xf>
    <xf numFmtId="166" fontId="12" fillId="0" borderId="35" xfId="11" applyNumberFormat="1" applyFont="1" applyFill="1" applyBorder="1" applyAlignment="1" applyProtection="1">
      <alignment horizontal="center" vertical="center"/>
    </xf>
    <xf numFmtId="169" fontId="12" fillId="0" borderId="4" xfId="11" applyNumberFormat="1" applyFont="1" applyFill="1" applyBorder="1" applyAlignment="1" applyProtection="1">
      <alignment vertical="center"/>
      <protection locked="0"/>
    </xf>
    <xf numFmtId="0" fontId="51" fillId="0" borderId="6" xfId="12" applyFont="1" applyFill="1" applyBorder="1" applyAlignment="1" applyProtection="1">
      <alignment vertical="center" wrapText="1"/>
    </xf>
    <xf numFmtId="166" fontId="12" fillId="0" borderId="17" xfId="11" applyNumberFormat="1" applyFont="1" applyFill="1" applyBorder="1" applyAlignment="1" applyProtection="1">
      <alignment horizontal="center" vertical="center"/>
    </xf>
    <xf numFmtId="169" fontId="12" fillId="0" borderId="2" xfId="11" applyNumberFormat="1" applyFont="1" applyFill="1" applyBorder="1" applyAlignment="1" applyProtection="1">
      <alignment vertical="center"/>
      <protection locked="0"/>
    </xf>
    <xf numFmtId="169" fontId="12" fillId="0" borderId="1" xfId="11" applyNumberFormat="1" applyFont="1" applyFill="1" applyBorder="1" applyAlignment="1" applyProtection="1">
      <alignment vertical="center"/>
      <protection locked="0"/>
    </xf>
    <xf numFmtId="169" fontId="11" fillId="0" borderId="1" xfId="11" applyNumberFormat="1" applyFont="1" applyFill="1" applyBorder="1" applyAlignment="1" applyProtection="1">
      <alignment vertical="center"/>
    </xf>
    <xf numFmtId="169" fontId="16" fillId="0" borderId="1" xfId="11" applyNumberFormat="1" applyFont="1" applyFill="1" applyBorder="1" applyAlignment="1" applyProtection="1">
      <alignment vertical="center"/>
      <protection locked="0"/>
    </xf>
    <xf numFmtId="0" fontId="8" fillId="0" borderId="0" xfId="11" applyFont="1" applyFill="1" applyAlignment="1" applyProtection="1">
      <alignment vertical="center"/>
    </xf>
    <xf numFmtId="169" fontId="15" fillId="0" borderId="1" xfId="11" applyNumberFormat="1" applyFont="1" applyFill="1" applyBorder="1" applyAlignment="1" applyProtection="1">
      <alignment vertical="center"/>
      <protection locked="0"/>
    </xf>
    <xf numFmtId="0" fontId="11" fillId="0" borderId="10" xfId="11" applyFont="1" applyFill="1" applyBorder="1" applyAlignment="1" applyProtection="1">
      <alignment horizontal="left" vertical="center" wrapText="1"/>
    </xf>
    <xf numFmtId="166" fontId="12" fillId="0" borderId="25" xfId="11" applyNumberFormat="1" applyFont="1" applyFill="1" applyBorder="1" applyAlignment="1" applyProtection="1">
      <alignment horizontal="center" vertical="center"/>
    </xf>
    <xf numFmtId="169" fontId="11" fillId="0" borderId="11" xfId="11" applyNumberFormat="1" applyFont="1" applyFill="1" applyBorder="1" applyAlignment="1" applyProtection="1">
      <alignment vertical="center"/>
    </xf>
    <xf numFmtId="0" fontId="34" fillId="0" borderId="0" xfId="12" applyFont="1" applyFill="1" applyProtection="1"/>
    <xf numFmtId="0" fontId="42" fillId="0" borderId="0" xfId="12" applyFont="1" applyFill="1" applyProtection="1"/>
    <xf numFmtId="3" fontId="42" fillId="0" borderId="0" xfId="12" applyNumberFormat="1" applyFont="1" applyFill="1" applyProtection="1"/>
    <xf numFmtId="0" fontId="42" fillId="0" borderId="0" xfId="12" applyFont="1" applyFill="1" applyAlignment="1" applyProtection="1"/>
    <xf numFmtId="0" fontId="26" fillId="0" borderId="0" xfId="11" applyFont="1" applyFill="1" applyAlignment="1" applyProtection="1">
      <alignment horizontal="center" vertical="center"/>
    </xf>
    <xf numFmtId="0" fontId="42" fillId="0" borderId="0" xfId="12" applyFill="1" applyProtection="1"/>
    <xf numFmtId="0" fontId="52" fillId="0" borderId="0" xfId="12" applyFont="1" applyFill="1" applyProtection="1"/>
    <xf numFmtId="0" fontId="55" fillId="0" borderId="10" xfId="12" applyFont="1" applyFill="1" applyBorder="1" applyAlignment="1" applyProtection="1">
      <alignment horizontal="center" vertical="center" wrapText="1"/>
    </xf>
    <xf numFmtId="0" fontId="55" fillId="0" borderId="25" xfId="12" applyFont="1" applyFill="1" applyBorder="1" applyAlignment="1" applyProtection="1">
      <alignment horizontal="center" vertical="center" wrapText="1"/>
    </xf>
    <xf numFmtId="0" fontId="42" fillId="0" borderId="0" xfId="12" applyFill="1" applyAlignment="1" applyProtection="1">
      <alignment horizontal="center" vertical="center"/>
    </xf>
    <xf numFmtId="0" fontId="42" fillId="0" borderId="0" xfId="12" applyFill="1" applyAlignment="1" applyProtection="1">
      <alignment vertical="center"/>
    </xf>
    <xf numFmtId="0" fontId="56" fillId="0" borderId="0" xfId="6" applyFont="1" applyFill="1"/>
    <xf numFmtId="0" fontId="4" fillId="0" borderId="0" xfId="6" applyFont="1" applyFill="1" applyAlignment="1">
      <alignment horizontal="centerContinuous" vertical="center"/>
    </xf>
    <xf numFmtId="0" fontId="25" fillId="0" borderId="0" xfId="6" applyFont="1" applyFill="1" applyAlignment="1">
      <alignment horizontal="centerContinuous" vertical="center"/>
    </xf>
    <xf numFmtId="0" fontId="3" fillId="0" borderId="0" xfId="6" applyFont="1" applyFill="1" applyAlignment="1">
      <alignment horizontal="right"/>
    </xf>
    <xf numFmtId="0" fontId="5" fillId="0" borderId="28" xfId="6" applyFont="1" applyFill="1" applyBorder="1" applyAlignment="1">
      <alignment horizontal="center" vertical="center" wrapText="1"/>
    </xf>
    <xf numFmtId="0" fontId="5" fillId="0" borderId="53" xfId="6" applyFont="1" applyFill="1" applyBorder="1" applyAlignment="1">
      <alignment horizontal="center" vertical="center" wrapText="1"/>
    </xf>
    <xf numFmtId="0" fontId="11" fillId="0" borderId="54" xfId="6" applyFont="1" applyFill="1" applyBorder="1" applyAlignment="1">
      <alignment horizontal="center" vertical="center" wrapText="1"/>
    </xf>
    <xf numFmtId="0" fontId="24" fillId="0" borderId="0" xfId="6" applyFill="1"/>
    <xf numFmtId="37" fontId="11" fillId="0" borderId="13" xfId="6" applyNumberFormat="1" applyFont="1" applyFill="1" applyBorder="1" applyAlignment="1">
      <alignment horizontal="left" vertical="center" indent="1"/>
    </xf>
    <xf numFmtId="0" fontId="11" fillId="0" borderId="20" xfId="6" applyFont="1" applyFill="1" applyBorder="1" applyAlignment="1">
      <alignment horizontal="left" vertical="center" indent="1"/>
    </xf>
    <xf numFmtId="167" fontId="11" fillId="0" borderId="38" xfId="6" applyNumberFormat="1" applyFont="1" applyFill="1" applyBorder="1" applyAlignment="1">
      <alignment horizontal="right" vertical="center"/>
    </xf>
    <xf numFmtId="167" fontId="11" fillId="0" borderId="22" xfId="6" applyNumberFormat="1" applyFont="1" applyFill="1" applyBorder="1" applyAlignment="1">
      <alignment horizontal="right" vertical="center"/>
    </xf>
    <xf numFmtId="167" fontId="11" fillId="0" borderId="47" xfId="6" applyNumberFormat="1" applyFont="1" applyFill="1" applyBorder="1" applyAlignment="1">
      <alignment horizontal="right" vertical="center"/>
    </xf>
    <xf numFmtId="0" fontId="57" fillId="0" borderId="0" xfId="6" applyFont="1" applyFill="1" applyAlignment="1">
      <alignment vertical="center"/>
    </xf>
    <xf numFmtId="37" fontId="12" fillId="0" borderId="9" xfId="6" applyNumberFormat="1" applyFont="1" applyFill="1" applyBorder="1" applyAlignment="1">
      <alignment horizontal="left" indent="1"/>
    </xf>
    <xf numFmtId="0" fontId="12" fillId="0" borderId="35" xfId="6" applyFont="1" applyFill="1" applyBorder="1" applyAlignment="1">
      <alignment horizontal="left" indent="3"/>
    </xf>
    <xf numFmtId="167" fontId="12" fillId="0" borderId="55" xfId="13" quotePrefix="1" applyNumberFormat="1" applyFont="1" applyFill="1" applyBorder="1" applyAlignment="1" applyProtection="1">
      <alignment horizontal="right"/>
      <protection locked="0"/>
    </xf>
    <xf numFmtId="167" fontId="12" fillId="0" borderId="53" xfId="13" applyNumberFormat="1" applyFont="1" applyFill="1" applyBorder="1" applyAlignment="1" applyProtection="1">
      <alignment vertical="center"/>
      <protection locked="0"/>
    </xf>
    <xf numFmtId="167" fontId="12" fillId="0" borderId="54" xfId="6" applyNumberFormat="1" applyFont="1" applyFill="1" applyBorder="1"/>
    <xf numFmtId="37" fontId="12" fillId="0" borderId="6" xfId="6" applyNumberFormat="1" applyFont="1" applyFill="1" applyBorder="1" applyAlignment="1">
      <alignment horizontal="left" indent="1"/>
    </xf>
    <xf numFmtId="0" fontId="12" fillId="0" borderId="17" xfId="6" applyFont="1" applyFill="1" applyBorder="1" applyAlignment="1">
      <alignment horizontal="left" indent="3"/>
    </xf>
    <xf numFmtId="167" fontId="12" fillId="0" borderId="56" xfId="13" applyNumberFormat="1" applyFont="1" applyFill="1" applyBorder="1" applyProtection="1">
      <protection locked="0"/>
    </xf>
    <xf numFmtId="167" fontId="12" fillId="0" borderId="57" xfId="13" applyNumberFormat="1" applyFont="1" applyFill="1" applyBorder="1" applyAlignment="1" applyProtection="1">
      <alignment vertical="center"/>
      <protection locked="0"/>
    </xf>
    <xf numFmtId="167" fontId="12" fillId="0" borderId="29" xfId="6" applyNumberFormat="1" applyFont="1" applyFill="1" applyBorder="1"/>
    <xf numFmtId="167" fontId="12" fillId="0" borderId="56" xfId="6" applyNumberFormat="1" applyFont="1" applyFill="1" applyBorder="1" applyProtection="1">
      <protection locked="0"/>
    </xf>
    <xf numFmtId="167" fontId="12" fillId="0" borderId="57" xfId="6" applyNumberFormat="1" applyFont="1" applyFill="1" applyBorder="1" applyAlignment="1" applyProtection="1">
      <alignment vertical="center"/>
      <protection locked="0"/>
    </xf>
    <xf numFmtId="37" fontId="12" fillId="0" borderId="8" xfId="6" applyNumberFormat="1" applyFont="1" applyFill="1" applyBorder="1" applyAlignment="1">
      <alignment horizontal="left" indent="1"/>
    </xf>
    <xf numFmtId="0" fontId="12" fillId="0" borderId="18" xfId="6" applyFont="1" applyFill="1" applyBorder="1" applyAlignment="1">
      <alignment horizontal="left" indent="3"/>
    </xf>
    <xf numFmtId="167" fontId="12" fillId="0" borderId="58" xfId="6" applyNumberFormat="1" applyFont="1" applyFill="1" applyBorder="1" applyProtection="1">
      <protection locked="0"/>
    </xf>
    <xf numFmtId="167" fontId="12" fillId="0" borderId="59" xfId="6" applyNumberFormat="1" applyFont="1" applyFill="1" applyBorder="1" applyAlignment="1" applyProtection="1">
      <alignment vertical="center"/>
      <protection locked="0"/>
    </xf>
    <xf numFmtId="167" fontId="12" fillId="0" borderId="60" xfId="6" applyNumberFormat="1" applyFont="1" applyFill="1" applyBorder="1"/>
    <xf numFmtId="37" fontId="12" fillId="0" borderId="13" xfId="6" applyNumberFormat="1" applyFont="1" applyFill="1" applyBorder="1" applyAlignment="1">
      <alignment horizontal="left" indent="1"/>
    </xf>
    <xf numFmtId="0" fontId="11" fillId="0" borderId="27" xfId="6" applyFont="1" applyFill="1" applyBorder="1" applyAlignment="1">
      <alignment horizontal="left" vertical="center" indent="1"/>
    </xf>
    <xf numFmtId="167" fontId="15" fillId="0" borderId="22" xfId="6" applyNumberFormat="1" applyFont="1" applyFill="1" applyBorder="1" applyProtection="1">
      <protection locked="0"/>
    </xf>
    <xf numFmtId="37" fontId="12" fillId="0" borderId="7" xfId="6" applyNumberFormat="1" applyFont="1" applyFill="1" applyBorder="1" applyAlignment="1">
      <alignment horizontal="left" indent="1"/>
    </xf>
    <xf numFmtId="0" fontId="12" fillId="0" borderId="61" xfId="6" applyFont="1" applyFill="1" applyBorder="1" applyAlignment="1">
      <alignment horizontal="left" indent="3"/>
    </xf>
    <xf numFmtId="167" fontId="12" fillId="0" borderId="62" xfId="6" applyNumberFormat="1" applyFont="1" applyFill="1" applyBorder="1" applyProtection="1">
      <protection locked="0"/>
    </xf>
    <xf numFmtId="167" fontId="12" fillId="0" borderId="63" xfId="6" applyNumberFormat="1" applyFont="1" applyFill="1" applyBorder="1" applyAlignment="1" applyProtection="1">
      <alignment vertical="center"/>
      <protection locked="0"/>
    </xf>
    <xf numFmtId="167" fontId="12" fillId="0" borderId="62" xfId="6" applyNumberFormat="1" applyFont="1" applyFill="1" applyBorder="1"/>
    <xf numFmtId="0" fontId="12" fillId="0" borderId="64" xfId="6" applyFont="1" applyFill="1" applyBorder="1" applyAlignment="1">
      <alignment horizontal="left" indent="3"/>
    </xf>
    <xf numFmtId="167" fontId="12" fillId="0" borderId="59" xfId="6" applyNumberFormat="1" applyFont="1" applyFill="1" applyBorder="1" applyProtection="1">
      <protection locked="0"/>
    </xf>
    <xf numFmtId="167" fontId="12" fillId="0" borderId="65" xfId="6" applyNumberFormat="1" applyFont="1" applyFill="1" applyBorder="1" applyAlignment="1" applyProtection="1">
      <alignment vertical="center"/>
      <protection locked="0"/>
    </xf>
    <xf numFmtId="167" fontId="12" fillId="0" borderId="59" xfId="6" applyNumberFormat="1" applyFont="1" applyFill="1" applyBorder="1"/>
    <xf numFmtId="167" fontId="15" fillId="0" borderId="31" xfId="6" applyNumberFormat="1" applyFont="1" applyFill="1" applyBorder="1" applyAlignment="1" applyProtection="1">
      <alignment vertical="center"/>
      <protection locked="0"/>
    </xf>
    <xf numFmtId="167" fontId="15" fillId="0" borderId="22" xfId="6" applyNumberFormat="1" applyFont="1" applyFill="1" applyBorder="1"/>
    <xf numFmtId="167" fontId="11" fillId="0" borderId="38" xfId="6" applyNumberFormat="1" applyFont="1" applyFill="1" applyBorder="1" applyAlignment="1">
      <alignment vertical="center"/>
    </xf>
    <xf numFmtId="167" fontId="11" fillId="0" borderId="22" xfId="6" applyNumberFormat="1" applyFont="1" applyFill="1" applyBorder="1" applyAlignment="1">
      <alignment vertical="center"/>
    </xf>
    <xf numFmtId="167" fontId="11" fillId="0" borderId="47" xfId="6" applyNumberFormat="1" applyFont="1" applyFill="1" applyBorder="1" applyAlignment="1">
      <alignment vertical="center"/>
    </xf>
    <xf numFmtId="0" fontId="58" fillId="0" borderId="0" xfId="6" applyFont="1" applyFill="1" applyAlignment="1">
      <alignment vertical="center"/>
    </xf>
    <xf numFmtId="167" fontId="12" fillId="0" borderId="55" xfId="6" applyNumberFormat="1" applyFont="1" applyFill="1" applyBorder="1" applyProtection="1">
      <protection locked="0"/>
    </xf>
    <xf numFmtId="167" fontId="12" fillId="0" borderId="53" xfId="6" applyNumberFormat="1" applyFont="1" applyFill="1" applyBorder="1" applyAlignment="1" applyProtection="1">
      <alignment vertical="center"/>
      <protection locked="0"/>
    </xf>
    <xf numFmtId="167" fontId="12" fillId="0" borderId="66" xfId="6" applyNumberFormat="1" applyFont="1" applyFill="1" applyBorder="1"/>
    <xf numFmtId="37" fontId="12" fillId="0" borderId="13" xfId="6" applyNumberFormat="1" applyFont="1" applyFill="1" applyBorder="1" applyAlignment="1">
      <alignment horizontal="left" wrapText="1" indent="1"/>
    </xf>
    <xf numFmtId="167" fontId="15" fillId="0" borderId="38" xfId="6" applyNumberFormat="1" applyFont="1" applyFill="1" applyBorder="1" applyProtection="1">
      <protection locked="0"/>
    </xf>
    <xf numFmtId="167" fontId="15" fillId="0" borderId="22" xfId="6" applyNumberFormat="1" applyFont="1" applyFill="1" applyBorder="1" applyAlignment="1" applyProtection="1">
      <alignment vertical="center"/>
      <protection locked="0"/>
    </xf>
    <xf numFmtId="167" fontId="15" fillId="0" borderId="47" xfId="6" applyNumberFormat="1" applyFont="1" applyFill="1" applyBorder="1"/>
    <xf numFmtId="0" fontId="5" fillId="0" borderId="20" xfId="6" applyFont="1" applyFill="1" applyBorder="1" applyAlignment="1">
      <alignment horizontal="left" vertical="center" indent="1"/>
    </xf>
    <xf numFmtId="0" fontId="59" fillId="0" borderId="0" xfId="6" applyFont="1" applyFill="1" applyAlignment="1">
      <alignment vertical="center"/>
    </xf>
    <xf numFmtId="0" fontId="11" fillId="0" borderId="13" xfId="6" applyFont="1" applyFill="1" applyBorder="1" applyAlignment="1">
      <alignment horizontal="left" vertical="center" indent="1"/>
    </xf>
    <xf numFmtId="0" fontId="11" fillId="0" borderId="27" xfId="6" quotePrefix="1" applyFont="1" applyFill="1" applyBorder="1" applyAlignment="1">
      <alignment horizontal="left" vertical="center" indent="1"/>
    </xf>
    <xf numFmtId="0" fontId="12" fillId="0" borderId="6" xfId="6" applyFont="1" applyFill="1" applyBorder="1" applyAlignment="1">
      <alignment horizontal="left" indent="1"/>
    </xf>
    <xf numFmtId="0" fontId="12" fillId="0" borderId="21" xfId="6" applyFont="1" applyFill="1" applyBorder="1" applyAlignment="1">
      <alignment horizontal="left" indent="3"/>
    </xf>
    <xf numFmtId="167" fontId="12" fillId="0" borderId="53" xfId="6" applyNumberFormat="1" applyFont="1" applyFill="1" applyBorder="1"/>
    <xf numFmtId="167" fontId="12" fillId="0" borderId="57" xfId="6" applyNumberFormat="1" applyFont="1" applyFill="1" applyBorder="1"/>
    <xf numFmtId="0" fontId="12" fillId="0" borderId="67" xfId="6" applyFont="1" applyFill="1" applyBorder="1" applyAlignment="1">
      <alignment horizontal="left" indent="3"/>
    </xf>
    <xf numFmtId="167" fontId="12" fillId="0" borderId="68" xfId="6" applyNumberFormat="1" applyFont="1" applyFill="1" applyBorder="1" applyProtection="1">
      <protection locked="0"/>
    </xf>
    <xf numFmtId="167" fontId="12" fillId="0" borderId="69" xfId="6" applyNumberFormat="1" applyFont="1" applyFill="1" applyBorder="1" applyAlignment="1" applyProtection="1">
      <alignment vertical="center"/>
      <protection locked="0"/>
    </xf>
    <xf numFmtId="167" fontId="12" fillId="0" borderId="69" xfId="6" applyNumberFormat="1" applyFont="1" applyFill="1" applyBorder="1"/>
    <xf numFmtId="167" fontId="15" fillId="0" borderId="38" xfId="6" applyNumberFormat="1" applyFont="1" applyFill="1" applyBorder="1" applyAlignment="1">
      <alignment vertical="center"/>
    </xf>
    <xf numFmtId="167" fontId="15" fillId="0" borderId="22" xfId="6" applyNumberFormat="1" applyFont="1" applyFill="1" applyBorder="1" applyAlignment="1">
      <alignment vertical="center"/>
    </xf>
    <xf numFmtId="0" fontId="15" fillId="0" borderId="6" xfId="6" applyFont="1" applyFill="1" applyBorder="1" applyAlignment="1">
      <alignment horizontal="left" indent="1"/>
    </xf>
    <xf numFmtId="167" fontId="15" fillId="0" borderId="70" xfId="6" applyNumberFormat="1" applyFont="1" applyFill="1" applyBorder="1" applyProtection="1">
      <protection locked="0"/>
    </xf>
    <xf numFmtId="167" fontId="15" fillId="0" borderId="62" xfId="6" applyNumberFormat="1" applyFont="1" applyFill="1" applyBorder="1" applyAlignment="1" applyProtection="1">
      <alignment vertical="center"/>
      <protection locked="0"/>
    </xf>
    <xf numFmtId="167" fontId="15" fillId="0" borderId="62" xfId="6" applyNumberFormat="1" applyFont="1" applyFill="1" applyBorder="1"/>
    <xf numFmtId="0" fontId="5" fillId="0" borderId="27" xfId="6" applyFont="1" applyFill="1" applyBorder="1" applyAlignment="1">
      <alignment horizontal="left" vertical="center" indent="1"/>
    </xf>
    <xf numFmtId="0" fontId="60" fillId="0" borderId="0" xfId="6" applyFont="1" applyFill="1" applyAlignment="1">
      <alignment vertical="center"/>
    </xf>
    <xf numFmtId="0" fontId="8" fillId="0" borderId="0" xfId="6" applyFont="1" applyFill="1" applyAlignment="1">
      <alignment horizontal="right"/>
    </xf>
    <xf numFmtId="0" fontId="8" fillId="0" borderId="0" xfId="6" applyFont="1" applyFill="1"/>
    <xf numFmtId="164" fontId="24" fillId="0" borderId="0" xfId="6" applyNumberFormat="1" applyFill="1" applyAlignment="1">
      <alignment vertical="center"/>
    </xf>
    <xf numFmtId="0" fontId="55" fillId="0" borderId="11" xfId="12" applyFont="1" applyFill="1" applyBorder="1" applyAlignment="1" applyProtection="1">
      <alignment horizontal="center" vertical="center" wrapText="1"/>
    </xf>
    <xf numFmtId="0" fontId="9" fillId="0" borderId="0" xfId="12" applyFont="1" applyFill="1" applyAlignment="1" applyProtection="1">
      <alignment horizontal="center" vertical="center" wrapText="1"/>
    </xf>
    <xf numFmtId="0" fontId="9" fillId="0" borderId="0" xfId="12" applyFont="1" applyFill="1" applyAlignment="1" applyProtection="1">
      <alignment horizontal="center" vertical="center"/>
    </xf>
    <xf numFmtId="0" fontId="46" fillId="0" borderId="0" xfId="9" applyFont="1" applyFill="1"/>
    <xf numFmtId="0" fontId="21" fillId="0" borderId="7" xfId="9" applyFont="1" applyBorder="1" applyAlignment="1">
      <alignment horizontal="center" vertical="top" wrapText="1"/>
    </xf>
    <xf numFmtId="0" fontId="21" fillId="0" borderId="16" xfId="9" applyFont="1" applyBorder="1" applyAlignment="1">
      <alignment horizontal="left" vertical="top" wrapText="1"/>
    </xf>
    <xf numFmtId="165" fontId="21" fillId="0" borderId="16" xfId="1" applyNumberFormat="1" applyFont="1" applyBorder="1" applyAlignment="1">
      <alignment horizontal="right" vertical="top" wrapText="1"/>
    </xf>
    <xf numFmtId="165" fontId="21" fillId="0" borderId="2" xfId="1" applyNumberFormat="1" applyFont="1" applyBorder="1" applyAlignment="1">
      <alignment horizontal="right" vertical="top" wrapText="1"/>
    </xf>
    <xf numFmtId="0" fontId="21" fillId="0" borderId="6" xfId="9" applyFont="1" applyBorder="1" applyAlignment="1">
      <alignment horizontal="center" vertical="top" wrapText="1"/>
    </xf>
    <xf numFmtId="165" fontId="21" fillId="0" borderId="17" xfId="1" applyNumberFormat="1" applyFont="1" applyBorder="1" applyAlignment="1">
      <alignment horizontal="right" vertical="top" wrapText="1"/>
    </xf>
    <xf numFmtId="165" fontId="21" fillId="0" borderId="1" xfId="1" applyNumberFormat="1" applyFont="1" applyBorder="1" applyAlignment="1">
      <alignment horizontal="right" vertical="top" wrapText="1"/>
    </xf>
    <xf numFmtId="0" fontId="21" fillId="0" borderId="8" xfId="9" applyFont="1" applyBorder="1" applyAlignment="1">
      <alignment horizontal="center" vertical="top" wrapText="1"/>
    </xf>
    <xf numFmtId="0" fontId="21" fillId="0" borderId="18" xfId="9" applyFont="1" applyBorder="1" applyAlignment="1">
      <alignment horizontal="left" vertical="top" wrapText="1"/>
    </xf>
    <xf numFmtId="165" fontId="21" fillId="0" borderId="18" xfId="1" applyNumberFormat="1" applyFont="1" applyBorder="1" applyAlignment="1">
      <alignment horizontal="right" vertical="top" wrapText="1"/>
    </xf>
    <xf numFmtId="165" fontId="21" fillId="0" borderId="3" xfId="1" applyNumberFormat="1" applyFont="1" applyBorder="1" applyAlignment="1">
      <alignment horizontal="right" vertical="top" wrapText="1"/>
    </xf>
    <xf numFmtId="0" fontId="44" fillId="0" borderId="13" xfId="9" applyFont="1" applyBorder="1" applyAlignment="1">
      <alignment horizontal="center" vertical="top" wrapText="1"/>
    </xf>
    <xf numFmtId="0" fontId="44" fillId="0" borderId="20" xfId="9" applyFont="1" applyBorder="1" applyAlignment="1">
      <alignment horizontal="left" vertical="top" wrapText="1"/>
    </xf>
    <xf numFmtId="165" fontId="44" fillId="0" borderId="20" xfId="1" applyNumberFormat="1" applyFont="1" applyBorder="1" applyAlignment="1">
      <alignment horizontal="right" vertical="top" wrapText="1"/>
    </xf>
    <xf numFmtId="165" fontId="44" fillId="0" borderId="14" xfId="1" applyNumberFormat="1" applyFont="1" applyBorder="1" applyAlignment="1">
      <alignment horizontal="right" vertical="top" wrapText="1"/>
    </xf>
    <xf numFmtId="164" fontId="1" fillId="0" borderId="0" xfId="8" applyNumberFormat="1" applyFont="1" applyFill="1" applyAlignment="1" applyProtection="1">
      <alignment horizontal="center" vertical="center" wrapText="1"/>
      <protection locked="0"/>
    </xf>
    <xf numFmtId="164" fontId="1" fillId="0" borderId="0" xfId="8" applyNumberFormat="1" applyFont="1" applyFill="1" applyAlignment="1" applyProtection="1">
      <alignment vertical="center" wrapText="1"/>
      <protection locked="0"/>
    </xf>
    <xf numFmtId="164" fontId="1" fillId="0" borderId="0" xfId="8" applyNumberFormat="1" applyFont="1" applyFill="1" applyAlignment="1">
      <alignment vertical="center" wrapText="1"/>
    </xf>
    <xf numFmtId="164" fontId="5" fillId="0" borderId="28" xfId="8" applyNumberFormat="1" applyFont="1" applyFill="1" applyBorder="1" applyAlignment="1" applyProtection="1">
      <alignment horizontal="centerContinuous" vertical="center"/>
    </xf>
    <xf numFmtId="164" fontId="5" fillId="0" borderId="71" xfId="8" applyNumberFormat="1" applyFont="1" applyFill="1" applyBorder="1" applyAlignment="1" applyProtection="1">
      <alignment horizontal="centerContinuous" vertical="center"/>
    </xf>
    <xf numFmtId="164" fontId="5" fillId="0" borderId="54" xfId="8" applyNumberFormat="1" applyFont="1" applyFill="1" applyBorder="1" applyAlignment="1" applyProtection="1">
      <alignment horizontal="centerContinuous" vertical="center"/>
    </xf>
    <xf numFmtId="164" fontId="31" fillId="0" borderId="0" xfId="8" applyNumberFormat="1" applyFont="1" applyFill="1" applyAlignment="1">
      <alignment vertical="center"/>
    </xf>
    <xf numFmtId="164" fontId="5" fillId="0" borderId="74" xfId="8" applyNumberFormat="1" applyFont="1" applyFill="1" applyBorder="1" applyAlignment="1" applyProtection="1">
      <alignment horizontal="center" vertical="center"/>
    </xf>
    <xf numFmtId="164" fontId="5" fillId="0" borderId="11" xfId="8" applyNumberFormat="1" applyFont="1" applyFill="1" applyBorder="1" applyAlignment="1" applyProtection="1">
      <alignment horizontal="center" vertical="center" wrapText="1"/>
    </xf>
    <xf numFmtId="164" fontId="31" fillId="0" borderId="0" xfId="8" applyNumberFormat="1" applyFont="1" applyFill="1" applyAlignment="1">
      <alignment horizontal="center" vertical="center"/>
    </xf>
    <xf numFmtId="164" fontId="11" fillId="0" borderId="38" xfId="8" applyNumberFormat="1" applyFont="1" applyFill="1" applyBorder="1" applyAlignment="1" applyProtection="1">
      <alignment horizontal="center" vertical="center" wrapText="1"/>
    </xf>
    <xf numFmtId="164" fontId="11" fillId="0" borderId="20" xfId="8" applyNumberFormat="1" applyFont="1" applyFill="1" applyBorder="1" applyAlignment="1" applyProtection="1">
      <alignment horizontal="center" vertical="center" wrapText="1"/>
    </xf>
    <xf numFmtId="164" fontId="11" fillId="0" borderId="27" xfId="8" applyNumberFormat="1" applyFont="1" applyFill="1" applyBorder="1" applyAlignment="1" applyProtection="1">
      <alignment horizontal="center" vertical="center" wrapText="1"/>
    </xf>
    <xf numFmtId="164" fontId="11" fillId="0" borderId="76" xfId="8" applyNumberFormat="1" applyFont="1" applyFill="1" applyBorder="1" applyAlignment="1" applyProtection="1">
      <alignment horizontal="center" vertical="center" wrapText="1"/>
    </xf>
    <xf numFmtId="164" fontId="11" fillId="0" borderId="0" xfId="8" applyNumberFormat="1" applyFont="1" applyFill="1" applyAlignment="1">
      <alignment horizontal="center" vertical="center" wrapText="1"/>
    </xf>
    <xf numFmtId="164" fontId="11" fillId="0" borderId="9" xfId="8" applyNumberFormat="1" applyFont="1" applyFill="1" applyBorder="1" applyAlignment="1" applyProtection="1">
      <alignment horizontal="right" vertical="center" wrapText="1" indent="1"/>
    </xf>
    <xf numFmtId="164" fontId="15" fillId="0" borderId="35" xfId="8" applyNumberFormat="1" applyFont="1" applyFill="1" applyBorder="1" applyAlignment="1" applyProtection="1">
      <alignment horizontal="left" vertical="center" wrapText="1" indent="1"/>
    </xf>
    <xf numFmtId="1" fontId="48" fillId="2" borderId="35" xfId="8" applyNumberFormat="1" applyFont="1" applyFill="1" applyBorder="1" applyAlignment="1" applyProtection="1">
      <alignment horizontal="center" vertical="center" wrapText="1"/>
    </xf>
    <xf numFmtId="164" fontId="15" fillId="0" borderId="35" xfId="8" applyNumberFormat="1" applyFont="1" applyFill="1" applyBorder="1" applyAlignment="1" applyProtection="1">
      <alignment vertical="center" wrapText="1"/>
    </xf>
    <xf numFmtId="164" fontId="15" fillId="0" borderId="28" xfId="8" applyNumberFormat="1" applyFont="1" applyFill="1" applyBorder="1" applyAlignment="1" applyProtection="1">
      <alignment vertical="center" wrapText="1"/>
    </xf>
    <xf numFmtId="164" fontId="15" fillId="0" borderId="53" xfId="8" applyNumberFormat="1" applyFont="1" applyFill="1" applyBorder="1" applyAlignment="1" applyProtection="1">
      <alignment vertical="center" wrapText="1"/>
    </xf>
    <xf numFmtId="164" fontId="11" fillId="0" borderId="6" xfId="8" applyNumberFormat="1" applyFont="1" applyFill="1" applyBorder="1" applyAlignment="1" applyProtection="1">
      <alignment horizontal="right" vertical="center" wrapText="1" indent="1"/>
    </xf>
    <xf numFmtId="164" fontId="12" fillId="0" borderId="17" xfId="8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7" xfId="8" applyNumberFormat="1" applyFont="1" applyFill="1" applyBorder="1" applyAlignment="1" applyProtection="1">
      <alignment horizontal="center" vertical="center" wrapText="1"/>
      <protection locked="0"/>
    </xf>
    <xf numFmtId="164" fontId="12" fillId="0" borderId="17" xfId="8" applyNumberFormat="1" applyFont="1" applyFill="1" applyBorder="1" applyAlignment="1" applyProtection="1">
      <alignment vertical="center" wrapText="1"/>
      <protection locked="0"/>
    </xf>
    <xf numFmtId="164" fontId="12" fillId="0" borderId="21" xfId="8" applyNumberFormat="1" applyFont="1" applyFill="1" applyBorder="1" applyAlignment="1" applyProtection="1">
      <alignment vertical="center" wrapText="1"/>
      <protection locked="0"/>
    </xf>
    <xf numFmtId="164" fontId="12" fillId="0" borderId="57" xfId="8" applyNumberFormat="1" applyFont="1" applyFill="1" applyBorder="1" applyAlignment="1" applyProtection="1">
      <alignment vertical="center" wrapText="1"/>
    </xf>
    <xf numFmtId="164" fontId="15" fillId="0" borderId="17" xfId="8" applyNumberFormat="1" applyFont="1" applyFill="1" applyBorder="1" applyAlignment="1" applyProtection="1">
      <alignment horizontal="left" vertical="center" wrapText="1" indent="1"/>
    </xf>
    <xf numFmtId="1" fontId="48" fillId="2" borderId="17" xfId="8" applyNumberFormat="1" applyFont="1" applyFill="1" applyBorder="1" applyAlignment="1" applyProtection="1">
      <alignment horizontal="center" vertical="center" wrapText="1"/>
    </xf>
    <xf numFmtId="164" fontId="15" fillId="0" borderId="17" xfId="8" applyNumberFormat="1" applyFont="1" applyFill="1" applyBorder="1" applyAlignment="1" applyProtection="1">
      <alignment vertical="center" wrapText="1"/>
    </xf>
    <xf numFmtId="164" fontId="15" fillId="0" borderId="21" xfId="8" applyNumberFormat="1" applyFont="1" applyFill="1" applyBorder="1" applyAlignment="1" applyProtection="1">
      <alignment vertical="center" wrapText="1"/>
    </xf>
    <xf numFmtId="164" fontId="15" fillId="0" borderId="57" xfId="8" applyNumberFormat="1" applyFont="1" applyFill="1" applyBorder="1" applyAlignment="1" applyProtection="1">
      <alignment vertical="center" wrapText="1"/>
    </xf>
    <xf numFmtId="164" fontId="11" fillId="0" borderId="17" xfId="8" applyNumberFormat="1" applyFont="1" applyFill="1" applyBorder="1" applyAlignment="1" applyProtection="1">
      <alignment horizontal="left" vertical="center" wrapText="1" indent="1"/>
    </xf>
    <xf numFmtId="164" fontId="11" fillId="0" borderId="52" xfId="8" applyNumberFormat="1" applyFont="1" applyFill="1" applyBorder="1" applyAlignment="1" applyProtection="1">
      <alignment horizontal="right" vertical="center" wrapText="1" indent="1"/>
    </xf>
    <xf numFmtId="164" fontId="15" fillId="0" borderId="24" xfId="8" applyNumberFormat="1" applyFont="1" applyFill="1" applyBorder="1" applyAlignment="1" applyProtection="1">
      <alignment horizontal="left" vertical="center" wrapText="1" indent="1"/>
    </xf>
    <xf numFmtId="1" fontId="48" fillId="2" borderId="18" xfId="8" applyNumberFormat="1" applyFont="1" applyFill="1" applyBorder="1" applyAlignment="1" applyProtection="1">
      <alignment horizontal="center" vertical="center" wrapText="1"/>
    </xf>
    <xf numFmtId="164" fontId="15" fillId="0" borderId="24" xfId="8" applyNumberFormat="1" applyFont="1" applyFill="1" applyBorder="1" applyAlignment="1" applyProtection="1">
      <alignment vertical="center" wrapText="1"/>
    </xf>
    <xf numFmtId="164" fontId="15" fillId="0" borderId="67" xfId="8" applyNumberFormat="1" applyFont="1" applyFill="1" applyBorder="1" applyAlignment="1" applyProtection="1">
      <alignment vertical="center" wrapText="1"/>
    </xf>
    <xf numFmtId="1" fontId="8" fillId="0" borderId="67" xfId="8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8" applyNumberFormat="1" applyFont="1" applyFill="1" applyBorder="1" applyAlignment="1" applyProtection="1">
      <alignment vertical="center" wrapText="1"/>
      <protection locked="0"/>
    </xf>
    <xf numFmtId="164" fontId="12" fillId="0" borderId="67" xfId="8" applyNumberFormat="1" applyFont="1" applyFill="1" applyBorder="1" applyAlignment="1" applyProtection="1">
      <alignment vertical="center" wrapText="1"/>
      <protection locked="0"/>
    </xf>
    <xf numFmtId="164" fontId="11" fillId="0" borderId="13" xfId="8" applyNumberFormat="1" applyFont="1" applyFill="1" applyBorder="1" applyAlignment="1" applyProtection="1">
      <alignment horizontal="right" vertical="center" wrapText="1" indent="1"/>
    </xf>
    <xf numFmtId="164" fontId="11" fillId="0" borderId="20" xfId="8" applyNumberFormat="1" applyFont="1" applyFill="1" applyBorder="1" applyAlignment="1" applyProtection="1">
      <alignment horizontal="left" vertical="center" wrapText="1" indent="1"/>
    </xf>
    <xf numFmtId="1" fontId="12" fillId="2" borderId="27" xfId="8" applyNumberFormat="1" applyFont="1" applyFill="1" applyBorder="1" applyAlignment="1" applyProtection="1">
      <alignment vertical="center" wrapText="1"/>
    </xf>
    <xf numFmtId="164" fontId="15" fillId="0" borderId="20" xfId="8" applyNumberFormat="1" applyFont="1" applyFill="1" applyBorder="1" applyAlignment="1" applyProtection="1">
      <alignment vertical="center" wrapText="1"/>
    </xf>
    <xf numFmtId="164" fontId="15" fillId="0" borderId="27" xfId="8" applyNumberFormat="1" applyFont="1" applyFill="1" applyBorder="1" applyAlignment="1" applyProtection="1">
      <alignment vertical="center" wrapText="1"/>
    </xf>
    <xf numFmtId="164" fontId="15" fillId="0" borderId="22" xfId="8" applyNumberFormat="1" applyFont="1" applyFill="1" applyBorder="1" applyAlignment="1" applyProtection="1">
      <alignment vertical="center" wrapText="1"/>
    </xf>
    <xf numFmtId="164" fontId="1" fillId="0" borderId="0" xfId="8" applyNumberFormat="1" applyFont="1" applyFill="1" applyAlignment="1">
      <alignment horizontal="center" vertical="center" wrapText="1"/>
    </xf>
    <xf numFmtId="0" fontId="61" fillId="0" borderId="9" xfId="12" applyFont="1" applyFill="1" applyBorder="1" applyAlignment="1" applyProtection="1">
      <alignment vertical="center" wrapText="1"/>
    </xf>
    <xf numFmtId="166" fontId="8" fillId="0" borderId="35" xfId="11" applyNumberFormat="1" applyFont="1" applyFill="1" applyBorder="1" applyAlignment="1" applyProtection="1">
      <alignment horizontal="center" vertical="center"/>
    </xf>
    <xf numFmtId="170" fontId="62" fillId="0" borderId="35" xfId="12" applyNumberFormat="1" applyFont="1" applyFill="1" applyBorder="1" applyAlignment="1" applyProtection="1">
      <alignment horizontal="right" vertical="center" wrapText="1"/>
      <protection locked="0"/>
    </xf>
    <xf numFmtId="170" fontId="62" fillId="0" borderId="4" xfId="12" applyNumberFormat="1" applyFont="1" applyFill="1" applyBorder="1" applyAlignment="1" applyProtection="1">
      <alignment horizontal="right" vertical="center" wrapText="1"/>
      <protection locked="0"/>
    </xf>
    <xf numFmtId="0" fontId="61" fillId="0" borderId="6" xfId="12" applyFont="1" applyFill="1" applyBorder="1" applyAlignment="1" applyProtection="1">
      <alignment vertical="center" wrapText="1"/>
    </xf>
    <xf numFmtId="166" fontId="8" fillId="0" borderId="17" xfId="11" applyNumberFormat="1" applyFont="1" applyFill="1" applyBorder="1" applyAlignment="1" applyProtection="1">
      <alignment horizontal="center" vertical="center"/>
    </xf>
    <xf numFmtId="170" fontId="62" fillId="0" borderId="17" xfId="12" applyNumberFormat="1" applyFont="1" applyFill="1" applyBorder="1" applyAlignment="1" applyProtection="1">
      <alignment horizontal="right" vertical="center" wrapText="1"/>
    </xf>
    <xf numFmtId="170" fontId="62" fillId="0" borderId="1" xfId="12" applyNumberFormat="1" applyFont="1" applyFill="1" applyBorder="1" applyAlignment="1" applyProtection="1">
      <alignment horizontal="right" vertical="center" wrapText="1"/>
    </xf>
    <xf numFmtId="0" fontId="63" fillId="0" borderId="6" xfId="12" applyFont="1" applyFill="1" applyBorder="1" applyAlignment="1" applyProtection="1">
      <alignment horizontal="left" vertical="center" wrapText="1" indent="1"/>
    </xf>
    <xf numFmtId="170" fontId="64" fillId="0" borderId="17" xfId="12" applyNumberFormat="1" applyFont="1" applyFill="1" applyBorder="1" applyAlignment="1" applyProtection="1">
      <alignment horizontal="right" vertical="center" wrapText="1"/>
      <protection locked="0"/>
    </xf>
    <xf numFmtId="170" fontId="64" fillId="0" borderId="1" xfId="12" applyNumberFormat="1" applyFont="1" applyFill="1" applyBorder="1" applyAlignment="1" applyProtection="1">
      <alignment horizontal="right" vertical="center" wrapText="1"/>
      <protection locked="0"/>
    </xf>
    <xf numFmtId="170" fontId="61" fillId="0" borderId="17" xfId="12" applyNumberFormat="1" applyFont="1" applyFill="1" applyBorder="1" applyAlignment="1" applyProtection="1">
      <alignment horizontal="right" vertical="center" wrapText="1"/>
    </xf>
    <xf numFmtId="170" fontId="61" fillId="0" borderId="1" xfId="12" applyNumberFormat="1" applyFont="1" applyFill="1" applyBorder="1" applyAlignment="1" applyProtection="1">
      <alignment horizontal="right" vertical="center" wrapText="1"/>
    </xf>
    <xf numFmtId="170" fontId="64" fillId="0" borderId="17" xfId="12" applyNumberFormat="1" applyFont="1" applyFill="1" applyBorder="1" applyAlignment="1" applyProtection="1">
      <alignment horizontal="right" vertical="center" wrapText="1"/>
    </xf>
    <xf numFmtId="170" fontId="64" fillId="0" borderId="1" xfId="12" applyNumberFormat="1" applyFont="1" applyFill="1" applyBorder="1" applyAlignment="1" applyProtection="1">
      <alignment horizontal="right" vertical="center" wrapText="1"/>
    </xf>
    <xf numFmtId="170" fontId="61" fillId="0" borderId="17" xfId="12" applyNumberFormat="1" applyFont="1" applyFill="1" applyBorder="1" applyAlignment="1" applyProtection="1">
      <alignment horizontal="right" vertical="center" wrapText="1"/>
      <protection locked="0"/>
    </xf>
    <xf numFmtId="170" fontId="61" fillId="0" borderId="1" xfId="12" applyNumberFormat="1" applyFont="1" applyFill="1" applyBorder="1" applyAlignment="1" applyProtection="1">
      <alignment horizontal="right" vertical="center" wrapText="1"/>
      <protection locked="0"/>
    </xf>
    <xf numFmtId="0" fontId="61" fillId="0" borderId="10" xfId="12" applyFont="1" applyFill="1" applyBorder="1" applyAlignment="1" applyProtection="1">
      <alignment vertical="center" wrapText="1"/>
    </xf>
    <xf numFmtId="166" fontId="8" fillId="0" borderId="25" xfId="11" applyNumberFormat="1" applyFont="1" applyFill="1" applyBorder="1" applyAlignment="1" applyProtection="1">
      <alignment horizontal="center" vertical="center"/>
    </xf>
    <xf numFmtId="170" fontId="62" fillId="0" borderId="25" xfId="12" applyNumberFormat="1" applyFont="1" applyFill="1" applyBorder="1" applyAlignment="1" applyProtection="1">
      <alignment horizontal="right" vertical="center" wrapText="1"/>
    </xf>
    <xf numFmtId="170" fontId="62" fillId="0" borderId="11" xfId="12" applyNumberFormat="1" applyFont="1" applyFill="1" applyBorder="1" applyAlignment="1" applyProtection="1">
      <alignment horizontal="right" vertical="center" wrapText="1"/>
    </xf>
    <xf numFmtId="0" fontId="37" fillId="0" borderId="38" xfId="4" applyFont="1" applyBorder="1" applyAlignment="1">
      <alignment horizontal="center"/>
    </xf>
    <xf numFmtId="0" fontId="37" fillId="0" borderId="31" xfId="4" applyFont="1" applyBorder="1" applyAlignment="1">
      <alignment horizontal="center"/>
    </xf>
    <xf numFmtId="0" fontId="22" fillId="0" borderId="21" xfId="4" applyFont="1" applyBorder="1" applyAlignment="1">
      <alignment horizontal="center"/>
    </xf>
    <xf numFmtId="0" fontId="22" fillId="0" borderId="30" xfId="4" applyFont="1" applyBorder="1" applyAlignment="1">
      <alignment horizontal="center"/>
    </xf>
    <xf numFmtId="0" fontId="37" fillId="0" borderId="0" xfId="4" applyFont="1" applyAlignment="1">
      <alignment horizontal="left"/>
    </xf>
    <xf numFmtId="0" fontId="38" fillId="0" borderId="46" xfId="4" applyFont="1" applyBorder="1" applyAlignment="1">
      <alignment horizontal="center"/>
    </xf>
    <xf numFmtId="0" fontId="38" fillId="0" borderId="37" xfId="4" applyFont="1" applyBorder="1" applyAlignment="1">
      <alignment horizontal="center"/>
    </xf>
    <xf numFmtId="165" fontId="33" fillId="0" borderId="0" xfId="1" applyNumberFormat="1" applyFont="1" applyBorder="1" applyAlignment="1">
      <alignment horizontal="right"/>
    </xf>
    <xf numFmtId="0" fontId="9" fillId="0" borderId="0" xfId="4" applyFont="1" applyAlignment="1">
      <alignment horizontal="right"/>
    </xf>
    <xf numFmtId="0" fontId="22" fillId="0" borderId="0" xfId="4" applyFont="1" applyAlignment="1">
      <alignment horizontal="center"/>
    </xf>
    <xf numFmtId="0" fontId="9" fillId="0" borderId="43" xfId="4" applyFont="1" applyBorder="1" applyAlignment="1">
      <alignment horizontal="center" wrapText="1"/>
    </xf>
    <xf numFmtId="0" fontId="9" fillId="0" borderId="45" xfId="4" applyFont="1" applyBorder="1" applyAlignment="1">
      <alignment horizontal="center" wrapText="1"/>
    </xf>
    <xf numFmtId="0" fontId="9" fillId="0" borderId="44" xfId="4" applyFont="1" applyBorder="1" applyAlignment="1">
      <alignment horizontal="center" wrapText="1"/>
    </xf>
    <xf numFmtId="0" fontId="9" fillId="0" borderId="43" xfId="4" applyFont="1" applyBorder="1" applyAlignment="1">
      <alignment horizontal="center" vertical="center"/>
    </xf>
    <xf numFmtId="0" fontId="9" fillId="0" borderId="45" xfId="4" applyFont="1" applyBorder="1" applyAlignment="1">
      <alignment horizontal="center" vertical="center"/>
    </xf>
    <xf numFmtId="0" fontId="9" fillId="0" borderId="48" xfId="4" applyFont="1" applyBorder="1" applyAlignment="1">
      <alignment horizontal="center" vertical="center"/>
    </xf>
    <xf numFmtId="0" fontId="36" fillId="0" borderId="0" xfId="4" applyFont="1" applyAlignment="1">
      <alignment horizontal="center"/>
    </xf>
    <xf numFmtId="0" fontId="4" fillId="0" borderId="19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38" fillId="0" borderId="19" xfId="9" applyFont="1" applyFill="1" applyBorder="1" applyAlignment="1">
      <alignment horizontal="center" vertical="center" wrapText="1"/>
    </xf>
    <xf numFmtId="0" fontId="38" fillId="0" borderId="12" xfId="9" applyFont="1" applyFill="1" applyBorder="1" applyAlignment="1">
      <alignment horizontal="center" vertical="center" wrapText="1"/>
    </xf>
    <xf numFmtId="0" fontId="44" fillId="0" borderId="0" xfId="9" applyFont="1" applyBorder="1" applyAlignment="1">
      <alignment horizontal="right"/>
    </xf>
    <xf numFmtId="0" fontId="44" fillId="0" borderId="9" xfId="9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8" fillId="0" borderId="35" xfId="9" applyFont="1" applyFill="1" applyBorder="1" applyAlignment="1">
      <alignment horizontal="center" vertical="center" wrapText="1"/>
    </xf>
    <xf numFmtId="0" fontId="38" fillId="0" borderId="25" xfId="9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1" fillId="0" borderId="0" xfId="7" applyFont="1" applyFill="1" applyAlignment="1" applyProtection="1">
      <alignment horizontal="center" vertical="top" wrapText="1"/>
      <protection locked="0"/>
    </xf>
    <xf numFmtId="0" fontId="30" fillId="0" borderId="0" xfId="6" applyFont="1" applyFill="1" applyAlignment="1" applyProtection="1">
      <alignment horizontal="center" vertical="center"/>
      <protection locked="0"/>
    </xf>
    <xf numFmtId="0" fontId="42" fillId="0" borderId="0" xfId="12" applyFont="1" applyFill="1" applyAlignment="1" applyProtection="1">
      <alignment horizontal="left"/>
    </xf>
    <xf numFmtId="0" fontId="9" fillId="0" borderId="0" xfId="12" applyFont="1" applyFill="1" applyAlignment="1" applyProtection="1">
      <alignment horizontal="center" vertical="center" wrapText="1"/>
    </xf>
    <xf numFmtId="0" fontId="9" fillId="0" borderId="0" xfId="12" applyFont="1" applyFill="1" applyAlignment="1" applyProtection="1">
      <alignment horizontal="center" vertical="center"/>
    </xf>
    <xf numFmtId="0" fontId="53" fillId="0" borderId="0" xfId="12" applyFont="1" applyFill="1" applyBorder="1" applyAlignment="1" applyProtection="1">
      <alignment horizontal="right"/>
    </xf>
    <xf numFmtId="0" fontId="54" fillId="0" borderId="15" xfId="12" applyFont="1" applyFill="1" applyBorder="1" applyAlignment="1" applyProtection="1">
      <alignment horizontal="center" vertical="center" wrapText="1"/>
    </xf>
    <xf numFmtId="0" fontId="54" fillId="0" borderId="52" xfId="12" applyFont="1" applyFill="1" applyBorder="1" applyAlignment="1" applyProtection="1">
      <alignment horizontal="center" vertical="center" wrapText="1"/>
    </xf>
    <xf numFmtId="0" fontId="54" fillId="0" borderId="7" xfId="12" applyFont="1" applyFill="1" applyBorder="1" applyAlignment="1" applyProtection="1">
      <alignment horizontal="center" vertical="center" wrapText="1"/>
    </xf>
    <xf numFmtId="0" fontId="50" fillId="0" borderId="34" xfId="11" applyFont="1" applyFill="1" applyBorder="1" applyAlignment="1" applyProtection="1">
      <alignment horizontal="center" vertical="center" textRotation="90"/>
    </xf>
    <xf numFmtId="0" fontId="50" fillId="0" borderId="24" xfId="11" applyFont="1" applyFill="1" applyBorder="1" applyAlignment="1" applyProtection="1">
      <alignment horizontal="center" vertical="center" textRotation="90"/>
    </xf>
    <xf numFmtId="0" fontId="50" fillId="0" borderId="16" xfId="11" applyFont="1" applyFill="1" applyBorder="1" applyAlignment="1" applyProtection="1">
      <alignment horizontal="center" vertical="center" textRotation="90"/>
    </xf>
    <xf numFmtId="0" fontId="53" fillId="0" borderId="35" xfId="12" applyFont="1" applyFill="1" applyBorder="1" applyAlignment="1" applyProtection="1">
      <alignment horizontal="center" vertical="center" wrapText="1"/>
    </xf>
    <xf numFmtId="0" fontId="53" fillId="0" borderId="17" xfId="12" applyFont="1" applyFill="1" applyBorder="1" applyAlignment="1" applyProtection="1">
      <alignment horizontal="center" vertical="center" wrapText="1"/>
    </xf>
    <xf numFmtId="0" fontId="53" fillId="0" borderId="4" xfId="12" applyFont="1" applyFill="1" applyBorder="1" applyAlignment="1" applyProtection="1">
      <alignment horizontal="center" vertical="center" wrapText="1"/>
    </xf>
    <xf numFmtId="0" fontId="53" fillId="0" borderId="1" xfId="12" applyFont="1" applyFill="1" applyBorder="1" applyAlignment="1" applyProtection="1">
      <alignment horizontal="center" vertical="center" wrapText="1"/>
    </xf>
    <xf numFmtId="0" fontId="53" fillId="0" borderId="17" xfId="12" applyFont="1" applyFill="1" applyBorder="1" applyAlignment="1" applyProtection="1">
      <alignment horizontal="center" wrapText="1"/>
    </xf>
    <xf numFmtId="0" fontId="53" fillId="0" borderId="1" xfId="12" applyFont="1" applyFill="1" applyBorder="1" applyAlignment="1" applyProtection="1">
      <alignment horizontal="center" wrapText="1"/>
    </xf>
    <xf numFmtId="0" fontId="9" fillId="0" borderId="0" xfId="12" applyFont="1" applyFill="1" applyAlignment="1" applyProtection="1">
      <alignment horizontal="right" vertical="center"/>
    </xf>
    <xf numFmtId="0" fontId="42" fillId="0" borderId="0" xfId="12" applyFont="1" applyFill="1" applyAlignment="1" applyProtection="1">
      <alignment horizontal="center"/>
    </xf>
    <xf numFmtId="0" fontId="48" fillId="0" borderId="0" xfId="11" applyFont="1" applyFill="1" applyAlignment="1" applyProtection="1">
      <alignment horizontal="center" vertical="center" wrapText="1"/>
    </xf>
    <xf numFmtId="0" fontId="13" fillId="0" borderId="0" xfId="11" applyFont="1" applyFill="1" applyAlignment="1" applyProtection="1">
      <alignment horizontal="center" vertical="center" wrapText="1"/>
    </xf>
    <xf numFmtId="0" fontId="49" fillId="0" borderId="0" xfId="11" applyFont="1" applyFill="1" applyBorder="1" applyAlignment="1" applyProtection="1">
      <alignment horizontal="right" vertical="center"/>
    </xf>
    <xf numFmtId="0" fontId="13" fillId="0" borderId="9" xfId="11" applyFont="1" applyFill="1" applyBorder="1" applyAlignment="1" applyProtection="1">
      <alignment horizontal="center" vertical="center" wrapText="1"/>
    </xf>
    <xf numFmtId="0" fontId="13" fillId="0" borderId="6" xfId="11" applyFont="1" applyFill="1" applyBorder="1" applyAlignment="1" applyProtection="1">
      <alignment horizontal="center" vertical="center" wrapText="1"/>
    </xf>
    <xf numFmtId="0" fontId="50" fillId="0" borderId="35" xfId="11" applyFont="1" applyFill="1" applyBorder="1" applyAlignment="1" applyProtection="1">
      <alignment horizontal="center" vertical="center" textRotation="90"/>
    </xf>
    <xf numFmtId="0" fontId="50" fillId="0" borderId="17" xfId="11" applyFont="1" applyFill="1" applyBorder="1" applyAlignment="1" applyProtection="1">
      <alignment horizontal="center" vertical="center" textRotation="90"/>
    </xf>
    <xf numFmtId="0" fontId="3" fillId="0" borderId="4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center" vertical="center"/>
    </xf>
    <xf numFmtId="0" fontId="17" fillId="0" borderId="0" xfId="11" applyFont="1" applyFill="1" applyAlignment="1" applyProtection="1">
      <alignment horizontal="right" vertical="center"/>
    </xf>
    <xf numFmtId="164" fontId="3" fillId="0" borderId="26" xfId="8" applyNumberFormat="1" applyFont="1" applyFill="1" applyBorder="1" applyAlignment="1" applyProtection="1">
      <alignment horizontal="right" vertical="center"/>
      <protection locked="0"/>
    </xf>
    <xf numFmtId="164" fontId="0" fillId="0" borderId="0" xfId="8" applyNumberFormat="1" applyFont="1" applyFill="1" applyAlignment="1">
      <alignment horizontal="right" vertical="center" wrapText="1"/>
    </xf>
    <xf numFmtId="164" fontId="1" fillId="0" borderId="0" xfId="8" applyNumberFormat="1" applyFont="1" applyFill="1" applyAlignment="1">
      <alignment horizontal="right" vertical="center" wrapText="1"/>
    </xf>
    <xf numFmtId="164" fontId="5" fillId="0" borderId="15" xfId="8" applyNumberFormat="1" applyFont="1" applyFill="1" applyBorder="1" applyAlignment="1" applyProtection="1">
      <alignment horizontal="center" vertical="center" wrapText="1"/>
    </xf>
    <xf numFmtId="164" fontId="5" fillId="0" borderId="73" xfId="8" applyNumberFormat="1" applyFont="1" applyFill="1" applyBorder="1" applyAlignment="1" applyProtection="1">
      <alignment horizontal="center" vertical="center" wrapText="1"/>
    </xf>
    <xf numFmtId="164" fontId="5" fillId="0" borderId="34" xfId="8" applyNumberFormat="1" applyFont="1" applyFill="1" applyBorder="1" applyAlignment="1" applyProtection="1">
      <alignment horizontal="center" vertical="center" wrapText="1"/>
    </xf>
    <xf numFmtId="164" fontId="5" fillId="0" borderId="23" xfId="8" applyNumberFormat="1" applyFont="1" applyFill="1" applyBorder="1" applyAlignment="1" applyProtection="1">
      <alignment horizontal="center" vertical="center"/>
    </xf>
    <xf numFmtId="164" fontId="5" fillId="0" borderId="23" xfId="8" applyNumberFormat="1" applyFont="1" applyFill="1" applyBorder="1" applyAlignment="1" applyProtection="1">
      <alignment horizontal="center" vertical="center" wrapText="1"/>
    </xf>
    <xf numFmtId="164" fontId="5" fillId="0" borderId="72" xfId="8" applyNumberFormat="1" applyFont="1" applyFill="1" applyBorder="1" applyAlignment="1" applyProtection="1">
      <alignment horizontal="center" vertical="center" wrapText="1"/>
    </xf>
    <xf numFmtId="164" fontId="5" fillId="0" borderId="75" xfId="8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wrapText="1"/>
    </xf>
    <xf numFmtId="0" fontId="16" fillId="0" borderId="32" xfId="0" applyFont="1" applyFill="1" applyBorder="1" applyAlignment="1">
      <alignment horizontal="justify" vertical="center" wrapText="1"/>
    </xf>
    <xf numFmtId="164" fontId="3" fillId="0" borderId="26" xfId="0" applyNumberFormat="1" applyFont="1" applyFill="1" applyBorder="1" applyAlignment="1">
      <alignment horizontal="right" vertical="center"/>
    </xf>
    <xf numFmtId="49" fontId="9" fillId="0" borderId="0" xfId="8" applyNumberFormat="1" applyFont="1" applyAlignment="1">
      <alignment horizontal="center"/>
    </xf>
    <xf numFmtId="0" fontId="9" fillId="0" borderId="38" xfId="8" applyFont="1" applyBorder="1" applyAlignment="1">
      <alignment horizontal="center" vertical="center"/>
    </xf>
    <xf numFmtId="0" fontId="9" fillId="0" borderId="31" xfId="8" applyFont="1" applyBorder="1" applyAlignment="1">
      <alignment horizontal="center" vertical="center"/>
    </xf>
    <xf numFmtId="0" fontId="9" fillId="0" borderId="47" xfId="8" applyFont="1" applyBorder="1" applyAlignment="1">
      <alignment horizontal="center" vertical="center"/>
    </xf>
    <xf numFmtId="0" fontId="41" fillId="0" borderId="0" xfId="8" applyFont="1" applyAlignment="1">
      <alignment horizontal="right"/>
    </xf>
    <xf numFmtId="0" fontId="10" fillId="0" borderId="0" xfId="6" applyFont="1" applyFill="1" applyAlignment="1" applyProtection="1">
      <alignment horizontal="right"/>
      <protection locked="0"/>
    </xf>
    <xf numFmtId="0" fontId="4" fillId="0" borderId="0" xfId="6" applyFont="1" applyFill="1" applyAlignment="1">
      <alignment horizontal="center" wrapText="1"/>
    </xf>
    <xf numFmtId="0" fontId="4" fillId="0" borderId="0" xfId="6" applyFont="1" applyFill="1" applyAlignment="1">
      <alignment horizontal="center"/>
    </xf>
    <xf numFmtId="0" fontId="4" fillId="0" borderId="38" xfId="6" applyFont="1" applyFill="1" applyBorder="1" applyAlignment="1">
      <alignment horizontal="center" vertical="center"/>
    </xf>
    <xf numFmtId="0" fontId="4" fillId="0" borderId="47" xfId="6" applyFont="1" applyFill="1" applyBorder="1" applyAlignment="1">
      <alignment horizontal="center" vertical="center"/>
    </xf>
    <xf numFmtId="0" fontId="4" fillId="0" borderId="31" xfId="6" applyFont="1" applyFill="1" applyBorder="1" applyAlignment="1">
      <alignment horizontal="center" vertical="center"/>
    </xf>
  </cellXfs>
  <cellStyles count="14">
    <cellStyle name="Ezres" xfId="1" builtinId="3"/>
    <cellStyle name="Ezres 2 2" xfId="13"/>
    <cellStyle name="Hiperhivatkozás" xfId="2"/>
    <cellStyle name="Már látott hiperhivatkozás" xfId="3"/>
    <cellStyle name="Normál" xfId="0" builtinId="0"/>
    <cellStyle name="Normál 2" xfId="8"/>
    <cellStyle name="Normál 3_SZÖT Zárszámadás 2014." xfId="9"/>
    <cellStyle name="Normál 4" xfId="10"/>
    <cellStyle name="Normál_011 sz. melléklet" xfId="4"/>
    <cellStyle name="Normál_2009. évi zárszámadási táblák" xfId="5"/>
    <cellStyle name="Normál_minta" xfId="6"/>
    <cellStyle name="Normál_VAGYONK" xfId="11"/>
    <cellStyle name="Normál_VAGYONKIM" xfId="12"/>
    <cellStyle name="Normál_Zárszámadás 2007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/AppData/Local/Temp/2014.%20&#233;vi%20besz&#225;mol&#243;%20&#246;nkorm&#225;nyza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Bevételek összesített 1."/>
      <sheetName val="Kiadások összesített 1."/>
      <sheetName val="Bevételek kötelező 1.A "/>
      <sheetName val="Kiadások kötelező 1.A"/>
      <sheetName val="Bevételek önkéntes 1.B "/>
      <sheetName val="Kiadások önkéntes 1.B "/>
      <sheetName val="Bevételek államigazgatási 1.C"/>
      <sheetName val="Kiadások államigazgatási 1.C"/>
      <sheetName val="Mérleg 2.sz.mell  "/>
      <sheetName val="ELLENŐRZÉS-1.sz.2.a.sz.2.b. (2)"/>
    </sheetNames>
    <sheetDataSet>
      <sheetData sheetId="0" refreshError="1"/>
      <sheetData sheetId="1">
        <row r="6">
          <cell r="C6">
            <v>19771</v>
          </cell>
          <cell r="D6">
            <v>23391</v>
          </cell>
          <cell r="E6">
            <v>23391</v>
          </cell>
        </row>
        <row r="13">
          <cell r="C13">
            <v>1909</v>
          </cell>
          <cell r="D13">
            <v>2347</v>
          </cell>
          <cell r="E13">
            <v>3047</v>
          </cell>
        </row>
        <row r="25">
          <cell r="C25">
            <v>4256</v>
          </cell>
          <cell r="D25">
            <v>4099</v>
          </cell>
          <cell r="E25">
            <v>4099</v>
          </cell>
        </row>
        <row r="31">
          <cell r="C31">
            <v>4040</v>
          </cell>
          <cell r="D31">
            <v>4040</v>
          </cell>
          <cell r="E31">
            <v>5076</v>
          </cell>
        </row>
        <row r="38">
          <cell r="C38">
            <v>1713</v>
          </cell>
          <cell r="D38">
            <v>2587</v>
          </cell>
          <cell r="E38">
            <v>2586</v>
          </cell>
        </row>
        <row r="76">
          <cell r="C76">
            <v>3311</v>
          </cell>
          <cell r="D76">
            <v>3311</v>
          </cell>
          <cell r="E76">
            <v>3351</v>
          </cell>
        </row>
        <row r="79">
          <cell r="D79">
            <v>723</v>
          </cell>
          <cell r="E79">
            <v>723</v>
          </cell>
        </row>
      </sheetData>
      <sheetData sheetId="2">
        <row r="7">
          <cell r="C7">
            <v>6850</v>
          </cell>
          <cell r="D7">
            <v>7523</v>
          </cell>
          <cell r="E7">
            <v>7473</v>
          </cell>
        </row>
        <row r="8">
          <cell r="C8">
            <v>1625</v>
          </cell>
          <cell r="D8">
            <v>1317</v>
          </cell>
          <cell r="E8">
            <v>1317</v>
          </cell>
        </row>
        <row r="9">
          <cell r="C9">
            <v>6661</v>
          </cell>
          <cell r="D9">
            <v>7559</v>
          </cell>
          <cell r="E9">
            <v>5957</v>
          </cell>
        </row>
        <row r="10">
          <cell r="C10">
            <v>1978</v>
          </cell>
          <cell r="D10">
            <v>2350</v>
          </cell>
          <cell r="E10">
            <v>2269</v>
          </cell>
        </row>
        <row r="12">
          <cell r="D12">
            <v>9</v>
          </cell>
          <cell r="E12">
            <v>9</v>
          </cell>
        </row>
        <row r="16">
          <cell r="C16">
            <v>200</v>
          </cell>
          <cell r="D16">
            <v>488</v>
          </cell>
          <cell r="E16">
            <v>448</v>
          </cell>
        </row>
        <row r="21">
          <cell r="C21">
            <v>1325</v>
          </cell>
          <cell r="D21">
            <v>2278</v>
          </cell>
          <cell r="E21">
            <v>2231</v>
          </cell>
        </row>
        <row r="23">
          <cell r="D23">
            <v>2130</v>
          </cell>
          <cell r="E23">
            <v>2130</v>
          </cell>
        </row>
        <row r="25">
          <cell r="C25">
            <v>4557</v>
          </cell>
          <cell r="D25">
            <v>4557</v>
          </cell>
          <cell r="E25">
            <v>4502</v>
          </cell>
        </row>
        <row r="31">
          <cell r="C31">
            <v>500</v>
          </cell>
          <cell r="D31">
            <v>1100</v>
          </cell>
          <cell r="E31">
            <v>1100</v>
          </cell>
        </row>
        <row r="35">
          <cell r="C35">
            <v>169</v>
          </cell>
          <cell r="D35">
            <v>169</v>
          </cell>
        </row>
        <row r="42">
          <cell r="C42">
            <v>3588</v>
          </cell>
          <cell r="D42">
            <v>0</v>
          </cell>
        </row>
        <row r="51">
          <cell r="D51">
            <v>723</v>
          </cell>
        </row>
        <row r="52">
          <cell r="C52">
            <v>11135</v>
          </cell>
          <cell r="D52">
            <v>10295</v>
          </cell>
          <cell r="E52">
            <v>10295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2:B16"/>
  <sheetViews>
    <sheetView workbookViewId="0">
      <selection activeCell="B47" sqref="B47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29</v>
      </c>
    </row>
    <row r="4" spans="1:2">
      <c r="A4" s="4"/>
      <c r="B4" s="4"/>
    </row>
    <row r="5" spans="1:2" s="6" customFormat="1" ht="15.75">
      <c r="A5" s="1" t="s">
        <v>42</v>
      </c>
      <c r="B5" s="5"/>
    </row>
    <row r="6" spans="1:2">
      <c r="A6" s="4"/>
      <c r="B6" s="4"/>
    </row>
    <row r="7" spans="1:2">
      <c r="A7" s="4" t="s">
        <v>44</v>
      </c>
      <c r="B7" s="4" t="s">
        <v>35</v>
      </c>
    </row>
    <row r="8" spans="1:2">
      <c r="A8" s="4" t="s">
        <v>30</v>
      </c>
      <c r="B8" s="4" t="s">
        <v>36</v>
      </c>
    </row>
    <row r="9" spans="1:2">
      <c r="A9" s="4" t="s">
        <v>45</v>
      </c>
      <c r="B9" s="4" t="s">
        <v>37</v>
      </c>
    </row>
    <row r="10" spans="1:2">
      <c r="A10" s="4"/>
      <c r="B10" s="4"/>
    </row>
    <row r="11" spans="1:2">
      <c r="A11" s="4"/>
      <c r="B11" s="4"/>
    </row>
    <row r="12" spans="1:2" s="6" customFormat="1" ht="15.75">
      <c r="A12" s="1" t="s">
        <v>43</v>
      </c>
      <c r="B12" s="5"/>
    </row>
    <row r="13" spans="1:2">
      <c r="A13" s="4"/>
      <c r="B13" s="4"/>
    </row>
    <row r="14" spans="1:2">
      <c r="A14" s="4" t="s">
        <v>41</v>
      </c>
      <c r="B14" s="4" t="s">
        <v>38</v>
      </c>
    </row>
    <row r="15" spans="1:2">
      <c r="A15" s="4" t="s">
        <v>31</v>
      </c>
      <c r="B15" s="4" t="s">
        <v>39</v>
      </c>
    </row>
    <row r="16" spans="1:2">
      <c r="A16" s="4" t="s">
        <v>32</v>
      </c>
      <c r="B16" s="4" t="s">
        <v>40</v>
      </c>
    </row>
  </sheetData>
  <phoneticPr fontId="16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3:G36"/>
  <sheetViews>
    <sheetView workbookViewId="0">
      <selection activeCell="O34" sqref="O34"/>
    </sheetView>
  </sheetViews>
  <sheetFormatPr defaultRowHeight="12.75"/>
  <cols>
    <col min="1" max="1" width="54.83203125" style="53" customWidth="1"/>
    <col min="2" max="3" width="17.6640625" style="53" customWidth="1"/>
  </cols>
  <sheetData>
    <row r="3" spans="1:3" ht="15.75">
      <c r="A3" s="483" t="s">
        <v>102</v>
      </c>
      <c r="B3" s="483"/>
      <c r="C3" s="483"/>
    </row>
    <row r="4" spans="1:3" ht="15.75">
      <c r="A4" s="48"/>
      <c r="B4" s="48"/>
      <c r="C4" s="48"/>
    </row>
    <row r="5" spans="1:3" ht="15.75">
      <c r="A5" s="48"/>
      <c r="B5" s="48"/>
      <c r="C5" s="48"/>
    </row>
    <row r="6" spans="1:3" ht="16.5" thickBot="1">
      <c r="A6" s="48"/>
      <c r="B6" s="485" t="s">
        <v>54</v>
      </c>
      <c r="C6" s="485"/>
    </row>
    <row r="7" spans="1:3" ht="36.75" thickBot="1">
      <c r="A7" s="130" t="s">
        <v>1</v>
      </c>
      <c r="B7" s="49" t="s">
        <v>103</v>
      </c>
      <c r="C7" s="50" t="s">
        <v>104</v>
      </c>
    </row>
    <row r="8" spans="1:3">
      <c r="A8" s="127">
        <v>2</v>
      </c>
      <c r="B8" s="128">
        <v>3</v>
      </c>
      <c r="C8" s="129">
        <v>4</v>
      </c>
    </row>
    <row r="9" spans="1:3">
      <c r="A9" s="124" t="s">
        <v>105</v>
      </c>
      <c r="B9" s="52">
        <v>2404</v>
      </c>
      <c r="C9" s="51">
        <v>268</v>
      </c>
    </row>
    <row r="10" spans="1:3">
      <c r="A10" s="124" t="s">
        <v>106</v>
      </c>
      <c r="B10" s="52"/>
      <c r="C10" s="51"/>
    </row>
    <row r="11" spans="1:3">
      <c r="A11" s="124" t="s">
        <v>107</v>
      </c>
      <c r="B11" s="52"/>
      <c r="C11" s="51"/>
    </row>
    <row r="12" spans="1:3">
      <c r="A12" s="124" t="s">
        <v>108</v>
      </c>
      <c r="B12" s="52"/>
      <c r="C12" s="51"/>
    </row>
    <row r="13" spans="1:3">
      <c r="A13" s="124" t="s">
        <v>109</v>
      </c>
      <c r="B13" s="52">
        <f>SUM(B14:B20)</f>
        <v>0</v>
      </c>
      <c r="C13" s="51">
        <f>SUM(C14:C20)</f>
        <v>0</v>
      </c>
    </row>
    <row r="14" spans="1:3">
      <c r="A14" s="124" t="s">
        <v>110</v>
      </c>
      <c r="B14" s="52"/>
      <c r="C14" s="51"/>
    </row>
    <row r="15" spans="1:3">
      <c r="A15" s="125" t="s">
        <v>111</v>
      </c>
      <c r="B15" s="52"/>
      <c r="C15" s="51"/>
    </row>
    <row r="16" spans="1:3">
      <c r="A16" s="125" t="s">
        <v>112</v>
      </c>
      <c r="B16" s="52"/>
      <c r="C16" s="51"/>
    </row>
    <row r="17" spans="1:7">
      <c r="A17" s="125" t="s">
        <v>113</v>
      </c>
      <c r="B17" s="52"/>
      <c r="C17" s="51"/>
    </row>
    <row r="18" spans="1:7">
      <c r="A18" s="125" t="s">
        <v>114</v>
      </c>
      <c r="B18" s="52"/>
      <c r="C18" s="51"/>
      <c r="G18" t="s">
        <v>142</v>
      </c>
    </row>
    <row r="19" spans="1:7">
      <c r="A19" s="125" t="s">
        <v>115</v>
      </c>
      <c r="B19" s="52"/>
      <c r="C19" s="51"/>
    </row>
    <row r="20" spans="1:7" ht="22.5">
      <c r="A20" s="125" t="s">
        <v>116</v>
      </c>
      <c r="B20" s="52"/>
      <c r="C20" s="51"/>
    </row>
    <row r="21" spans="1:7">
      <c r="A21" s="124" t="s">
        <v>117</v>
      </c>
      <c r="B21" s="52"/>
      <c r="C21" s="51"/>
    </row>
    <row r="22" spans="1:7">
      <c r="A22" s="124" t="s">
        <v>118</v>
      </c>
      <c r="B22" s="52"/>
      <c r="C22" s="51"/>
    </row>
    <row r="23" spans="1:7">
      <c r="A23" s="124" t="s">
        <v>119</v>
      </c>
      <c r="B23" s="52"/>
      <c r="C23" s="51"/>
    </row>
    <row r="24" spans="1:7">
      <c r="A24" s="124" t="s">
        <v>120</v>
      </c>
      <c r="B24" s="52"/>
      <c r="C24" s="51"/>
    </row>
    <row r="25" spans="1:7">
      <c r="A25" s="124" t="s">
        <v>121</v>
      </c>
      <c r="B25" s="52"/>
      <c r="C25" s="51"/>
    </row>
    <row r="26" spans="1:7">
      <c r="A26" s="126"/>
      <c r="B26" s="52"/>
      <c r="C26" s="51"/>
    </row>
    <row r="27" spans="1:7">
      <c r="A27" s="126"/>
      <c r="B27" s="52"/>
      <c r="C27" s="51"/>
    </row>
    <row r="28" spans="1:7">
      <c r="A28" s="126"/>
      <c r="B28" s="52"/>
      <c r="C28" s="51"/>
    </row>
    <row r="29" spans="1:7">
      <c r="A29" s="126"/>
      <c r="B29" s="52"/>
      <c r="C29" s="51"/>
      <c r="F29" t="s">
        <v>141</v>
      </c>
    </row>
    <row r="30" spans="1:7">
      <c r="A30" s="126"/>
      <c r="B30" s="52"/>
      <c r="C30" s="51"/>
    </row>
    <row r="31" spans="1:7">
      <c r="A31" s="126"/>
      <c r="B31" s="52"/>
      <c r="C31" s="51"/>
    </row>
    <row r="32" spans="1:7">
      <c r="A32" s="126"/>
      <c r="B32" s="52"/>
      <c r="C32" s="51"/>
    </row>
    <row r="33" spans="1:3">
      <c r="A33" s="126"/>
      <c r="B33" s="52"/>
      <c r="C33" s="51"/>
    </row>
    <row r="34" spans="1:3" ht="13.5" thickBot="1">
      <c r="A34" s="131"/>
      <c r="B34" s="132"/>
      <c r="C34" s="133"/>
    </row>
    <row r="35" spans="1:3" ht="13.5" thickBot="1">
      <c r="A35" s="134" t="s">
        <v>24</v>
      </c>
      <c r="B35" s="2">
        <f>SUM(B9:B34)</f>
        <v>2404</v>
      </c>
      <c r="C35" s="3">
        <f>SUM(C9:C34)</f>
        <v>268</v>
      </c>
    </row>
    <row r="36" spans="1:3">
      <c r="A36" s="484"/>
      <c r="B36" s="484"/>
      <c r="C36" s="484"/>
    </row>
  </sheetData>
  <mergeCells count="3">
    <mergeCell ref="A3:C3"/>
    <mergeCell ref="A36:C36"/>
    <mergeCell ref="B6:C6"/>
  </mergeCells>
  <phoneticPr fontId="16" type="noConversion"/>
  <pageMargins left="0.75" right="0.75" top="1" bottom="1" header="0.5" footer="0.5"/>
  <pageSetup paperSize="9" orientation="portrait" r:id="rId1"/>
  <headerFooter alignWithMargins="0">
    <oddHeader>&amp;C&amp;"Times New Roman CE,Félkövér"&amp;12BONYHÁDVARASD KÖZSÉG ÖNKORMÁNYZATA
2014. ÉVI KÖLTSÉGVETÉS
&amp;R&amp;"Times New Roman CE,Félkövér" 9.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R37" sqref="R37"/>
    </sheetView>
  </sheetViews>
  <sheetFormatPr defaultRowHeight="12.75"/>
  <cols>
    <col min="2" max="2" width="34.33203125" customWidth="1"/>
    <col min="3" max="8" width="15.83203125" customWidth="1"/>
  </cols>
  <sheetData>
    <row r="1" spans="1:9" ht="15">
      <c r="A1" s="160"/>
      <c r="B1" s="160"/>
      <c r="C1" s="160"/>
      <c r="D1" s="160"/>
      <c r="E1" s="160"/>
      <c r="F1" s="160"/>
      <c r="G1" s="490" t="s">
        <v>162</v>
      </c>
      <c r="H1" s="490"/>
      <c r="I1" s="202"/>
    </row>
    <row r="2" spans="1:9">
      <c r="A2" s="160"/>
      <c r="B2" s="160"/>
      <c r="C2" s="160"/>
      <c r="D2" s="160"/>
      <c r="E2" s="160"/>
      <c r="F2" s="160"/>
      <c r="G2" s="160"/>
      <c r="H2" s="160"/>
      <c r="I2" s="160"/>
    </row>
    <row r="3" spans="1:9">
      <c r="A3" s="160"/>
      <c r="B3" s="160"/>
      <c r="C3" s="160"/>
      <c r="D3" s="160"/>
      <c r="E3" s="160"/>
      <c r="F3" s="160"/>
      <c r="G3" s="160"/>
      <c r="H3" s="160"/>
      <c r="I3" s="160"/>
    </row>
    <row r="4" spans="1:9" ht="15.75">
      <c r="A4" s="486" t="s">
        <v>150</v>
      </c>
      <c r="B4" s="486"/>
      <c r="C4" s="486"/>
      <c r="D4" s="486"/>
      <c r="E4" s="486"/>
      <c r="F4" s="486"/>
      <c r="G4" s="486"/>
      <c r="H4" s="486"/>
      <c r="I4" s="160"/>
    </row>
    <row r="5" spans="1:9" ht="15.75">
      <c r="A5" s="486" t="s">
        <v>151</v>
      </c>
      <c r="B5" s="486"/>
      <c r="C5" s="486"/>
      <c r="D5" s="486"/>
      <c r="E5" s="486"/>
      <c r="F5" s="486"/>
      <c r="G5" s="486"/>
      <c r="H5" s="486"/>
      <c r="I5" s="160"/>
    </row>
    <row r="6" spans="1:9" ht="76.5" customHeight="1" thickBot="1">
      <c r="A6" s="161"/>
      <c r="B6" s="162"/>
      <c r="C6" s="163"/>
      <c r="D6" s="163"/>
      <c r="E6" s="164"/>
      <c r="F6" s="165"/>
      <c r="G6" s="161"/>
      <c r="H6" s="161"/>
      <c r="I6" s="160"/>
    </row>
    <row r="7" spans="1:9" ht="16.5" thickBot="1">
      <c r="A7" s="487" t="s">
        <v>368</v>
      </c>
      <c r="B7" s="488"/>
      <c r="C7" s="488"/>
      <c r="D7" s="488"/>
      <c r="E7" s="488"/>
      <c r="F7" s="488"/>
      <c r="G7" s="488"/>
      <c r="H7" s="489"/>
      <c r="I7" s="160"/>
    </row>
    <row r="8" spans="1:9" ht="16.5" thickBot="1">
      <c r="A8" s="197" t="s">
        <v>152</v>
      </c>
      <c r="B8" s="196" t="s">
        <v>153</v>
      </c>
      <c r="C8" s="193" t="s">
        <v>154</v>
      </c>
      <c r="D8" s="193" t="s">
        <v>155</v>
      </c>
      <c r="E8" s="194" t="s">
        <v>156</v>
      </c>
      <c r="F8" s="194" t="s">
        <v>369</v>
      </c>
      <c r="G8" s="166">
        <v>2016</v>
      </c>
      <c r="H8" s="195" t="s">
        <v>370</v>
      </c>
      <c r="I8" s="160"/>
    </row>
    <row r="9" spans="1:9" ht="15.75">
      <c r="A9" s="198" t="s">
        <v>2</v>
      </c>
      <c r="B9" s="170" t="s">
        <v>157</v>
      </c>
      <c r="C9" s="167">
        <v>3</v>
      </c>
      <c r="D9" s="168">
        <v>4</v>
      </c>
      <c r="E9" s="169">
        <v>5</v>
      </c>
      <c r="F9" s="170">
        <v>6</v>
      </c>
      <c r="G9" s="168">
        <v>7</v>
      </c>
      <c r="H9" s="184">
        <v>8</v>
      </c>
      <c r="I9" s="160"/>
    </row>
    <row r="10" spans="1:9" ht="15.75">
      <c r="A10" s="199"/>
      <c r="B10" s="171" t="s">
        <v>158</v>
      </c>
      <c r="C10" s="172"/>
      <c r="D10" s="173"/>
      <c r="E10" s="174"/>
      <c r="F10" s="175"/>
      <c r="G10" s="176"/>
      <c r="H10" s="185"/>
      <c r="I10" s="160"/>
    </row>
    <row r="11" spans="1:9" ht="15.75">
      <c r="A11" s="199"/>
      <c r="B11" s="177"/>
      <c r="C11" s="172"/>
      <c r="D11" s="173"/>
      <c r="E11" s="174"/>
      <c r="F11" s="175"/>
      <c r="G11" s="176"/>
      <c r="H11" s="185"/>
      <c r="I11" s="160"/>
    </row>
    <row r="12" spans="1:9" ht="15.75">
      <c r="A12" s="199" t="s">
        <v>3</v>
      </c>
      <c r="B12" s="171" t="s">
        <v>159</v>
      </c>
      <c r="C12" s="172"/>
      <c r="D12" s="173"/>
      <c r="E12" s="174"/>
      <c r="F12" s="175"/>
      <c r="G12" s="176"/>
      <c r="H12" s="185"/>
      <c r="I12" s="160"/>
    </row>
    <row r="13" spans="1:9" ht="15.75">
      <c r="A13" s="200"/>
      <c r="B13" s="178" t="s">
        <v>161</v>
      </c>
      <c r="C13" s="172"/>
      <c r="D13" s="173"/>
      <c r="E13" s="174"/>
      <c r="F13" s="175"/>
      <c r="G13" s="176"/>
      <c r="H13" s="185"/>
      <c r="I13" s="160"/>
    </row>
    <row r="14" spans="1:9" ht="16.5" thickBot="1">
      <c r="A14" s="201"/>
      <c r="B14" s="188" t="s">
        <v>160</v>
      </c>
      <c r="C14" s="189"/>
      <c r="D14" s="190"/>
      <c r="E14" s="191"/>
      <c r="F14" s="192"/>
      <c r="G14" s="187"/>
      <c r="H14" s="186"/>
      <c r="I14" s="160"/>
    </row>
    <row r="15" spans="1:9" ht="15.75">
      <c r="A15" s="179"/>
      <c r="B15" s="180"/>
      <c r="C15" s="181"/>
      <c r="D15" s="181"/>
      <c r="E15" s="182"/>
      <c r="F15" s="183"/>
      <c r="G15" s="179"/>
      <c r="H15" s="179"/>
      <c r="I15" s="160"/>
    </row>
  </sheetData>
  <mergeCells count="4">
    <mergeCell ref="A4:H4"/>
    <mergeCell ref="A5:H5"/>
    <mergeCell ref="A7:H7"/>
    <mergeCell ref="G1:H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&amp;C&amp;"Times New Roman CE,Félkövér"&amp;12BONYHÁDVARASD KÖZSÉG ÖNKORMÁNYZATA
2014. ÉVI KÖLTSÉGVETÉS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selection activeCell="J31" sqref="J31"/>
    </sheetView>
  </sheetViews>
  <sheetFormatPr defaultColWidth="13.83203125" defaultRowHeight="12.75"/>
  <cols>
    <col min="1" max="1" width="4.5" style="324" customWidth="1"/>
    <col min="2" max="2" width="66.5" style="325" customWidth="1"/>
    <col min="3" max="3" width="13.83203125" style="255" customWidth="1"/>
    <col min="4" max="4" width="12.1640625" style="255" customWidth="1"/>
    <col min="5" max="5" width="13.83203125" style="255" customWidth="1"/>
    <col min="6" max="253" width="10.6640625" style="255" customWidth="1"/>
    <col min="254" max="254" width="7.33203125" style="255" customWidth="1"/>
    <col min="255" max="255" width="44" style="255" customWidth="1"/>
    <col min="256" max="16384" width="13.83203125" style="255"/>
  </cols>
  <sheetData>
    <row r="1" spans="1:5" s="248" customFormat="1" ht="15">
      <c r="A1" s="491" t="s">
        <v>386</v>
      </c>
      <c r="B1" s="491"/>
      <c r="C1" s="491"/>
      <c r="D1" s="491"/>
      <c r="E1" s="491"/>
    </row>
    <row r="2" spans="1:5" s="248" customFormat="1" ht="52.5" customHeight="1">
      <c r="A2" s="492" t="s">
        <v>367</v>
      </c>
      <c r="B2" s="493"/>
      <c r="C2" s="493"/>
      <c r="D2" s="493"/>
      <c r="E2" s="493"/>
    </row>
    <row r="3" spans="1:5" s="248" customFormat="1" ht="16.5" thickBot="1">
      <c r="A3" s="249"/>
      <c r="B3" s="250"/>
      <c r="C3" s="249"/>
      <c r="D3" s="249"/>
      <c r="E3" s="251" t="s">
        <v>54</v>
      </c>
    </row>
    <row r="4" spans="1:5" ht="16.5" thickBot="1">
      <c r="A4" s="494" t="s">
        <v>98</v>
      </c>
      <c r="B4" s="495"/>
      <c r="C4" s="252" t="s">
        <v>335</v>
      </c>
      <c r="D4" s="253" t="s">
        <v>336</v>
      </c>
      <c r="E4" s="254" t="s">
        <v>337</v>
      </c>
    </row>
    <row r="5" spans="1:5" s="261" customFormat="1" ht="13.5" thickBot="1">
      <c r="A5" s="256" t="s">
        <v>2</v>
      </c>
      <c r="B5" s="257" t="s">
        <v>338</v>
      </c>
      <c r="C5" s="258">
        <f>SUM(C6:C9)</f>
        <v>365472</v>
      </c>
      <c r="D5" s="259">
        <f>SUM(D6:D9)</f>
        <v>0</v>
      </c>
      <c r="E5" s="260">
        <f>SUM(E6:E9)</f>
        <v>356003</v>
      </c>
    </row>
    <row r="6" spans="1:5">
      <c r="A6" s="262" t="s">
        <v>3</v>
      </c>
      <c r="B6" s="263" t="s">
        <v>339</v>
      </c>
      <c r="C6" s="264">
        <v>70</v>
      </c>
      <c r="D6" s="265">
        <v>0</v>
      </c>
      <c r="E6" s="266">
        <v>119</v>
      </c>
    </row>
    <row r="7" spans="1:5">
      <c r="A7" s="267" t="s">
        <v>4</v>
      </c>
      <c r="B7" s="268" t="s">
        <v>340</v>
      </c>
      <c r="C7" s="269">
        <v>365252</v>
      </c>
      <c r="D7" s="270">
        <v>0</v>
      </c>
      <c r="E7" s="271">
        <v>355734</v>
      </c>
    </row>
    <row r="8" spans="1:5">
      <c r="A8" s="267" t="s">
        <v>5</v>
      </c>
      <c r="B8" s="268" t="s">
        <v>341</v>
      </c>
      <c r="C8" s="272">
        <v>150</v>
      </c>
      <c r="D8" s="273">
        <v>0</v>
      </c>
      <c r="E8" s="271">
        <v>150</v>
      </c>
    </row>
    <row r="9" spans="1:5" ht="13.5" thickBot="1">
      <c r="A9" s="274" t="s">
        <v>6</v>
      </c>
      <c r="B9" s="275" t="s">
        <v>342</v>
      </c>
      <c r="C9" s="276"/>
      <c r="D9" s="277"/>
      <c r="E9" s="278">
        <f>D9+C9</f>
        <v>0</v>
      </c>
    </row>
    <row r="10" spans="1:5" ht="13.5" thickBot="1">
      <c r="A10" s="279" t="s">
        <v>7</v>
      </c>
      <c r="B10" s="280" t="s">
        <v>343</v>
      </c>
      <c r="C10" s="281">
        <f>SUM(C11:C12)</f>
        <v>0</v>
      </c>
      <c r="D10" s="281">
        <f>SUM(D11:D12)</f>
        <v>0</v>
      </c>
      <c r="E10" s="281">
        <f>SUM(E11:E12)</f>
        <v>0</v>
      </c>
    </row>
    <row r="11" spans="1:5">
      <c r="A11" s="282" t="s">
        <v>8</v>
      </c>
      <c r="B11" s="283" t="s">
        <v>344</v>
      </c>
      <c r="C11" s="284"/>
      <c r="D11" s="285">
        <v>0</v>
      </c>
      <c r="E11" s="286"/>
    </row>
    <row r="12" spans="1:5" ht="13.5" thickBot="1">
      <c r="A12" s="274" t="s">
        <v>9</v>
      </c>
      <c r="B12" s="287" t="s">
        <v>345</v>
      </c>
      <c r="C12" s="288"/>
      <c r="D12" s="289"/>
      <c r="E12" s="290"/>
    </row>
    <row r="13" spans="1:5" ht="13.5" thickBot="1">
      <c r="A13" s="279" t="s">
        <v>10</v>
      </c>
      <c r="B13" s="280" t="s">
        <v>346</v>
      </c>
      <c r="C13" s="281">
        <v>3311</v>
      </c>
      <c r="D13" s="291">
        <v>0</v>
      </c>
      <c r="E13" s="292">
        <v>3733</v>
      </c>
    </row>
    <row r="14" spans="1:5" s="296" customFormat="1" ht="13.5" thickBot="1">
      <c r="A14" s="256" t="s">
        <v>11</v>
      </c>
      <c r="B14" s="257" t="s">
        <v>347</v>
      </c>
      <c r="C14" s="293">
        <f>SUM(C15:C17)</f>
        <v>4905</v>
      </c>
      <c r="D14" s="294">
        <f>SUM(D15:D17)</f>
        <v>0</v>
      </c>
      <c r="E14" s="295">
        <f>SUM(E15:E17)</f>
        <v>6444</v>
      </c>
    </row>
    <row r="15" spans="1:5">
      <c r="A15" s="267" t="s">
        <v>12</v>
      </c>
      <c r="B15" s="268" t="s">
        <v>348</v>
      </c>
      <c r="C15" s="297">
        <v>4905</v>
      </c>
      <c r="D15" s="298"/>
      <c r="E15" s="266">
        <v>6387</v>
      </c>
    </row>
    <row r="16" spans="1:5">
      <c r="A16" s="267" t="s">
        <v>13</v>
      </c>
      <c r="B16" s="268" t="s">
        <v>349</v>
      </c>
      <c r="C16" s="272"/>
      <c r="D16" s="273"/>
      <c r="E16" s="271"/>
    </row>
    <row r="17" spans="1:5" ht="13.5" thickBot="1">
      <c r="A17" s="274" t="s">
        <v>14</v>
      </c>
      <c r="B17" s="275" t="s">
        <v>350</v>
      </c>
      <c r="C17" s="276"/>
      <c r="D17" s="277"/>
      <c r="E17" s="299">
        <v>57</v>
      </c>
    </row>
    <row r="18" spans="1:5" ht="23.25" thickBot="1">
      <c r="A18" s="300" t="s">
        <v>15</v>
      </c>
      <c r="B18" s="257" t="s">
        <v>351</v>
      </c>
      <c r="C18" s="301">
        <v>40</v>
      </c>
      <c r="D18" s="302">
        <v>0</v>
      </c>
      <c r="E18" s="303">
        <v>713</v>
      </c>
    </row>
    <row r="19" spans="1:5" ht="13.5" thickBot="1">
      <c r="A19" s="279" t="s">
        <v>16</v>
      </c>
      <c r="B19" s="257" t="s">
        <v>352</v>
      </c>
      <c r="C19" s="301">
        <v>0</v>
      </c>
      <c r="D19" s="302">
        <v>0</v>
      </c>
      <c r="E19" s="303"/>
    </row>
    <row r="20" spans="1:5" s="305" customFormat="1" ht="16.5" thickBot="1">
      <c r="A20" s="256" t="s">
        <v>17</v>
      </c>
      <c r="B20" s="304" t="s">
        <v>99</v>
      </c>
      <c r="C20" s="293">
        <f>C19+C18+C14+C13+C5+C10</f>
        <v>373728</v>
      </c>
      <c r="D20" s="293">
        <f>D19+D18+D14+D13+D5+D10</f>
        <v>0</v>
      </c>
      <c r="E20" s="294">
        <f>E19+E18+E14+E13+E5+E10</f>
        <v>366893</v>
      </c>
    </row>
    <row r="21" spans="1:5" ht="16.5" thickBot="1">
      <c r="A21" s="494" t="s">
        <v>100</v>
      </c>
      <c r="B21" s="496"/>
      <c r="C21" s="252" t="s">
        <v>335</v>
      </c>
      <c r="D21" s="253" t="s">
        <v>336</v>
      </c>
      <c r="E21" s="254" t="s">
        <v>337</v>
      </c>
    </row>
    <row r="22" spans="1:5" s="296" customFormat="1" ht="13.5" thickBot="1">
      <c r="A22" s="306" t="s">
        <v>18</v>
      </c>
      <c r="B22" s="307" t="s">
        <v>353</v>
      </c>
      <c r="C22" s="293">
        <f>SUM(C23:C28)</f>
        <v>373595</v>
      </c>
      <c r="D22" s="293">
        <f>SUM(D23:D28)</f>
        <v>0</v>
      </c>
      <c r="E22" s="294">
        <f>SUM(E23:E28)</f>
        <v>366004</v>
      </c>
    </row>
    <row r="23" spans="1:5">
      <c r="A23" s="308" t="s">
        <v>19</v>
      </c>
      <c r="B23" s="309" t="s">
        <v>354</v>
      </c>
      <c r="C23" s="297">
        <v>529383</v>
      </c>
      <c r="D23" s="298"/>
      <c r="E23" s="310">
        <v>529383</v>
      </c>
    </row>
    <row r="24" spans="1:5">
      <c r="A24" s="308" t="s">
        <v>20</v>
      </c>
      <c r="B24" s="309" t="s">
        <v>355</v>
      </c>
      <c r="C24" s="272">
        <v>0</v>
      </c>
      <c r="D24" s="273"/>
      <c r="E24" s="311"/>
    </row>
    <row r="25" spans="1:5">
      <c r="A25" s="308" t="s">
        <v>21</v>
      </c>
      <c r="B25" s="309" t="s">
        <v>356</v>
      </c>
      <c r="C25" s="272">
        <v>3311</v>
      </c>
      <c r="D25" s="273"/>
      <c r="E25" s="311">
        <v>3733</v>
      </c>
    </row>
    <row r="26" spans="1:5">
      <c r="A26" s="308" t="s">
        <v>22</v>
      </c>
      <c r="B26" s="309" t="s">
        <v>357</v>
      </c>
      <c r="C26" s="272">
        <v>-159099</v>
      </c>
      <c r="D26" s="273"/>
      <c r="E26" s="311">
        <v>-159099</v>
      </c>
    </row>
    <row r="27" spans="1:5">
      <c r="A27" s="308" t="s">
        <v>271</v>
      </c>
      <c r="B27" s="309" t="s">
        <v>358</v>
      </c>
      <c r="C27" s="276">
        <v>0</v>
      </c>
      <c r="D27" s="277"/>
      <c r="E27" s="290">
        <v>0</v>
      </c>
    </row>
    <row r="28" spans="1:5" ht="13.5" thickBot="1">
      <c r="A28" s="308" t="s">
        <v>23</v>
      </c>
      <c r="B28" s="312" t="s">
        <v>359</v>
      </c>
      <c r="C28" s="313">
        <v>0</v>
      </c>
      <c r="D28" s="314">
        <v>0</v>
      </c>
      <c r="E28" s="315">
        <v>-8013</v>
      </c>
    </row>
    <row r="29" spans="1:5" s="296" customFormat="1" ht="13.5" thickBot="1">
      <c r="A29" s="306" t="s">
        <v>273</v>
      </c>
      <c r="B29" s="307" t="s">
        <v>360</v>
      </c>
      <c r="C29" s="293">
        <f>SUM(C30:C32)</f>
        <v>133</v>
      </c>
      <c r="D29" s="293">
        <f>SUM(D30:D32)</f>
        <v>0</v>
      </c>
      <c r="E29" s="294">
        <f>SUM(E30:E32)</f>
        <v>880</v>
      </c>
    </row>
    <row r="30" spans="1:5">
      <c r="A30" s="308" t="s">
        <v>275</v>
      </c>
      <c r="B30" s="309" t="s">
        <v>361</v>
      </c>
      <c r="C30" s="297">
        <v>28</v>
      </c>
      <c r="D30" s="298">
        <v>0</v>
      </c>
      <c r="E30" s="310">
        <v>47</v>
      </c>
    </row>
    <row r="31" spans="1:5">
      <c r="A31" s="308" t="s">
        <v>277</v>
      </c>
      <c r="B31" s="309" t="s">
        <v>362</v>
      </c>
      <c r="C31" s="272"/>
      <c r="D31" s="273">
        <v>0</v>
      </c>
      <c r="E31" s="311">
        <v>723</v>
      </c>
    </row>
    <row r="32" spans="1:5" ht="13.5" thickBot="1">
      <c r="A32" s="308" t="s">
        <v>279</v>
      </c>
      <c r="B32" s="309" t="s">
        <v>363</v>
      </c>
      <c r="C32" s="272">
        <v>105</v>
      </c>
      <c r="D32" s="273">
        <v>0</v>
      </c>
      <c r="E32" s="311">
        <v>110</v>
      </c>
    </row>
    <row r="33" spans="1:5" s="296" customFormat="1" ht="13.5" thickBot="1">
      <c r="A33" s="306" t="s">
        <v>280</v>
      </c>
      <c r="B33" s="280" t="s">
        <v>364</v>
      </c>
      <c r="C33" s="316"/>
      <c r="D33" s="317">
        <v>0</v>
      </c>
      <c r="E33" s="317">
        <v>9</v>
      </c>
    </row>
    <row r="34" spans="1:5" ht="13.5" thickBot="1">
      <c r="A34" s="318" t="s">
        <v>281</v>
      </c>
      <c r="B34" s="280" t="s">
        <v>365</v>
      </c>
      <c r="C34" s="301">
        <v>0</v>
      </c>
      <c r="D34" s="302">
        <v>0</v>
      </c>
      <c r="E34" s="292"/>
    </row>
    <row r="35" spans="1:5" ht="13.5" thickBot="1">
      <c r="A35" s="318" t="s">
        <v>283</v>
      </c>
      <c r="B35" s="280" t="s">
        <v>366</v>
      </c>
      <c r="C35" s="319">
        <v>0</v>
      </c>
      <c r="D35" s="320">
        <v>0</v>
      </c>
      <c r="E35" s="321"/>
    </row>
    <row r="36" spans="1:5" s="323" customFormat="1" ht="16.5" thickBot="1">
      <c r="A36" s="306" t="s">
        <v>77</v>
      </c>
      <c r="B36" s="322" t="s">
        <v>101</v>
      </c>
      <c r="C36" s="293">
        <f>SUM(C35,C34,C33,C29,C22)</f>
        <v>373728</v>
      </c>
      <c r="D36" s="293">
        <f>SUM(D35,D34,D33,D29,D22)</f>
        <v>0</v>
      </c>
      <c r="E36" s="294">
        <f>SUM(E35,E34,E33,E29,E22)</f>
        <v>366893</v>
      </c>
    </row>
    <row r="37" spans="1:5">
      <c r="D37" s="326"/>
    </row>
    <row r="38" spans="1:5">
      <c r="D38" s="326"/>
    </row>
    <row r="39" spans="1:5">
      <c r="D39" s="326"/>
    </row>
    <row r="40" spans="1:5">
      <c r="D40" s="326"/>
    </row>
    <row r="41" spans="1:5">
      <c r="D41" s="326"/>
    </row>
    <row r="42" spans="1:5">
      <c r="D42" s="326"/>
    </row>
    <row r="43" spans="1:5">
      <c r="D43" s="326"/>
    </row>
    <row r="44" spans="1:5">
      <c r="D44" s="326"/>
    </row>
    <row r="45" spans="1:5">
      <c r="D45" s="326"/>
    </row>
    <row r="46" spans="1:5">
      <c r="D46" s="326"/>
    </row>
    <row r="47" spans="1:5">
      <c r="D47" s="326"/>
    </row>
    <row r="48" spans="1:5">
      <c r="D48" s="326"/>
    </row>
    <row r="49" spans="4:4">
      <c r="D49" s="326"/>
    </row>
    <row r="50" spans="4:4">
      <c r="D50" s="326"/>
    </row>
    <row r="51" spans="4:4">
      <c r="D51" s="326"/>
    </row>
    <row r="52" spans="4:4">
      <c r="D52" s="326"/>
    </row>
  </sheetData>
  <mergeCells count="4">
    <mergeCell ref="A1:E1"/>
    <mergeCell ref="A2:E2"/>
    <mergeCell ref="A4:B4"/>
    <mergeCell ref="A21:B2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L32"/>
  <sheetViews>
    <sheetView view="pageBreakPreview" workbookViewId="0">
      <selection activeCell="P27" sqref="P27"/>
    </sheetView>
  </sheetViews>
  <sheetFormatPr defaultColWidth="10.6640625" defaultRowHeight="18"/>
  <cols>
    <col min="1" max="1" width="5.6640625" style="55" customWidth="1"/>
    <col min="2" max="2" width="5.83203125" style="55" customWidth="1"/>
    <col min="3" max="3" width="50" style="55" customWidth="1"/>
    <col min="4" max="6" width="15.6640625" style="55" customWidth="1"/>
    <col min="7" max="12" width="16.83203125" style="55" customWidth="1"/>
    <col min="13" max="16384" width="10.6640625" style="55"/>
  </cols>
  <sheetData>
    <row r="3" spans="1:12" ht="18" customHeight="1">
      <c r="A3" s="424"/>
      <c r="B3" s="424"/>
      <c r="C3" s="424"/>
      <c r="D3" s="424"/>
      <c r="E3" s="424"/>
      <c r="F3" s="424"/>
    </row>
    <row r="4" spans="1:12" ht="18" customHeight="1">
      <c r="A4" s="422" t="s">
        <v>144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</row>
    <row r="5" spans="1:12" ht="18" customHeight="1">
      <c r="A5" s="54"/>
      <c r="B5" s="54"/>
      <c r="C5" s="54"/>
      <c r="D5" s="56"/>
      <c r="E5" s="56"/>
      <c r="F5" s="56"/>
    </row>
    <row r="6" spans="1:12" ht="18" customHeight="1">
      <c r="A6" s="431" t="s">
        <v>163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</row>
    <row r="7" spans="1:12" ht="18" customHeight="1">
      <c r="A7" s="54"/>
      <c r="B7" s="54"/>
      <c r="C7" s="57"/>
      <c r="D7" s="57"/>
      <c r="E7" s="57"/>
      <c r="F7" s="57"/>
    </row>
    <row r="8" spans="1:12" ht="18" customHeight="1">
      <c r="A8" s="54"/>
      <c r="B8" s="54"/>
      <c r="C8" s="54"/>
      <c r="D8" s="54"/>
      <c r="E8" s="423" t="s">
        <v>54</v>
      </c>
      <c r="F8" s="423"/>
      <c r="G8" s="423"/>
      <c r="H8" s="423"/>
      <c r="I8" s="423"/>
      <c r="J8" s="423"/>
      <c r="K8" s="423"/>
      <c r="L8" s="423"/>
    </row>
    <row r="9" spans="1:12" ht="18" customHeight="1" thickBot="1">
      <c r="A9" s="54"/>
      <c r="B9" s="54"/>
      <c r="C9" s="54"/>
      <c r="D9" s="54"/>
      <c r="E9" s="58"/>
      <c r="F9" s="58"/>
    </row>
    <row r="10" spans="1:12" ht="19.5" customHeight="1" thickTop="1">
      <c r="C10" s="54"/>
      <c r="D10" s="420" t="s">
        <v>50</v>
      </c>
      <c r="E10" s="421"/>
      <c r="F10" s="421"/>
      <c r="G10" s="425" t="s">
        <v>51</v>
      </c>
      <c r="H10" s="426"/>
      <c r="I10" s="427"/>
      <c r="J10" s="428" t="s">
        <v>53</v>
      </c>
      <c r="K10" s="429"/>
      <c r="L10" s="430"/>
    </row>
    <row r="11" spans="1:12" ht="19.5" thickBot="1">
      <c r="A11" s="59"/>
      <c r="D11" s="80" t="s">
        <v>47</v>
      </c>
      <c r="E11" s="81" t="s">
        <v>122</v>
      </c>
      <c r="F11" s="149" t="s">
        <v>48</v>
      </c>
      <c r="G11" s="81" t="s">
        <v>47</v>
      </c>
      <c r="H11" s="81" t="s">
        <v>122</v>
      </c>
      <c r="I11" s="81" t="s">
        <v>48</v>
      </c>
      <c r="J11" s="150" t="s">
        <v>47</v>
      </c>
      <c r="K11" s="81" t="s">
        <v>122</v>
      </c>
      <c r="L11" s="147" t="s">
        <v>48</v>
      </c>
    </row>
    <row r="12" spans="1:12" ht="19.5" thickTop="1">
      <c r="A12" s="59"/>
      <c r="D12" s="148"/>
      <c r="E12" s="148"/>
      <c r="F12" s="148"/>
      <c r="G12" s="148"/>
      <c r="H12" s="148"/>
      <c r="I12" s="148"/>
      <c r="J12" s="148"/>
      <c r="K12" s="148"/>
      <c r="L12" s="148"/>
    </row>
    <row r="13" spans="1:12" ht="18.75">
      <c r="A13" s="419" t="s">
        <v>147</v>
      </c>
      <c r="B13" s="419"/>
      <c r="C13" s="419"/>
      <c r="D13" s="148"/>
      <c r="E13" s="148"/>
      <c r="F13" s="148"/>
      <c r="G13" s="148"/>
      <c r="H13" s="148"/>
      <c r="I13" s="148"/>
      <c r="J13" s="148"/>
      <c r="K13" s="148"/>
      <c r="L13" s="148"/>
    </row>
    <row r="14" spans="1:12" ht="18.75">
      <c r="C14" s="60"/>
      <c r="D14" s="61"/>
      <c r="E14" s="61"/>
      <c r="F14" s="61"/>
      <c r="G14" s="60"/>
      <c r="H14" s="60"/>
      <c r="I14" s="60"/>
      <c r="J14" s="60"/>
      <c r="K14" s="60"/>
      <c r="L14" s="60"/>
    </row>
    <row r="15" spans="1:12" ht="18.75">
      <c r="B15" s="62" t="s">
        <v>123</v>
      </c>
      <c r="C15" s="63"/>
      <c r="D15" s="146"/>
      <c r="E15" s="146"/>
      <c r="F15" s="146"/>
      <c r="G15" s="72"/>
      <c r="H15" s="72"/>
      <c r="I15" s="72"/>
      <c r="J15" s="72"/>
      <c r="K15" s="72"/>
      <c r="L15" s="72">
        <f>SUM(J15:K15)</f>
        <v>0</v>
      </c>
    </row>
    <row r="16" spans="1:12" ht="18.75">
      <c r="B16" s="64"/>
      <c r="C16" s="65" t="s">
        <v>124</v>
      </c>
      <c r="D16" s="66"/>
      <c r="E16" s="66"/>
      <c r="F16" s="66"/>
      <c r="G16" s="72"/>
      <c r="H16" s="72"/>
      <c r="I16" s="72"/>
      <c r="J16" s="72"/>
      <c r="K16" s="72"/>
      <c r="L16" s="72">
        <f>SUM(J16:K16)</f>
        <v>0</v>
      </c>
    </row>
    <row r="17" spans="1:12" ht="18.75">
      <c r="C17" s="67"/>
      <c r="D17" s="68"/>
      <c r="E17" s="68"/>
      <c r="F17" s="68"/>
      <c r="G17" s="60"/>
      <c r="H17" s="60"/>
      <c r="I17" s="60"/>
      <c r="J17" s="60"/>
      <c r="K17" s="60"/>
      <c r="L17" s="60"/>
    </row>
    <row r="18" spans="1:12" ht="18.75">
      <c r="C18" s="69"/>
      <c r="D18" s="68"/>
      <c r="E18" s="68"/>
      <c r="F18" s="68"/>
      <c r="G18" s="60"/>
      <c r="H18" s="60"/>
      <c r="I18" s="60"/>
      <c r="J18" s="60"/>
      <c r="K18" s="60"/>
      <c r="L18" s="60"/>
    </row>
    <row r="19" spans="1:12" ht="18.75">
      <c r="A19" s="419" t="s">
        <v>146</v>
      </c>
      <c r="B19" s="419"/>
      <c r="C19" s="419"/>
      <c r="D19" s="68"/>
      <c r="E19" s="68"/>
      <c r="F19" s="68"/>
      <c r="G19" s="60"/>
      <c r="H19" s="60"/>
      <c r="I19" s="60"/>
      <c r="J19" s="60"/>
      <c r="K19" s="60"/>
      <c r="L19" s="60"/>
    </row>
    <row r="20" spans="1:12" ht="18.75">
      <c r="A20" s="70"/>
      <c r="B20" s="70"/>
      <c r="C20" s="70"/>
      <c r="D20" s="68"/>
      <c r="E20" s="68"/>
      <c r="F20" s="68"/>
      <c r="G20" s="60"/>
      <c r="H20" s="60"/>
      <c r="I20" s="60"/>
      <c r="J20" s="60"/>
      <c r="K20" s="60"/>
      <c r="L20" s="60"/>
    </row>
    <row r="21" spans="1:12" ht="18.75">
      <c r="B21" s="71" t="s">
        <v>2</v>
      </c>
      <c r="C21" s="72" t="s">
        <v>145</v>
      </c>
      <c r="D21" s="73">
        <v>3588</v>
      </c>
      <c r="E21" s="154">
        <v>969</v>
      </c>
      <c r="F21" s="154">
        <f>SUM(D21:E21)</f>
        <v>4557</v>
      </c>
      <c r="G21" s="152">
        <v>3588</v>
      </c>
      <c r="H21" s="152">
        <v>969</v>
      </c>
      <c r="I21" s="152">
        <f>SUM(G21:H21)</f>
        <v>4557</v>
      </c>
      <c r="J21" s="152">
        <v>3545</v>
      </c>
      <c r="K21" s="152">
        <v>957</v>
      </c>
      <c r="L21" s="152">
        <f>SUM(J21:K21)</f>
        <v>4502</v>
      </c>
    </row>
    <row r="22" spans="1:12" ht="18.75">
      <c r="B22" s="71" t="s">
        <v>3</v>
      </c>
      <c r="C22" s="72" t="s">
        <v>165</v>
      </c>
      <c r="D22" s="74"/>
      <c r="E22" s="153"/>
      <c r="F22" s="151"/>
      <c r="G22" s="152">
        <v>734</v>
      </c>
      <c r="H22" s="152">
        <v>198</v>
      </c>
      <c r="I22" s="152">
        <f t="shared" ref="I22:I28" si="0">SUM(G22:H22)</f>
        <v>932</v>
      </c>
      <c r="J22" s="152">
        <v>734</v>
      </c>
      <c r="K22" s="152">
        <v>198</v>
      </c>
      <c r="L22" s="152">
        <f t="shared" ref="L22:L28" si="1">SUM(J22:K22)</f>
        <v>932</v>
      </c>
    </row>
    <row r="23" spans="1:12" ht="18.75">
      <c r="B23" s="71" t="s">
        <v>4</v>
      </c>
      <c r="C23" s="72" t="s">
        <v>168</v>
      </c>
      <c r="D23" s="74"/>
      <c r="E23" s="153"/>
      <c r="F23" s="151"/>
      <c r="G23" s="152">
        <v>121</v>
      </c>
      <c r="H23" s="152">
        <v>33</v>
      </c>
      <c r="I23" s="152">
        <f t="shared" si="0"/>
        <v>154</v>
      </c>
      <c r="J23" s="152">
        <v>121</v>
      </c>
      <c r="K23" s="152">
        <v>33</v>
      </c>
      <c r="L23" s="152">
        <f t="shared" si="1"/>
        <v>154</v>
      </c>
    </row>
    <row r="24" spans="1:12" ht="18.75">
      <c r="B24" s="71" t="s">
        <v>5</v>
      </c>
      <c r="C24" s="72" t="s">
        <v>169</v>
      </c>
      <c r="D24" s="74"/>
      <c r="E24" s="153"/>
      <c r="F24" s="151"/>
      <c r="G24" s="152">
        <v>41</v>
      </c>
      <c r="H24" s="152">
        <v>10</v>
      </c>
      <c r="I24" s="152">
        <f t="shared" si="0"/>
        <v>51</v>
      </c>
      <c r="J24" s="152">
        <v>41</v>
      </c>
      <c r="K24" s="152">
        <v>10</v>
      </c>
      <c r="L24" s="152">
        <f t="shared" si="1"/>
        <v>51</v>
      </c>
    </row>
    <row r="25" spans="1:12" ht="18.75">
      <c r="B25" s="71">
        <v>5</v>
      </c>
      <c r="C25" s="72" t="s">
        <v>170</v>
      </c>
      <c r="D25" s="74"/>
      <c r="E25" s="153"/>
      <c r="F25" s="151"/>
      <c r="G25" s="152">
        <v>34</v>
      </c>
      <c r="H25" s="152">
        <v>9</v>
      </c>
      <c r="I25" s="152">
        <f t="shared" si="0"/>
        <v>43</v>
      </c>
      <c r="J25" s="152">
        <v>34</v>
      </c>
      <c r="K25" s="152">
        <v>9</v>
      </c>
      <c r="L25" s="152">
        <f t="shared" si="1"/>
        <v>43</v>
      </c>
    </row>
    <row r="26" spans="1:12" ht="18.75">
      <c r="B26" s="71">
        <v>6</v>
      </c>
      <c r="C26" s="72" t="s">
        <v>166</v>
      </c>
      <c r="D26" s="74"/>
      <c r="E26" s="153"/>
      <c r="F26" s="151"/>
      <c r="G26" s="152">
        <v>272</v>
      </c>
      <c r="H26" s="152">
        <v>73</v>
      </c>
      <c r="I26" s="152">
        <f t="shared" si="0"/>
        <v>345</v>
      </c>
      <c r="J26" s="152">
        <v>272</v>
      </c>
      <c r="K26" s="152">
        <v>73</v>
      </c>
      <c r="L26" s="152">
        <f t="shared" si="1"/>
        <v>345</v>
      </c>
    </row>
    <row r="27" spans="1:12" ht="18.75">
      <c r="B27" s="71">
        <v>7</v>
      </c>
      <c r="C27" s="72" t="s">
        <v>167</v>
      </c>
      <c r="D27" s="74"/>
      <c r="E27" s="153"/>
      <c r="F27" s="151"/>
      <c r="G27" s="152">
        <v>378</v>
      </c>
      <c r="H27" s="152">
        <v>102</v>
      </c>
      <c r="I27" s="152">
        <f t="shared" si="0"/>
        <v>480</v>
      </c>
      <c r="J27" s="152">
        <v>378</v>
      </c>
      <c r="K27" s="152">
        <v>102</v>
      </c>
      <c r="L27" s="152">
        <f t="shared" si="1"/>
        <v>480</v>
      </c>
    </row>
    <row r="28" spans="1:12" ht="18.75">
      <c r="B28" s="71">
        <v>8</v>
      </c>
      <c r="C28" s="72" t="s">
        <v>164</v>
      </c>
      <c r="D28" s="74"/>
      <c r="E28" s="153"/>
      <c r="F28" s="151"/>
      <c r="G28" s="152">
        <v>98</v>
      </c>
      <c r="H28" s="152">
        <v>27</v>
      </c>
      <c r="I28" s="152">
        <f t="shared" si="0"/>
        <v>125</v>
      </c>
      <c r="J28" s="152">
        <v>98</v>
      </c>
      <c r="K28" s="152">
        <v>27</v>
      </c>
      <c r="L28" s="152">
        <f t="shared" si="1"/>
        <v>125</v>
      </c>
    </row>
    <row r="29" spans="1:12" ht="18.75">
      <c r="B29" s="417" t="s">
        <v>125</v>
      </c>
      <c r="C29" s="418"/>
      <c r="D29" s="66">
        <f t="shared" ref="D29:L29" si="2">SUM(D21:D28)</f>
        <v>3588</v>
      </c>
      <c r="E29" s="155">
        <f t="shared" si="2"/>
        <v>969</v>
      </c>
      <c r="F29" s="155">
        <f t="shared" si="2"/>
        <v>4557</v>
      </c>
      <c r="G29" s="155">
        <f t="shared" si="2"/>
        <v>5266</v>
      </c>
      <c r="H29" s="155">
        <f t="shared" si="2"/>
        <v>1421</v>
      </c>
      <c r="I29" s="155">
        <f t="shared" si="2"/>
        <v>6687</v>
      </c>
      <c r="J29" s="155">
        <f t="shared" si="2"/>
        <v>5223</v>
      </c>
      <c r="K29" s="155">
        <f t="shared" si="2"/>
        <v>1409</v>
      </c>
      <c r="L29" s="155">
        <f t="shared" si="2"/>
        <v>6632</v>
      </c>
    </row>
    <row r="30" spans="1:12" ht="18.75">
      <c r="C30" s="75"/>
      <c r="D30" s="68"/>
      <c r="E30" s="68"/>
      <c r="F30" s="68"/>
      <c r="G30" s="60"/>
      <c r="H30" s="60"/>
      <c r="I30" s="60"/>
      <c r="J30" s="60"/>
      <c r="K30" s="60"/>
      <c r="L30" s="60"/>
    </row>
    <row r="31" spans="1:12" ht="19.5" thickBot="1">
      <c r="C31" s="76"/>
      <c r="D31" s="77"/>
      <c r="E31" s="77"/>
      <c r="F31" s="77"/>
      <c r="G31" s="60"/>
      <c r="H31" s="60"/>
      <c r="I31" s="60"/>
      <c r="J31" s="60"/>
      <c r="K31" s="60"/>
      <c r="L31" s="60"/>
    </row>
    <row r="32" spans="1:12" ht="19.5" thickBot="1">
      <c r="B32" s="415" t="s">
        <v>126</v>
      </c>
      <c r="C32" s="416"/>
      <c r="D32" s="78">
        <f t="shared" ref="D32:L32" si="3">SUM(D16,D29,)</f>
        <v>3588</v>
      </c>
      <c r="E32" s="156">
        <f t="shared" si="3"/>
        <v>969</v>
      </c>
      <c r="F32" s="156">
        <f t="shared" si="3"/>
        <v>4557</v>
      </c>
      <c r="G32" s="156">
        <f t="shared" si="3"/>
        <v>5266</v>
      </c>
      <c r="H32" s="156">
        <f t="shared" si="3"/>
        <v>1421</v>
      </c>
      <c r="I32" s="156">
        <f t="shared" si="3"/>
        <v>6687</v>
      </c>
      <c r="J32" s="156">
        <f t="shared" si="3"/>
        <v>5223</v>
      </c>
      <c r="K32" s="156">
        <f t="shared" si="3"/>
        <v>1409</v>
      </c>
      <c r="L32" s="156">
        <f t="shared" si="3"/>
        <v>6632</v>
      </c>
    </row>
  </sheetData>
  <mergeCells count="11">
    <mergeCell ref="A4:L4"/>
    <mergeCell ref="E8:L8"/>
    <mergeCell ref="A3:F3"/>
    <mergeCell ref="G10:I10"/>
    <mergeCell ref="J10:L10"/>
    <mergeCell ref="A6:L6"/>
    <mergeCell ref="B32:C32"/>
    <mergeCell ref="B29:C29"/>
    <mergeCell ref="A19:C19"/>
    <mergeCell ref="D10:F10"/>
    <mergeCell ref="A13:C13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65" orientation="landscape" r:id="rId1"/>
  <headerFooter alignWithMargins="0">
    <oddHeader xml:space="preserve">&amp;R&amp;"Times New Roman CE,Félkövér dőlt"&amp;14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56"/>
  <sheetViews>
    <sheetView topLeftCell="A4" zoomScale="130" zoomScaleNormal="130" workbookViewId="0">
      <selection activeCell="F59" sqref="F59"/>
    </sheetView>
  </sheetViews>
  <sheetFormatPr defaultRowHeight="12.75"/>
  <cols>
    <col min="1" max="1" width="9.33203125" style="36"/>
    <col min="2" max="2" width="48.33203125" style="36" customWidth="1"/>
    <col min="3" max="3" width="18.83203125" style="36" customWidth="1"/>
    <col min="4" max="4" width="18.33203125" style="36" customWidth="1"/>
    <col min="5" max="5" width="17.83203125" style="36" customWidth="1"/>
  </cols>
  <sheetData>
    <row r="2" spans="1:5" ht="15.75">
      <c r="A2" s="7" t="s">
        <v>55</v>
      </c>
      <c r="B2" s="8"/>
      <c r="C2" s="7"/>
      <c r="D2" s="7"/>
      <c r="E2" s="7"/>
    </row>
    <row r="3" spans="1:5" ht="15.75">
      <c r="A3" s="434" t="s">
        <v>171</v>
      </c>
      <c r="B3" s="434"/>
      <c r="C3" s="434"/>
      <c r="D3" s="434"/>
      <c r="E3" s="434"/>
    </row>
    <row r="4" spans="1:5" ht="13.5" thickBot="1">
      <c r="A4" s="9"/>
      <c r="B4" s="9"/>
      <c r="C4" s="9"/>
      <c r="D4" s="9"/>
      <c r="E4" s="10" t="s">
        <v>133</v>
      </c>
    </row>
    <row r="5" spans="1:5" ht="15.75">
      <c r="A5" s="11" t="s">
        <v>56</v>
      </c>
      <c r="B5" s="12" t="s">
        <v>25</v>
      </c>
      <c r="C5" s="13" t="s">
        <v>57</v>
      </c>
      <c r="D5" s="13" t="s">
        <v>52</v>
      </c>
      <c r="E5" s="432" t="s">
        <v>53</v>
      </c>
    </row>
    <row r="6" spans="1:5" ht="13.5" thickBot="1">
      <c r="A6" s="14" t="s">
        <v>58</v>
      </c>
      <c r="B6" s="15"/>
      <c r="C6" s="16" t="s">
        <v>49</v>
      </c>
      <c r="D6" s="17"/>
      <c r="E6" s="433"/>
    </row>
    <row r="7" spans="1:5">
      <c r="A7" s="18">
        <v>1</v>
      </c>
      <c r="B7" s="19" t="s">
        <v>26</v>
      </c>
      <c r="C7" s="94">
        <f>SUM('[1]Kiadások összesített 1.'!$C$7)</f>
        <v>6850</v>
      </c>
      <c r="D7" s="94">
        <f>SUM('[1]Kiadások összesített 1.'!$D$7)</f>
        <v>7523</v>
      </c>
      <c r="E7" s="95">
        <f>SUM('[1]Kiadások összesített 1.'!$E$7)</f>
        <v>7473</v>
      </c>
    </row>
    <row r="8" spans="1:5">
      <c r="A8" s="20">
        <v>2</v>
      </c>
      <c r="B8" s="21" t="s">
        <v>129</v>
      </c>
      <c r="C8" s="96">
        <f>SUM('[1]Kiadások összesített 1.'!$C$8)</f>
        <v>1625</v>
      </c>
      <c r="D8" s="97">
        <f>SUM('[1]Kiadások összesített 1.'!$D$8)</f>
        <v>1317</v>
      </c>
      <c r="E8" s="98">
        <f>SUM('[1]Kiadások összesített 1.'!$E$8)</f>
        <v>1317</v>
      </c>
    </row>
    <row r="9" spans="1:5">
      <c r="A9" s="20">
        <v>3</v>
      </c>
      <c r="B9" s="21" t="s">
        <v>27</v>
      </c>
      <c r="C9" s="96">
        <f>SUM('[1]Kiadások összesített 1.'!$C$9)</f>
        <v>6661</v>
      </c>
      <c r="D9" s="96">
        <f>SUM('[1]Kiadások összesített 1.'!$D$9)</f>
        <v>7559</v>
      </c>
      <c r="E9" s="98">
        <f>SUM('[1]Kiadások összesített 1.'!$E$9)</f>
        <v>5957</v>
      </c>
    </row>
    <row r="10" spans="1:5">
      <c r="A10" s="20">
        <v>4</v>
      </c>
      <c r="B10" s="21" t="s">
        <v>60</v>
      </c>
      <c r="C10" s="96">
        <f>SUM('[1]Kiadások összesített 1.'!$C$10)</f>
        <v>1978</v>
      </c>
      <c r="D10" s="96">
        <f>SUM('[1]Kiadások összesített 1.'!$D$10)</f>
        <v>2350</v>
      </c>
      <c r="E10" s="98">
        <f>SUM('[1]Kiadások összesített 1.'!$E$10)</f>
        <v>2269</v>
      </c>
    </row>
    <row r="11" spans="1:5">
      <c r="A11" s="20">
        <v>5</v>
      </c>
      <c r="B11" s="21" t="s">
        <v>172</v>
      </c>
      <c r="C11" s="96">
        <f>SUM('[1]Kiadások összesített 1.'!$C$16+'[1]Kiadások összesített 1.'!$C$12)</f>
        <v>200</v>
      </c>
      <c r="D11" s="96">
        <f>SUM('[1]Kiadások összesített 1.'!$D$16)+'[1]Kiadások összesített 1.'!$D$12</f>
        <v>497</v>
      </c>
      <c r="E11" s="98">
        <f>SUM('[1]Kiadások összesített 1.'!$E$16)+'[1]Kiadások összesített 1.'!$E$12</f>
        <v>457</v>
      </c>
    </row>
    <row r="12" spans="1:5">
      <c r="A12" s="20">
        <v>6</v>
      </c>
      <c r="B12" s="21" t="s">
        <v>59</v>
      </c>
      <c r="C12" s="96">
        <f>SUM('[1]Kiadások összesített 1.'!$C$21)</f>
        <v>1325</v>
      </c>
      <c r="D12" s="96">
        <f>SUM('[1]Kiadások összesített 1.'!$D$21)</f>
        <v>2278</v>
      </c>
      <c r="E12" s="98">
        <f>SUM('[1]Kiadások összesített 1.'!$E$21)</f>
        <v>2231</v>
      </c>
    </row>
    <row r="13" spans="1:5">
      <c r="A13" s="20">
        <v>7</v>
      </c>
      <c r="B13" s="21" t="s">
        <v>61</v>
      </c>
      <c r="C13" s="96">
        <f>SUM('[1]Kiadások összesített 1.'!$C$25)</f>
        <v>4557</v>
      </c>
      <c r="D13" s="96">
        <f>SUM('[1]Kiadások összesített 1.'!$D$25)</f>
        <v>4557</v>
      </c>
      <c r="E13" s="98">
        <f>SUM('[1]Kiadások összesített 1.'!$E$25)</f>
        <v>4502</v>
      </c>
    </row>
    <row r="14" spans="1:5">
      <c r="A14" s="20">
        <v>8</v>
      </c>
      <c r="B14" s="21" t="s">
        <v>62</v>
      </c>
      <c r="C14" s="96">
        <f>SUM('[1]Kiadások összesített 1.'!$C$23)</f>
        <v>0</v>
      </c>
      <c r="D14" s="96">
        <f>SUM('[1]Kiadások összesített 1.'!$D$23)</f>
        <v>2130</v>
      </c>
      <c r="E14" s="98">
        <f>SUM('[1]Kiadások összesített 1.'!$E$23)</f>
        <v>2130</v>
      </c>
    </row>
    <row r="15" spans="1:5">
      <c r="A15" s="20">
        <v>9</v>
      </c>
      <c r="B15" s="21" t="s">
        <v>128</v>
      </c>
      <c r="C15" s="96">
        <f>SUM('[1]Kiadások összesített 1.'!$C$31)</f>
        <v>500</v>
      </c>
      <c r="D15" s="96">
        <f>SUM('[1]Kiadások összesített 1.'!$D$31)</f>
        <v>1100</v>
      </c>
      <c r="E15" s="98">
        <f>SUM('[1]Kiadások összesített 1.'!$E$31)</f>
        <v>1100</v>
      </c>
    </row>
    <row r="16" spans="1:5">
      <c r="A16" s="20">
        <v>10</v>
      </c>
      <c r="B16" s="21" t="s">
        <v>127</v>
      </c>
      <c r="C16" s="96">
        <f>SUM('[1]Kiadások összesített 1.'!$C$35)</f>
        <v>169</v>
      </c>
      <c r="D16" s="96">
        <f>SUM('[1]Kiadások összesített 1.'!$D$35)</f>
        <v>169</v>
      </c>
      <c r="E16" s="98">
        <f>SUM('[1]Kiadások összesített 1.'!$E$35)</f>
        <v>0</v>
      </c>
    </row>
    <row r="17" spans="1:5">
      <c r="A17" s="20">
        <v>11</v>
      </c>
      <c r="B17" s="21" t="s">
        <v>63</v>
      </c>
      <c r="C17" s="96"/>
      <c r="D17" s="96"/>
      <c r="E17" s="98"/>
    </row>
    <row r="18" spans="1:5">
      <c r="A18" s="20">
        <v>12</v>
      </c>
      <c r="B18" s="21" t="s">
        <v>64</v>
      </c>
      <c r="C18" s="96"/>
      <c r="D18" s="96"/>
      <c r="E18" s="98"/>
    </row>
    <row r="19" spans="1:5">
      <c r="A19" s="20">
        <v>13</v>
      </c>
      <c r="B19" s="22" t="s">
        <v>65</v>
      </c>
      <c r="C19" s="99">
        <f>SUM(C7:C18)</f>
        <v>23865</v>
      </c>
      <c r="D19" s="99">
        <f>SUM(D7:D18)</f>
        <v>29480</v>
      </c>
      <c r="E19" s="100">
        <f>SUM(E7:E18)</f>
        <v>27436</v>
      </c>
    </row>
    <row r="20" spans="1:5">
      <c r="A20" s="20">
        <v>14</v>
      </c>
      <c r="B20" s="21" t="s">
        <v>66</v>
      </c>
      <c r="C20" s="96"/>
      <c r="D20" s="96"/>
      <c r="E20" s="98"/>
    </row>
    <row r="21" spans="1:5">
      <c r="A21" s="20">
        <v>15</v>
      </c>
      <c r="B21" s="21" t="s">
        <v>67</v>
      </c>
      <c r="C21" s="96">
        <f>SUM('[1]Kiadások összesített 1.'!$C$42)</f>
        <v>3588</v>
      </c>
      <c r="D21" s="96">
        <f>SUM('[1]Kiadások összesített 1.'!$D$42)</f>
        <v>0</v>
      </c>
      <c r="E21" s="98">
        <f>SUM('[1]Kiadások összesített 1.'!$E$42)</f>
        <v>0</v>
      </c>
    </row>
    <row r="22" spans="1:5">
      <c r="A22" s="20">
        <v>16</v>
      </c>
      <c r="B22" s="23" t="s">
        <v>173</v>
      </c>
      <c r="C22" s="99">
        <f>SUM('[1]Kiadások összesített 1.'!$C$51)</f>
        <v>0</v>
      </c>
      <c r="D22" s="99">
        <f>SUM('[1]Kiadások összesített 1.'!$D$51)</f>
        <v>723</v>
      </c>
      <c r="E22" s="100">
        <f>SUM('[1]Kiadások összesített 1.'!$E$51)</f>
        <v>0</v>
      </c>
    </row>
    <row r="23" spans="1:5">
      <c r="A23" s="20">
        <v>17</v>
      </c>
      <c r="B23" s="21" t="s">
        <v>149</v>
      </c>
      <c r="C23" s="96">
        <f>SUM('[1]Kiadások összesített 1.'!$C$52)</f>
        <v>11135</v>
      </c>
      <c r="D23" s="96">
        <f>SUM('[1]Kiadások összesített 1.'!$D$52)</f>
        <v>10295</v>
      </c>
      <c r="E23" s="98">
        <f>SUM('[1]Kiadások összesített 1.'!$E$52)</f>
        <v>10295</v>
      </c>
    </row>
    <row r="24" spans="1:5">
      <c r="A24" s="24">
        <v>18</v>
      </c>
      <c r="B24" s="25" t="s">
        <v>68</v>
      </c>
      <c r="C24" s="101">
        <f>SUM(C20:C23)</f>
        <v>14723</v>
      </c>
      <c r="D24" s="101">
        <f t="shared" ref="D24:E24" si="0">SUM(D20:D23)</f>
        <v>11018</v>
      </c>
      <c r="E24" s="102">
        <f t="shared" si="0"/>
        <v>10295</v>
      </c>
    </row>
    <row r="25" spans="1:5">
      <c r="A25" s="24">
        <v>19</v>
      </c>
      <c r="B25" s="26" t="s">
        <v>69</v>
      </c>
      <c r="C25" s="101">
        <f>SUM(C19,C24)</f>
        <v>38588</v>
      </c>
      <c r="D25" s="101">
        <f>SUM(D19,D24)</f>
        <v>40498</v>
      </c>
      <c r="E25" s="102">
        <f>SUM(E19,E24)</f>
        <v>37731</v>
      </c>
    </row>
    <row r="26" spans="1:5">
      <c r="A26" s="20">
        <v>20</v>
      </c>
      <c r="B26" s="21" t="s">
        <v>46</v>
      </c>
      <c r="C26" s="96"/>
      <c r="D26" s="96"/>
      <c r="E26" s="98"/>
    </row>
    <row r="27" spans="1:5">
      <c r="A27" s="20">
        <v>21</v>
      </c>
      <c r="B27" s="21" t="s">
        <v>70</v>
      </c>
      <c r="C27" s="96"/>
      <c r="D27" s="96"/>
      <c r="E27" s="98"/>
    </row>
    <row r="28" spans="1:5" ht="13.5" thickBot="1">
      <c r="A28" s="82">
        <v>22</v>
      </c>
      <c r="B28" s="83" t="s">
        <v>71</v>
      </c>
      <c r="C28" s="103"/>
      <c r="D28" s="103"/>
      <c r="E28" s="104"/>
    </row>
    <row r="29" spans="1:5" ht="13.5" thickBot="1">
      <c r="A29" s="86">
        <v>23</v>
      </c>
      <c r="B29" s="87" t="s">
        <v>72</v>
      </c>
      <c r="C29" s="105">
        <f>SUM(C25:C28)</f>
        <v>38588</v>
      </c>
      <c r="D29" s="105">
        <f>SUM(D25:D28)</f>
        <v>40498</v>
      </c>
      <c r="E29" s="106">
        <f>SUM(E25:E28)</f>
        <v>37731</v>
      </c>
    </row>
    <row r="30" spans="1:5">
      <c r="A30" s="27">
        <v>24</v>
      </c>
      <c r="B30" s="21" t="s">
        <v>73</v>
      </c>
      <c r="C30" s="96">
        <f>SUM('[1]Bevételek összesített 1.'!$C$38)</f>
        <v>1713</v>
      </c>
      <c r="D30" s="96">
        <f>SUM('[1]Bevételek összesített 1.'!$D$38)</f>
        <v>2587</v>
      </c>
      <c r="E30" s="98">
        <f>SUM('[1]Bevételek összesített 1.'!$E$38)</f>
        <v>2586</v>
      </c>
    </row>
    <row r="31" spans="1:5">
      <c r="A31" s="20">
        <v>25</v>
      </c>
      <c r="B31" s="21" t="s">
        <v>148</v>
      </c>
      <c r="C31" s="96">
        <f>SUM('[1]Bevételek összesített 1.'!$C$13)</f>
        <v>1909</v>
      </c>
      <c r="D31" s="96">
        <f>SUM('[1]Bevételek összesített 1.'!$D$13)</f>
        <v>2347</v>
      </c>
      <c r="E31" s="98">
        <f>SUM('[1]Bevételek összesített 1.'!$E$13)</f>
        <v>3047</v>
      </c>
    </row>
    <row r="32" spans="1:5">
      <c r="A32" s="20">
        <v>27</v>
      </c>
      <c r="B32" s="21" t="s">
        <v>130</v>
      </c>
      <c r="C32" s="96"/>
      <c r="D32" s="96"/>
      <c r="E32" s="98"/>
    </row>
    <row r="33" spans="1:5">
      <c r="A33" s="84">
        <v>26</v>
      </c>
      <c r="B33" s="85" t="s">
        <v>131</v>
      </c>
      <c r="C33" s="107">
        <f>SUM('[1]Bevételek összesített 1.'!$C$31)</f>
        <v>4040</v>
      </c>
      <c r="D33" s="107">
        <f>SUM('[1]Bevételek összesített 1.'!$D$31)</f>
        <v>4040</v>
      </c>
      <c r="E33" s="108">
        <f>SUM('[1]Bevételek összesített 1.'!$E$31)</f>
        <v>5076</v>
      </c>
    </row>
    <row r="34" spans="1:5">
      <c r="A34" s="20">
        <v>28</v>
      </c>
      <c r="B34" s="21" t="s">
        <v>74</v>
      </c>
      <c r="C34" s="96"/>
      <c r="D34" s="96"/>
      <c r="E34" s="98"/>
    </row>
    <row r="35" spans="1:5">
      <c r="A35" s="20">
        <v>29</v>
      </c>
      <c r="B35" s="21" t="s">
        <v>75</v>
      </c>
      <c r="C35" s="96"/>
      <c r="D35" s="96"/>
      <c r="E35" s="98"/>
    </row>
    <row r="36" spans="1:5">
      <c r="A36" s="20">
        <v>30</v>
      </c>
      <c r="B36" s="21" t="s">
        <v>76</v>
      </c>
      <c r="C36" s="96">
        <f>SUM('[1]Bevételek összesített 1.'!$C$25)</f>
        <v>4256</v>
      </c>
      <c r="D36" s="96">
        <f>SUM('[1]Bevételek összesített 1.'!$D$25)</f>
        <v>4099</v>
      </c>
      <c r="E36" s="98">
        <f>SUM('[1]Bevételek összesített 1.'!$E$25)</f>
        <v>4099</v>
      </c>
    </row>
    <row r="37" spans="1:5">
      <c r="A37" s="20" t="s">
        <v>77</v>
      </c>
      <c r="B37" s="21" t="s">
        <v>78</v>
      </c>
      <c r="C37" s="96"/>
      <c r="D37" s="96"/>
      <c r="E37" s="98"/>
    </row>
    <row r="38" spans="1:5">
      <c r="A38" s="20">
        <v>32</v>
      </c>
      <c r="B38" s="21" t="s">
        <v>28</v>
      </c>
      <c r="C38" s="96">
        <f>SUM('[1]Bevételek összesített 1.'!$C$6)</f>
        <v>19771</v>
      </c>
      <c r="D38" s="96">
        <f>SUM('[1]Bevételek összesített 1.'!$D$6)</f>
        <v>23391</v>
      </c>
      <c r="E38" s="98">
        <f>SUM('[1]Bevételek összesített 1.'!$E$6)</f>
        <v>23391</v>
      </c>
    </row>
    <row r="39" spans="1:5">
      <c r="A39" s="20">
        <v>33</v>
      </c>
      <c r="B39" s="21" t="s">
        <v>79</v>
      </c>
      <c r="C39" s="96"/>
      <c r="D39" s="96"/>
      <c r="E39" s="98"/>
    </row>
    <row r="40" spans="1:5">
      <c r="A40" s="28">
        <v>34</v>
      </c>
      <c r="B40" s="29" t="s">
        <v>80</v>
      </c>
      <c r="C40" s="109"/>
      <c r="D40" s="96"/>
      <c r="E40" s="98"/>
    </row>
    <row r="41" spans="1:5">
      <c r="A41" s="28">
        <v>35</v>
      </c>
      <c r="B41" s="29" t="s">
        <v>81</v>
      </c>
      <c r="C41" s="96"/>
      <c r="D41" s="96"/>
      <c r="E41" s="98"/>
    </row>
    <row r="42" spans="1:5">
      <c r="A42" s="30">
        <v>36</v>
      </c>
      <c r="B42" s="31" t="s">
        <v>82</v>
      </c>
      <c r="C42" s="110">
        <f>SUM(C30:C34,C36:C38,C40:C41)</f>
        <v>31689</v>
      </c>
      <c r="D42" s="110">
        <f>SUM(D30:D34,D36:D38,D40:D41)</f>
        <v>36464</v>
      </c>
      <c r="E42" s="111">
        <f>SUM(E30:E34,E36:E38,E40:E41)</f>
        <v>38199</v>
      </c>
    </row>
    <row r="43" spans="1:5">
      <c r="A43" s="28">
        <v>37</v>
      </c>
      <c r="B43" s="29" t="s">
        <v>34</v>
      </c>
      <c r="C43" s="109"/>
      <c r="D43" s="109"/>
      <c r="E43" s="112"/>
    </row>
    <row r="44" spans="1:5">
      <c r="A44" s="28">
        <v>38</v>
      </c>
      <c r="B44" s="29" t="s">
        <v>33</v>
      </c>
      <c r="C44" s="109">
        <f>SUM('[1]Kiadások összesített 1.'!$C$42)</f>
        <v>3588</v>
      </c>
      <c r="D44" s="109">
        <f>SUM('[1]Kiadások összesített 1.'!$D$42)</f>
        <v>0</v>
      </c>
      <c r="E44" s="112">
        <f>SUM('[1]Kiadások összesített 1.'!$E$42)</f>
        <v>0</v>
      </c>
    </row>
    <row r="45" spans="1:5">
      <c r="A45" s="28">
        <v>44</v>
      </c>
      <c r="B45" s="33" t="s">
        <v>174</v>
      </c>
      <c r="C45" s="113">
        <f>SUM('[1]Bevételek összesített 1.'!$C$79)</f>
        <v>0</v>
      </c>
      <c r="D45" s="113">
        <f>SUM('[1]Bevételek összesített 1.'!$D$79)</f>
        <v>723</v>
      </c>
      <c r="E45" s="114">
        <f>SUM('[1]Bevételek összesített 1.'!$E$79)</f>
        <v>723</v>
      </c>
    </row>
    <row r="46" spans="1:5">
      <c r="A46" s="28">
        <v>40</v>
      </c>
      <c r="B46" s="29" t="s">
        <v>83</v>
      </c>
      <c r="C46" s="109"/>
      <c r="D46" s="109"/>
      <c r="E46" s="112"/>
    </row>
    <row r="47" spans="1:5">
      <c r="A47" s="30">
        <v>41</v>
      </c>
      <c r="B47" s="32" t="s">
        <v>84</v>
      </c>
      <c r="C47" s="158">
        <f>SUM(C43:C46)</f>
        <v>3588</v>
      </c>
      <c r="D47" s="157">
        <f>SUM(D43:D46)</f>
        <v>723</v>
      </c>
      <c r="E47" s="203">
        <f>SUM(E43:E46)</f>
        <v>723</v>
      </c>
    </row>
    <row r="48" spans="1:5">
      <c r="A48" s="28">
        <v>42</v>
      </c>
      <c r="B48" s="33" t="s">
        <v>85</v>
      </c>
      <c r="C48" s="113">
        <f>SUM(C42,C47)</f>
        <v>35277</v>
      </c>
      <c r="D48" s="113">
        <f>SUM(D42,D47)</f>
        <v>37187</v>
      </c>
      <c r="E48" s="114">
        <f>SUM(E42,E47)</f>
        <v>38922</v>
      </c>
    </row>
    <row r="49" spans="1:5">
      <c r="A49" s="28">
        <v>43</v>
      </c>
      <c r="B49" s="33" t="s">
        <v>86</v>
      </c>
      <c r="C49" s="113">
        <f>SUM('[1]Bevételek összesített 1.'!$C$76)</f>
        <v>3311</v>
      </c>
      <c r="D49" s="113">
        <f>SUM('[1]Bevételek összesített 1.'!$D$76)</f>
        <v>3311</v>
      </c>
      <c r="E49" s="114">
        <f>SUM('[1]Bevételek összesített 1.'!$E$76)</f>
        <v>3351</v>
      </c>
    </row>
    <row r="50" spans="1:5">
      <c r="A50" s="28">
        <v>42</v>
      </c>
      <c r="B50" s="33" t="s">
        <v>87</v>
      </c>
      <c r="C50" s="113"/>
      <c r="D50" s="113"/>
      <c r="E50" s="114"/>
    </row>
    <row r="51" spans="1:5" ht="13.5" thickBot="1">
      <c r="A51" s="88">
        <v>45</v>
      </c>
      <c r="B51" s="89" t="s">
        <v>88</v>
      </c>
      <c r="C51" s="115"/>
      <c r="D51" s="115"/>
      <c r="E51" s="116"/>
    </row>
    <row r="52" spans="1:5" ht="13.5" thickBot="1">
      <c r="A52" s="92">
        <v>46</v>
      </c>
      <c r="B52" s="93" t="s">
        <v>89</v>
      </c>
      <c r="C52" s="117">
        <f>SUM(C48:C51)</f>
        <v>38588</v>
      </c>
      <c r="D52" s="117">
        <f>SUM(D48:D51)</f>
        <v>40498</v>
      </c>
      <c r="E52" s="118">
        <f>SUM(E48:E51)</f>
        <v>42273</v>
      </c>
    </row>
    <row r="53" spans="1:5">
      <c r="A53" s="90">
        <v>47</v>
      </c>
      <c r="B53" s="91" t="s">
        <v>132</v>
      </c>
      <c r="C53" s="119">
        <f>SUM(C19-C42)</f>
        <v>-7824</v>
      </c>
      <c r="D53" s="119">
        <f>SUM(D19-D42)</f>
        <v>-6984</v>
      </c>
      <c r="E53" s="204">
        <f>SUM(E19-E42)</f>
        <v>-10763</v>
      </c>
    </row>
    <row r="54" spans="1:5">
      <c r="A54" s="28">
        <v>48</v>
      </c>
      <c r="B54" s="33" t="s">
        <v>90</v>
      </c>
      <c r="C54" s="113">
        <f>SUM(C47-C24)</f>
        <v>-11135</v>
      </c>
      <c r="D54" s="113">
        <f>SUM(D47-D24)</f>
        <v>-10295</v>
      </c>
      <c r="E54" s="114">
        <f>SUM(E47-E24)</f>
        <v>-9572</v>
      </c>
    </row>
    <row r="55" spans="1:5">
      <c r="A55" s="28">
        <v>49</v>
      </c>
      <c r="B55" s="33" t="s">
        <v>91</v>
      </c>
      <c r="C55" s="113">
        <f t="shared" ref="C55:E56" si="1">SUM(C50-C27)</f>
        <v>0</v>
      </c>
      <c r="D55" s="113">
        <f t="shared" si="1"/>
        <v>0</v>
      </c>
      <c r="E55" s="114">
        <f t="shared" si="1"/>
        <v>0</v>
      </c>
    </row>
    <row r="56" spans="1:5" ht="13.5" thickBot="1">
      <c r="A56" s="34">
        <v>50</v>
      </c>
      <c r="B56" s="35" t="s">
        <v>92</v>
      </c>
      <c r="C56" s="120">
        <f t="shared" si="1"/>
        <v>0</v>
      </c>
      <c r="D56" s="120">
        <f t="shared" si="1"/>
        <v>0</v>
      </c>
      <c r="E56" s="205">
        <f t="shared" si="1"/>
        <v>0</v>
      </c>
    </row>
  </sheetData>
  <mergeCells count="2">
    <mergeCell ref="E5:E6"/>
    <mergeCell ref="A3:E3"/>
  </mergeCells>
  <phoneticPr fontId="16" type="noConversion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>
    <oddHeader>&amp;C
&amp;R&amp;"Times New Roman CE,Dőlt"&amp;12 3.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B26" sqref="B26"/>
    </sheetView>
  </sheetViews>
  <sheetFormatPr defaultRowHeight="12.75"/>
  <cols>
    <col min="1" max="1" width="10.83203125" style="212" customWidth="1"/>
    <col min="2" max="2" width="79.33203125" style="212" customWidth="1"/>
    <col min="3" max="3" width="17.6640625" style="212" customWidth="1"/>
    <col min="4" max="16384" width="9.33203125" style="212"/>
  </cols>
  <sheetData>
    <row r="1" spans="1:3" s="208" customFormat="1" ht="31.5">
      <c r="A1" s="206" t="s">
        <v>177</v>
      </c>
      <c r="B1" s="206" t="s">
        <v>25</v>
      </c>
      <c r="C1" s="207" t="s">
        <v>178</v>
      </c>
    </row>
    <row r="2" spans="1:3" ht="15" customHeight="1">
      <c r="A2" s="209" t="s">
        <v>179</v>
      </c>
      <c r="B2" s="210" t="s">
        <v>180</v>
      </c>
      <c r="C2" s="211">
        <v>38199</v>
      </c>
    </row>
    <row r="3" spans="1:3" ht="15" customHeight="1">
      <c r="A3" s="209" t="s">
        <v>181</v>
      </c>
      <c r="B3" s="210" t="s">
        <v>182</v>
      </c>
      <c r="C3" s="211">
        <v>27436</v>
      </c>
    </row>
    <row r="4" spans="1:3" ht="15" customHeight="1">
      <c r="A4" s="213" t="s">
        <v>183</v>
      </c>
      <c r="B4" s="214" t="s">
        <v>184</v>
      </c>
      <c r="C4" s="215">
        <f>C2-C3</f>
        <v>10763</v>
      </c>
    </row>
    <row r="5" spans="1:3" ht="15" customHeight="1">
      <c r="A5" s="209" t="s">
        <v>185</v>
      </c>
      <c r="B5" s="210" t="s">
        <v>186</v>
      </c>
      <c r="C5" s="211">
        <v>4074</v>
      </c>
    </row>
    <row r="6" spans="1:3" ht="15" customHeight="1">
      <c r="A6" s="209" t="s">
        <v>187</v>
      </c>
      <c r="B6" s="210" t="s">
        <v>188</v>
      </c>
      <c r="C6" s="211">
        <v>10295</v>
      </c>
    </row>
    <row r="7" spans="1:3" ht="15" customHeight="1">
      <c r="A7" s="213" t="s">
        <v>189</v>
      </c>
      <c r="B7" s="214" t="s">
        <v>190</v>
      </c>
      <c r="C7" s="215">
        <f>C5-C6</f>
        <v>-6221</v>
      </c>
    </row>
    <row r="8" spans="1:3" ht="15" customHeight="1">
      <c r="A8" s="213" t="s">
        <v>191</v>
      </c>
      <c r="B8" s="214" t="s">
        <v>192</v>
      </c>
      <c r="C8" s="215">
        <f>C4+C7</f>
        <v>4542</v>
      </c>
    </row>
    <row r="9" spans="1:3" ht="15" customHeight="1">
      <c r="A9" s="209" t="s">
        <v>193</v>
      </c>
      <c r="B9" s="210" t="s">
        <v>194</v>
      </c>
      <c r="C9" s="211">
        <v>0</v>
      </c>
    </row>
    <row r="10" spans="1:3" ht="15" customHeight="1">
      <c r="A10" s="209" t="s">
        <v>195</v>
      </c>
      <c r="B10" s="210" t="s">
        <v>196</v>
      </c>
      <c r="C10" s="211">
        <v>0</v>
      </c>
    </row>
    <row r="11" spans="1:3" ht="15" customHeight="1">
      <c r="A11" s="213" t="s">
        <v>197</v>
      </c>
      <c r="B11" s="214" t="s">
        <v>198</v>
      </c>
      <c r="C11" s="215">
        <f>C9-C10</f>
        <v>0</v>
      </c>
    </row>
    <row r="12" spans="1:3" ht="15" customHeight="1">
      <c r="A12" s="209" t="s">
        <v>199</v>
      </c>
      <c r="B12" s="210" t="s">
        <v>200</v>
      </c>
      <c r="C12" s="211">
        <v>0</v>
      </c>
    </row>
    <row r="13" spans="1:3" ht="15" customHeight="1">
      <c r="A13" s="209" t="s">
        <v>201</v>
      </c>
      <c r="B13" s="210" t="s">
        <v>202</v>
      </c>
      <c r="C13" s="211">
        <v>0</v>
      </c>
    </row>
    <row r="14" spans="1:3" ht="15" customHeight="1">
      <c r="A14" s="213" t="s">
        <v>203</v>
      </c>
      <c r="B14" s="214" t="s">
        <v>204</v>
      </c>
      <c r="C14" s="215">
        <f>C12-C13</f>
        <v>0</v>
      </c>
    </row>
    <row r="15" spans="1:3" ht="15" customHeight="1">
      <c r="A15" s="213" t="s">
        <v>205</v>
      </c>
      <c r="B15" s="214" t="s">
        <v>206</v>
      </c>
      <c r="C15" s="215">
        <f>C11+C14</f>
        <v>0</v>
      </c>
    </row>
    <row r="16" spans="1:3" ht="15" customHeight="1">
      <c r="A16" s="213" t="s">
        <v>207</v>
      </c>
      <c r="B16" s="214" t="s">
        <v>208</v>
      </c>
      <c r="C16" s="215">
        <f>C15+C8</f>
        <v>4542</v>
      </c>
    </row>
    <row r="17" spans="1:3" ht="15" customHeight="1">
      <c r="A17" s="213" t="s">
        <v>209</v>
      </c>
      <c r="B17" s="214" t="s">
        <v>210</v>
      </c>
      <c r="C17" s="215">
        <v>0</v>
      </c>
    </row>
    <row r="18" spans="1:3" ht="15" customHeight="1">
      <c r="A18" s="213" t="s">
        <v>211</v>
      </c>
      <c r="B18" s="214" t="s">
        <v>212</v>
      </c>
      <c r="C18" s="215">
        <f>C8-C17</f>
        <v>4542</v>
      </c>
    </row>
    <row r="19" spans="1:3" ht="15" customHeight="1">
      <c r="A19" s="213" t="s">
        <v>213</v>
      </c>
      <c r="B19" s="214" t="s">
        <v>214</v>
      </c>
      <c r="C19" s="215">
        <v>0</v>
      </c>
    </row>
    <row r="20" spans="1:3" ht="15" customHeight="1">
      <c r="A20" s="213" t="s">
        <v>215</v>
      </c>
      <c r="B20" s="214" t="s">
        <v>216</v>
      </c>
      <c r="C20" s="215">
        <v>0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 xml:space="preserve">&amp;C&amp;"Times New Roman CE,Félkövér"BONYHÁDVARASD KÖZSÉG ÖNKORMÁNYZATA
2014. ÉVI MARADVÁNYKIMUTATÁSA&amp;R4. sz.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44"/>
  <sheetViews>
    <sheetView view="pageLayout" zoomScaleSheetLayoutView="100" workbookViewId="0">
      <selection activeCell="H12" sqref="H12"/>
    </sheetView>
  </sheetViews>
  <sheetFormatPr defaultRowHeight="12.75"/>
  <cols>
    <col min="1" max="1" width="7.83203125" style="212" customWidth="1"/>
    <col min="2" max="2" width="80.6640625" style="212" customWidth="1"/>
    <col min="3" max="4" width="12.1640625" style="212" customWidth="1"/>
    <col min="5" max="5" width="14.6640625" style="212" customWidth="1"/>
    <col min="6" max="16384" width="9.33203125" style="212"/>
  </cols>
  <sheetData>
    <row r="1" spans="1:5" ht="15.75" customHeight="1" thickBot="1">
      <c r="B1" s="437" t="s">
        <v>452</v>
      </c>
      <c r="C1" s="437"/>
      <c r="D1" s="437"/>
      <c r="E1" s="437"/>
    </row>
    <row r="2" spans="1:5" s="330" customFormat="1" ht="15" customHeight="1">
      <c r="A2" s="438" t="s">
        <v>0</v>
      </c>
      <c r="B2" s="440" t="s">
        <v>25</v>
      </c>
      <c r="C2" s="440" t="s">
        <v>335</v>
      </c>
      <c r="D2" s="440" t="s">
        <v>387</v>
      </c>
      <c r="E2" s="435" t="s">
        <v>388</v>
      </c>
    </row>
    <row r="3" spans="1:5" s="330" customFormat="1" ht="21" customHeight="1" thickBot="1">
      <c r="A3" s="439"/>
      <c r="B3" s="441"/>
      <c r="C3" s="442"/>
      <c r="D3" s="442"/>
      <c r="E3" s="436"/>
    </row>
    <row r="4" spans="1:5">
      <c r="A4" s="331" t="s">
        <v>179</v>
      </c>
      <c r="B4" s="332" t="s">
        <v>389</v>
      </c>
      <c r="C4" s="333">
        <v>0</v>
      </c>
      <c r="D4" s="333">
        <v>0</v>
      </c>
      <c r="E4" s="334">
        <v>8044</v>
      </c>
    </row>
    <row r="5" spans="1:5" ht="25.5">
      <c r="A5" s="335" t="s">
        <v>181</v>
      </c>
      <c r="B5" s="210" t="s">
        <v>390</v>
      </c>
      <c r="C5" s="336">
        <v>0</v>
      </c>
      <c r="D5" s="336">
        <v>0</v>
      </c>
      <c r="E5" s="337">
        <v>447</v>
      </c>
    </row>
    <row r="6" spans="1:5" ht="13.5" thickBot="1">
      <c r="A6" s="338" t="s">
        <v>183</v>
      </c>
      <c r="B6" s="339" t="s">
        <v>391</v>
      </c>
      <c r="C6" s="340">
        <v>0</v>
      </c>
      <c r="D6" s="340">
        <v>0</v>
      </c>
      <c r="E6" s="341">
        <v>1409</v>
      </c>
    </row>
    <row r="7" spans="1:5" ht="26.25" thickBot="1">
      <c r="A7" s="342" t="s">
        <v>185</v>
      </c>
      <c r="B7" s="343" t="s">
        <v>392</v>
      </c>
      <c r="C7" s="344">
        <v>0</v>
      </c>
      <c r="D7" s="344">
        <v>0</v>
      </c>
      <c r="E7" s="345">
        <f>SUM(E4:E6)</f>
        <v>9900</v>
      </c>
    </row>
    <row r="8" spans="1:5">
      <c r="A8" s="331" t="s">
        <v>187</v>
      </c>
      <c r="B8" s="332" t="s">
        <v>393</v>
      </c>
      <c r="C8" s="333">
        <v>0</v>
      </c>
      <c r="D8" s="333">
        <v>0</v>
      </c>
      <c r="E8" s="334">
        <v>0</v>
      </c>
    </row>
    <row r="9" spans="1:5" ht="13.5" thickBot="1">
      <c r="A9" s="338" t="s">
        <v>189</v>
      </c>
      <c r="B9" s="339" t="s">
        <v>394</v>
      </c>
      <c r="C9" s="340">
        <v>0</v>
      </c>
      <c r="D9" s="340">
        <v>0</v>
      </c>
      <c r="E9" s="341">
        <v>0</v>
      </c>
    </row>
    <row r="10" spans="1:5" ht="13.5" thickBot="1">
      <c r="A10" s="342" t="s">
        <v>191</v>
      </c>
      <c r="B10" s="343" t="s">
        <v>395</v>
      </c>
      <c r="C10" s="344">
        <v>0</v>
      </c>
      <c r="D10" s="344">
        <v>0</v>
      </c>
      <c r="E10" s="345">
        <v>0</v>
      </c>
    </row>
    <row r="11" spans="1:5">
      <c r="A11" s="331" t="s">
        <v>193</v>
      </c>
      <c r="B11" s="332" t="s">
        <v>396</v>
      </c>
      <c r="C11" s="333">
        <v>0</v>
      </c>
      <c r="D11" s="333">
        <v>0</v>
      </c>
      <c r="E11" s="334">
        <v>93</v>
      </c>
    </row>
    <row r="12" spans="1:5">
      <c r="A12" s="335" t="s">
        <v>195</v>
      </c>
      <c r="B12" s="210" t="s">
        <v>397</v>
      </c>
      <c r="C12" s="336">
        <v>0</v>
      </c>
      <c r="D12" s="336">
        <v>0</v>
      </c>
      <c r="E12" s="337">
        <v>1231</v>
      </c>
    </row>
    <row r="13" spans="1:5" ht="13.5" thickBot="1">
      <c r="A13" s="338" t="s">
        <v>197</v>
      </c>
      <c r="B13" s="339" t="s">
        <v>398</v>
      </c>
      <c r="C13" s="340">
        <v>0</v>
      </c>
      <c r="D13" s="340">
        <v>0</v>
      </c>
      <c r="E13" s="341">
        <v>0</v>
      </c>
    </row>
    <row r="14" spans="1:5" ht="13.5" thickBot="1">
      <c r="A14" s="342" t="s">
        <v>199</v>
      </c>
      <c r="B14" s="343" t="s">
        <v>399</v>
      </c>
      <c r="C14" s="344">
        <v>0</v>
      </c>
      <c r="D14" s="344">
        <v>0</v>
      </c>
      <c r="E14" s="345">
        <f>SUM(E11:E13)</f>
        <v>1324</v>
      </c>
    </row>
    <row r="15" spans="1:5">
      <c r="A15" s="331" t="s">
        <v>201</v>
      </c>
      <c r="B15" s="332" t="s">
        <v>400</v>
      </c>
      <c r="C15" s="333">
        <v>0</v>
      </c>
      <c r="D15" s="333">
        <v>0</v>
      </c>
      <c r="E15" s="334">
        <v>1151</v>
      </c>
    </row>
    <row r="16" spans="1:5">
      <c r="A16" s="335" t="s">
        <v>203</v>
      </c>
      <c r="B16" s="210" t="s">
        <v>401</v>
      </c>
      <c r="C16" s="336">
        <v>0</v>
      </c>
      <c r="D16" s="336">
        <v>0</v>
      </c>
      <c r="E16" s="337">
        <v>5085</v>
      </c>
    </row>
    <row r="17" spans="1:5">
      <c r="A17" s="335" t="s">
        <v>205</v>
      </c>
      <c r="B17" s="210" t="s">
        <v>402</v>
      </c>
      <c r="C17" s="336">
        <v>0</v>
      </c>
      <c r="D17" s="336">
        <v>0</v>
      </c>
      <c r="E17" s="337">
        <v>0</v>
      </c>
    </row>
    <row r="18" spans="1:5" ht="13.5" thickBot="1">
      <c r="A18" s="338" t="s">
        <v>207</v>
      </c>
      <c r="B18" s="339" t="s">
        <v>403</v>
      </c>
      <c r="C18" s="340">
        <v>0</v>
      </c>
      <c r="D18" s="340">
        <v>0</v>
      </c>
      <c r="E18" s="341">
        <v>0</v>
      </c>
    </row>
    <row r="19" spans="1:5" ht="13.5" thickBot="1">
      <c r="A19" s="342" t="s">
        <v>209</v>
      </c>
      <c r="B19" s="343" t="s">
        <v>404</v>
      </c>
      <c r="C19" s="344">
        <v>0</v>
      </c>
      <c r="D19" s="344">
        <v>0</v>
      </c>
      <c r="E19" s="345">
        <f>SUM(E15:E18)</f>
        <v>6236</v>
      </c>
    </row>
    <row r="20" spans="1:5">
      <c r="A20" s="331" t="s">
        <v>211</v>
      </c>
      <c r="B20" s="332" t="s">
        <v>405</v>
      </c>
      <c r="C20" s="333">
        <v>0</v>
      </c>
      <c r="D20" s="333">
        <v>0</v>
      </c>
      <c r="E20" s="334">
        <v>5711</v>
      </c>
    </row>
    <row r="21" spans="1:5">
      <c r="A21" s="335" t="s">
        <v>213</v>
      </c>
      <c r="B21" s="210" t="s">
        <v>406</v>
      </c>
      <c r="C21" s="336">
        <v>0</v>
      </c>
      <c r="D21" s="336">
        <v>0</v>
      </c>
      <c r="E21" s="337">
        <v>1762</v>
      </c>
    </row>
    <row r="22" spans="1:5" ht="13.5" thickBot="1">
      <c r="A22" s="338" t="s">
        <v>215</v>
      </c>
      <c r="B22" s="339" t="s">
        <v>407</v>
      </c>
      <c r="C22" s="340">
        <v>0</v>
      </c>
      <c r="D22" s="340">
        <v>0</v>
      </c>
      <c r="E22" s="341">
        <v>1317</v>
      </c>
    </row>
    <row r="23" spans="1:5" ht="13.5" thickBot="1">
      <c r="A23" s="342" t="s">
        <v>408</v>
      </c>
      <c r="B23" s="343" t="s">
        <v>409</v>
      </c>
      <c r="C23" s="344">
        <v>0</v>
      </c>
      <c r="D23" s="344">
        <v>0</v>
      </c>
      <c r="E23" s="345">
        <f>SUM(E20:E22)</f>
        <v>8790</v>
      </c>
    </row>
    <row r="24" spans="1:5" ht="13.5" thickBot="1">
      <c r="A24" s="342" t="s">
        <v>410</v>
      </c>
      <c r="B24" s="343" t="s">
        <v>411</v>
      </c>
      <c r="C24" s="344">
        <v>0</v>
      </c>
      <c r="D24" s="344">
        <v>0</v>
      </c>
      <c r="E24" s="345">
        <v>12733</v>
      </c>
    </row>
    <row r="25" spans="1:5" ht="13.5" thickBot="1">
      <c r="A25" s="342" t="s">
        <v>412</v>
      </c>
      <c r="B25" s="343" t="s">
        <v>413</v>
      </c>
      <c r="C25" s="344">
        <v>0</v>
      </c>
      <c r="D25" s="344">
        <v>0</v>
      </c>
      <c r="E25" s="345">
        <v>20109</v>
      </c>
    </row>
    <row r="26" spans="1:5" ht="26.25" thickBot="1">
      <c r="A26" s="342" t="s">
        <v>414</v>
      </c>
      <c r="B26" s="343" t="s">
        <v>415</v>
      </c>
      <c r="C26" s="344">
        <v>0</v>
      </c>
      <c r="D26" s="344">
        <v>0</v>
      </c>
      <c r="E26" s="345">
        <v>-36644</v>
      </c>
    </row>
    <row r="27" spans="1:5">
      <c r="A27" s="331" t="s">
        <v>416</v>
      </c>
      <c r="B27" s="332" t="s">
        <v>417</v>
      </c>
      <c r="C27" s="333">
        <v>0</v>
      </c>
      <c r="D27" s="333">
        <v>0</v>
      </c>
      <c r="E27" s="334"/>
    </row>
    <row r="28" spans="1:5">
      <c r="A28" s="335" t="s">
        <v>418</v>
      </c>
      <c r="B28" s="210" t="s">
        <v>419</v>
      </c>
      <c r="C28" s="336">
        <v>0</v>
      </c>
      <c r="D28" s="336">
        <v>0</v>
      </c>
      <c r="E28" s="337">
        <v>55</v>
      </c>
    </row>
    <row r="29" spans="1:5" ht="25.5">
      <c r="A29" s="335" t="s">
        <v>420</v>
      </c>
      <c r="B29" s="210" t="s">
        <v>421</v>
      </c>
      <c r="C29" s="336">
        <v>0</v>
      </c>
      <c r="D29" s="336">
        <v>0</v>
      </c>
      <c r="E29" s="337">
        <v>0</v>
      </c>
    </row>
    <row r="30" spans="1:5" ht="13.5" thickBot="1">
      <c r="A30" s="338" t="s">
        <v>422</v>
      </c>
      <c r="B30" s="339" t="s">
        <v>423</v>
      </c>
      <c r="C30" s="340">
        <v>0</v>
      </c>
      <c r="D30" s="340">
        <v>0</v>
      </c>
      <c r="E30" s="341">
        <v>0</v>
      </c>
    </row>
    <row r="31" spans="1:5" ht="26.25" thickBot="1">
      <c r="A31" s="342" t="s">
        <v>424</v>
      </c>
      <c r="B31" s="343" t="s">
        <v>425</v>
      </c>
      <c r="C31" s="344">
        <v>0</v>
      </c>
      <c r="D31" s="344">
        <v>0</v>
      </c>
      <c r="E31" s="345">
        <f>SUM(E27:E30)</f>
        <v>55</v>
      </c>
    </row>
    <row r="32" spans="1:5">
      <c r="A32" s="331" t="s">
        <v>426</v>
      </c>
      <c r="B32" s="332" t="s">
        <v>427</v>
      </c>
      <c r="C32" s="333">
        <v>0</v>
      </c>
      <c r="D32" s="333">
        <v>0</v>
      </c>
      <c r="E32" s="334">
        <v>1</v>
      </c>
    </row>
    <row r="33" spans="1:5">
      <c r="A33" s="335" t="s">
        <v>428</v>
      </c>
      <c r="B33" s="210" t="s">
        <v>429</v>
      </c>
      <c r="C33" s="336">
        <v>0</v>
      </c>
      <c r="D33" s="336">
        <v>0</v>
      </c>
      <c r="E33" s="337">
        <v>0</v>
      </c>
    </row>
    <row r="34" spans="1:5">
      <c r="A34" s="335" t="s">
        <v>430</v>
      </c>
      <c r="B34" s="210" t="s">
        <v>431</v>
      </c>
      <c r="C34" s="336">
        <v>0</v>
      </c>
      <c r="D34" s="336">
        <v>0</v>
      </c>
      <c r="E34" s="337">
        <v>0</v>
      </c>
    </row>
    <row r="35" spans="1:5" ht="13.5" thickBot="1">
      <c r="A35" s="338" t="s">
        <v>432</v>
      </c>
      <c r="B35" s="339" t="s">
        <v>433</v>
      </c>
      <c r="C35" s="340">
        <v>0</v>
      </c>
      <c r="D35" s="340">
        <v>0</v>
      </c>
      <c r="E35" s="341">
        <v>0</v>
      </c>
    </row>
    <row r="36" spans="1:5" ht="13.5" thickBot="1">
      <c r="A36" s="342" t="s">
        <v>434</v>
      </c>
      <c r="B36" s="343" t="s">
        <v>435</v>
      </c>
      <c r="C36" s="344">
        <v>0</v>
      </c>
      <c r="D36" s="344">
        <v>0</v>
      </c>
      <c r="E36" s="345">
        <f>SUM(E32:E35)</f>
        <v>1</v>
      </c>
    </row>
    <row r="37" spans="1:5" ht="13.5" thickBot="1">
      <c r="A37" s="342" t="s">
        <v>436</v>
      </c>
      <c r="B37" s="343" t="s">
        <v>437</v>
      </c>
      <c r="C37" s="344">
        <v>0</v>
      </c>
      <c r="D37" s="344">
        <v>0</v>
      </c>
      <c r="E37" s="345">
        <v>54</v>
      </c>
    </row>
    <row r="38" spans="1:5" ht="13.5" thickBot="1">
      <c r="A38" s="342" t="s">
        <v>438</v>
      </c>
      <c r="B38" s="343" t="s">
        <v>439</v>
      </c>
      <c r="C38" s="344">
        <v>0</v>
      </c>
      <c r="D38" s="344">
        <v>0</v>
      </c>
      <c r="E38" s="345">
        <v>-36590</v>
      </c>
    </row>
    <row r="39" spans="1:5">
      <c r="A39" s="331" t="s">
        <v>440</v>
      </c>
      <c r="B39" s="332" t="s">
        <v>441</v>
      </c>
      <c r="C39" s="333">
        <v>0</v>
      </c>
      <c r="D39" s="333">
        <v>0</v>
      </c>
      <c r="E39" s="334">
        <v>4099</v>
      </c>
    </row>
    <row r="40" spans="1:5" ht="13.5" thickBot="1">
      <c r="A40" s="338" t="s">
        <v>442</v>
      </c>
      <c r="B40" s="339" t="s">
        <v>443</v>
      </c>
      <c r="C40" s="340">
        <v>0</v>
      </c>
      <c r="D40" s="340">
        <v>0</v>
      </c>
      <c r="E40" s="341">
        <v>25855</v>
      </c>
    </row>
    <row r="41" spans="1:5" ht="13.5" thickBot="1">
      <c r="A41" s="342" t="s">
        <v>444</v>
      </c>
      <c r="B41" s="343" t="s">
        <v>445</v>
      </c>
      <c r="C41" s="344">
        <v>0</v>
      </c>
      <c r="D41" s="344">
        <v>0</v>
      </c>
      <c r="E41" s="345">
        <f>SUM(E39:E40)</f>
        <v>29954</v>
      </c>
    </row>
    <row r="42" spans="1:5" ht="13.5" thickBot="1">
      <c r="A42" s="342" t="s">
        <v>446</v>
      </c>
      <c r="B42" s="343" t="s">
        <v>447</v>
      </c>
      <c r="C42" s="344">
        <v>0</v>
      </c>
      <c r="D42" s="344">
        <v>0</v>
      </c>
      <c r="E42" s="345">
        <v>1377</v>
      </c>
    </row>
    <row r="43" spans="1:5" ht="13.5" thickBot="1">
      <c r="A43" s="342" t="s">
        <v>448</v>
      </c>
      <c r="B43" s="343" t="s">
        <v>449</v>
      </c>
      <c r="C43" s="344">
        <v>0</v>
      </c>
      <c r="D43" s="344">
        <v>0</v>
      </c>
      <c r="E43" s="345">
        <f>SUM(E41-E42)</f>
        <v>28577</v>
      </c>
    </row>
    <row r="44" spans="1:5" ht="13.5" thickBot="1">
      <c r="A44" s="342" t="s">
        <v>450</v>
      </c>
      <c r="B44" s="343" t="s">
        <v>451</v>
      </c>
      <c r="C44" s="344">
        <v>0</v>
      </c>
      <c r="D44" s="344">
        <v>0</v>
      </c>
      <c r="E44" s="345">
        <f>SUM(E38+E43)</f>
        <v>-8013</v>
      </c>
    </row>
  </sheetData>
  <mergeCells count="6">
    <mergeCell ref="E2:E3"/>
    <mergeCell ref="B1:E1"/>
    <mergeCell ref="A2:A3"/>
    <mergeCell ref="B2:B3"/>
    <mergeCell ref="C2:C3"/>
    <mergeCell ref="D2:D3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  <headerFooter>
    <oddHeader>&amp;C&amp;"Times New Roman CE,Félkövér"BONYHÁDVARASD KÖZSÉG ÖNKORMÁNYZATA
2014. ÉVI EREDMÉNYKIMUTATÁSA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H21"/>
  <sheetViews>
    <sheetView workbookViewId="0">
      <selection activeCell="E8" sqref="E8"/>
    </sheetView>
  </sheetViews>
  <sheetFormatPr defaultRowHeight="12.75"/>
  <cols>
    <col min="1" max="1" width="23.33203125" style="36" customWidth="1"/>
    <col min="2" max="2" width="50.5" style="36" customWidth="1"/>
    <col min="3" max="3" width="40.83203125" style="36" customWidth="1"/>
  </cols>
  <sheetData>
    <row r="2" spans="1:8" ht="15.75">
      <c r="A2" s="444" t="s">
        <v>134</v>
      </c>
      <c r="B2" s="444"/>
      <c r="C2" s="444"/>
      <c r="D2" s="121"/>
      <c r="E2" s="121"/>
      <c r="F2" s="121"/>
      <c r="G2" s="121"/>
      <c r="H2" s="121"/>
    </row>
    <row r="3" spans="1:8" ht="14.25">
      <c r="A3" s="443" t="s">
        <v>143</v>
      </c>
      <c r="B3" s="443"/>
      <c r="C3" s="443"/>
      <c r="E3" t="s">
        <v>140</v>
      </c>
    </row>
    <row r="4" spans="1:8" ht="14.25">
      <c r="A4" s="79" t="s">
        <v>139</v>
      </c>
      <c r="B4" s="79"/>
      <c r="C4" s="79"/>
      <c r="E4" t="s">
        <v>137</v>
      </c>
    </row>
    <row r="5" spans="1:8" ht="14.25">
      <c r="A5" s="79"/>
      <c r="B5" s="79"/>
      <c r="C5" s="79"/>
    </row>
    <row r="6" spans="1:8" ht="14.25" thickBot="1">
      <c r="A6" s="37"/>
      <c r="B6" s="37"/>
      <c r="C6" s="122" t="s">
        <v>54</v>
      </c>
      <c r="E6" t="s">
        <v>138</v>
      </c>
    </row>
    <row r="7" spans="1:8" ht="15" thickBot="1">
      <c r="A7" s="136" t="s">
        <v>0</v>
      </c>
      <c r="B7" s="137" t="s">
        <v>25</v>
      </c>
      <c r="C7" s="138" t="s">
        <v>93</v>
      </c>
    </row>
    <row r="8" spans="1:8" ht="26.25" thickBot="1">
      <c r="A8" s="142" t="s">
        <v>136</v>
      </c>
      <c r="B8" s="159" t="s">
        <v>175</v>
      </c>
      <c r="C8" s="143">
        <f>SUM(C9:C10)</f>
        <v>3311</v>
      </c>
    </row>
    <row r="9" spans="1:8">
      <c r="A9" s="139" t="s">
        <v>3</v>
      </c>
      <c r="B9" s="140" t="s">
        <v>94</v>
      </c>
      <c r="C9" s="141">
        <v>3257</v>
      </c>
    </row>
    <row r="10" spans="1:8">
      <c r="A10" s="38" t="s">
        <v>4</v>
      </c>
      <c r="B10" s="39" t="s">
        <v>95</v>
      </c>
      <c r="C10" s="123">
        <v>54</v>
      </c>
    </row>
    <row r="11" spans="1:8">
      <c r="A11" s="38"/>
      <c r="B11" s="39"/>
      <c r="C11" s="40"/>
    </row>
    <row r="12" spans="1:8">
      <c r="A12" s="38" t="s">
        <v>5</v>
      </c>
      <c r="B12" s="41" t="s">
        <v>96</v>
      </c>
      <c r="C12" s="40">
        <v>38962</v>
      </c>
    </row>
    <row r="13" spans="1:8" ht="13.5" thickBot="1">
      <c r="A13" s="42" t="s">
        <v>6</v>
      </c>
      <c r="B13" s="43" t="s">
        <v>97</v>
      </c>
      <c r="C13" s="44">
        <v>38540</v>
      </c>
    </row>
    <row r="14" spans="1:8" ht="26.25" thickBot="1">
      <c r="A14" s="145" t="s">
        <v>7</v>
      </c>
      <c r="B14" s="159" t="s">
        <v>176</v>
      </c>
      <c r="C14" s="143">
        <f>SUM(C15:C16)</f>
        <v>3733</v>
      </c>
    </row>
    <row r="15" spans="1:8">
      <c r="A15" s="139" t="s">
        <v>8</v>
      </c>
      <c r="B15" s="140" t="s">
        <v>94</v>
      </c>
      <c r="C15" s="144">
        <v>3676</v>
      </c>
    </row>
    <row r="16" spans="1:8" ht="13.5" thickBot="1">
      <c r="A16" s="45" t="s">
        <v>9</v>
      </c>
      <c r="B16" s="46" t="s">
        <v>95</v>
      </c>
      <c r="C16" s="47">
        <v>57</v>
      </c>
    </row>
    <row r="21" spans="3:3">
      <c r="C21" s="135" t="s">
        <v>135</v>
      </c>
    </row>
  </sheetData>
  <mergeCells count="2">
    <mergeCell ref="A3:C3"/>
    <mergeCell ref="A2:C2"/>
  </mergeCells>
  <phoneticPr fontId="16" type="noConversion"/>
  <conditionalFormatting sqref="C14 C8">
    <cfRule type="cellIs" dxfId="1" priority="1" stopIfTrue="1" operator="notEqual">
      <formula>SUM(C9:C10)</formula>
    </cfRule>
  </conditionalFormatting>
  <conditionalFormatting sqref="C9">
    <cfRule type="cellIs" dxfId="0" priority="2" stopIfTrue="1" operator="notEqual">
      <formula>SUM(C10:C12)</formula>
    </cfRule>
  </conditionalFormatting>
  <pageMargins left="0.75" right="0.75" top="1" bottom="1" header="0.5" footer="0.5"/>
  <pageSetup paperSize="9" orientation="landscape" r:id="rId1"/>
  <headerFooter alignWithMargins="0">
    <oddHeader>&amp;L
&amp;R&amp;"Times New Roman CE,Dőlt"&amp;12 6.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72"/>
  <sheetViews>
    <sheetView zoomScaleSheetLayoutView="100" workbookViewId="0">
      <selection sqref="A1:D1"/>
    </sheetView>
  </sheetViews>
  <sheetFormatPr defaultColWidth="67.1640625" defaultRowHeight="15.75"/>
  <cols>
    <col min="1" max="1" width="121.6640625" style="242" customWidth="1"/>
    <col min="2" max="2" width="6.1640625" style="243" customWidth="1"/>
    <col min="3" max="4" width="20.33203125" style="242" customWidth="1"/>
    <col min="5" max="255" width="12" style="242" customWidth="1"/>
    <col min="256" max="16384" width="67.1640625" style="242"/>
  </cols>
  <sheetData>
    <row r="1" spans="1:4" ht="34.5" customHeight="1">
      <c r="A1" s="446" t="s">
        <v>248</v>
      </c>
      <c r="B1" s="447"/>
      <c r="C1" s="447"/>
      <c r="D1" s="447"/>
    </row>
    <row r="2" spans="1:4">
      <c r="A2" s="328"/>
      <c r="B2" s="329"/>
      <c r="C2" s="461" t="s">
        <v>474</v>
      </c>
      <c r="D2" s="461"/>
    </row>
    <row r="3" spans="1:4" ht="16.5" thickBot="1">
      <c r="C3" s="448" t="s">
        <v>473</v>
      </c>
      <c r="D3" s="448"/>
    </row>
    <row r="4" spans="1:4">
      <c r="A4" s="449" t="s">
        <v>249</v>
      </c>
      <c r="B4" s="452" t="s">
        <v>177</v>
      </c>
      <c r="C4" s="455" t="s">
        <v>48</v>
      </c>
      <c r="D4" s="457" t="s">
        <v>250</v>
      </c>
    </row>
    <row r="5" spans="1:4">
      <c r="A5" s="450"/>
      <c r="B5" s="453"/>
      <c r="C5" s="456"/>
      <c r="D5" s="458"/>
    </row>
    <row r="6" spans="1:4">
      <c r="A6" s="451"/>
      <c r="B6" s="454"/>
      <c r="C6" s="459" t="s">
        <v>251</v>
      </c>
      <c r="D6" s="460"/>
    </row>
    <row r="7" spans="1:4" s="246" customFormat="1" ht="16.5" thickBot="1">
      <c r="A7" s="244" t="s">
        <v>252</v>
      </c>
      <c r="B7" s="245" t="s">
        <v>222</v>
      </c>
      <c r="C7" s="245" t="s">
        <v>223</v>
      </c>
      <c r="D7" s="327" t="s">
        <v>253</v>
      </c>
    </row>
    <row r="8" spans="1:4" s="247" customFormat="1">
      <c r="A8" s="394" t="s">
        <v>254</v>
      </c>
      <c r="B8" s="395" t="s">
        <v>225</v>
      </c>
      <c r="C8" s="396">
        <v>151</v>
      </c>
      <c r="D8" s="397">
        <v>119</v>
      </c>
    </row>
    <row r="9" spans="1:4" s="247" customFormat="1">
      <c r="A9" s="398" t="s">
        <v>371</v>
      </c>
      <c r="B9" s="399" t="s">
        <v>227</v>
      </c>
      <c r="C9" s="400">
        <f>SUM(C10+C15+C20+C25+C30)</f>
        <v>534404</v>
      </c>
      <c r="D9" s="401">
        <f>SUM(D10+D15+D20+D25+D30)</f>
        <v>355734</v>
      </c>
    </row>
    <row r="10" spans="1:4" s="247" customFormat="1">
      <c r="A10" s="398" t="s">
        <v>372</v>
      </c>
      <c r="B10" s="399" t="s">
        <v>229</v>
      </c>
      <c r="C10" s="400">
        <f>SUM(C11:C14)</f>
        <v>532091</v>
      </c>
      <c r="D10" s="401">
        <f>SUM(D11:D14)</f>
        <v>354041</v>
      </c>
    </row>
    <row r="11" spans="1:4" s="247" customFormat="1">
      <c r="A11" s="402" t="s">
        <v>255</v>
      </c>
      <c r="B11" s="399" t="s">
        <v>231</v>
      </c>
      <c r="C11" s="403">
        <v>216884</v>
      </c>
      <c r="D11" s="404">
        <v>145999</v>
      </c>
    </row>
    <row r="12" spans="1:4" s="247" customFormat="1" ht="25.5">
      <c r="A12" s="402" t="s">
        <v>256</v>
      </c>
      <c r="B12" s="399" t="s">
        <v>233</v>
      </c>
      <c r="C12" s="403"/>
      <c r="D12" s="404"/>
    </row>
    <row r="13" spans="1:4" s="247" customFormat="1">
      <c r="A13" s="402" t="s">
        <v>257</v>
      </c>
      <c r="B13" s="399" t="s">
        <v>235</v>
      </c>
      <c r="C13" s="403">
        <v>309606</v>
      </c>
      <c r="D13" s="404">
        <v>202440</v>
      </c>
    </row>
    <row r="14" spans="1:4" s="247" customFormat="1">
      <c r="A14" s="402" t="s">
        <v>258</v>
      </c>
      <c r="B14" s="399" t="s">
        <v>237</v>
      </c>
      <c r="C14" s="403">
        <v>5601</v>
      </c>
      <c r="D14" s="404">
        <v>5602</v>
      </c>
    </row>
    <row r="15" spans="1:4" s="247" customFormat="1">
      <c r="A15" s="398" t="s">
        <v>373</v>
      </c>
      <c r="B15" s="399" t="s">
        <v>239</v>
      </c>
      <c r="C15" s="405">
        <f>SUM(C16:C19)</f>
        <v>2313</v>
      </c>
      <c r="D15" s="406">
        <f>SUM(D16:D19)</f>
        <v>1693</v>
      </c>
    </row>
    <row r="16" spans="1:4" s="247" customFormat="1">
      <c r="A16" s="402" t="s">
        <v>259</v>
      </c>
      <c r="B16" s="399" t="s">
        <v>241</v>
      </c>
      <c r="C16" s="403">
        <v>0</v>
      </c>
      <c r="D16" s="404">
        <v>0</v>
      </c>
    </row>
    <row r="17" spans="1:4" s="247" customFormat="1" ht="25.5">
      <c r="A17" s="402" t="s">
        <v>260</v>
      </c>
      <c r="B17" s="399" t="s">
        <v>11</v>
      </c>
      <c r="C17" s="403">
        <v>0</v>
      </c>
      <c r="D17" s="404">
        <v>0</v>
      </c>
    </row>
    <row r="18" spans="1:4" s="247" customFormat="1">
      <c r="A18" s="402" t="s">
        <v>261</v>
      </c>
      <c r="B18" s="399" t="s">
        <v>12</v>
      </c>
      <c r="C18" s="403">
        <v>2313</v>
      </c>
      <c r="D18" s="404">
        <v>1693</v>
      </c>
    </row>
    <row r="19" spans="1:4" s="247" customFormat="1">
      <c r="A19" s="402" t="s">
        <v>262</v>
      </c>
      <c r="B19" s="399" t="s">
        <v>13</v>
      </c>
      <c r="C19" s="403"/>
      <c r="D19" s="404"/>
    </row>
    <row r="20" spans="1:4" s="247" customFormat="1">
      <c r="A20" s="398" t="s">
        <v>374</v>
      </c>
      <c r="B20" s="399" t="s">
        <v>14</v>
      </c>
      <c r="C20" s="407">
        <v>0</v>
      </c>
      <c r="D20" s="408">
        <v>0</v>
      </c>
    </row>
    <row r="21" spans="1:4" s="247" customFormat="1">
      <c r="A21" s="402" t="s">
        <v>263</v>
      </c>
      <c r="B21" s="399" t="s">
        <v>15</v>
      </c>
      <c r="C21" s="403">
        <v>0</v>
      </c>
      <c r="D21" s="404">
        <v>0</v>
      </c>
    </row>
    <row r="22" spans="1:4" s="247" customFormat="1">
      <c r="A22" s="402" t="s">
        <v>264</v>
      </c>
      <c r="B22" s="399" t="s">
        <v>16</v>
      </c>
      <c r="C22" s="403">
        <v>0</v>
      </c>
      <c r="D22" s="404">
        <v>0</v>
      </c>
    </row>
    <row r="23" spans="1:4" s="247" customFormat="1">
      <c r="A23" s="402" t="s">
        <v>265</v>
      </c>
      <c r="B23" s="399" t="s">
        <v>17</v>
      </c>
      <c r="C23" s="403">
        <v>0</v>
      </c>
      <c r="D23" s="404">
        <v>0</v>
      </c>
    </row>
    <row r="24" spans="1:4" s="247" customFormat="1">
      <c r="A24" s="402" t="s">
        <v>266</v>
      </c>
      <c r="B24" s="399" t="s">
        <v>18</v>
      </c>
      <c r="C24" s="403">
        <v>0</v>
      </c>
      <c r="D24" s="404">
        <v>0</v>
      </c>
    </row>
    <row r="25" spans="1:4" s="247" customFormat="1">
      <c r="A25" s="398" t="s">
        <v>375</v>
      </c>
      <c r="B25" s="399" t="s">
        <v>19</v>
      </c>
      <c r="C25" s="407">
        <f>SUM(C26:C29)</f>
        <v>0</v>
      </c>
      <c r="D25" s="408">
        <f>SUM(D26:D29)</f>
        <v>0</v>
      </c>
    </row>
    <row r="26" spans="1:4" s="247" customFormat="1">
      <c r="A26" s="402" t="s">
        <v>267</v>
      </c>
      <c r="B26" s="399" t="s">
        <v>20</v>
      </c>
      <c r="C26" s="403">
        <v>0</v>
      </c>
      <c r="D26" s="404">
        <v>0</v>
      </c>
    </row>
    <row r="27" spans="1:4" s="247" customFormat="1">
      <c r="A27" s="402" t="s">
        <v>268</v>
      </c>
      <c r="B27" s="399" t="s">
        <v>21</v>
      </c>
      <c r="C27" s="403">
        <v>0</v>
      </c>
      <c r="D27" s="404">
        <v>0</v>
      </c>
    </row>
    <row r="28" spans="1:4" s="247" customFormat="1">
      <c r="A28" s="402" t="s">
        <v>269</v>
      </c>
      <c r="B28" s="399" t="s">
        <v>22</v>
      </c>
      <c r="C28" s="403"/>
      <c r="D28" s="404"/>
    </row>
    <row r="29" spans="1:4" s="247" customFormat="1">
      <c r="A29" s="402" t="s">
        <v>270</v>
      </c>
      <c r="B29" s="399" t="s">
        <v>271</v>
      </c>
      <c r="C29" s="403">
        <v>0</v>
      </c>
      <c r="D29" s="404">
        <v>0</v>
      </c>
    </row>
    <row r="30" spans="1:4" s="247" customFormat="1">
      <c r="A30" s="398" t="s">
        <v>376</v>
      </c>
      <c r="B30" s="399" t="s">
        <v>23</v>
      </c>
      <c r="C30" s="407">
        <v>0</v>
      </c>
      <c r="D30" s="408">
        <v>0</v>
      </c>
    </row>
    <row r="31" spans="1:4" s="247" customFormat="1">
      <c r="A31" s="402" t="s">
        <v>272</v>
      </c>
      <c r="B31" s="399" t="s">
        <v>273</v>
      </c>
      <c r="C31" s="403">
        <v>0</v>
      </c>
      <c r="D31" s="404">
        <v>0</v>
      </c>
    </row>
    <row r="32" spans="1:4" s="247" customFormat="1" ht="25.5">
      <c r="A32" s="402" t="s">
        <v>274</v>
      </c>
      <c r="B32" s="399" t="s">
        <v>275</v>
      </c>
      <c r="C32" s="403">
        <v>0</v>
      </c>
      <c r="D32" s="404">
        <v>0</v>
      </c>
    </row>
    <row r="33" spans="1:4" s="247" customFormat="1">
      <c r="A33" s="402" t="s">
        <v>276</v>
      </c>
      <c r="B33" s="399" t="s">
        <v>277</v>
      </c>
      <c r="C33" s="403">
        <v>0</v>
      </c>
      <c r="D33" s="404">
        <v>0</v>
      </c>
    </row>
    <row r="34" spans="1:4" s="247" customFormat="1">
      <c r="A34" s="402" t="s">
        <v>278</v>
      </c>
      <c r="B34" s="399" t="s">
        <v>279</v>
      </c>
      <c r="C34" s="403">
        <v>0</v>
      </c>
      <c r="D34" s="404">
        <v>0</v>
      </c>
    </row>
    <row r="35" spans="1:4" s="247" customFormat="1">
      <c r="A35" s="398" t="s">
        <v>377</v>
      </c>
      <c r="B35" s="399" t="s">
        <v>280</v>
      </c>
      <c r="C35" s="405">
        <f>SUM(C36+C41+C46)</f>
        <v>150</v>
      </c>
      <c r="D35" s="406">
        <f>SUM(D36+D41+D46)</f>
        <v>150</v>
      </c>
    </row>
    <row r="36" spans="1:4" s="247" customFormat="1">
      <c r="A36" s="398" t="s">
        <v>378</v>
      </c>
      <c r="B36" s="399" t="s">
        <v>281</v>
      </c>
      <c r="C36" s="407">
        <f>SUM(C37:C40)</f>
        <v>100</v>
      </c>
      <c r="D36" s="408">
        <f>SUM(D37:D40)</f>
        <v>100</v>
      </c>
    </row>
    <row r="37" spans="1:4" s="247" customFormat="1">
      <c r="A37" s="402" t="s">
        <v>282</v>
      </c>
      <c r="B37" s="399" t="s">
        <v>283</v>
      </c>
      <c r="C37" s="403">
        <v>0</v>
      </c>
      <c r="D37" s="404">
        <v>0</v>
      </c>
    </row>
    <row r="38" spans="1:4" s="247" customFormat="1">
      <c r="A38" s="402" t="s">
        <v>284</v>
      </c>
      <c r="B38" s="399" t="s">
        <v>77</v>
      </c>
      <c r="C38" s="403">
        <v>0</v>
      </c>
      <c r="D38" s="404">
        <v>0</v>
      </c>
    </row>
    <row r="39" spans="1:4" s="247" customFormat="1">
      <c r="A39" s="402" t="s">
        <v>285</v>
      </c>
      <c r="B39" s="399" t="s">
        <v>286</v>
      </c>
      <c r="C39" s="403">
        <v>100</v>
      </c>
      <c r="D39" s="404">
        <v>100</v>
      </c>
    </row>
    <row r="40" spans="1:4" s="247" customFormat="1">
      <c r="A40" s="402" t="s">
        <v>287</v>
      </c>
      <c r="B40" s="399" t="s">
        <v>288</v>
      </c>
      <c r="C40" s="403">
        <v>0</v>
      </c>
      <c r="D40" s="404">
        <v>0</v>
      </c>
    </row>
    <row r="41" spans="1:4" s="247" customFormat="1">
      <c r="A41" s="398" t="s">
        <v>379</v>
      </c>
      <c r="B41" s="399" t="s">
        <v>289</v>
      </c>
      <c r="C41" s="407">
        <f>SUM(C42:C45)</f>
        <v>50</v>
      </c>
      <c r="D41" s="408">
        <f>SUM(D42:D45)</f>
        <v>50</v>
      </c>
    </row>
    <row r="42" spans="1:4" s="247" customFormat="1">
      <c r="A42" s="402" t="s">
        <v>290</v>
      </c>
      <c r="B42" s="399" t="s">
        <v>291</v>
      </c>
      <c r="C42" s="403">
        <v>0</v>
      </c>
      <c r="D42" s="404">
        <v>0</v>
      </c>
    </row>
    <row r="43" spans="1:4" s="247" customFormat="1" ht="25.5">
      <c r="A43" s="402" t="s">
        <v>292</v>
      </c>
      <c r="B43" s="399" t="s">
        <v>293</v>
      </c>
      <c r="C43" s="403">
        <v>0</v>
      </c>
      <c r="D43" s="404">
        <v>0</v>
      </c>
    </row>
    <row r="44" spans="1:4" s="247" customFormat="1">
      <c r="A44" s="402" t="s">
        <v>294</v>
      </c>
      <c r="B44" s="399" t="s">
        <v>295</v>
      </c>
      <c r="C44" s="403">
        <v>50</v>
      </c>
      <c r="D44" s="404">
        <v>50</v>
      </c>
    </row>
    <row r="45" spans="1:4" s="247" customFormat="1">
      <c r="A45" s="402" t="s">
        <v>296</v>
      </c>
      <c r="B45" s="399" t="s">
        <v>297</v>
      </c>
      <c r="C45" s="403"/>
      <c r="D45" s="404">
        <v>0</v>
      </c>
    </row>
    <row r="46" spans="1:4" s="247" customFormat="1">
      <c r="A46" s="398" t="s">
        <v>380</v>
      </c>
      <c r="B46" s="399" t="s">
        <v>298</v>
      </c>
      <c r="C46" s="407">
        <v>0</v>
      </c>
      <c r="D46" s="408">
        <v>0</v>
      </c>
    </row>
    <row r="47" spans="1:4" s="247" customFormat="1">
      <c r="A47" s="402" t="s">
        <v>299</v>
      </c>
      <c r="B47" s="399" t="s">
        <v>300</v>
      </c>
      <c r="C47" s="403">
        <v>0</v>
      </c>
      <c r="D47" s="404">
        <v>0</v>
      </c>
    </row>
    <row r="48" spans="1:4" s="247" customFormat="1" ht="25.5">
      <c r="A48" s="402" t="s">
        <v>301</v>
      </c>
      <c r="B48" s="399" t="s">
        <v>302</v>
      </c>
      <c r="C48" s="403">
        <v>0</v>
      </c>
      <c r="D48" s="404">
        <v>0</v>
      </c>
    </row>
    <row r="49" spans="1:4" s="247" customFormat="1">
      <c r="A49" s="402" t="s">
        <v>303</v>
      </c>
      <c r="B49" s="399" t="s">
        <v>304</v>
      </c>
      <c r="C49" s="403">
        <v>0</v>
      </c>
      <c r="D49" s="404">
        <v>0</v>
      </c>
    </row>
    <row r="50" spans="1:4" s="247" customFormat="1">
      <c r="A50" s="402" t="s">
        <v>305</v>
      </c>
      <c r="B50" s="399" t="s">
        <v>306</v>
      </c>
      <c r="C50" s="403">
        <v>0</v>
      </c>
      <c r="D50" s="404">
        <v>0</v>
      </c>
    </row>
    <row r="51" spans="1:4" s="247" customFormat="1">
      <c r="A51" s="398" t="s">
        <v>307</v>
      </c>
      <c r="B51" s="399" t="s">
        <v>308</v>
      </c>
      <c r="C51" s="403">
        <v>0</v>
      </c>
      <c r="D51" s="404">
        <v>0</v>
      </c>
    </row>
    <row r="52" spans="1:4" s="247" customFormat="1">
      <c r="A52" s="398" t="s">
        <v>381</v>
      </c>
      <c r="B52" s="399" t="s">
        <v>309</v>
      </c>
      <c r="C52" s="405">
        <f>SUM(C8+C9+C35+C51)</f>
        <v>534705</v>
      </c>
      <c r="D52" s="406">
        <f>SUM(D8+D9+D35+D51)</f>
        <v>356003</v>
      </c>
    </row>
    <row r="53" spans="1:4" s="247" customFormat="1">
      <c r="A53" s="398" t="s">
        <v>310</v>
      </c>
      <c r="B53" s="399" t="s">
        <v>311</v>
      </c>
      <c r="C53" s="403"/>
      <c r="D53" s="404"/>
    </row>
    <row r="54" spans="1:4" s="247" customFormat="1">
      <c r="A54" s="398" t="s">
        <v>312</v>
      </c>
      <c r="B54" s="399" t="s">
        <v>313</v>
      </c>
      <c r="C54" s="403"/>
      <c r="D54" s="404"/>
    </row>
    <row r="55" spans="1:4" s="247" customFormat="1">
      <c r="A55" s="398" t="s">
        <v>382</v>
      </c>
      <c r="B55" s="399" t="s">
        <v>314</v>
      </c>
      <c r="C55" s="407">
        <f>SUM(C53:C54)</f>
        <v>0</v>
      </c>
      <c r="D55" s="408">
        <f>SUM(D53:D54)</f>
        <v>0</v>
      </c>
    </row>
    <row r="56" spans="1:4" s="247" customFormat="1">
      <c r="A56" s="398" t="s">
        <v>315</v>
      </c>
      <c r="B56" s="399" t="s">
        <v>316</v>
      </c>
      <c r="C56" s="403">
        <v>0</v>
      </c>
      <c r="D56" s="404">
        <v>0</v>
      </c>
    </row>
    <row r="57" spans="1:4" s="247" customFormat="1">
      <c r="A57" s="398" t="s">
        <v>317</v>
      </c>
      <c r="B57" s="399" t="s">
        <v>318</v>
      </c>
      <c r="C57" s="403">
        <v>57</v>
      </c>
      <c r="D57" s="404">
        <v>57</v>
      </c>
    </row>
    <row r="58" spans="1:4" s="247" customFormat="1">
      <c r="A58" s="398" t="s">
        <v>319</v>
      </c>
      <c r="B58" s="399" t="s">
        <v>320</v>
      </c>
      <c r="C58" s="403">
        <v>3676</v>
      </c>
      <c r="D58" s="404">
        <v>3676</v>
      </c>
    </row>
    <row r="59" spans="1:4" s="247" customFormat="1">
      <c r="A59" s="398" t="s">
        <v>321</v>
      </c>
      <c r="B59" s="399" t="s">
        <v>322</v>
      </c>
      <c r="C59" s="403"/>
      <c r="D59" s="404"/>
    </row>
    <row r="60" spans="1:4" s="247" customFormat="1">
      <c r="A60" s="398" t="s">
        <v>346</v>
      </c>
      <c r="B60" s="399" t="s">
        <v>323</v>
      </c>
      <c r="C60" s="405">
        <f>SUM(C56:C59)</f>
        <v>3733</v>
      </c>
      <c r="D60" s="406">
        <f>SUM(D56:D59)</f>
        <v>3733</v>
      </c>
    </row>
    <row r="61" spans="1:4" s="247" customFormat="1">
      <c r="A61" s="398" t="s">
        <v>324</v>
      </c>
      <c r="B61" s="399" t="s">
        <v>325</v>
      </c>
      <c r="C61" s="409">
        <v>6387</v>
      </c>
      <c r="D61" s="410">
        <v>6387</v>
      </c>
    </row>
    <row r="62" spans="1:4" s="247" customFormat="1">
      <c r="A62" s="398" t="s">
        <v>326</v>
      </c>
      <c r="B62" s="399" t="s">
        <v>327</v>
      </c>
      <c r="C62" s="409">
        <v>53423</v>
      </c>
      <c r="D62" s="410">
        <v>53423</v>
      </c>
    </row>
    <row r="63" spans="1:4" s="247" customFormat="1">
      <c r="A63" s="398" t="s">
        <v>328</v>
      </c>
      <c r="B63" s="399" t="s">
        <v>329</v>
      </c>
      <c r="C63" s="409">
        <v>57</v>
      </c>
      <c r="D63" s="410">
        <v>57</v>
      </c>
    </row>
    <row r="64" spans="1:4" s="247" customFormat="1">
      <c r="A64" s="398" t="s">
        <v>383</v>
      </c>
      <c r="B64" s="399" t="s">
        <v>330</v>
      </c>
      <c r="C64" s="405">
        <v>6444</v>
      </c>
      <c r="D64" s="406">
        <v>6444</v>
      </c>
    </row>
    <row r="65" spans="1:4" s="247" customFormat="1">
      <c r="A65" s="398" t="s">
        <v>384</v>
      </c>
      <c r="B65" s="399" t="s">
        <v>331</v>
      </c>
      <c r="C65" s="405">
        <v>713</v>
      </c>
      <c r="D65" s="406">
        <v>713</v>
      </c>
    </row>
    <row r="66" spans="1:4" s="247" customFormat="1">
      <c r="A66" s="398" t="s">
        <v>332</v>
      </c>
      <c r="B66" s="399" t="s">
        <v>333</v>
      </c>
      <c r="C66" s="403"/>
      <c r="D66" s="404"/>
    </row>
    <row r="67" spans="1:4" s="247" customFormat="1" ht="16.5" thickBot="1">
      <c r="A67" s="411" t="s">
        <v>385</v>
      </c>
      <c r="B67" s="412" t="s">
        <v>334</v>
      </c>
      <c r="C67" s="413">
        <f>SUM(C52+C55+C60+C64+C65+C66)</f>
        <v>545595</v>
      </c>
      <c r="D67" s="414">
        <f>SUM(D52+D55+D60+D64+D65+D66)</f>
        <v>366893</v>
      </c>
    </row>
    <row r="68" spans="1:4">
      <c r="A68" s="237"/>
      <c r="C68" s="239"/>
      <c r="D68" s="239"/>
    </row>
    <row r="69" spans="1:4">
      <c r="A69" s="237"/>
      <c r="C69" s="239"/>
      <c r="D69" s="239"/>
    </row>
    <row r="70" spans="1:4">
      <c r="A70" s="238"/>
      <c r="C70" s="239"/>
      <c r="D70" s="239"/>
    </row>
    <row r="71" spans="1:4">
      <c r="A71" s="445"/>
      <c r="B71" s="445"/>
      <c r="C71" s="445"/>
      <c r="D71" s="445"/>
    </row>
    <row r="72" spans="1:4">
      <c r="A72" s="445"/>
      <c r="B72" s="445"/>
      <c r="C72" s="445"/>
      <c r="D72" s="445"/>
    </row>
  </sheetData>
  <mergeCells count="10">
    <mergeCell ref="A71:D71"/>
    <mergeCell ref="A72:D72"/>
    <mergeCell ref="A1:D1"/>
    <mergeCell ref="C3:D3"/>
    <mergeCell ref="A4:A6"/>
    <mergeCell ref="B4:B6"/>
    <mergeCell ref="C4:C5"/>
    <mergeCell ref="D4:D5"/>
    <mergeCell ref="C6:D6"/>
    <mergeCell ref="C2:D2"/>
  </mergeCells>
  <pageMargins left="0.7" right="0.7" top="0.75" bottom="0.75" header="0.3" footer="0.3"/>
  <pageSetup paperSize="9" scale="56" orientation="portrait" r:id="rId1"/>
  <headerFooter>
    <oddHeader>&amp;C&amp;"Times New Roman CE,Félkövér"&amp;14BONYHÁDVARASD KÖZSÉG ÖNKORMÁNYZATA
2014. ÉVI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B28" sqref="B28"/>
    </sheetView>
  </sheetViews>
  <sheetFormatPr defaultRowHeight="12.75"/>
  <cols>
    <col min="1" max="1" width="71.1640625" style="217" customWidth="1"/>
    <col min="2" max="2" width="6.1640625" style="241" customWidth="1"/>
    <col min="3" max="3" width="18" style="216" customWidth="1"/>
    <col min="4" max="16384" width="9.33203125" style="216"/>
  </cols>
  <sheetData>
    <row r="1" spans="1:3" ht="32.25" customHeight="1">
      <c r="A1" s="463" t="s">
        <v>217</v>
      </c>
      <c r="B1" s="463"/>
      <c r="C1" s="463"/>
    </row>
    <row r="2" spans="1:3" ht="15.75">
      <c r="A2" s="464" t="s">
        <v>218</v>
      </c>
      <c r="B2" s="464"/>
      <c r="C2" s="464"/>
    </row>
    <row r="3" spans="1:3">
      <c r="B3" s="472" t="s">
        <v>475</v>
      </c>
      <c r="C3" s="472"/>
    </row>
    <row r="4" spans="1:3" ht="13.5" thickBot="1">
      <c r="B4" s="465" t="s">
        <v>473</v>
      </c>
      <c r="C4" s="465"/>
    </row>
    <row r="5" spans="1:3" s="218" customFormat="1" ht="31.5" customHeight="1">
      <c r="A5" s="466" t="s">
        <v>219</v>
      </c>
      <c r="B5" s="468" t="s">
        <v>177</v>
      </c>
      <c r="C5" s="470" t="s">
        <v>220</v>
      </c>
    </row>
    <row r="6" spans="1:3" s="218" customFormat="1">
      <c r="A6" s="467"/>
      <c r="B6" s="469"/>
      <c r="C6" s="471"/>
    </row>
    <row r="7" spans="1:3" s="222" customFormat="1" ht="13.5" thickBot="1">
      <c r="A7" s="219" t="s">
        <v>221</v>
      </c>
      <c r="B7" s="220" t="s">
        <v>222</v>
      </c>
      <c r="C7" s="221" t="s">
        <v>223</v>
      </c>
    </row>
    <row r="8" spans="1:3" ht="15.75" customHeight="1">
      <c r="A8" s="223" t="s">
        <v>224</v>
      </c>
      <c r="B8" s="224" t="s">
        <v>225</v>
      </c>
      <c r="C8" s="225">
        <v>529383</v>
      </c>
    </row>
    <row r="9" spans="1:3" ht="15.75" customHeight="1">
      <c r="A9" s="226" t="s">
        <v>226</v>
      </c>
      <c r="B9" s="227" t="s">
        <v>227</v>
      </c>
      <c r="C9" s="228">
        <v>0</v>
      </c>
    </row>
    <row r="10" spans="1:3" ht="15.75" customHeight="1">
      <c r="A10" s="226" t="s">
        <v>228</v>
      </c>
      <c r="B10" s="227" t="s">
        <v>229</v>
      </c>
      <c r="C10" s="228">
        <v>3733</v>
      </c>
    </row>
    <row r="11" spans="1:3" ht="15.75" customHeight="1">
      <c r="A11" s="226" t="s">
        <v>230</v>
      </c>
      <c r="B11" s="227" t="s">
        <v>231</v>
      </c>
      <c r="C11" s="229">
        <v>-159099</v>
      </c>
    </row>
    <row r="12" spans="1:3" ht="15.75" customHeight="1">
      <c r="A12" s="226" t="s">
        <v>232</v>
      </c>
      <c r="B12" s="227" t="s">
        <v>233</v>
      </c>
      <c r="C12" s="229">
        <v>0</v>
      </c>
    </row>
    <row r="13" spans="1:3" ht="15.75" customHeight="1">
      <c r="A13" s="226" t="s">
        <v>234</v>
      </c>
      <c r="B13" s="227" t="s">
        <v>235</v>
      </c>
      <c r="C13" s="229">
        <v>-8013</v>
      </c>
    </row>
    <row r="14" spans="1:3" ht="15.75" customHeight="1">
      <c r="A14" s="226" t="s">
        <v>236</v>
      </c>
      <c r="B14" s="227" t="s">
        <v>237</v>
      </c>
      <c r="C14" s="230">
        <f>+C8+C9+C10+C11+C12+C13</f>
        <v>366004</v>
      </c>
    </row>
    <row r="15" spans="1:3" ht="15.75" customHeight="1">
      <c r="A15" s="226" t="s">
        <v>238</v>
      </c>
      <c r="B15" s="227" t="s">
        <v>239</v>
      </c>
      <c r="C15" s="231">
        <v>47</v>
      </c>
    </row>
    <row r="16" spans="1:3" ht="15.75" customHeight="1">
      <c r="A16" s="226" t="s">
        <v>240</v>
      </c>
      <c r="B16" s="227" t="s">
        <v>241</v>
      </c>
      <c r="C16" s="229">
        <v>723</v>
      </c>
    </row>
    <row r="17" spans="1:5" ht="15.75" customHeight="1">
      <c r="A17" s="226" t="s">
        <v>242</v>
      </c>
      <c r="B17" s="227" t="s">
        <v>11</v>
      </c>
      <c r="C17" s="229">
        <v>110</v>
      </c>
    </row>
    <row r="18" spans="1:5" ht="15.75" customHeight="1">
      <c r="A18" s="226" t="s">
        <v>243</v>
      </c>
      <c r="B18" s="227" t="s">
        <v>12</v>
      </c>
      <c r="C18" s="230">
        <f>+C15+C16+C17</f>
        <v>880</v>
      </c>
    </row>
    <row r="19" spans="1:5" ht="15.75" customHeight="1">
      <c r="A19" s="226" t="s">
        <v>244</v>
      </c>
      <c r="B19" s="227" t="s">
        <v>13</v>
      </c>
      <c r="C19" s="230">
        <v>9</v>
      </c>
    </row>
    <row r="20" spans="1:5" s="232" customFormat="1" ht="15.75" customHeight="1">
      <c r="A20" s="226" t="s">
        <v>245</v>
      </c>
      <c r="B20" s="227" t="s">
        <v>14</v>
      </c>
      <c r="C20" s="229"/>
    </row>
    <row r="21" spans="1:5" ht="15.75" customHeight="1">
      <c r="A21" s="226" t="s">
        <v>246</v>
      </c>
      <c r="B21" s="227" t="s">
        <v>15</v>
      </c>
      <c r="C21" s="233">
        <v>0</v>
      </c>
    </row>
    <row r="22" spans="1:5" ht="15.75" customHeight="1" thickBot="1">
      <c r="A22" s="234" t="s">
        <v>247</v>
      </c>
      <c r="B22" s="235" t="s">
        <v>16</v>
      </c>
      <c r="C22" s="236">
        <f>+C14+C18+C20+C21+C19</f>
        <v>366893</v>
      </c>
    </row>
    <row r="23" spans="1:5" ht="15.75">
      <c r="A23" s="237"/>
      <c r="B23" s="238"/>
      <c r="C23" s="239"/>
      <c r="D23" s="239"/>
      <c r="E23" s="239"/>
    </row>
    <row r="24" spans="1:5" ht="15.75">
      <c r="A24" s="237"/>
      <c r="B24" s="238"/>
      <c r="C24" s="239"/>
      <c r="D24" s="239"/>
      <c r="E24" s="239"/>
    </row>
    <row r="25" spans="1:5" ht="15.75">
      <c r="A25" s="238"/>
      <c r="B25" s="238"/>
      <c r="C25" s="239"/>
      <c r="D25" s="239"/>
      <c r="E25" s="239"/>
    </row>
    <row r="26" spans="1:5" ht="15.75">
      <c r="A26" s="462"/>
      <c r="B26" s="462"/>
      <c r="C26" s="462"/>
      <c r="D26" s="240"/>
      <c r="E26" s="240"/>
    </row>
    <row r="27" spans="1:5" ht="15.75">
      <c r="A27" s="462"/>
      <c r="B27" s="462"/>
      <c r="C27" s="462"/>
      <c r="D27" s="240"/>
      <c r="E27" s="240"/>
    </row>
  </sheetData>
  <mergeCells count="9">
    <mergeCell ref="A26:C26"/>
    <mergeCell ref="A27:C27"/>
    <mergeCell ref="A1:C1"/>
    <mergeCell ref="A2:C2"/>
    <mergeCell ref="B4:C4"/>
    <mergeCell ref="A5:A6"/>
    <mergeCell ref="B5:B6"/>
    <mergeCell ref="C5:C6"/>
    <mergeCell ref="B3:C3"/>
  </mergeCells>
  <pageMargins left="0.7" right="0.7" top="0.75" bottom="0.75" header="0.3" footer="0.3"/>
  <pageSetup paperSize="9" orientation="portrait" r:id="rId1"/>
  <headerFooter>
    <oddHeader>&amp;L&amp;"Times New Roman CE,Félkövér"                                                           BONYHÁDVARASD KÖZSÉG ÖNKORMÁNYZATA
                                                                                                 2014. ÉVI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8" sqref="N18"/>
    </sheetView>
  </sheetViews>
  <sheetFormatPr defaultRowHeight="12.75"/>
  <cols>
    <col min="1" max="1" width="6.83203125" style="393" customWidth="1"/>
    <col min="2" max="2" width="36" style="348" customWidth="1"/>
    <col min="3" max="3" width="17" style="348" customWidth="1"/>
    <col min="4" max="9" width="12.83203125" style="348" customWidth="1"/>
    <col min="10" max="10" width="13.83203125" style="348" customWidth="1"/>
    <col min="11" max="16384" width="9.33203125" style="348"/>
  </cols>
  <sheetData>
    <row r="1" spans="1:10">
      <c r="I1" s="474" t="s">
        <v>476</v>
      </c>
      <c r="J1" s="475"/>
    </row>
    <row r="2" spans="1:10" ht="13.5" customHeight="1" thickBot="1">
      <c r="A2" s="346"/>
      <c r="B2" s="347"/>
      <c r="C2" s="347"/>
      <c r="D2" s="347"/>
      <c r="E2" s="347"/>
      <c r="F2" s="347"/>
      <c r="G2" s="347"/>
      <c r="H2" s="347"/>
      <c r="I2" s="473" t="s">
        <v>472</v>
      </c>
      <c r="J2" s="473"/>
    </row>
    <row r="3" spans="1:10" s="352" customFormat="1" ht="26.25" customHeight="1">
      <c r="A3" s="476" t="s">
        <v>453</v>
      </c>
      <c r="B3" s="478" t="s">
        <v>454</v>
      </c>
      <c r="C3" s="478" t="s">
        <v>455</v>
      </c>
      <c r="D3" s="478" t="s">
        <v>456</v>
      </c>
      <c r="E3" s="478" t="s">
        <v>457</v>
      </c>
      <c r="F3" s="349" t="s">
        <v>458</v>
      </c>
      <c r="G3" s="350"/>
      <c r="H3" s="350"/>
      <c r="I3" s="351"/>
      <c r="J3" s="481" t="s">
        <v>459</v>
      </c>
    </row>
    <row r="4" spans="1:10" s="355" customFormat="1" ht="32.25" customHeight="1" thickBot="1">
      <c r="A4" s="477"/>
      <c r="B4" s="479"/>
      <c r="C4" s="479"/>
      <c r="D4" s="480"/>
      <c r="E4" s="480"/>
      <c r="F4" s="353" t="s">
        <v>460</v>
      </c>
      <c r="G4" s="353" t="s">
        <v>461</v>
      </c>
      <c r="H4" s="353" t="s">
        <v>462</v>
      </c>
      <c r="I4" s="354" t="s">
        <v>463</v>
      </c>
      <c r="J4" s="482"/>
    </row>
    <row r="5" spans="1:10" s="360" customFormat="1" ht="14.1" customHeight="1" thickBot="1">
      <c r="A5" s="356">
        <v>1</v>
      </c>
      <c r="B5" s="357">
        <v>2</v>
      </c>
      <c r="C5" s="358">
        <v>3</v>
      </c>
      <c r="D5" s="358">
        <v>4</v>
      </c>
      <c r="E5" s="358">
        <v>5</v>
      </c>
      <c r="F5" s="358">
        <v>6</v>
      </c>
      <c r="G5" s="358">
        <v>7</v>
      </c>
      <c r="H5" s="358">
        <v>8</v>
      </c>
      <c r="I5" s="358">
        <v>9</v>
      </c>
      <c r="J5" s="359" t="s">
        <v>464</v>
      </c>
    </row>
    <row r="6" spans="1:10" ht="33.75" customHeight="1">
      <c r="A6" s="361" t="s">
        <v>2</v>
      </c>
      <c r="B6" s="362" t="s">
        <v>465</v>
      </c>
      <c r="C6" s="363"/>
      <c r="D6" s="364">
        <f t="shared" ref="D6:I6" si="0">SUM(D7:D8)</f>
        <v>0</v>
      </c>
      <c r="E6" s="364">
        <f t="shared" si="0"/>
        <v>0</v>
      </c>
      <c r="F6" s="364">
        <f t="shared" si="0"/>
        <v>0</v>
      </c>
      <c r="G6" s="364">
        <f t="shared" si="0"/>
        <v>0</v>
      </c>
      <c r="H6" s="364">
        <f t="shared" si="0"/>
        <v>0</v>
      </c>
      <c r="I6" s="365">
        <f t="shared" si="0"/>
        <v>0</v>
      </c>
      <c r="J6" s="366">
        <f t="shared" ref="J6:J18" si="1">SUM(F6:I6)</f>
        <v>0</v>
      </c>
    </row>
    <row r="7" spans="1:10" ht="21" customHeight="1">
      <c r="A7" s="367" t="s">
        <v>3</v>
      </c>
      <c r="B7" s="368"/>
      <c r="C7" s="369"/>
      <c r="D7" s="370"/>
      <c r="E7" s="370"/>
      <c r="F7" s="370"/>
      <c r="G7" s="370"/>
      <c r="H7" s="370"/>
      <c r="I7" s="371"/>
      <c r="J7" s="372">
        <f t="shared" si="1"/>
        <v>0</v>
      </c>
    </row>
    <row r="8" spans="1:10" ht="21" customHeight="1">
      <c r="A8" s="367" t="s">
        <v>4</v>
      </c>
      <c r="B8" s="368" t="s">
        <v>466</v>
      </c>
      <c r="C8" s="369"/>
      <c r="D8" s="370"/>
      <c r="E8" s="370"/>
      <c r="F8" s="370"/>
      <c r="G8" s="370"/>
      <c r="H8" s="370"/>
      <c r="I8" s="371"/>
      <c r="J8" s="372">
        <f t="shared" si="1"/>
        <v>0</v>
      </c>
    </row>
    <row r="9" spans="1:10" ht="36" customHeight="1">
      <c r="A9" s="367" t="s">
        <v>5</v>
      </c>
      <c r="B9" s="373" t="s">
        <v>467</v>
      </c>
      <c r="C9" s="374"/>
      <c r="D9" s="375"/>
      <c r="E9" s="375"/>
      <c r="F9" s="375">
        <f t="shared" ref="F9:I9" si="2">SUM(F10:F11)</f>
        <v>0</v>
      </c>
      <c r="G9" s="375">
        <f t="shared" si="2"/>
        <v>0</v>
      </c>
      <c r="H9" s="375">
        <f t="shared" si="2"/>
        <v>0</v>
      </c>
      <c r="I9" s="376">
        <f t="shared" si="2"/>
        <v>0</v>
      </c>
      <c r="J9" s="377">
        <f t="shared" si="1"/>
        <v>0</v>
      </c>
    </row>
    <row r="10" spans="1:10" ht="21" customHeight="1">
      <c r="A10" s="367" t="s">
        <v>6</v>
      </c>
      <c r="B10" s="368"/>
      <c r="C10" s="369"/>
      <c r="D10" s="370"/>
      <c r="E10" s="370"/>
      <c r="F10" s="370"/>
      <c r="G10" s="370"/>
      <c r="H10" s="370"/>
      <c r="I10" s="371"/>
      <c r="J10" s="372">
        <f t="shared" si="1"/>
        <v>0</v>
      </c>
    </row>
    <row r="11" spans="1:10" ht="18" customHeight="1">
      <c r="A11" s="367" t="s">
        <v>7</v>
      </c>
      <c r="B11" s="368"/>
      <c r="C11" s="369"/>
      <c r="D11" s="370"/>
      <c r="E11" s="370"/>
      <c r="F11" s="370"/>
      <c r="G11" s="370"/>
      <c r="H11" s="370"/>
      <c r="I11" s="371"/>
      <c r="J11" s="372">
        <f t="shared" si="1"/>
        <v>0</v>
      </c>
    </row>
    <row r="12" spans="1:10" ht="21" customHeight="1">
      <c r="A12" s="367" t="s">
        <v>8</v>
      </c>
      <c r="B12" s="378" t="s">
        <v>468</v>
      </c>
      <c r="C12" s="374"/>
      <c r="D12" s="375">
        <f t="shared" ref="D12:I12" si="3">SUM(D13:D13)</f>
        <v>0</v>
      </c>
      <c r="E12" s="375">
        <f t="shared" si="3"/>
        <v>0</v>
      </c>
      <c r="F12" s="375">
        <f t="shared" si="3"/>
        <v>0</v>
      </c>
      <c r="G12" s="375">
        <f t="shared" si="3"/>
        <v>0</v>
      </c>
      <c r="H12" s="375">
        <f t="shared" si="3"/>
        <v>0</v>
      </c>
      <c r="I12" s="376">
        <f t="shared" si="3"/>
        <v>0</v>
      </c>
      <c r="J12" s="377">
        <f t="shared" si="1"/>
        <v>0</v>
      </c>
    </row>
    <row r="13" spans="1:10" ht="21" customHeight="1">
      <c r="A13" s="367" t="s">
        <v>9</v>
      </c>
      <c r="B13" s="368" t="s">
        <v>466</v>
      </c>
      <c r="C13" s="369"/>
      <c r="D13" s="370"/>
      <c r="E13" s="370"/>
      <c r="F13" s="370"/>
      <c r="G13" s="370"/>
      <c r="H13" s="370"/>
      <c r="I13" s="371"/>
      <c r="J13" s="372">
        <f t="shared" si="1"/>
        <v>0</v>
      </c>
    </row>
    <row r="14" spans="1:10" ht="21" customHeight="1">
      <c r="A14" s="367" t="s">
        <v>10</v>
      </c>
      <c r="B14" s="378" t="s">
        <v>469</v>
      </c>
      <c r="C14" s="374"/>
      <c r="D14" s="375">
        <f t="shared" ref="D14:I14" si="4">SUM(D15:D15)</f>
        <v>0</v>
      </c>
      <c r="E14" s="375">
        <f t="shared" si="4"/>
        <v>0</v>
      </c>
      <c r="F14" s="375">
        <f t="shared" si="4"/>
        <v>0</v>
      </c>
      <c r="G14" s="375">
        <f t="shared" si="4"/>
        <v>0</v>
      </c>
      <c r="H14" s="375">
        <f t="shared" si="4"/>
        <v>0</v>
      </c>
      <c r="I14" s="376">
        <f t="shared" si="4"/>
        <v>0</v>
      </c>
      <c r="J14" s="377">
        <f t="shared" si="1"/>
        <v>0</v>
      </c>
    </row>
    <row r="15" spans="1:10" ht="21" customHeight="1">
      <c r="A15" s="367" t="s">
        <v>11</v>
      </c>
      <c r="B15" s="368" t="s">
        <v>466</v>
      </c>
      <c r="C15" s="369"/>
      <c r="D15" s="370"/>
      <c r="E15" s="370"/>
      <c r="F15" s="370"/>
      <c r="G15" s="370"/>
      <c r="H15" s="370"/>
      <c r="I15" s="371"/>
      <c r="J15" s="372">
        <f t="shared" si="1"/>
        <v>0</v>
      </c>
    </row>
    <row r="16" spans="1:10" ht="21" customHeight="1">
      <c r="A16" s="379" t="s">
        <v>12</v>
      </c>
      <c r="B16" s="380" t="s">
        <v>470</v>
      </c>
      <c r="C16" s="381"/>
      <c r="D16" s="382">
        <f t="shared" ref="D16:I16" si="5">SUM(D17:D18)</f>
        <v>0</v>
      </c>
      <c r="E16" s="382">
        <f t="shared" si="5"/>
        <v>0</v>
      </c>
      <c r="F16" s="382">
        <f t="shared" si="5"/>
        <v>0</v>
      </c>
      <c r="G16" s="382">
        <f t="shared" si="5"/>
        <v>0</v>
      </c>
      <c r="H16" s="382">
        <f t="shared" si="5"/>
        <v>0</v>
      </c>
      <c r="I16" s="383">
        <f t="shared" si="5"/>
        <v>0</v>
      </c>
      <c r="J16" s="377">
        <f t="shared" si="1"/>
        <v>0</v>
      </c>
    </row>
    <row r="17" spans="1:10" ht="21" customHeight="1">
      <c r="A17" s="379" t="s">
        <v>13</v>
      </c>
      <c r="B17" s="368"/>
      <c r="C17" s="369"/>
      <c r="D17" s="370"/>
      <c r="E17" s="370"/>
      <c r="F17" s="370"/>
      <c r="G17" s="370"/>
      <c r="H17" s="370"/>
      <c r="I17" s="371"/>
      <c r="J17" s="372">
        <f t="shared" si="1"/>
        <v>0</v>
      </c>
    </row>
    <row r="18" spans="1:10" ht="21" customHeight="1" thickBot="1">
      <c r="A18" s="379" t="s">
        <v>14</v>
      </c>
      <c r="B18" s="368" t="s">
        <v>466</v>
      </c>
      <c r="C18" s="384"/>
      <c r="D18" s="385"/>
      <c r="E18" s="385"/>
      <c r="F18" s="385"/>
      <c r="G18" s="385"/>
      <c r="H18" s="385"/>
      <c r="I18" s="386"/>
      <c r="J18" s="372">
        <f t="shared" si="1"/>
        <v>0</v>
      </c>
    </row>
    <row r="19" spans="1:10" ht="21" customHeight="1" thickBot="1">
      <c r="A19" s="387" t="s">
        <v>15</v>
      </c>
      <c r="B19" s="388" t="s">
        <v>471</v>
      </c>
      <c r="C19" s="389"/>
      <c r="D19" s="390">
        <f t="shared" ref="D19:J19" si="6">D6+D9+D12+D14+D16</f>
        <v>0</v>
      </c>
      <c r="E19" s="390">
        <f t="shared" si="6"/>
        <v>0</v>
      </c>
      <c r="F19" s="390">
        <f t="shared" si="6"/>
        <v>0</v>
      </c>
      <c r="G19" s="390">
        <f t="shared" si="6"/>
        <v>0</v>
      </c>
      <c r="H19" s="390">
        <f t="shared" si="6"/>
        <v>0</v>
      </c>
      <c r="I19" s="391">
        <f t="shared" si="6"/>
        <v>0</v>
      </c>
      <c r="J19" s="392">
        <f t="shared" si="6"/>
        <v>0</v>
      </c>
    </row>
  </sheetData>
  <mergeCells count="8">
    <mergeCell ref="I2:J2"/>
    <mergeCell ref="I1:J1"/>
    <mergeCell ref="A3:A4"/>
    <mergeCell ref="B3:B4"/>
    <mergeCell ref="C3:C4"/>
    <mergeCell ref="D3:D4"/>
    <mergeCell ref="E3:E4"/>
    <mergeCell ref="J3:J4"/>
  </mergeCells>
  <pageMargins left="0.70866141732283472" right="0.70866141732283472" top="0.90937500000000004" bottom="0.74803149606299213" header="0.31496062992125984" footer="0.31496062992125984"/>
  <pageSetup paperSize="9" scale="97" orientation="landscape" r:id="rId1"/>
  <headerFooter>
    <oddHeader>&amp;C&amp;"Times New Roman CE,Félkövér"BONYHÁDVARASD KÖZSÉG ÖNKORMÁNYZATA
2014. ÉVI
TÖBBÉVES KIHATÁSSAL JÁRÓ DÖNTÉSEKBŐL SZÁRMAZÓ KÖTELEZETTSÉGEK CÉLOK SZERINT, ÉVENKÉNTI BONTÁSBAN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</vt:i4>
      </vt:variant>
    </vt:vector>
  </HeadingPairs>
  <TitlesOfParts>
    <vt:vector size="14" baseType="lpstr">
      <vt:lpstr>ÖSSZEFÜGGÉSEK</vt:lpstr>
      <vt:lpstr>.m felújítások</vt:lpstr>
      <vt:lpstr>3. m Pénzforgalmi jelentés</vt:lpstr>
      <vt:lpstr>4. m.Maradvány kimutatás</vt:lpstr>
      <vt:lpstr>5. m Eredmény kimutatás</vt:lpstr>
      <vt:lpstr>6. m Pénzforgalmi változás</vt:lpstr>
      <vt:lpstr>7.1. m Vagyon eszköz</vt:lpstr>
      <vt:lpstr>7.2. m Vagyon forrás</vt:lpstr>
      <vt:lpstr>8. m Többéves</vt:lpstr>
      <vt:lpstr>9. m Közv.tám.adóeleng.</vt:lpstr>
      <vt:lpstr>10. m Hitelek állománya</vt:lpstr>
      <vt:lpstr>11. m Egyszerűsített mérleg</vt:lpstr>
      <vt:lpstr>'.m felújítások'!Nyomtatási_terület</vt:lpstr>
      <vt:lpstr>'7.1. m Vagyon eszköz'!Nyomtatási_terület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agi</cp:lastModifiedBy>
  <cp:lastPrinted>2015-05-14T09:51:16Z</cp:lastPrinted>
  <dcterms:created xsi:type="dcterms:W3CDTF">1999-10-30T10:30:45Z</dcterms:created>
  <dcterms:modified xsi:type="dcterms:W3CDTF">2015-05-14T10:06:51Z</dcterms:modified>
</cp:coreProperties>
</file>