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1"/>
  </bookViews>
  <sheets>
    <sheet name="1" sheetId="1" r:id="rId1"/>
    <sheet name="2" sheetId="2" r:id="rId2"/>
    <sheet name="2,1" sheetId="3" r:id="rId3"/>
    <sheet name="2,2" sheetId="4" r:id="rId4"/>
    <sheet name="3 (2)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." sheetId="17" r:id="rId17"/>
    <sheet name="15" sheetId="18" r:id="rId18"/>
    <sheet name="16" sheetId="19" r:id="rId19"/>
  </sheets>
  <externalReferences>
    <externalReference r:id="rId22"/>
  </externalReference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 (2)'!$4:$8</definedName>
    <definedName name="_xlnm.Print_Titles" localSheetId="7">'5'!$4:$8</definedName>
    <definedName name="_xlnm.Print_Area" localSheetId="0">'1'!$A$1:$AL$40</definedName>
    <definedName name="_xlnm.Print_Area" localSheetId="1">'2'!$A$2:$AU$97</definedName>
    <definedName name="_xlnm.Print_Area" localSheetId="4">'3 (2)'!$A$2:$AU$67</definedName>
    <definedName name="_xlnm.Print_Area" localSheetId="6">'4'!$A$2:$AM$31</definedName>
    <definedName name="_xlnm.Print_Area" localSheetId="7">'5'!$A$2:$AM$33</definedName>
  </definedNames>
  <calcPr fullCalcOnLoad="1"/>
</workbook>
</file>

<file path=xl/sharedStrings.xml><?xml version="1.0" encoding="utf-8"?>
<sst xmlns="http://schemas.openxmlformats.org/spreadsheetml/2006/main" count="1233" uniqueCount="866">
  <si>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</si>
  <si>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</si>
  <si>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</si>
  <si>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</si>
  <si>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</si>
  <si>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</si>
  <si>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</si>
  <si>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</si>
  <si>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</si>
  <si>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</si>
  <si>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</si>
  <si>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</si>
  <si>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</si>
  <si>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</si>
  <si>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</si>
  <si>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</si>
  <si>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</si>
  <si>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</si>
  <si>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</si>
  <si>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</si>
  <si>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</si>
  <si>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</si>
  <si>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</si>
  <si>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</si>
  <si>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</si>
  <si>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</si>
  <si>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</si>
  <si>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</si>
  <si>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</si>
  <si>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</si>
  <si>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</si>
  <si>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</si>
  <si>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</si>
  <si>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</si>
  <si>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</si>
  <si>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</si>
  <si>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</si>
  <si>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</si>
  <si>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</si>
  <si>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</si>
  <si>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</si>
  <si>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</si>
  <si>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</si>
  <si>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</si>
  <si>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</si>
  <si>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</si>
  <si>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</si>
  <si>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</si>
  <si>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</si>
  <si>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</si>
  <si>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</si>
  <si>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</si>
  <si>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</si>
  <si>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</si>
  <si>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</si>
  <si>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</si>
  <si>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</si>
  <si>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</si>
  <si>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</si>
  <si>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</si>
  <si>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</si>
  <si>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</si>
  <si>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</si>
  <si>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</si>
  <si>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</si>
  <si>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</si>
  <si>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</si>
  <si>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</si>
  <si>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</si>
  <si>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</si>
  <si>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</si>
  <si>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</si>
  <si>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</si>
  <si>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</si>
  <si>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</si>
  <si>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</si>
  <si>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</si>
  <si>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</si>
  <si>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</si>
  <si>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</si>
  <si>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</si>
  <si>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</si>
  <si>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</si>
  <si>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</si>
  <si>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</si>
  <si>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</si>
  <si>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</si>
  <si>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</si>
  <si>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</si>
  <si>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</si>
  <si>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</si>
  <si>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</si>
  <si>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</si>
  <si>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</si>
  <si>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</si>
  <si>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</si>
  <si>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</si>
  <si>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</si>
  <si>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</si>
  <si>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</si>
  <si>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</si>
  <si>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</si>
  <si>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</si>
  <si>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</si>
  <si>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</si>
  <si>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</si>
  <si>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</si>
  <si>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</si>
  <si>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</si>
  <si>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</si>
  <si>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</si>
  <si>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</si>
  <si>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</si>
  <si>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</si>
  <si>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</si>
  <si>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</si>
  <si>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</si>
  <si>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</si>
  <si>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</si>
  <si>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</si>
  <si>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</si>
  <si>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</si>
  <si>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</si>
  <si>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</si>
  <si>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</si>
  <si>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</si>
  <si>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</si>
  <si>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</si>
  <si>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</si>
  <si>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</si>
  <si>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</si>
  <si>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</si>
  <si>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</si>
  <si>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</si>
  <si>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</si>
  <si>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</si>
  <si>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</si>
  <si>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</si>
  <si>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</si>
  <si>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</si>
  <si>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</si>
  <si>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</si>
  <si>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</si>
  <si>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</si>
  <si>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</si>
  <si>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</si>
  <si>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</si>
  <si>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</si>
  <si>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</si>
  <si>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</si>
  <si>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</si>
  <si>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</si>
  <si>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</si>
  <si>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</si>
  <si>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</si>
  <si>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</si>
  <si>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</si>
  <si>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</si>
  <si>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</si>
  <si>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</si>
  <si>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</si>
  <si>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</si>
  <si>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</si>
  <si>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</si>
  <si>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</si>
  <si>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</si>
  <si>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</si>
  <si>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</si>
  <si>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</si>
  <si>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</si>
  <si>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</si>
  <si>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</si>
  <si>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</si>
  <si>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</si>
  <si>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</si>
  <si>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</si>
  <si>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</si>
  <si>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</si>
  <si>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</si>
  <si>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</si>
  <si>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</si>
  <si>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</si>
  <si>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</si>
  <si>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</si>
  <si>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</si>
  <si>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</si>
  <si>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</si>
  <si>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</si>
  <si>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</si>
  <si>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</si>
  <si>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</si>
  <si>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</si>
  <si>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</si>
  <si>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</si>
  <si>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</si>
  <si>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</si>
  <si>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</si>
  <si>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</si>
  <si>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</si>
  <si>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</si>
  <si>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</si>
  <si>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</si>
  <si>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</si>
  <si>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</si>
  <si>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</si>
  <si>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</si>
  <si>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</si>
  <si>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</si>
  <si>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</si>
  <si>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</si>
  <si>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</si>
  <si>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</si>
  <si>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</si>
  <si>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</si>
  <si>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</si>
  <si>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</si>
  <si>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</si>
  <si>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</si>
  <si>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</si>
  <si>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</si>
  <si>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</si>
  <si>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</si>
  <si>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</si>
  <si>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</si>
  <si>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</si>
  <si>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</si>
  <si>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</si>
  <si>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</si>
  <si>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</si>
  <si>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</si>
  <si>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</si>
  <si>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</si>
  <si>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</si>
  <si>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</si>
  <si>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</si>
  <si>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</si>
  <si>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</si>
  <si>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</si>
  <si>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</si>
  <si>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</si>
  <si>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</si>
  <si>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</si>
  <si>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</si>
  <si>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</si>
  <si>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</si>
  <si>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</si>
  <si>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</si>
  <si>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</si>
  <si>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</si>
  <si>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</si>
  <si>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</si>
  <si>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</si>
  <si>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</si>
  <si>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</si>
  <si>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</si>
  <si>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</si>
  <si>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</si>
  <si>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</si>
  <si>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</si>
  <si>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</si>
  <si>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</si>
  <si>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</si>
  <si>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</si>
  <si>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</si>
  <si>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</si>
  <si>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</si>
  <si>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</si>
  <si>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</si>
  <si>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</si>
  <si>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</si>
  <si>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</si>
  <si>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</si>
  <si>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</si>
  <si>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</si>
  <si>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</si>
  <si>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</si>
  <si>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</si>
  <si>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</si>
  <si>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</si>
  <si>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</si>
  <si>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</si>
  <si>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</si>
  <si>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</si>
  <si>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</si>
  <si>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</si>
  <si>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</si>
  <si>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</si>
  <si>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</si>
  <si>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</si>
  <si>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</si>
  <si>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</si>
  <si>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</si>
  <si>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</si>
  <si>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</si>
  <si>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</si>
  <si>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</si>
  <si>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</si>
  <si>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</si>
  <si>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</si>
  <si>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</si>
  <si>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</si>
  <si>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</si>
  <si>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</si>
  <si>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</si>
  <si>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</si>
  <si>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</si>
  <si>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</si>
  <si>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</si>
  <si>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</si>
  <si>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</si>
  <si>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</si>
  <si>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</si>
  <si>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</si>
  <si>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</si>
  <si>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</si>
  <si>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</si>
  <si>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</si>
  <si>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</si>
  <si>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</si>
  <si>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</si>
  <si>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</si>
  <si>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</si>
  <si>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</si>
  <si>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</si>
  <si>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</si>
  <si>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</si>
  <si>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</si>
  <si>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</si>
  <si>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</si>
  <si>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</si>
  <si>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</si>
  <si>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</si>
  <si>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</si>
  <si>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</si>
  <si>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</si>
  <si>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</si>
  <si>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</si>
  <si>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</si>
  <si>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</si>
  <si>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</si>
  <si>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</si>
  <si>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</si>
  <si>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</si>
  <si>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</si>
  <si>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</si>
  <si>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</si>
  <si>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</si>
  <si>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</si>
  <si>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</si>
  <si>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</si>
  <si>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</si>
  <si>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</si>
  <si>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</si>
  <si>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</si>
  <si>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</si>
  <si>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</si>
  <si>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</si>
  <si>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</si>
  <si>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</si>
  <si>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</si>
  <si>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</si>
  <si>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</si>
  <si>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</si>
  <si>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</si>
  <si>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</si>
  <si>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</si>
  <si>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</si>
  <si>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</si>
  <si>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</si>
  <si>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</si>
  <si>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</si>
  <si>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</si>
  <si>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</si>
  <si>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</si>
  <si>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</si>
  <si>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</si>
  <si>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</si>
  <si>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</si>
  <si>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</si>
  <si>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</si>
  <si>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</si>
  <si>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</si>
  <si>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</si>
  <si>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</si>
  <si>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</si>
  <si>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</si>
  <si>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</si>
  <si>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</si>
  <si>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</si>
  <si>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</si>
  <si>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</si>
  <si>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</si>
  <si>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</si>
  <si>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</si>
  <si>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</si>
  <si>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</si>
  <si>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</si>
  <si>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</si>
  <si>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</si>
  <si>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</si>
  <si>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</si>
  <si>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</si>
  <si>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</si>
  <si>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</si>
  <si>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</si>
  <si>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</si>
  <si>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</si>
  <si>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</si>
  <si>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</si>
  <si>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</si>
  <si>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</si>
  <si>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</si>
  <si>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</si>
  <si>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</si>
  <si>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</si>
  <si>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</si>
  <si>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</si>
  <si>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</si>
  <si>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</si>
  <si>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</si>
  <si>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</si>
  <si>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</si>
  <si>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</si>
  <si>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</si>
  <si>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</si>
  <si>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</si>
  <si>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</si>
  <si>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</si>
  <si>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</si>
  <si>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</si>
  <si>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</si>
  <si>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</si>
  <si>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</si>
  <si>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</si>
  <si>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</si>
  <si>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</si>
  <si>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</si>
  <si>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</si>
  <si>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</si>
  <si>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</si>
  <si>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</si>
  <si>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</si>
  <si>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</si>
  <si>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</si>
  <si>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</si>
  <si>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</si>
  <si>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</si>
  <si>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</si>
  <si>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</si>
  <si>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</si>
  <si>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</si>
  <si>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</si>
  <si>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</si>
  <si>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</si>
  <si>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</si>
  <si>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</si>
  <si>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</si>
  <si>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</si>
  <si>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</si>
  <si>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</si>
  <si>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</si>
  <si>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</si>
  <si>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</si>
  <si>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</si>
  <si>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</si>
  <si>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</si>
  <si>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</si>
  <si>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</si>
  <si>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</si>
  <si>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</si>
  <si>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</si>
  <si>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</si>
  <si>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</si>
  <si>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</si>
  <si>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</si>
  <si>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</si>
  <si>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</si>
  <si>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</si>
  <si>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</si>
  <si>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</si>
  <si>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</si>
  <si>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</si>
  <si>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</si>
  <si>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</si>
  <si>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</si>
  <si>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</si>
  <si>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</si>
  <si>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</si>
  <si>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</si>
  <si>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</si>
  <si>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</si>
  <si>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</si>
  <si>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</si>
  <si>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</si>
  <si>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</si>
  <si>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</si>
  <si>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</si>
  <si>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</si>
  <si>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</si>
  <si>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</si>
  <si>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</si>
  <si>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</si>
  <si>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</si>
  <si>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</si>
  <si>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</si>
  <si>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</si>
  <si>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</si>
  <si>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</si>
  <si>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</si>
  <si>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</si>
  <si>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</si>
  <si>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</si>
  <si>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</si>
  <si>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</si>
  <si>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</si>
  <si>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</si>
  <si>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</si>
  <si>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</si>
  <si>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</si>
  <si>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</si>
  <si>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</si>
  <si>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</si>
  <si>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</si>
  <si>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</si>
  <si>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</si>
  <si>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</si>
  <si>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</si>
  <si>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</si>
  <si>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</si>
  <si>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</si>
  <si>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</si>
  <si>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</si>
  <si>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</si>
  <si>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</si>
  <si>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</si>
  <si>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</si>
  <si>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</si>
  <si>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</si>
  <si>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</si>
  <si>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</si>
  <si>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</si>
  <si>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</si>
  <si>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</si>
  <si>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</si>
  <si>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</si>
  <si>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</si>
  <si>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</si>
  <si>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</si>
  <si>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</si>
  <si>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</si>
  <si>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</si>
  <si>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</si>
  <si>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</si>
  <si>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</si>
  <si>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</si>
  <si>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</si>
  <si>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</si>
  <si>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</si>
  <si>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</si>
  <si>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</si>
  <si>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</si>
  <si>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</si>
  <si>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</si>
  <si>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</si>
  <si>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</si>
  <si>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</si>
  <si>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</si>
  <si>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</si>
  <si>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</si>
  <si>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</si>
  <si>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</si>
  <si>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</si>
  <si>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</si>
  <si>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</si>
  <si>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</si>
  <si>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</si>
  <si>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</si>
  <si>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</si>
  <si>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</si>
  <si>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</si>
  <si>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</si>
  <si>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</si>
  <si>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</si>
  <si>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</si>
  <si>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</si>
  <si>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</si>
  <si>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</si>
  <si>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</si>
  <si>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</si>
  <si>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</si>
  <si>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</si>
  <si>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</si>
  <si>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</si>
  <si>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</si>
  <si>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</si>
  <si>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</si>
  <si>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</si>
  <si>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</si>
  <si>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</si>
  <si>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</si>
  <si>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</si>
  <si>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</si>
  <si>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</si>
  <si>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</si>
  <si>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</si>
  <si>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</si>
  <si>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</si>
  <si>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</si>
  <si>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</si>
  <si>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</si>
  <si>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</si>
  <si>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</si>
  <si>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</si>
  <si>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</si>
  <si>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</si>
  <si>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</si>
  <si>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</si>
  <si>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</si>
  <si>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</si>
  <si>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</si>
  <si>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Eredeti  előirányzat</t>
  </si>
  <si>
    <t>önkormányz.</t>
  </si>
  <si>
    <t>önkormányz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</si>
  <si>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</si>
  <si>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</si>
  <si>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</si>
  <si>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</si>
  <si>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</si>
  <si>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</si>
  <si>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</si>
  <si>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</si>
  <si>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</si>
  <si>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</si>
  <si>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</si>
  <si>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</si>
  <si>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</si>
  <si>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</si>
  <si>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</si>
  <si>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</si>
  <si>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</si>
  <si>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</si>
  <si>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</si>
  <si>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</si>
  <si>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</si>
  <si>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</si>
  <si>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</si>
  <si>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</si>
  <si>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</si>
  <si>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</si>
  <si>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</si>
  <si>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</si>
  <si>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</si>
  <si>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</si>
  <si>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</si>
  <si>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</si>
  <si>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</si>
  <si>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</si>
  <si>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</si>
  <si>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</si>
  <si>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</si>
  <si>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</si>
  <si>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</si>
  <si>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</si>
  <si>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</si>
  <si>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</si>
  <si>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</si>
  <si>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</si>
  <si>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</si>
  <si>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</si>
  <si>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</si>
  <si>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</si>
  <si>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</si>
  <si>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</si>
  <si>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</si>
  <si>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Város és Községgazdálkodás</t>
  </si>
  <si>
    <t xml:space="preserve">Önkormányzat </t>
  </si>
  <si>
    <t xml:space="preserve">KÖH </t>
  </si>
  <si>
    <t>Jogcím</t>
  </si>
  <si>
    <t>A költségvetési évet követő három év tervezett előirányzatai főbb csoportokban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</si>
  <si>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</si>
  <si>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</si>
  <si>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</si>
  <si>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</si>
  <si>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</si>
  <si>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</si>
  <si>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</si>
  <si>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</si>
  <si>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</si>
  <si>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</si>
  <si>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</si>
  <si>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</si>
  <si>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</si>
  <si>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</si>
  <si>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</si>
  <si>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</si>
  <si>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</si>
  <si>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</si>
  <si>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</si>
  <si>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</si>
  <si>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</si>
  <si>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</si>
  <si>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</si>
  <si>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>Működési bevételek</t>
  </si>
  <si>
    <t>Települési támogatás</t>
  </si>
  <si>
    <t>096010</t>
  </si>
  <si>
    <t>011130</t>
  </si>
  <si>
    <t>066020</t>
  </si>
  <si>
    <t>041233</t>
  </si>
  <si>
    <t>074031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</si>
  <si>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</si>
  <si>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</si>
  <si>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</si>
  <si>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</si>
  <si>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</si>
  <si>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</si>
  <si>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>Értékesítési és forglami adó</t>
  </si>
  <si>
    <t xml:space="preserve">     -Iparűzési adó állandó jelleggel végz.</t>
  </si>
  <si>
    <t>Egyéb közhatalmi bevétel</t>
  </si>
  <si>
    <t>Gépjárműadó</t>
  </si>
  <si>
    <t>Adók összesen</t>
  </si>
  <si>
    <t>Állami megelőlegezés visszafiz</t>
  </si>
  <si>
    <t>104042</t>
  </si>
  <si>
    <t>Család és gyermekjóléti szolgáltatás</t>
  </si>
  <si>
    <t>Felhalmozási átvett</t>
  </si>
  <si>
    <t>összeg ( Ft)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</si>
  <si>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</si>
  <si>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</si>
  <si>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</si>
  <si>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</si>
  <si>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</si>
  <si>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</si>
  <si>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</si>
  <si>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</si>
  <si>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</si>
  <si>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</si>
  <si>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</si>
  <si>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</si>
  <si>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</si>
  <si>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</si>
  <si>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</si>
  <si>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</si>
  <si>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</si>
  <si>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</si>
  <si>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</si>
  <si>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</si>
  <si>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>GALAMBOK  KÖZSÉG ÖNKORMÁNYZATA ÉS INTÉZMÉNYEI</t>
  </si>
  <si>
    <t>KÖTELEZŐ, ÖNKÉNT VÁLLAL ÉS ÁLLAMIGAZGATÁSI T FELADATOK BEMUTATÁSA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</si>
  <si>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</si>
  <si>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</si>
  <si>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</si>
  <si>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</si>
  <si>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</si>
  <si>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</si>
  <si>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</si>
  <si>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</si>
  <si>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</si>
  <si>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</si>
  <si>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>Egyéb kötelező önkormányzati feladatok</t>
  </si>
  <si>
    <t>Háziorvosi szolgálat</t>
  </si>
  <si>
    <t>Háziorvosi, fogorvosi  ügyeleti ellátás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</si>
  <si>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</si>
  <si>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</si>
  <si>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</si>
  <si>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</si>
  <si>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</si>
  <si>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</si>
  <si>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</si>
  <si>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</si>
  <si>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</si>
  <si>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</si>
  <si>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Galamboki Szolgáltató Központ</t>
  </si>
  <si>
    <t>Előirányzott összeg</t>
  </si>
  <si>
    <t>Támogatott cél megnevezése</t>
  </si>
  <si>
    <t xml:space="preserve">Orvosi ügyelet </t>
  </si>
  <si>
    <t>Intézményfennt. Átadás</t>
  </si>
  <si>
    <t>BURSA Támogatáskezelő</t>
  </si>
  <si>
    <t>Működési átad ÁHT-n bel</t>
  </si>
  <si>
    <t>Horgászegyesület támogatása</t>
  </si>
  <si>
    <t>Nyugdíjas klub</t>
  </si>
  <si>
    <t>Hagyományőrző Alapítvány tám.</t>
  </si>
  <si>
    <t>Sportegyesületek támogatása I.félév</t>
  </si>
  <si>
    <t>Sportegyesület II.félévi támogatásához</t>
  </si>
  <si>
    <t>Működési átad ÁHT-n kív.</t>
  </si>
  <si>
    <t>Galamboki Szolgáltató Központ finanszírozás</t>
  </si>
  <si>
    <t>KÖH finanszírozás</t>
  </si>
  <si>
    <t>Finanszírozás összesen</t>
  </si>
  <si>
    <t>Polgárőrség támogatása</t>
  </si>
  <si>
    <t>Szolg. Közp.</t>
  </si>
  <si>
    <t>Eredeti előir.</t>
  </si>
  <si>
    <t>Óvoda fenntartás, gyermekétkeztetés</t>
  </si>
  <si>
    <t xml:space="preserve"> Ft-ban</t>
  </si>
  <si>
    <t xml:space="preserve"> forintban !</t>
  </si>
  <si>
    <t>2021. évi terv</t>
  </si>
  <si>
    <t>2022. évi terv</t>
  </si>
  <si>
    <t xml:space="preserve"> ft-ban</t>
  </si>
  <si>
    <t>Kanizsai Fiatalok tánccsoport támogatás</t>
  </si>
  <si>
    <t xml:space="preserve">Fogorvosi ügyelet </t>
  </si>
  <si>
    <t>Közmunka programban résztvevők 2019. február 28-ig</t>
  </si>
  <si>
    <t>Polgármesteri illetmény támogatása</t>
  </si>
  <si>
    <t xml:space="preserve"> forintban  </t>
  </si>
  <si>
    <t xml:space="preserve"> forintban</t>
  </si>
  <si>
    <t>forintban !</t>
  </si>
  <si>
    <t>2020. ÉVI KÖLTSÉGVETÉSE</t>
  </si>
  <si>
    <t>2020.évi terv</t>
  </si>
  <si>
    <t>2020. ÉVI ÖSSZEVONT KÖLTSÉGVETÉSE</t>
  </si>
  <si>
    <t>2020.évi tervezett</t>
  </si>
  <si>
    <t>2020. évi 
terv</t>
  </si>
  <si>
    <t xml:space="preserve">          2020.  ÉVI KÖLTSÉGVETÉS</t>
  </si>
  <si>
    <t>2023. évi terv</t>
  </si>
  <si>
    <t>2020. ÉVI KÖLTSÉGVETÉS</t>
  </si>
  <si>
    <t>2020. ÉVI ELŐIRÁNYZAT-FELHASZNÁLÁSI TERV</t>
  </si>
  <si>
    <t>2020 elötti</t>
  </si>
  <si>
    <t>2020.évi előirányzat</t>
  </si>
  <si>
    <t>Ft-ban</t>
  </si>
  <si>
    <t>Ezer Ft-ban</t>
  </si>
  <si>
    <t>2020. évi   terv</t>
  </si>
  <si>
    <t>Sportkör bérbeadásból adódó közüzemi díj kompenzálás</t>
  </si>
  <si>
    <t>Da-Biebere borlovagok</t>
  </si>
  <si>
    <t>Tartalék évközi kérelmekre</t>
  </si>
  <si>
    <t>Önkormányzati szoc keret</t>
  </si>
  <si>
    <t>Családsegítő állami tám feletti kiadás</t>
  </si>
  <si>
    <t>szoc étk. Állami tám feletti kiadás</t>
  </si>
  <si>
    <t>Házi segítségnyújtás</t>
  </si>
  <si>
    <t>Még felhasználható szoc keret</t>
  </si>
  <si>
    <t>önkormányzati támogatások ebből:</t>
  </si>
  <si>
    <t>lakhatási támogatás</t>
  </si>
  <si>
    <t>temetési segély</t>
  </si>
  <si>
    <t>köztemetés</t>
  </si>
  <si>
    <t>egyéb önkormányzati rendeletében megh. támogatásra felhasználható</t>
  </si>
  <si>
    <t>Szoc ellátások összesen</t>
  </si>
  <si>
    <t>Feladat megnevezése</t>
  </si>
  <si>
    <t>2020. évi terv</t>
  </si>
  <si>
    <t xml:space="preserve">Asztalok és székek  vásárlása Petőfi 45(Közművelődési érdekeltségnövelő tám 2019 évről áthúzódó) </t>
  </si>
  <si>
    <t>Beruházás összesen</t>
  </si>
  <si>
    <t>Sportcsarnok nyílászáró csere, küzdőtér burkolat csere támogat</t>
  </si>
  <si>
    <t>Sportcsarnok nyílászáró csere, küzdőtér burkolat csere önerő</t>
  </si>
  <si>
    <t>Önkormányzat étkeztetés felújítás pályázat támogatás</t>
  </si>
  <si>
    <t>Önkormányzat étkeztetés felújítás pályázat önerő</t>
  </si>
  <si>
    <t xml:space="preserve">Zártkerti program </t>
  </si>
  <si>
    <t>Felújítás összesen</t>
  </si>
  <si>
    <t>Fejlesztés mindösszesen</t>
  </si>
  <si>
    <t>Fénymásoló vásárlás Sandi kirendeltségre</t>
  </si>
  <si>
    <t>Asztalok és székek vásárlása Galambok, Petőfi 45.  2019. évi Közművelődési érdekeltségnövelő támogatásból</t>
  </si>
  <si>
    <t>Sportcsarnok nyilászáró csere, küzdőtér burkolat csere fejlesztési pályázatból</t>
  </si>
  <si>
    <t>Konyha- étkező felújítás Önkormányzati étkeztetés fejlesztési pályázatból</t>
  </si>
  <si>
    <t>Zártkeri utak felújítása, kút fúrás zártkerti program pályázatból</t>
  </si>
  <si>
    <t>Galambok Község Önkormányzata és Intézményei</t>
  </si>
  <si>
    <t>Galambok Község Önkormányzata 2020. évi tervezett  szociális juttatásai</t>
  </si>
  <si>
    <t>Galambok Község Önkormányzata tervezett működési célú pénzeszköz átadása 2020. évben</t>
  </si>
  <si>
    <t>Galambok Község Önkormányzata közhatalmi  bevételeinek tervezete 2020. évre</t>
  </si>
  <si>
    <t>Fénymásoló vásárlás Sandi kirendeltségbe</t>
  </si>
  <si>
    <t>Galambok Község Önkormányzata és Intézményei fejlesztési kiadásainak 2020. évi tervezete</t>
  </si>
  <si>
    <t xml:space="preserve">                    Galambok Község Önkormányzata és Intézményei</t>
  </si>
  <si>
    <t>Galambok Község Önkormányzat és Intézményei</t>
  </si>
  <si>
    <t>GALAMBOK  KÖZSÉG ÖNKORMÁNYZATA ÉS INTÉZÉNYEI</t>
  </si>
  <si>
    <t>Önkormányzati hivatal működésének támogatása 7,607 fő</t>
  </si>
  <si>
    <t>Galambok Község Önkormányzata állami támogatása 2020.évben</t>
  </si>
  <si>
    <t>2.2 melléklet</t>
  </si>
  <si>
    <t>2.1 melléklet</t>
  </si>
  <si>
    <t>3.1 melléklet</t>
  </si>
  <si>
    <t>Módosítás</t>
  </si>
  <si>
    <t>Módosított ei</t>
  </si>
  <si>
    <t>Önkormányzat</t>
  </si>
  <si>
    <t>Galamboki Szologáltató Köpont</t>
  </si>
  <si>
    <t>Módosított ei.</t>
  </si>
  <si>
    <t xml:space="preserve">Eszközbeszerzés Helységpince rendezvénytér 8754 Galambok, Rigóhegyi út 72 (Hrsz:1022) 2020. évi közművelődési érdekeltségnövelő támogatás önerő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</si>
</sst>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79" formatCode="#"/>
    <numFmt numFmtId="180" formatCode="#,##0\ _F_t"/>
    <numFmt numFmtId="181" formatCode="_-* #,##0.000\ _F_t_-;\-* #,##0.000\ _F_t_-;_-* &quot;-&quot;??\ _F_t_-;_-@_-"/>
    <numFmt numFmtId="182" formatCode="_-* #,##0.0\ _F_t_-;\-* #,##0.0\ _F_t_-;_-* &quot;-&quot;??\ _F_t_-;_-@_-"/>
    <numFmt numFmtId="183" formatCode="0.0;[Red]0.0"/>
    <numFmt numFmtId="184" formatCode="[$-40E]yyyy\.\ mmmm\ d\."/>
    <numFmt numFmtId="185" formatCode="&quot;H-&quot;0000"/>
    <numFmt numFmtId="186" formatCode="_-* #,##0.0\ _F_t_-;\-* #,##0.0\ _F_t_-;_-* &quot;-&quot;?\ _F_t_-;_-@_-"/>
    <numFmt numFmtId="187" formatCode="0.00;[Red]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600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0" fontId="4" fillId="0" borderId="0" xfId="5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2" fillId="0" borderId="0" xfId="58">
      <alignment/>
      <protection/>
    </xf>
    <xf numFmtId="177" fontId="16" fillId="0" borderId="10" xfId="66" applyNumberFormat="1" applyFont="1" applyFill="1" applyBorder="1" applyAlignment="1">
      <alignment horizontal="centerContinuous" vertical="center" wrapText="1"/>
      <protection/>
    </xf>
    <xf numFmtId="177" fontId="16" fillId="0" borderId="11" xfId="66" applyNumberFormat="1" applyFont="1" applyFill="1" applyBorder="1" applyAlignment="1">
      <alignment horizontal="centerContinuous" vertical="center" wrapText="1"/>
      <protection/>
    </xf>
    <xf numFmtId="177" fontId="16" fillId="0" borderId="12" xfId="66" applyNumberFormat="1" applyFont="1" applyFill="1" applyBorder="1" applyAlignment="1">
      <alignment horizontal="centerContinuous" vertical="center" wrapText="1"/>
      <protection/>
    </xf>
    <xf numFmtId="177" fontId="16" fillId="0" borderId="10" xfId="66" applyNumberFormat="1" applyFont="1" applyFill="1" applyBorder="1" applyAlignment="1">
      <alignment horizontal="center" vertical="center" wrapText="1"/>
      <protection/>
    </xf>
    <xf numFmtId="177" fontId="16" fillId="0" borderId="11" xfId="66" applyNumberFormat="1" applyFont="1" applyFill="1" applyBorder="1" applyAlignment="1">
      <alignment horizontal="center" vertical="center" wrapText="1"/>
      <protection/>
    </xf>
    <xf numFmtId="177" fontId="16" fillId="0" borderId="12" xfId="66" applyNumberFormat="1" applyFont="1" applyFill="1" applyBorder="1" applyAlignment="1">
      <alignment horizontal="center" vertical="center" wrapText="1"/>
      <protection/>
    </xf>
    <xf numFmtId="177" fontId="17" fillId="0" borderId="13" xfId="66" applyNumberFormat="1" applyFont="1" applyFill="1" applyBorder="1" applyAlignment="1">
      <alignment horizontal="center" vertical="center" wrapText="1"/>
      <protection/>
    </xf>
    <xf numFmtId="177" fontId="17" fillId="0" borderId="10" xfId="66" applyNumberFormat="1" applyFont="1" applyFill="1" applyBorder="1" applyAlignment="1">
      <alignment horizontal="center" vertical="center" wrapText="1"/>
      <protection/>
    </xf>
    <xf numFmtId="177" fontId="17" fillId="0" borderId="11" xfId="66" applyNumberFormat="1" applyFont="1" applyFill="1" applyBorder="1" applyAlignment="1">
      <alignment horizontal="center" vertical="center" wrapText="1"/>
      <protection/>
    </xf>
    <xf numFmtId="177" fontId="17" fillId="0" borderId="12" xfId="66" applyNumberFormat="1" applyFont="1" applyFill="1" applyBorder="1" applyAlignment="1">
      <alignment horizontal="center" vertical="center" wrapText="1"/>
      <protection/>
    </xf>
    <xf numFmtId="177" fontId="15" fillId="0" borderId="14" xfId="66" applyNumberFormat="1" applyFill="1" applyBorder="1" applyAlignment="1">
      <alignment horizontal="left" vertical="center" wrapText="1" indent="1"/>
      <protection/>
    </xf>
    <xf numFmtId="177" fontId="18" fillId="0" borderId="15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16" xfId="66" applyNumberFormat="1" applyFont="1" applyFill="1" applyBorder="1" applyAlignment="1" applyProtection="1">
      <alignment vertical="center" wrapText="1"/>
      <protection locked="0"/>
    </xf>
    <xf numFmtId="177" fontId="18" fillId="0" borderId="17" xfId="66" applyNumberFormat="1" applyFont="1" applyFill="1" applyBorder="1" applyAlignment="1" applyProtection="1">
      <alignment vertical="center" wrapText="1"/>
      <protection locked="0"/>
    </xf>
    <xf numFmtId="177" fontId="15" fillId="0" borderId="18" xfId="66" applyNumberFormat="1" applyFill="1" applyBorder="1" applyAlignment="1">
      <alignment horizontal="left" vertical="center" wrapText="1" indent="1"/>
      <protection/>
    </xf>
    <xf numFmtId="177" fontId="18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0" xfId="66" applyNumberFormat="1" applyFont="1" applyFill="1" applyBorder="1" applyAlignment="1" applyProtection="1">
      <alignment vertical="center" wrapText="1"/>
      <protection locked="0"/>
    </xf>
    <xf numFmtId="177" fontId="18" fillId="0" borderId="21" xfId="66" applyNumberFormat="1" applyFont="1" applyFill="1" applyBorder="1" applyAlignment="1" applyProtection="1">
      <alignment vertical="center" wrapText="1"/>
      <protection locked="0"/>
    </xf>
    <xf numFmtId="177" fontId="18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13" xfId="66" applyNumberFormat="1" applyFont="1" applyFill="1" applyBorder="1" applyAlignment="1">
      <alignment horizontal="left" vertical="center" wrapText="1" indent="1"/>
      <protection/>
    </xf>
    <xf numFmtId="177" fontId="17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77" fontId="17" fillId="0" borderId="11" xfId="66" applyNumberFormat="1" applyFont="1" applyFill="1" applyBorder="1" applyAlignment="1" applyProtection="1">
      <alignment vertical="center" wrapText="1"/>
      <protection/>
    </xf>
    <xf numFmtId="177" fontId="17" fillId="0" borderId="12" xfId="66" applyNumberFormat="1" applyFont="1" applyFill="1" applyBorder="1" applyAlignment="1" applyProtection="1">
      <alignment vertical="center" wrapText="1"/>
      <protection/>
    </xf>
    <xf numFmtId="177" fontId="17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17" fillId="0" borderId="16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17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0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1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3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4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5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6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12" xfId="66" applyNumberFormat="1" applyFont="1" applyFill="1" applyBorder="1" applyAlignment="1" applyProtection="1">
      <alignment vertical="center" wrapText="1"/>
      <protection/>
    </xf>
    <xf numFmtId="177" fontId="16" fillId="0" borderId="10" xfId="66" applyNumberFormat="1" applyFont="1" applyFill="1" applyBorder="1" applyAlignment="1">
      <alignment horizontal="left" vertical="center" wrapText="1" indent="1"/>
      <protection/>
    </xf>
    <xf numFmtId="177" fontId="17" fillId="0" borderId="11" xfId="66" applyNumberFormat="1" applyFont="1" applyFill="1" applyBorder="1" applyAlignment="1">
      <alignment vertical="center" wrapText="1"/>
      <protection/>
    </xf>
    <xf numFmtId="177" fontId="17" fillId="0" borderId="12" xfId="66" applyNumberFormat="1" applyFont="1" applyFill="1" applyBorder="1" applyAlignment="1">
      <alignment vertical="center" wrapText="1"/>
      <protection/>
    </xf>
    <xf numFmtId="177" fontId="17" fillId="0" borderId="27" xfId="66" applyNumberFormat="1" applyFont="1" applyFill="1" applyBorder="1" applyAlignment="1">
      <alignment horizontal="left" vertical="center" wrapText="1" indent="1"/>
      <protection/>
    </xf>
    <xf numFmtId="177" fontId="17" fillId="0" borderId="28" xfId="66" applyNumberFormat="1" applyFont="1" applyFill="1" applyBorder="1" applyAlignment="1" applyProtection="1">
      <alignment horizontal="right" vertical="center" wrapText="1"/>
      <protection/>
    </xf>
    <xf numFmtId="0" fontId="24" fillId="0" borderId="0" xfId="58" applyFont="1">
      <alignment/>
      <protection/>
    </xf>
    <xf numFmtId="177" fontId="25" fillId="0" borderId="0" xfId="66" applyNumberFormat="1" applyFont="1" applyFill="1" applyAlignment="1">
      <alignment horizontal="center" vertical="center" wrapText="1"/>
      <protection/>
    </xf>
    <xf numFmtId="177" fontId="25" fillId="0" borderId="0" xfId="66" applyNumberFormat="1" applyFont="1" applyFill="1" applyAlignment="1">
      <alignment vertical="center" wrapText="1"/>
      <protection/>
    </xf>
    <xf numFmtId="177" fontId="22" fillId="0" borderId="0" xfId="66" applyNumberFormat="1" applyFont="1" applyFill="1" applyAlignment="1">
      <alignment horizontal="right" vertical="center"/>
      <protection/>
    </xf>
    <xf numFmtId="0" fontId="16" fillId="0" borderId="10" xfId="66" applyFont="1" applyFill="1" applyBorder="1" applyAlignment="1">
      <alignment horizontal="center" vertical="center" wrapText="1"/>
      <protection/>
    </xf>
    <xf numFmtId="0" fontId="16" fillId="0" borderId="11" xfId="66" applyFont="1" applyFill="1" applyBorder="1" applyAlignment="1">
      <alignment horizontal="center" vertical="center" wrapText="1"/>
      <protection/>
    </xf>
    <xf numFmtId="0" fontId="16" fillId="0" borderId="12" xfId="66" applyFont="1" applyFill="1" applyBorder="1" applyAlignment="1">
      <alignment horizontal="center" vertical="center" wrapText="1"/>
      <protection/>
    </xf>
    <xf numFmtId="0" fontId="19" fillId="0" borderId="0" xfId="66" applyFont="1" applyFill="1" applyAlignment="1">
      <alignment horizontal="center" vertical="center" wrapText="1"/>
      <protection/>
    </xf>
    <xf numFmtId="0" fontId="17" fillId="0" borderId="10" xfId="66" applyFont="1" applyFill="1" applyBorder="1" applyAlignment="1">
      <alignment horizontal="center" vertical="center" wrapText="1"/>
      <protection/>
    </xf>
    <xf numFmtId="0" fontId="17" fillId="0" borderId="11" xfId="66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>
      <alignment horizontal="center" vertical="center" wrapText="1"/>
      <protection/>
    </xf>
    <xf numFmtId="0" fontId="18" fillId="0" borderId="29" xfId="66" applyFont="1" applyFill="1" applyBorder="1" applyAlignment="1">
      <alignment horizontal="center" vertical="center" wrapText="1"/>
      <protection/>
    </xf>
    <xf numFmtId="0" fontId="26" fillId="0" borderId="30" xfId="66" applyFont="1" applyFill="1" applyBorder="1" applyAlignment="1" applyProtection="1">
      <alignment horizontal="left" vertical="center" wrapText="1" indent="1"/>
      <protection locked="0"/>
    </xf>
    <xf numFmtId="177" fontId="18" fillId="0" borderId="30" xfId="6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17" xfId="6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66" applyFill="1" applyAlignment="1">
      <alignment vertical="center" wrapText="1"/>
      <protection/>
    </xf>
    <xf numFmtId="0" fontId="18" fillId="0" borderId="19" xfId="66" applyFont="1" applyFill="1" applyBorder="1" applyAlignment="1">
      <alignment horizontal="center" vertical="center" wrapText="1"/>
      <protection/>
    </xf>
    <xf numFmtId="0" fontId="26" fillId="0" borderId="31" xfId="66" applyFont="1" applyFill="1" applyBorder="1" applyAlignment="1" applyProtection="1">
      <alignment horizontal="left" vertical="center" wrapText="1" indent="1"/>
      <protection locked="0"/>
    </xf>
    <xf numFmtId="177" fontId="18" fillId="0" borderId="31" xfId="6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66" applyFont="1" applyFill="1" applyBorder="1" applyAlignment="1" applyProtection="1">
      <alignment horizontal="left" vertical="center" wrapText="1" indent="8"/>
      <protection locked="0"/>
    </xf>
    <xf numFmtId="0" fontId="17" fillId="0" borderId="10" xfId="66" applyFont="1" applyFill="1" applyBorder="1" applyAlignment="1">
      <alignment horizontal="center" vertical="center" wrapText="1"/>
      <protection/>
    </xf>
    <xf numFmtId="0" fontId="16" fillId="0" borderId="28" xfId="66" applyFont="1" applyFill="1" applyBorder="1" applyAlignment="1">
      <alignment vertical="center" wrapText="1"/>
      <protection/>
    </xf>
    <xf numFmtId="177" fontId="17" fillId="0" borderId="28" xfId="66" applyNumberFormat="1" applyFont="1" applyFill="1" applyBorder="1" applyAlignment="1">
      <alignment vertical="center" wrapText="1"/>
      <protection/>
    </xf>
    <xf numFmtId="177" fontId="17" fillId="0" borderId="32" xfId="66" applyNumberFormat="1" applyFont="1" applyFill="1" applyBorder="1" applyAlignment="1">
      <alignment vertical="center" wrapText="1"/>
      <protection/>
    </xf>
    <xf numFmtId="0" fontId="15" fillId="0" borderId="0" xfId="66" applyFill="1" applyAlignment="1">
      <alignment horizontal="right" vertical="center" wrapText="1"/>
      <protection/>
    </xf>
    <xf numFmtId="0" fontId="15" fillId="0" borderId="0" xfId="66" applyFill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left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1" fillId="0" borderId="0" xfId="68" applyFont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20" xfId="68" applyFont="1" applyBorder="1" applyAlignment="1">
      <alignment horizontal="center" vertical="center"/>
      <protection/>
    </xf>
    <xf numFmtId="0" fontId="24" fillId="0" borderId="20" xfId="68" applyFont="1" applyBorder="1" applyAlignment="1">
      <alignment horizontal="center" vertical="center"/>
      <protection/>
    </xf>
    <xf numFmtId="0" fontId="24" fillId="0" borderId="20" xfId="68" applyFont="1" applyBorder="1" applyAlignment="1">
      <alignment vertical="center"/>
      <protection/>
    </xf>
    <xf numFmtId="180" fontId="24" fillId="0" borderId="20" xfId="68" applyNumberFormat="1" applyFont="1" applyBorder="1" applyAlignment="1">
      <alignment vertical="center"/>
      <protection/>
    </xf>
    <xf numFmtId="180" fontId="13" fillId="0" borderId="20" xfId="68" applyNumberFormat="1" applyFont="1" applyBorder="1" applyAlignment="1">
      <alignment horizontal="center" vertical="center"/>
      <protection/>
    </xf>
    <xf numFmtId="0" fontId="13" fillId="0" borderId="20" xfId="68" applyFont="1" applyBorder="1" applyAlignment="1">
      <alignment vertical="center"/>
      <protection/>
    </xf>
    <xf numFmtId="0" fontId="29" fillId="32" borderId="20" xfId="68" applyFont="1" applyFill="1" applyBorder="1" applyAlignment="1">
      <alignment vertical="center"/>
      <protection/>
    </xf>
    <xf numFmtId="180" fontId="24" fillId="32" borderId="20" xfId="68" applyNumberFormat="1" applyFont="1" applyFill="1" applyBorder="1" applyAlignment="1">
      <alignment vertical="center"/>
      <protection/>
    </xf>
    <xf numFmtId="180" fontId="13" fillId="32" borderId="20" xfId="68" applyNumberFormat="1" applyFont="1" applyFill="1" applyBorder="1" applyAlignment="1">
      <alignment horizontal="center" vertical="center"/>
      <protection/>
    </xf>
    <xf numFmtId="0" fontId="24" fillId="0" borderId="20" xfId="68" applyFont="1" applyBorder="1" applyAlignment="1">
      <alignment vertical="center" wrapText="1"/>
      <protection/>
    </xf>
    <xf numFmtId="180" fontId="13" fillId="0" borderId="20" xfId="68" applyNumberFormat="1" applyFont="1" applyBorder="1" applyAlignment="1">
      <alignment vertical="center"/>
      <protection/>
    </xf>
    <xf numFmtId="0" fontId="14" fillId="0" borderId="20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177" fontId="27" fillId="0" borderId="10" xfId="66" applyNumberFormat="1" applyFont="1" applyFill="1" applyBorder="1" applyAlignment="1">
      <alignment horizontal="centerContinuous" vertical="center" wrapText="1"/>
      <protection/>
    </xf>
    <xf numFmtId="177" fontId="27" fillId="0" borderId="11" xfId="66" applyNumberFormat="1" applyFont="1" applyFill="1" applyBorder="1" applyAlignment="1">
      <alignment horizontal="centerContinuous" vertical="center" wrapText="1"/>
      <protection/>
    </xf>
    <xf numFmtId="177" fontId="27" fillId="0" borderId="12" xfId="66" applyNumberFormat="1" applyFont="1" applyFill="1" applyBorder="1" applyAlignment="1">
      <alignment horizontal="centerContinuous" vertical="center" wrapText="1"/>
      <protection/>
    </xf>
    <xf numFmtId="177" fontId="27" fillId="0" borderId="10" xfId="66" applyNumberFormat="1" applyFont="1" applyFill="1" applyBorder="1" applyAlignment="1">
      <alignment horizontal="center" vertical="center" wrapText="1"/>
      <protection/>
    </xf>
    <xf numFmtId="177" fontId="27" fillId="0" borderId="11" xfId="66" applyNumberFormat="1" applyFont="1" applyFill="1" applyBorder="1" applyAlignment="1">
      <alignment horizontal="center" vertical="center" wrapText="1"/>
      <protection/>
    </xf>
    <xf numFmtId="177" fontId="27" fillId="0" borderId="12" xfId="66" applyNumberFormat="1" applyFont="1" applyFill="1" applyBorder="1" applyAlignment="1">
      <alignment horizontal="center" vertical="center" wrapText="1"/>
      <protection/>
    </xf>
    <xf numFmtId="177" fontId="28" fillId="0" borderId="13" xfId="66" applyNumberFormat="1" applyFont="1" applyFill="1" applyBorder="1" applyAlignment="1">
      <alignment horizontal="center" vertical="center" wrapText="1"/>
      <protection/>
    </xf>
    <xf numFmtId="177" fontId="28" fillId="0" borderId="10" xfId="66" applyNumberFormat="1" applyFont="1" applyFill="1" applyBorder="1" applyAlignment="1">
      <alignment horizontal="center" vertical="center" wrapText="1"/>
      <protection/>
    </xf>
    <xf numFmtId="177" fontId="28" fillId="0" borderId="11" xfId="66" applyNumberFormat="1" applyFont="1" applyFill="1" applyBorder="1" applyAlignment="1">
      <alignment horizontal="center" vertical="center" wrapText="1"/>
      <protection/>
    </xf>
    <xf numFmtId="177" fontId="28" fillId="0" borderId="12" xfId="66" applyNumberFormat="1" applyFont="1" applyFill="1" applyBorder="1" applyAlignment="1">
      <alignment horizontal="center" vertical="center" wrapText="1"/>
      <protection/>
    </xf>
    <xf numFmtId="177" fontId="24" fillId="0" borderId="14" xfId="66" applyNumberFormat="1" applyFont="1" applyFill="1" applyBorder="1" applyAlignment="1">
      <alignment horizontal="left" vertical="center" wrapText="1" indent="1"/>
      <protection/>
    </xf>
    <xf numFmtId="177" fontId="24" fillId="0" borderId="18" xfId="66" applyNumberFormat="1" applyFont="1" applyFill="1" applyBorder="1" applyAlignment="1">
      <alignment horizontal="left" vertical="center" wrapText="1" indent="1"/>
      <protection/>
    </xf>
    <xf numFmtId="177" fontId="26" fillId="0" borderId="23" xfId="66" applyNumberFormat="1" applyFont="1" applyFill="1" applyBorder="1" applyAlignment="1" applyProtection="1">
      <alignment horizontal="left" vertical="center" wrapText="1" indent="1"/>
      <protection locked="0"/>
    </xf>
    <xf numFmtId="177" fontId="13" fillId="0" borderId="13" xfId="66" applyNumberFormat="1" applyFont="1" applyFill="1" applyBorder="1" applyAlignment="1">
      <alignment horizontal="left" vertical="center" wrapText="1" indent="1"/>
      <protection/>
    </xf>
    <xf numFmtId="177" fontId="13" fillId="0" borderId="33" xfId="66" applyNumberFormat="1" applyFont="1" applyFill="1" applyBorder="1" applyAlignment="1">
      <alignment horizontal="left" vertical="center" wrapText="1" indent="1"/>
      <protection/>
    </xf>
    <xf numFmtId="177" fontId="13" fillId="0" borderId="18" xfId="66" applyNumberFormat="1" applyFont="1" applyFill="1" applyBorder="1" applyAlignment="1">
      <alignment horizontal="left" vertical="center" wrapText="1" indent="1"/>
      <protection/>
    </xf>
    <xf numFmtId="177" fontId="24" fillId="0" borderId="33" xfId="66" applyNumberFormat="1" applyFont="1" applyFill="1" applyBorder="1" applyAlignment="1">
      <alignment horizontal="left" vertical="center" wrapText="1" indent="1"/>
      <protection/>
    </xf>
    <xf numFmtId="177" fontId="24" fillId="0" borderId="34" xfId="66" applyNumberFormat="1" applyFont="1" applyFill="1" applyBorder="1" applyAlignment="1">
      <alignment horizontal="left" vertical="center" wrapText="1" indent="1"/>
      <protection/>
    </xf>
    <xf numFmtId="177" fontId="26" fillId="0" borderId="25" xfId="66" applyNumberFormat="1" applyFont="1" applyFill="1" applyBorder="1" applyAlignment="1" applyProtection="1">
      <alignment horizontal="right" vertical="center" wrapText="1"/>
      <protection locked="0"/>
    </xf>
    <xf numFmtId="177" fontId="26" fillId="0" borderId="26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35" xfId="66" applyNumberFormat="1" applyFont="1" applyFill="1" applyBorder="1" applyAlignment="1">
      <alignment horizontal="left" vertical="center" wrapText="1" indent="1"/>
      <protection/>
    </xf>
    <xf numFmtId="177" fontId="26" fillId="0" borderId="24" xfId="66" applyNumberFormat="1" applyFont="1" applyFill="1" applyBorder="1" applyAlignment="1" applyProtection="1">
      <alignment horizontal="left" vertical="center" wrapText="1" indent="1"/>
      <protection locked="0"/>
    </xf>
    <xf numFmtId="177" fontId="26" fillId="33" borderId="36" xfId="66" applyNumberFormat="1" applyFont="1" applyFill="1" applyBorder="1" applyAlignment="1" applyProtection="1">
      <alignment horizontal="right" vertical="center" wrapText="1"/>
      <protection locked="0"/>
    </xf>
    <xf numFmtId="177" fontId="26" fillId="33" borderId="37" xfId="66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vertical="center"/>
      <protection/>
    </xf>
    <xf numFmtId="3" fontId="6" fillId="0" borderId="2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>
      <alignment/>
      <protection/>
    </xf>
    <xf numFmtId="0" fontId="4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4" fillId="0" borderId="20" xfId="58" applyFont="1" applyFill="1" applyBorder="1">
      <alignment/>
      <protection/>
    </xf>
    <xf numFmtId="0" fontId="6" fillId="0" borderId="20" xfId="58" applyFont="1" applyFill="1" applyBorder="1" applyAlignment="1">
      <alignment horizontal="center" vertical="center"/>
      <protection/>
    </xf>
    <xf numFmtId="177" fontId="24" fillId="0" borderId="15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16" xfId="66" applyNumberFormat="1" applyFont="1" applyFill="1" applyBorder="1" applyAlignment="1" applyProtection="1">
      <alignment vertical="center" wrapText="1"/>
      <protection locked="0"/>
    </xf>
    <xf numFmtId="177" fontId="24" fillId="0" borderId="17" xfId="66" applyNumberFormat="1" applyFont="1" applyFill="1" applyBorder="1" applyAlignment="1" applyProtection="1">
      <alignment vertical="center" wrapText="1"/>
      <protection locked="0"/>
    </xf>
    <xf numFmtId="177" fontId="24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20" xfId="66" applyNumberFormat="1" applyFont="1" applyFill="1" applyBorder="1" applyAlignment="1" applyProtection="1">
      <alignment vertical="center" wrapText="1"/>
      <protection locked="0"/>
    </xf>
    <xf numFmtId="177" fontId="24" fillId="0" borderId="21" xfId="66" applyNumberFormat="1" applyFont="1" applyFill="1" applyBorder="1" applyAlignment="1" applyProtection="1">
      <alignment vertical="center" wrapText="1"/>
      <protection locked="0"/>
    </xf>
    <xf numFmtId="177" fontId="24" fillId="0" borderId="38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39" xfId="66" applyNumberFormat="1" applyFont="1" applyFill="1" applyBorder="1" applyAlignment="1" applyProtection="1">
      <alignment vertical="center" wrapText="1"/>
      <protection locked="0"/>
    </xf>
    <xf numFmtId="177" fontId="13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77" fontId="13" fillId="0" borderId="11" xfId="66" applyNumberFormat="1" applyFont="1" applyFill="1" applyBorder="1" applyAlignment="1" applyProtection="1">
      <alignment vertical="center" wrapText="1"/>
      <protection/>
    </xf>
    <xf numFmtId="177" fontId="13" fillId="0" borderId="10" xfId="66" applyNumberFormat="1" applyFont="1" applyFill="1" applyBorder="1" applyAlignment="1" applyProtection="1">
      <alignment horizontal="left" vertical="center" wrapText="1" indent="1"/>
      <protection/>
    </xf>
    <xf numFmtId="177" fontId="13" fillId="0" borderId="12" xfId="66" applyNumberFormat="1" applyFont="1" applyFill="1" applyBorder="1" applyAlignment="1" applyProtection="1">
      <alignment vertical="center" wrapText="1"/>
      <protection/>
    </xf>
    <xf numFmtId="177" fontId="13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40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41" xfId="66" applyNumberFormat="1" applyFont="1" applyFill="1" applyBorder="1" applyAlignment="1" applyProtection="1">
      <alignment horizontal="right" vertical="center" wrapText="1"/>
      <protection locked="0"/>
    </xf>
    <xf numFmtId="177" fontId="13" fillId="0" borderId="20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21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20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16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17" xfId="66" applyNumberFormat="1" applyFont="1" applyFill="1" applyBorder="1" applyAlignment="1" applyProtection="1">
      <alignment horizontal="right" vertical="center" wrapText="1"/>
      <protection locked="0"/>
    </xf>
    <xf numFmtId="177" fontId="13" fillId="0" borderId="10" xfId="66" applyNumberFormat="1" applyFont="1" applyFill="1" applyBorder="1" applyAlignment="1">
      <alignment horizontal="left" vertical="center" wrapText="1" indent="1"/>
      <protection/>
    </xf>
    <xf numFmtId="177" fontId="13" fillId="0" borderId="27" xfId="66" applyNumberFormat="1" applyFont="1" applyFill="1" applyBorder="1" applyAlignment="1">
      <alignment horizontal="left" vertical="center" wrapText="1" indent="1"/>
      <protection/>
    </xf>
    <xf numFmtId="177" fontId="13" fillId="0" borderId="28" xfId="66" applyNumberFormat="1" applyFont="1" applyFill="1" applyBorder="1" applyAlignment="1" applyProtection="1">
      <alignment horizontal="right" vertical="center" wrapText="1"/>
      <protection/>
    </xf>
    <xf numFmtId="177" fontId="13" fillId="0" borderId="27" xfId="66" applyNumberFormat="1" applyFont="1" applyFill="1" applyBorder="1" applyAlignment="1">
      <alignment horizontal="right" vertical="center" wrapText="1" indent="1"/>
      <protection/>
    </xf>
    <xf numFmtId="177" fontId="13" fillId="0" borderId="42" xfId="66" applyNumberFormat="1" applyFont="1" applyFill="1" applyBorder="1" applyAlignment="1" applyProtection="1">
      <alignment horizontal="right" vertical="center" wrapText="1"/>
      <protection/>
    </xf>
    <xf numFmtId="177" fontId="18" fillId="0" borderId="27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40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7" fontId="17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0" xfId="58" applyFont="1" applyBorder="1" applyAlignment="1">
      <alignment horizontal="center" vertical="center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5" fillId="0" borderId="43" xfId="58" applyFont="1" applyBorder="1" applyAlignment="1">
      <alignment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0" fontId="9" fillId="32" borderId="0" xfId="58" applyFont="1" applyFill="1">
      <alignment/>
      <protection/>
    </xf>
    <xf numFmtId="3" fontId="9" fillId="32" borderId="0" xfId="58" applyNumberFormat="1" applyFont="1" applyFill="1">
      <alignment/>
      <protection/>
    </xf>
    <xf numFmtId="0" fontId="12" fillId="32" borderId="0" xfId="58" applyFont="1" applyFill="1">
      <alignment/>
      <protection/>
    </xf>
    <xf numFmtId="3" fontId="9" fillId="0" borderId="39" xfId="58" applyNumberFormat="1" applyFont="1" applyFill="1" applyBorder="1" applyAlignment="1">
      <alignment horizontal="center" vertical="center"/>
      <protection/>
    </xf>
    <xf numFmtId="3" fontId="12" fillId="32" borderId="0" xfId="58" applyNumberFormat="1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40" fillId="0" borderId="0" xfId="67" applyFont="1" applyFill="1">
      <alignment/>
      <protection/>
    </xf>
    <xf numFmtId="177" fontId="38" fillId="0" borderId="0" xfId="67" applyNumberFormat="1" applyFont="1" applyFill="1" applyBorder="1" applyAlignment="1" applyProtection="1">
      <alignment horizontal="centerContinuous" vertical="center"/>
      <protection/>
    </xf>
    <xf numFmtId="0" fontId="41" fillId="0" borderId="0" xfId="59" applyFont="1" applyFill="1" applyBorder="1" applyAlignment="1" applyProtection="1">
      <alignment horizontal="right"/>
      <protection/>
    </xf>
    <xf numFmtId="0" fontId="42" fillId="0" borderId="0" xfId="59" applyFont="1" applyFill="1" applyBorder="1" applyAlignment="1" applyProtection="1">
      <alignment/>
      <protection/>
    </xf>
    <xf numFmtId="178" fontId="15" fillId="0" borderId="20" xfId="40" applyNumberFormat="1" applyFont="1" applyFill="1" applyBorder="1" applyAlignment="1">
      <alignment horizontal="right" indent="2"/>
    </xf>
    <xf numFmtId="0" fontId="2" fillId="0" borderId="0" xfId="58" applyFont="1">
      <alignment/>
      <protection/>
    </xf>
    <xf numFmtId="49" fontId="11" fillId="0" borderId="20" xfId="58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65">
      <alignment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45" xfId="65" applyFont="1" applyBorder="1" applyAlignment="1">
      <alignment horizontal="center" vertical="center" wrapText="1"/>
      <protection/>
    </xf>
    <xf numFmtId="0" fontId="7" fillId="0" borderId="31" xfId="65" applyFont="1" applyBorder="1" applyAlignment="1">
      <alignment horizontal="center" vertical="center" wrapText="1"/>
      <protection/>
    </xf>
    <xf numFmtId="0" fontId="7" fillId="34" borderId="20" xfId="65" applyFont="1" applyFill="1" applyBorder="1" applyAlignment="1">
      <alignment horizontal="center" vertical="center" wrapText="1"/>
      <protection/>
    </xf>
    <xf numFmtId="0" fontId="7" fillId="34" borderId="45" xfId="65" applyFont="1" applyFill="1" applyBorder="1" applyAlignment="1">
      <alignment horizontal="center" vertical="center" wrapText="1"/>
      <protection/>
    </xf>
    <xf numFmtId="0" fontId="7" fillId="34" borderId="31" xfId="65" applyFont="1" applyFill="1" applyBorder="1" applyAlignment="1">
      <alignment horizontal="center" vertical="center" wrapText="1"/>
      <protection/>
    </xf>
    <xf numFmtId="0" fontId="5" fillId="0" borderId="20" xfId="65" applyBorder="1">
      <alignment/>
      <protection/>
    </xf>
    <xf numFmtId="178" fontId="5" fillId="0" borderId="20" xfId="42" applyNumberFormat="1" applyFont="1" applyBorder="1" applyAlignment="1">
      <alignment/>
    </xf>
    <xf numFmtId="178" fontId="7" fillId="0" borderId="45" xfId="42" applyNumberFormat="1" applyFont="1" applyBorder="1" applyAlignment="1">
      <alignment/>
    </xf>
    <xf numFmtId="178" fontId="5" fillId="0" borderId="31" xfId="42" applyNumberFormat="1" applyFont="1" applyBorder="1" applyAlignment="1">
      <alignment/>
    </xf>
    <xf numFmtId="178" fontId="7" fillId="0" borderId="20" xfId="42" applyNumberFormat="1" applyFont="1" applyBorder="1" applyAlignment="1">
      <alignment/>
    </xf>
    <xf numFmtId="178" fontId="7" fillId="0" borderId="39" xfId="42" applyNumberFormat="1" applyFont="1" applyBorder="1" applyAlignment="1">
      <alignment/>
    </xf>
    <xf numFmtId="3" fontId="5" fillId="0" borderId="20" xfId="65" applyNumberFormat="1" applyBorder="1" applyAlignment="1">
      <alignment horizontal="center"/>
      <protection/>
    </xf>
    <xf numFmtId="0" fontId="7" fillId="34" borderId="20" xfId="65" applyFont="1" applyFill="1" applyBorder="1">
      <alignment/>
      <protection/>
    </xf>
    <xf numFmtId="178" fontId="5" fillId="34" borderId="20" xfId="42" applyNumberFormat="1" applyFont="1" applyFill="1" applyBorder="1" applyAlignment="1">
      <alignment/>
    </xf>
    <xf numFmtId="178" fontId="7" fillId="34" borderId="45" xfId="42" applyNumberFormat="1" applyFont="1" applyFill="1" applyBorder="1" applyAlignment="1">
      <alignment/>
    </xf>
    <xf numFmtId="178" fontId="5" fillId="34" borderId="31" xfId="42" applyNumberFormat="1" applyFont="1" applyFill="1" applyBorder="1" applyAlignment="1">
      <alignment/>
    </xf>
    <xf numFmtId="178" fontId="5" fillId="35" borderId="20" xfId="42" applyNumberFormat="1" applyFont="1" applyFill="1" applyBorder="1" applyAlignment="1">
      <alignment/>
    </xf>
    <xf numFmtId="178" fontId="7" fillId="35" borderId="45" xfId="42" applyNumberFormat="1" applyFont="1" applyFill="1" applyBorder="1" applyAlignment="1">
      <alignment/>
    </xf>
    <xf numFmtId="178" fontId="5" fillId="35" borderId="31" xfId="42" applyNumberFormat="1" applyFont="1" applyFill="1" applyBorder="1" applyAlignment="1">
      <alignment/>
    </xf>
    <xf numFmtId="178" fontId="7" fillId="35" borderId="20" xfId="42" applyNumberFormat="1" applyFont="1" applyFill="1" applyBorder="1" applyAlignment="1">
      <alignment/>
    </xf>
    <xf numFmtId="178" fontId="7" fillId="34" borderId="20" xfId="42" applyNumberFormat="1" applyFont="1" applyFill="1" applyBorder="1" applyAlignment="1">
      <alignment/>
    </xf>
    <xf numFmtId="178" fontId="7" fillId="34" borderId="31" xfId="42" applyNumberFormat="1" applyFont="1" applyFill="1" applyBorder="1" applyAlignment="1">
      <alignment/>
    </xf>
    <xf numFmtId="178" fontId="5" fillId="0" borderId="0" xfId="65" applyNumberFormat="1">
      <alignment/>
      <protection/>
    </xf>
    <xf numFmtId="3" fontId="7" fillId="0" borderId="25" xfId="58" applyNumberFormat="1" applyFont="1" applyBorder="1" applyAlignment="1">
      <alignment horizontal="center" vertical="center" wrapText="1"/>
      <protection/>
    </xf>
    <xf numFmtId="0" fontId="6" fillId="0" borderId="20" xfId="58" applyFont="1" applyFill="1" applyBorder="1">
      <alignment/>
      <protection/>
    </xf>
    <xf numFmtId="0" fontId="2" fillId="0" borderId="20" xfId="58" applyFont="1" applyBorder="1" applyAlignment="1">
      <alignment horizontal="center" vertical="center" wrapText="1"/>
      <protection/>
    </xf>
    <xf numFmtId="0" fontId="47" fillId="0" borderId="20" xfId="58" applyFont="1" applyBorder="1" applyAlignment="1">
      <alignment horizontal="center"/>
      <protection/>
    </xf>
    <xf numFmtId="0" fontId="47" fillId="0" borderId="20" xfId="58" applyFont="1" applyBorder="1" applyAlignment="1">
      <alignment horizontal="center" vertical="center"/>
      <protection/>
    </xf>
    <xf numFmtId="0" fontId="35" fillId="0" borderId="46" xfId="0" applyFont="1" applyBorder="1" applyAlignment="1">
      <alignment/>
    </xf>
    <xf numFmtId="0" fontId="11" fillId="0" borderId="20" xfId="58" applyFont="1" applyBorder="1" applyAlignment="1">
      <alignment horizontal="center" vertical="center"/>
      <protection/>
    </xf>
    <xf numFmtId="0" fontId="48" fillId="0" borderId="20" xfId="58" applyFont="1" applyBorder="1" applyAlignment="1">
      <alignment horizontal="center" vertical="center"/>
      <protection/>
    </xf>
    <xf numFmtId="0" fontId="48" fillId="0" borderId="20" xfId="58" applyFont="1" applyBorder="1">
      <alignment/>
      <protection/>
    </xf>
    <xf numFmtId="0" fontId="48" fillId="0" borderId="20" xfId="58" applyFont="1" applyBorder="1" applyAlignment="1">
      <alignment horizontal="center"/>
      <protection/>
    </xf>
    <xf numFmtId="0" fontId="5" fillId="0" borderId="0" xfId="64">
      <alignment/>
      <protection/>
    </xf>
    <xf numFmtId="0" fontId="33" fillId="0" borderId="0" xfId="64" applyFont="1">
      <alignment/>
      <protection/>
    </xf>
    <xf numFmtId="0" fontId="34" fillId="0" borderId="20" xfId="64" applyFont="1" applyBorder="1" applyAlignment="1">
      <alignment horizontal="center" vertical="center"/>
      <protection/>
    </xf>
    <xf numFmtId="0" fontId="20" fillId="0" borderId="20" xfId="64" applyFont="1" applyBorder="1">
      <alignment/>
      <protection/>
    </xf>
    <xf numFmtId="3" fontId="34" fillId="0" borderId="20" xfId="64" applyNumberFormat="1" applyFont="1" applyBorder="1">
      <alignment/>
      <protection/>
    </xf>
    <xf numFmtId="0" fontId="35" fillId="0" borderId="20" xfId="64" applyFont="1" applyBorder="1">
      <alignment/>
      <protection/>
    </xf>
    <xf numFmtId="3" fontId="33" fillId="0" borderId="20" xfId="64" applyNumberFormat="1" applyFont="1" applyBorder="1">
      <alignment/>
      <protection/>
    </xf>
    <xf numFmtId="3" fontId="33" fillId="0" borderId="20" xfId="64" applyNumberFormat="1" applyFont="1" applyBorder="1">
      <alignment/>
      <protection/>
    </xf>
    <xf numFmtId="9" fontId="5" fillId="0" borderId="0" xfId="64" applyNumberFormat="1">
      <alignment/>
      <protection/>
    </xf>
    <xf numFmtId="0" fontId="20" fillId="0" borderId="20" xfId="64" applyFont="1" applyBorder="1">
      <alignment/>
      <protection/>
    </xf>
    <xf numFmtId="3" fontId="34" fillId="0" borderId="20" xfId="64" applyNumberFormat="1" applyFont="1" applyBorder="1">
      <alignment/>
      <protection/>
    </xf>
    <xf numFmtId="0" fontId="5" fillId="0" borderId="0" xfId="62" applyAlignment="1">
      <alignment horizontal="right"/>
      <protection/>
    </xf>
    <xf numFmtId="0" fontId="33" fillId="0" borderId="0" xfId="62" applyFont="1">
      <alignment/>
      <protection/>
    </xf>
    <xf numFmtId="0" fontId="5" fillId="0" borderId="0" xfId="62">
      <alignment/>
      <protection/>
    </xf>
    <xf numFmtId="0" fontId="5" fillId="0" borderId="0" xfId="62" applyAlignment="1">
      <alignment wrapText="1"/>
      <protection/>
    </xf>
    <xf numFmtId="0" fontId="33" fillId="0" borderId="0" xfId="62" applyFont="1">
      <alignment/>
      <protection/>
    </xf>
    <xf numFmtId="3" fontId="33" fillId="0" borderId="0" xfId="62" applyNumberFormat="1" applyFont="1">
      <alignment/>
      <protection/>
    </xf>
    <xf numFmtId="0" fontId="34" fillId="0" borderId="20" xfId="62" applyFont="1" applyBorder="1" applyAlignment="1">
      <alignment horizontal="center" vertical="center"/>
      <protection/>
    </xf>
    <xf numFmtId="0" fontId="33" fillId="0" borderId="20" xfId="62" applyFont="1" applyBorder="1">
      <alignment/>
      <protection/>
    </xf>
    <xf numFmtId="3" fontId="33" fillId="0" borderId="20" xfId="62" applyNumberFormat="1" applyFont="1" applyBorder="1">
      <alignment/>
      <protection/>
    </xf>
    <xf numFmtId="0" fontId="33" fillId="0" borderId="20" xfId="62" applyFont="1" applyBorder="1">
      <alignment/>
      <protection/>
    </xf>
    <xf numFmtId="0" fontId="34" fillId="0" borderId="20" xfId="62" applyFont="1" applyBorder="1">
      <alignment/>
      <protection/>
    </xf>
    <xf numFmtId="3" fontId="34" fillId="0" borderId="20" xfId="62" applyNumberFormat="1" applyFont="1" applyBorder="1">
      <alignment/>
      <protection/>
    </xf>
    <xf numFmtId="0" fontId="36" fillId="0" borderId="0" xfId="62" applyFont="1">
      <alignment/>
      <protection/>
    </xf>
    <xf numFmtId="0" fontId="34" fillId="0" borderId="20" xfId="62" applyFont="1" applyBorder="1">
      <alignment/>
      <protection/>
    </xf>
    <xf numFmtId="3" fontId="34" fillId="0" borderId="20" xfId="62" applyNumberFormat="1" applyFont="1" applyBorder="1" applyAlignment="1">
      <alignment horizontal="right"/>
      <protection/>
    </xf>
    <xf numFmtId="0" fontId="20" fillId="0" borderId="0" xfId="62" applyFont="1">
      <alignment/>
      <protection/>
    </xf>
    <xf numFmtId="0" fontId="34" fillId="0" borderId="0" xfId="62" applyFont="1">
      <alignment/>
      <protection/>
    </xf>
    <xf numFmtId="3" fontId="20" fillId="0" borderId="0" xfId="62" applyNumberFormat="1" applyFont="1">
      <alignment/>
      <protection/>
    </xf>
    <xf numFmtId="3" fontId="5" fillId="0" borderId="0" xfId="62" applyNumberFormat="1">
      <alignment/>
      <protection/>
    </xf>
    <xf numFmtId="0" fontId="4" fillId="0" borderId="20" xfId="58" applyFont="1" applyFill="1" applyBorder="1" applyAlignment="1">
      <alignment wrapText="1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3" fontId="4" fillId="0" borderId="20" xfId="58" applyNumberFormat="1" applyFont="1" applyFill="1" applyBorder="1" applyAlignment="1">
      <alignment horizontal="center" vertical="center" wrapText="1"/>
      <protection/>
    </xf>
    <xf numFmtId="3" fontId="4" fillId="0" borderId="0" xfId="58" applyNumberFormat="1" applyFont="1" applyFill="1" applyAlignment="1">
      <alignment vertical="center"/>
      <protection/>
    </xf>
    <xf numFmtId="3" fontId="6" fillId="0" borderId="20" xfId="58" applyNumberFormat="1" applyFont="1" applyFill="1" applyBorder="1" applyAlignment="1">
      <alignment horizontal="right" vertical="center"/>
      <protection/>
    </xf>
    <xf numFmtId="3" fontId="31" fillId="0" borderId="20" xfId="58" applyNumberFormat="1" applyFont="1" applyFill="1" applyBorder="1" applyAlignment="1">
      <alignment horizontal="right" vertical="center"/>
      <protection/>
    </xf>
    <xf numFmtId="3" fontId="4" fillId="0" borderId="0" xfId="58" applyNumberFormat="1" applyFont="1" applyFill="1" applyAlignment="1">
      <alignment horizontal="right" vertical="center"/>
      <protection/>
    </xf>
    <xf numFmtId="3" fontId="4" fillId="0" borderId="20" xfId="58" applyNumberFormat="1" applyFont="1" applyFill="1" applyBorder="1">
      <alignment/>
      <protection/>
    </xf>
    <xf numFmtId="3" fontId="6" fillId="0" borderId="20" xfId="58" applyNumberFormat="1" applyFont="1" applyFill="1" applyBorder="1">
      <alignment/>
      <protection/>
    </xf>
    <xf numFmtId="3" fontId="7" fillId="0" borderId="20" xfId="58" applyNumberFormat="1" applyFont="1" applyBorder="1" applyAlignment="1">
      <alignment horizontal="center" vertical="center" wrapText="1"/>
      <protection/>
    </xf>
    <xf numFmtId="3" fontId="36" fillId="0" borderId="0" xfId="62" applyNumberFormat="1" applyFont="1">
      <alignment/>
      <protection/>
    </xf>
    <xf numFmtId="3" fontId="35" fillId="0" borderId="0" xfId="62" applyNumberFormat="1" applyFont="1">
      <alignment/>
      <protection/>
    </xf>
    <xf numFmtId="0" fontId="20" fillId="0" borderId="0" xfId="62" applyFont="1" applyAlignment="1">
      <alignment horizontal="center" vertical="center"/>
      <protection/>
    </xf>
    <xf numFmtId="3" fontId="20" fillId="0" borderId="0" xfId="62" applyNumberFormat="1" applyFont="1" applyAlignment="1">
      <alignment horizontal="center" vertical="center"/>
      <protection/>
    </xf>
    <xf numFmtId="0" fontId="35" fillId="0" borderId="0" xfId="62" applyFont="1" applyAlignment="1">
      <alignment horizontal="right"/>
      <protection/>
    </xf>
    <xf numFmtId="3" fontId="34" fillId="0" borderId="0" xfId="62" applyNumberFormat="1" applyFont="1" applyAlignment="1">
      <alignment horizontal="center"/>
      <protection/>
    </xf>
    <xf numFmtId="3" fontId="33" fillId="0" borderId="0" xfId="62" applyNumberFormat="1" applyFont="1" applyAlignment="1">
      <alignment horizontal="right"/>
      <protection/>
    </xf>
    <xf numFmtId="0" fontId="35" fillId="0" borderId="0" xfId="62" applyFont="1">
      <alignment/>
      <protection/>
    </xf>
    <xf numFmtId="3" fontId="33" fillId="0" borderId="0" xfId="62" applyNumberFormat="1" applyFont="1" applyAlignment="1">
      <alignment horizontal="right"/>
      <protection/>
    </xf>
    <xf numFmtId="3" fontId="34" fillId="0" borderId="20" xfId="62" applyNumberFormat="1" applyFont="1" applyBorder="1" applyAlignment="1">
      <alignment wrapText="1"/>
      <protection/>
    </xf>
    <xf numFmtId="3" fontId="36" fillId="0" borderId="0" xfId="62" applyNumberFormat="1" applyFont="1" applyAlignment="1">
      <alignment horizontal="right"/>
      <protection/>
    </xf>
    <xf numFmtId="0" fontId="34" fillId="0" borderId="0" xfId="62" applyFont="1" applyAlignment="1">
      <alignment horizontal="center"/>
      <protection/>
    </xf>
    <xf numFmtId="177" fontId="15" fillId="0" borderId="0" xfId="66" applyNumberFormat="1" applyAlignment="1">
      <alignment vertical="center" wrapText="1"/>
      <protection/>
    </xf>
    <xf numFmtId="177" fontId="15" fillId="0" borderId="0" xfId="66" applyNumberFormat="1" applyAlignment="1">
      <alignment horizontal="center" vertical="center" wrapText="1"/>
      <protection/>
    </xf>
    <xf numFmtId="177" fontId="38" fillId="0" borderId="0" xfId="66" applyNumberFormat="1" applyFont="1" applyAlignment="1">
      <alignment vertical="center"/>
      <protection/>
    </xf>
    <xf numFmtId="177" fontId="38" fillId="0" borderId="0" xfId="66" applyNumberFormat="1" applyFont="1" applyAlignment="1">
      <alignment horizontal="center" vertical="center"/>
      <protection/>
    </xf>
    <xf numFmtId="177" fontId="38" fillId="0" borderId="0" xfId="66" applyNumberFormat="1" applyFont="1" applyAlignment="1">
      <alignment horizontal="center" vertical="center" wrapText="1"/>
      <protection/>
    </xf>
    <xf numFmtId="179" fontId="15" fillId="0" borderId="20" xfId="66" applyNumberFormat="1" applyFont="1" applyBorder="1" applyAlignment="1" applyProtection="1">
      <alignment horizontal="left" vertical="center" wrapText="1" indent="2"/>
      <protection locked="0"/>
    </xf>
    <xf numFmtId="177" fontId="18" fillId="0" borderId="20" xfId="66" applyNumberFormat="1" applyFont="1" applyBorder="1" applyAlignment="1" applyProtection="1">
      <alignment vertical="center" wrapText="1"/>
      <protection locked="0"/>
    </xf>
    <xf numFmtId="177" fontId="18" fillId="0" borderId="20" xfId="66" applyNumberFormat="1" applyFont="1" applyBorder="1" applyAlignment="1" applyProtection="1">
      <alignment horizontal="left" vertical="center" wrapText="1" indent="1"/>
      <protection locked="0"/>
    </xf>
    <xf numFmtId="177" fontId="18" fillId="0" borderId="20" xfId="66" applyNumberFormat="1" applyFont="1" applyBorder="1" applyAlignment="1">
      <alignment vertical="center" wrapText="1"/>
      <protection/>
    </xf>
    <xf numFmtId="177" fontId="17" fillId="0" borderId="20" xfId="66" applyNumberFormat="1" applyFont="1" applyBorder="1" applyAlignment="1" applyProtection="1">
      <alignment horizontal="left" vertical="center" wrapText="1" indent="1"/>
      <protection locked="0"/>
    </xf>
    <xf numFmtId="177" fontId="15" fillId="0" borderId="0" xfId="66" applyNumberFormat="1" applyAlignment="1" applyProtection="1">
      <alignment vertical="center" wrapText="1"/>
      <protection locked="0"/>
    </xf>
    <xf numFmtId="177" fontId="15" fillId="32" borderId="20" xfId="66" applyNumberFormat="1" applyFont="1" applyFill="1" applyBorder="1" applyAlignment="1">
      <alignment horizontal="left" vertical="center" wrapText="1" indent="2"/>
      <protection/>
    </xf>
    <xf numFmtId="177" fontId="17" fillId="0" borderId="20" xfId="66" applyNumberFormat="1" applyFont="1" applyBorder="1" applyAlignment="1">
      <alignment vertical="center" wrapText="1"/>
      <protection/>
    </xf>
    <xf numFmtId="3" fontId="35" fillId="0" borderId="0" xfId="0" applyNumberFormat="1" applyFont="1" applyAlignment="1">
      <alignment horizontal="right"/>
    </xf>
    <xf numFmtId="177" fontId="15" fillId="0" borderId="20" xfId="66" applyNumberFormat="1" applyBorder="1" applyAlignment="1">
      <alignment horizontal="center" vertical="center" wrapText="1"/>
      <protection/>
    </xf>
    <xf numFmtId="177" fontId="15" fillId="0" borderId="20" xfId="66" applyNumberFormat="1" applyBorder="1" applyAlignment="1">
      <alignment vertical="center" wrapText="1"/>
      <protection/>
    </xf>
    <xf numFmtId="177" fontId="22" fillId="0" borderId="20" xfId="66" applyNumberFormat="1" applyFont="1" applyBorder="1" applyAlignment="1">
      <alignment horizontal="right"/>
      <protection/>
    </xf>
    <xf numFmtId="177" fontId="16" fillId="0" borderId="20" xfId="66" applyNumberFormat="1" applyFont="1" applyBorder="1" applyAlignment="1">
      <alignment horizontal="center" vertical="center"/>
      <protection/>
    </xf>
    <xf numFmtId="177" fontId="17" fillId="0" borderId="20" xfId="66" applyNumberFormat="1" applyFont="1" applyBorder="1" applyAlignment="1">
      <alignment horizontal="center" vertical="center" wrapText="1"/>
      <protection/>
    </xf>
    <xf numFmtId="177" fontId="17" fillId="0" borderId="20" xfId="66" applyNumberFormat="1" applyFont="1" applyBorder="1" applyAlignment="1">
      <alignment horizontal="left" vertical="center" wrapText="1" indent="1"/>
      <protection/>
    </xf>
    <xf numFmtId="177" fontId="18" fillId="0" borderId="20" xfId="66" applyNumberFormat="1" applyFont="1" applyBorder="1" applyAlignment="1">
      <alignment horizontal="left" vertical="center" wrapText="1" indent="2"/>
      <protection/>
    </xf>
    <xf numFmtId="177" fontId="15" fillId="0" borderId="20" xfId="66" applyNumberFormat="1" applyFont="1" applyBorder="1" applyAlignment="1">
      <alignment horizontal="left" vertical="center" wrapText="1" indent="2"/>
      <protection/>
    </xf>
    <xf numFmtId="0" fontId="15" fillId="0" borderId="0" xfId="66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4" fillId="0" borderId="46" xfId="0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/>
    </xf>
    <xf numFmtId="3" fontId="20" fillId="0" borderId="46" xfId="0" applyNumberFormat="1" applyFont="1" applyBorder="1" applyAlignment="1">
      <alignment horizontal="right"/>
    </xf>
    <xf numFmtId="0" fontId="35" fillId="0" borderId="46" xfId="0" applyFont="1" applyBorder="1" applyAlignment="1">
      <alignment/>
    </xf>
    <xf numFmtId="3" fontId="35" fillId="0" borderId="46" xfId="0" applyNumberFormat="1" applyFont="1" applyBorder="1" applyAlignment="1">
      <alignment/>
    </xf>
    <xf numFmtId="0" fontId="20" fillId="0" borderId="46" xfId="0" applyFont="1" applyBorder="1" applyAlignment="1">
      <alignment/>
    </xf>
    <xf numFmtId="3" fontId="20" fillId="0" borderId="46" xfId="0" applyNumberFormat="1" applyFont="1" applyBorder="1" applyAlignment="1">
      <alignment/>
    </xf>
    <xf numFmtId="49" fontId="35" fillId="0" borderId="46" xfId="0" applyNumberFormat="1" applyFont="1" applyBorder="1" applyAlignment="1">
      <alignment/>
    </xf>
    <xf numFmtId="0" fontId="34" fillId="0" borderId="0" xfId="64" applyFont="1" applyAlignment="1">
      <alignment horizontal="center" wrapText="1"/>
      <protection/>
    </xf>
    <xf numFmtId="3" fontId="33" fillId="0" borderId="0" xfId="64" applyNumberFormat="1" applyFont="1">
      <alignment/>
      <protection/>
    </xf>
    <xf numFmtId="0" fontId="34" fillId="0" borderId="0" xfId="64" applyFont="1" applyAlignment="1">
      <alignment horizontal="center"/>
      <protection/>
    </xf>
    <xf numFmtId="3" fontId="33" fillId="0" borderId="0" xfId="64" applyNumberFormat="1" applyFont="1" applyAlignment="1">
      <alignment horizontal="right"/>
      <protection/>
    </xf>
    <xf numFmtId="3" fontId="34" fillId="0" borderId="20" xfId="64" applyNumberFormat="1" applyFont="1" applyBorder="1" applyAlignment="1">
      <alignment horizontal="center" vertical="center" wrapText="1"/>
      <protection/>
    </xf>
    <xf numFmtId="0" fontId="35" fillId="0" borderId="40" xfId="64" applyFont="1" applyBorder="1">
      <alignment/>
      <protection/>
    </xf>
    <xf numFmtId="0" fontId="35" fillId="0" borderId="0" xfId="64" applyFont="1" applyAlignment="1">
      <alignment horizontal="left"/>
      <protection/>
    </xf>
    <xf numFmtId="0" fontId="35" fillId="0" borderId="20" xfId="64" applyFont="1" applyBorder="1" applyAlignment="1">
      <alignment wrapText="1"/>
      <protection/>
    </xf>
    <xf numFmtId="0" fontId="5" fillId="0" borderId="0" xfId="64" applyFont="1">
      <alignment/>
      <protection/>
    </xf>
    <xf numFmtId="3" fontId="5" fillId="0" borderId="0" xfId="64" applyNumberFormat="1" applyFont="1">
      <alignment/>
      <protection/>
    </xf>
    <xf numFmtId="3" fontId="20" fillId="0" borderId="0" xfId="64" applyNumberFormat="1" applyFont="1">
      <alignment/>
      <protection/>
    </xf>
    <xf numFmtId="3" fontId="5" fillId="0" borderId="0" xfId="64" applyNumberFormat="1">
      <alignment/>
      <protection/>
    </xf>
    <xf numFmtId="0" fontId="35" fillId="0" borderId="0" xfId="64" applyFont="1">
      <alignment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5" fillId="0" borderId="46" xfId="0" applyFont="1" applyBorder="1" applyAlignment="1">
      <alignment horizontal="center"/>
    </xf>
    <xf numFmtId="3" fontId="35" fillId="0" borderId="46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/>
    </xf>
    <xf numFmtId="3" fontId="35" fillId="0" borderId="46" xfId="0" applyNumberFormat="1" applyFont="1" applyBorder="1" applyAlignment="1">
      <alignment/>
    </xf>
    <xf numFmtId="0" fontId="20" fillId="0" borderId="46" xfId="0" applyFont="1" applyBorder="1" applyAlignment="1">
      <alignment/>
    </xf>
    <xf numFmtId="178" fontId="15" fillId="0" borderId="20" xfId="43" applyNumberFormat="1" applyFont="1" applyFill="1" applyBorder="1" applyAlignment="1" applyProtection="1">
      <alignment horizontal="right"/>
      <protection locked="0"/>
    </xf>
    <xf numFmtId="0" fontId="19" fillId="0" borderId="29" xfId="67" applyFont="1" applyFill="1" applyBorder="1" applyAlignment="1" applyProtection="1">
      <alignment horizontal="center" vertical="center" wrapText="1"/>
      <protection/>
    </xf>
    <xf numFmtId="0" fontId="19" fillId="0" borderId="47" xfId="67" applyFont="1" applyFill="1" applyBorder="1" applyAlignment="1" applyProtection="1">
      <alignment horizontal="center" vertical="center" wrapText="1"/>
      <protection/>
    </xf>
    <xf numFmtId="0" fontId="19" fillId="0" borderId="48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center" vertical="center"/>
      <protection/>
    </xf>
    <xf numFmtId="0" fontId="15" fillId="0" borderId="11" xfId="67" applyFont="1" applyFill="1" applyBorder="1" applyAlignment="1" applyProtection="1">
      <alignment horizontal="center" vertical="center"/>
      <protection/>
    </xf>
    <xf numFmtId="0" fontId="15" fillId="0" borderId="20" xfId="67" applyFont="1" applyFill="1" applyBorder="1" applyAlignment="1" applyProtection="1">
      <alignment horizontal="center" vertical="center"/>
      <protection/>
    </xf>
    <xf numFmtId="0" fontId="15" fillId="0" borderId="29" xfId="67" applyFont="1" applyFill="1" applyBorder="1" applyAlignment="1" applyProtection="1">
      <alignment horizontal="center" vertical="center"/>
      <protection/>
    </xf>
    <xf numFmtId="0" fontId="15" fillId="0" borderId="16" xfId="67" applyFont="1" applyFill="1" applyBorder="1" applyProtection="1">
      <alignment/>
      <protection/>
    </xf>
    <xf numFmtId="0" fontId="15" fillId="0" borderId="19" xfId="67" applyFont="1" applyFill="1" applyBorder="1" applyAlignment="1" applyProtection="1">
      <alignment horizontal="center" vertical="center"/>
      <protection/>
    </xf>
    <xf numFmtId="0" fontId="24" fillId="0" borderId="20" xfId="59" applyFont="1" applyBorder="1" applyAlignment="1">
      <alignment horizontal="justify" wrapText="1"/>
      <protection/>
    </xf>
    <xf numFmtId="0" fontId="24" fillId="0" borderId="20" xfId="59" applyFont="1" applyBorder="1" applyAlignment="1">
      <alignment wrapText="1"/>
      <protection/>
    </xf>
    <xf numFmtId="0" fontId="15" fillId="0" borderId="23" xfId="67" applyFont="1" applyFill="1" applyBorder="1" applyAlignment="1" applyProtection="1">
      <alignment horizontal="center" vertical="center"/>
      <protection/>
    </xf>
    <xf numFmtId="0" fontId="24" fillId="0" borderId="36" xfId="59" applyFont="1" applyBorder="1" applyAlignment="1">
      <alignment wrapText="1"/>
      <protection/>
    </xf>
    <xf numFmtId="178" fontId="19" fillId="0" borderId="20" xfId="43" applyNumberFormat="1" applyFont="1" applyFill="1" applyBorder="1" applyAlignment="1" applyProtection="1">
      <alignment horizontal="right"/>
      <protection/>
    </xf>
    <xf numFmtId="0" fontId="5" fillId="0" borderId="20" xfId="58" applyFont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3" fontId="5" fillId="0" borderId="20" xfId="58" applyNumberFormat="1" applyFont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31" xfId="58" applyFont="1" applyFill="1" applyBorder="1" applyAlignment="1">
      <alignment horizontal="left" vertical="center"/>
      <protection/>
    </xf>
    <xf numFmtId="0" fontId="9" fillId="0" borderId="39" xfId="58" applyFont="1" applyFill="1" applyBorder="1" applyAlignment="1">
      <alignment horizontal="left" vertical="center" wrapText="1"/>
      <protection/>
    </xf>
    <xf numFmtId="0" fontId="9" fillId="0" borderId="44" xfId="58" applyFont="1" applyFill="1" applyBorder="1" applyAlignment="1">
      <alignment horizontal="left" vertical="center" wrapText="1"/>
      <protection/>
    </xf>
    <xf numFmtId="0" fontId="10" fillId="0" borderId="39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0" fontId="10" fillId="0" borderId="31" xfId="58" applyFont="1" applyFill="1" applyBorder="1" applyAlignment="1">
      <alignment horizontal="left" vertical="center" wrapText="1"/>
      <protection/>
    </xf>
    <xf numFmtId="0" fontId="9" fillId="0" borderId="31" xfId="58" applyFont="1" applyFill="1" applyBorder="1" applyAlignment="1">
      <alignment horizontal="left" vertical="center" wrapText="1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horizontal="left" vertical="center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9" fillId="0" borderId="20" xfId="58" applyFont="1" applyFill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3" fontId="9" fillId="0" borderId="39" xfId="58" applyNumberFormat="1" applyFont="1" applyFill="1" applyBorder="1" applyAlignment="1">
      <alignment horizontal="center" vertical="center"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3" fontId="9" fillId="0" borderId="31" xfId="58" applyNumberFormat="1" applyFont="1" applyFill="1" applyBorder="1" applyAlignment="1">
      <alignment horizontal="center" vertical="center"/>
      <protection/>
    </xf>
    <xf numFmtId="0" fontId="9" fillId="0" borderId="39" xfId="58" applyFont="1" applyFill="1" applyBorder="1" applyAlignment="1">
      <alignment vertical="center" wrapText="1"/>
      <protection/>
    </xf>
    <xf numFmtId="0" fontId="9" fillId="0" borderId="44" xfId="58" applyFont="1" applyFill="1" applyBorder="1" applyAlignment="1">
      <alignment vertical="center" wrapText="1"/>
      <protection/>
    </xf>
    <xf numFmtId="174" fontId="8" fillId="0" borderId="0" xfId="58" applyNumberFormat="1" applyFont="1" applyFill="1" applyAlignment="1">
      <alignment horizontal="center"/>
      <protection/>
    </xf>
    <xf numFmtId="174" fontId="8" fillId="0" borderId="0" xfId="58" applyNumberFormat="1" applyFont="1" applyFill="1" applyBorder="1" applyAlignment="1">
      <alignment horizontal="center"/>
      <protection/>
    </xf>
    <xf numFmtId="174" fontId="3" fillId="0" borderId="49" xfId="58" applyNumberFormat="1" applyFont="1" applyFill="1" applyBorder="1" applyAlignment="1">
      <alignment horizontal="center" vertical="center"/>
      <protection/>
    </xf>
    <xf numFmtId="174" fontId="3" fillId="0" borderId="0" xfId="58" applyNumberFormat="1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right"/>
    </xf>
    <xf numFmtId="0" fontId="5" fillId="0" borderId="20" xfId="58" applyFont="1" applyFill="1" applyBorder="1" applyAlignment="1">
      <alignment horizontal="left" vertical="center" wrapText="1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" fillId="36" borderId="20" xfId="58" applyFont="1" applyFill="1" applyBorder="1" applyAlignment="1">
      <alignment horizontal="left" vertical="center" wrapText="1"/>
      <protection/>
    </xf>
    <xf numFmtId="1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5" fillId="0" borderId="20" xfId="58" applyFont="1" applyBorder="1" applyAlignment="1">
      <alignment horizontal="center" vertical="center"/>
      <protection/>
    </xf>
    <xf numFmtId="174" fontId="6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5" fillId="0" borderId="0" xfId="62" applyAlignment="1">
      <alignment horizontal="right"/>
      <protection/>
    </xf>
    <xf numFmtId="0" fontId="34" fillId="0" borderId="0" xfId="62" applyFont="1" applyAlignment="1">
      <alignment horizontal="center" wrapText="1"/>
      <protection/>
    </xf>
    <xf numFmtId="0" fontId="5" fillId="0" borderId="0" xfId="62" applyAlignment="1">
      <alignment wrapText="1"/>
      <protection/>
    </xf>
    <xf numFmtId="0" fontId="36" fillId="0" borderId="0" xfId="64" applyFont="1" applyAlignment="1">
      <alignment horizontal="right"/>
      <protection/>
    </xf>
    <xf numFmtId="0" fontId="5" fillId="0" borderId="0" xfId="64">
      <alignment/>
      <protection/>
    </xf>
    <xf numFmtId="0" fontId="34" fillId="0" borderId="0" xfId="64" applyFont="1" applyAlignment="1">
      <alignment horizontal="center" wrapText="1"/>
      <protection/>
    </xf>
    <xf numFmtId="0" fontId="4" fillId="0" borderId="20" xfId="58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 quotePrefix="1">
      <alignment horizontal="center" vertical="center"/>
      <protection/>
    </xf>
    <xf numFmtId="0" fontId="5" fillId="0" borderId="49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3" fontId="5" fillId="0" borderId="20" xfId="58" applyNumberFormat="1" applyFont="1" applyBorder="1" applyAlignment="1">
      <alignment horizontal="center" vertical="center"/>
      <protection/>
    </xf>
    <xf numFmtId="3" fontId="7" fillId="0" borderId="20" xfId="58" applyNumberFormat="1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58" applyFont="1" applyFill="1" applyBorder="1" applyAlignment="1">
      <alignment horizontal="right"/>
      <protection/>
    </xf>
    <xf numFmtId="0" fontId="5" fillId="0" borderId="20" xfId="58" applyFont="1" applyBorder="1" applyAlignment="1">
      <alignment/>
      <protection/>
    </xf>
    <xf numFmtId="174" fontId="8" fillId="0" borderId="20" xfId="58" applyNumberFormat="1" applyFont="1" applyFill="1" applyBorder="1" applyAlignment="1">
      <alignment horizontal="center"/>
      <protection/>
    </xf>
    <xf numFmtId="174" fontId="3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5" fillId="0" borderId="20" xfId="58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3" fontId="4" fillId="0" borderId="39" xfId="58" applyNumberFormat="1" applyFont="1" applyFill="1" applyBorder="1" applyAlignment="1">
      <alignment horizontal="right" vertical="center"/>
      <protection/>
    </xf>
    <xf numFmtId="3" fontId="4" fillId="0" borderId="44" xfId="58" applyNumberFormat="1" applyFont="1" applyFill="1" applyBorder="1" applyAlignment="1">
      <alignment horizontal="right" vertical="center"/>
      <protection/>
    </xf>
    <xf numFmtId="3" fontId="4" fillId="0" borderId="31" xfId="58" applyNumberFormat="1" applyFont="1" applyFill="1" applyBorder="1" applyAlignment="1">
      <alignment horizontal="right" vertical="center"/>
      <protection/>
    </xf>
    <xf numFmtId="3" fontId="7" fillId="0" borderId="20" xfId="58" applyNumberFormat="1" applyFont="1" applyBorder="1" applyAlignment="1">
      <alignment horizontal="center" vertical="center"/>
      <protection/>
    </xf>
    <xf numFmtId="0" fontId="24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177" fontId="27" fillId="0" borderId="50" xfId="66" applyNumberFormat="1" applyFont="1" applyFill="1" applyBorder="1" applyAlignment="1">
      <alignment horizontal="center" vertical="center" wrapText="1"/>
      <protection/>
    </xf>
    <xf numFmtId="177" fontId="27" fillId="0" borderId="51" xfId="66" applyNumberFormat="1" applyFont="1" applyFill="1" applyBorder="1" applyAlignment="1">
      <alignment horizontal="center" vertical="center" wrapText="1"/>
      <protection/>
    </xf>
    <xf numFmtId="174" fontId="8" fillId="0" borderId="43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77" fontId="16" fillId="0" borderId="52" xfId="66" applyNumberFormat="1" applyFont="1" applyFill="1" applyBorder="1" applyAlignment="1">
      <alignment horizontal="center" vertical="center" wrapText="1"/>
      <protection/>
    </xf>
    <xf numFmtId="177" fontId="16" fillId="0" borderId="35" xfId="66" applyNumberFormat="1" applyFont="1" applyFill="1" applyBorder="1" applyAlignment="1">
      <alignment horizontal="center" vertical="center" wrapText="1"/>
      <protection/>
    </xf>
    <xf numFmtId="0" fontId="20" fillId="0" borderId="0" xfId="65" applyFont="1" applyAlignment="1">
      <alignment horizontal="center"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45" xfId="65" applyFont="1" applyBorder="1" applyAlignment="1">
      <alignment horizontal="center" vertical="center"/>
      <protection/>
    </xf>
    <xf numFmtId="0" fontId="7" fillId="0" borderId="31" xfId="65" applyFont="1" applyBorder="1" applyAlignment="1">
      <alignment horizontal="center" vertical="center"/>
      <protection/>
    </xf>
    <xf numFmtId="0" fontId="18" fillId="0" borderId="53" xfId="66" applyFont="1" applyFill="1" applyBorder="1" applyAlignment="1">
      <alignment horizontal="justify" vertical="center" wrapText="1"/>
      <protection/>
    </xf>
    <xf numFmtId="0" fontId="15" fillId="0" borderId="0" xfId="66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3" fontId="9" fillId="32" borderId="43" xfId="58" applyNumberFormat="1" applyFont="1" applyFill="1" applyBorder="1" applyAlignment="1">
      <alignment horizontal="center" vertical="center"/>
      <protection/>
    </xf>
    <xf numFmtId="3" fontId="9" fillId="32" borderId="0" xfId="58" applyNumberFormat="1" applyFont="1" applyFill="1" applyBorder="1" applyAlignment="1">
      <alignment horizontal="center" vertical="center"/>
      <protection/>
    </xf>
    <xf numFmtId="3" fontId="9" fillId="32" borderId="54" xfId="58" applyNumberFormat="1" applyFont="1" applyFill="1" applyBorder="1" applyAlignment="1">
      <alignment horizontal="center" vertical="center"/>
      <protection/>
    </xf>
    <xf numFmtId="0" fontId="10" fillId="0" borderId="39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174" fontId="37" fillId="0" borderId="0" xfId="58" applyNumberFormat="1" applyFont="1" applyFill="1" applyAlignment="1">
      <alignment horizontal="center"/>
      <protection/>
    </xf>
    <xf numFmtId="174" fontId="46" fillId="0" borderId="0" xfId="58" applyNumberFormat="1" applyFont="1" applyFill="1" applyAlignment="1">
      <alignment horizontal="center"/>
      <protection/>
    </xf>
    <xf numFmtId="0" fontId="5" fillId="0" borderId="43" xfId="58" applyFont="1" applyBorder="1" applyAlignment="1">
      <alignment/>
      <protection/>
    </xf>
    <xf numFmtId="0" fontId="6" fillId="0" borderId="43" xfId="58" applyFont="1" applyFill="1" applyBorder="1" applyAlignment="1">
      <alignment horizontal="right"/>
      <protection/>
    </xf>
    <xf numFmtId="0" fontId="23" fillId="0" borderId="0" xfId="58" applyFont="1" applyAlignment="1">
      <alignment horizontal="center"/>
      <protection/>
    </xf>
    <xf numFmtId="0" fontId="0" fillId="0" borderId="0" xfId="0" applyAlignment="1">
      <alignment/>
    </xf>
    <xf numFmtId="0" fontId="11" fillId="0" borderId="20" xfId="58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/>
      <protection/>
    </xf>
    <xf numFmtId="0" fontId="11" fillId="0" borderId="20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/>
      <protection/>
    </xf>
    <xf numFmtId="0" fontId="82" fillId="0" borderId="20" xfId="0" applyFont="1" applyBorder="1" applyAlignment="1">
      <alignment horizontal="center" vertical="center" wrapText="1"/>
    </xf>
    <xf numFmtId="0" fontId="11" fillId="0" borderId="39" xfId="58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177" fontId="16" fillId="0" borderId="20" xfId="66" applyNumberFormat="1" applyFont="1" applyBorder="1" applyAlignment="1">
      <alignment horizontal="center" vertical="center"/>
      <protection/>
    </xf>
    <xf numFmtId="177" fontId="16" fillId="0" borderId="20" xfId="66" applyNumberFormat="1" applyFont="1" applyBorder="1" applyAlignment="1">
      <alignment horizontal="left" vertical="center" wrapText="1" indent="2"/>
      <protection/>
    </xf>
    <xf numFmtId="177" fontId="45" fillId="0" borderId="20" xfId="66" applyNumberFormat="1" applyFont="1" applyBorder="1" applyAlignment="1">
      <alignment horizontal="center" vertical="center" wrapText="1"/>
      <protection/>
    </xf>
    <xf numFmtId="177" fontId="16" fillId="0" borderId="20" xfId="66" applyNumberFormat="1" applyFont="1" applyBorder="1" applyAlignment="1">
      <alignment horizontal="center" vertical="center" wrapText="1"/>
      <protection/>
    </xf>
    <xf numFmtId="177" fontId="38" fillId="0" borderId="0" xfId="67" applyNumberFormat="1" applyFont="1" applyFill="1" applyBorder="1" applyAlignment="1" applyProtection="1">
      <alignment horizontal="center" vertical="center" wrapText="1"/>
      <protection/>
    </xf>
    <xf numFmtId="0" fontId="19" fillId="0" borderId="10" xfId="67" applyFont="1" applyFill="1" applyBorder="1" applyAlignment="1" applyProtection="1">
      <alignment horizontal="left"/>
      <protection/>
    </xf>
    <xf numFmtId="0" fontId="19" fillId="0" borderId="11" xfId="67" applyFont="1" applyFill="1" applyBorder="1" applyAlignment="1" applyProtection="1">
      <alignment horizontal="left"/>
      <protection/>
    </xf>
    <xf numFmtId="0" fontId="18" fillId="0" borderId="53" xfId="67" applyFont="1" applyFill="1" applyBorder="1" applyAlignment="1">
      <alignment horizontal="justify" vertical="center" wrapText="1"/>
      <protection/>
    </xf>
    <xf numFmtId="0" fontId="18" fillId="0" borderId="0" xfId="67" applyFont="1" applyFill="1" applyBorder="1" applyAlignment="1">
      <alignment horizontal="justify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174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3" fontId="4" fillId="0" borderId="0" xfId="58" applyNumberFormat="1" applyFont="1">
      <alignment/>
      <protection/>
    </xf>
    <xf numFmtId="174" fontId="8" fillId="0" borderId="0" xfId="58" applyNumberFormat="1" applyFont="1">
      <alignment/>
      <protection/>
    </xf>
    <xf numFmtId="174" fontId="4" fillId="0" borderId="43" xfId="58" applyNumberFormat="1" applyFont="1" applyBorder="1" applyAlignment="1">
      <alignment horizontal="center"/>
      <protection/>
    </xf>
    <xf numFmtId="0" fontId="6" fillId="0" borderId="44" xfId="58" applyFont="1" applyBorder="1" applyAlignment="1">
      <alignment horizontal="right"/>
      <protection/>
    </xf>
    <xf numFmtId="0" fontId="5" fillId="0" borderId="44" xfId="58" applyFont="1" applyBorder="1">
      <alignment/>
      <protection/>
    </xf>
    <xf numFmtId="0" fontId="5" fillId="0" borderId="54" xfId="58" applyFont="1" applyBorder="1">
      <alignment/>
      <protection/>
    </xf>
    <xf numFmtId="174" fontId="9" fillId="0" borderId="20" xfId="58" applyNumberFormat="1" applyFont="1" applyBorder="1" applyAlignment="1">
      <alignment horizontal="center" vertical="center" wrapText="1"/>
      <protection/>
    </xf>
    <xf numFmtId="0" fontId="9" fillId="0" borderId="20" xfId="58" applyFont="1" applyBorder="1" applyAlignment="1">
      <alignment horizontal="center" vertical="center"/>
      <protection/>
    </xf>
    <xf numFmtId="0" fontId="9" fillId="0" borderId="20" xfId="58" applyFont="1" applyBorder="1" applyAlignment="1">
      <alignment horizontal="center" vertical="center" wrapText="1"/>
      <protection/>
    </xf>
    <xf numFmtId="0" fontId="10" fillId="0" borderId="39" xfId="58" applyFont="1" applyBorder="1" applyAlignment="1">
      <alignment horizontal="center" vertical="center"/>
      <protection/>
    </xf>
    <xf numFmtId="3" fontId="9" fillId="0" borderId="20" xfId="58" applyNumberFormat="1" applyFont="1" applyBorder="1" applyAlignment="1">
      <alignment vertical="center"/>
      <protection/>
    </xf>
    <xf numFmtId="0" fontId="9" fillId="0" borderId="20" xfId="58" applyFont="1" applyBorder="1" applyAlignment="1">
      <alignment horizontal="center" vertical="center" wrapText="1"/>
      <protection/>
    </xf>
    <xf numFmtId="1" fontId="9" fillId="0" borderId="39" xfId="58" applyNumberFormat="1" applyFont="1" applyBorder="1" applyAlignment="1" quotePrefix="1">
      <alignment horizontal="center" vertical="center"/>
      <protection/>
    </xf>
    <xf numFmtId="1" fontId="9" fillId="0" borderId="31" xfId="58" applyNumberFormat="1" applyFont="1" applyBorder="1" applyAlignment="1" quotePrefix="1">
      <alignment horizontal="center" vertical="center"/>
      <protection/>
    </xf>
    <xf numFmtId="0" fontId="9" fillId="0" borderId="39" xfId="58" applyFont="1" applyBorder="1" applyAlignment="1">
      <alignment vertical="center" wrapText="1"/>
      <protection/>
    </xf>
    <xf numFmtId="0" fontId="9" fillId="0" borderId="44" xfId="58" applyFont="1" applyBorder="1" applyAlignment="1">
      <alignment vertical="center" wrapText="1"/>
      <protection/>
    </xf>
    <xf numFmtId="175" fontId="9" fillId="0" borderId="20" xfId="58" applyNumberFormat="1" applyFont="1" applyBorder="1" applyAlignment="1">
      <alignment vertical="center"/>
      <protection/>
    </xf>
    <xf numFmtId="175" fontId="9" fillId="0" borderId="39" xfId="58" applyNumberFormat="1" applyFont="1" applyBorder="1" applyAlignment="1">
      <alignment vertical="center"/>
      <protection/>
    </xf>
    <xf numFmtId="3" fontId="9" fillId="0" borderId="20" xfId="58" applyNumberFormat="1" applyFont="1" applyBorder="1" applyAlignment="1">
      <alignment horizontal="center" vertical="center"/>
      <protection/>
    </xf>
    <xf numFmtId="3" fontId="4" fillId="0" borderId="20" xfId="58" applyNumberFormat="1" applyFont="1" applyBorder="1">
      <alignment/>
      <protection/>
    </xf>
    <xf numFmtId="0" fontId="9" fillId="0" borderId="39" xfId="58" applyFont="1" applyBorder="1" applyAlignment="1">
      <alignment horizontal="left" vertical="center" wrapText="1"/>
      <protection/>
    </xf>
    <xf numFmtId="0" fontId="9" fillId="0" borderId="44" xfId="58" applyFont="1" applyBorder="1" applyAlignment="1">
      <alignment horizontal="left" vertical="center" wrapText="1"/>
      <protection/>
    </xf>
    <xf numFmtId="3" fontId="6" fillId="0" borderId="20" xfId="58" applyNumberFormat="1" applyFont="1" applyBorder="1">
      <alignment/>
      <protection/>
    </xf>
    <xf numFmtId="0" fontId="6" fillId="0" borderId="0" xfId="58" applyFont="1">
      <alignment/>
      <protection/>
    </xf>
    <xf numFmtId="0" fontId="10" fillId="0" borderId="39" xfId="58" applyFont="1" applyBorder="1" applyAlignment="1">
      <alignment horizontal="left" vertical="center" wrapText="1"/>
      <protection/>
    </xf>
    <xf numFmtId="0" fontId="10" fillId="0" borderId="44" xfId="58" applyFont="1" applyBorder="1" applyAlignment="1">
      <alignment horizontal="left" vertical="center" wrapText="1"/>
      <protection/>
    </xf>
    <xf numFmtId="0" fontId="9" fillId="0" borderId="39" xfId="58" applyFont="1" applyBorder="1" applyAlignment="1">
      <alignment horizontal="left" vertical="center"/>
      <protection/>
    </xf>
    <xf numFmtId="0" fontId="9" fillId="0" borderId="44" xfId="58" applyFont="1" applyBorder="1" applyAlignment="1">
      <alignment horizontal="left" vertical="center"/>
      <protection/>
    </xf>
    <xf numFmtId="3" fontId="9" fillId="0" borderId="20" xfId="58" applyNumberFormat="1" applyFont="1" applyBorder="1">
      <alignment/>
      <protection/>
    </xf>
    <xf numFmtId="175" fontId="9" fillId="0" borderId="44" xfId="58" applyNumberFormat="1" applyFont="1" applyBorder="1" applyAlignment="1">
      <alignment vertical="center"/>
      <protection/>
    </xf>
    <xf numFmtId="0" fontId="9" fillId="0" borderId="39" xfId="58" applyFont="1" applyBorder="1" applyAlignment="1" quotePrefix="1">
      <alignment horizontal="center" vertical="center"/>
      <protection/>
    </xf>
    <xf numFmtId="0" fontId="9" fillId="0" borderId="31" xfId="58" applyFont="1" applyBorder="1" applyAlignment="1" quotePrefix="1">
      <alignment horizontal="center" vertical="center"/>
      <protection/>
    </xf>
    <xf numFmtId="0" fontId="10" fillId="0" borderId="31" xfId="58" applyFont="1" applyBorder="1" applyAlignment="1">
      <alignment horizontal="left" vertical="center" wrapText="1"/>
      <protection/>
    </xf>
    <xf numFmtId="3" fontId="12" fillId="0" borderId="20" xfId="58" applyNumberFormat="1" applyFont="1" applyBorder="1">
      <alignment/>
      <protection/>
    </xf>
    <xf numFmtId="0" fontId="12" fillId="0" borderId="0" xfId="58" applyFont="1">
      <alignment/>
      <protection/>
    </xf>
    <xf numFmtId="0" fontId="10" fillId="0" borderId="39" xfId="58" applyFont="1" applyBorder="1" applyAlignment="1">
      <alignment horizontal="left" vertical="center"/>
      <protection/>
    </xf>
    <xf numFmtId="0" fontId="10" fillId="0" borderId="44" xfId="58" applyFont="1" applyBorder="1" applyAlignment="1">
      <alignment horizontal="left" vertical="center"/>
      <protection/>
    </xf>
    <xf numFmtId="0" fontId="10" fillId="0" borderId="31" xfId="58" applyFont="1" applyBorder="1" applyAlignment="1">
      <alignment horizontal="left" vertical="center"/>
      <protection/>
    </xf>
    <xf numFmtId="174" fontId="32" fillId="0" borderId="0" xfId="58" applyNumberFormat="1" applyFont="1">
      <alignment/>
      <protection/>
    </xf>
    <xf numFmtId="0" fontId="32" fillId="0" borderId="0" xfId="58" applyFont="1">
      <alignment/>
      <protection/>
    </xf>
    <xf numFmtId="0" fontId="32" fillId="0" borderId="0" xfId="58" applyFont="1" applyAlignment="1">
      <alignment vertical="center"/>
      <protection/>
    </xf>
    <xf numFmtId="0" fontId="32" fillId="0" borderId="20" xfId="58" applyFont="1" applyBorder="1">
      <alignment/>
      <protection/>
    </xf>
    <xf numFmtId="3" fontId="12" fillId="0" borderId="20" xfId="58" applyNumberFormat="1" applyFont="1" applyBorder="1" applyAlignment="1">
      <alignment vertical="center"/>
      <protection/>
    </xf>
    <xf numFmtId="3" fontId="6" fillId="0" borderId="20" xfId="58" applyNumberFormat="1" applyFont="1" applyBorder="1" applyAlignment="1">
      <alignment horizontal="center" vertical="center"/>
      <protection/>
    </xf>
    <xf numFmtId="3" fontId="9" fillId="0" borderId="20" xfId="58" applyNumberFormat="1" applyFont="1" applyBorder="1" applyAlignment="1">
      <alignment horizontal="center" vertical="center" wrapText="1"/>
      <protection/>
    </xf>
    <xf numFmtId="0" fontId="9" fillId="0" borderId="31" xfId="58" applyFont="1" applyBorder="1" applyAlignment="1">
      <alignment horizontal="center" vertical="center"/>
      <protection/>
    </xf>
    <xf numFmtId="0" fontId="9" fillId="0" borderId="31" xfId="58" applyFont="1" applyBorder="1" applyAlignment="1">
      <alignment horizontal="left" vertical="center" wrapText="1"/>
      <protection/>
    </xf>
    <xf numFmtId="3" fontId="9" fillId="0" borderId="20" xfId="58" applyNumberFormat="1" applyFont="1" applyBorder="1" applyAlignment="1">
      <alignment horizontal="right" vertical="center"/>
      <protection/>
    </xf>
    <xf numFmtId="3" fontId="4" fillId="0" borderId="43" xfId="58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174" fontId="8" fillId="0" borderId="49" xfId="58" applyNumberFormat="1" applyFont="1" applyBorder="1" applyAlignment="1">
      <alignment horizontal="center"/>
      <protection/>
    </xf>
    <xf numFmtId="174" fontId="8" fillId="0" borderId="0" xfId="58" applyNumberFormat="1" applyFont="1" applyAlignment="1">
      <alignment horizontal="center"/>
      <protection/>
    </xf>
    <xf numFmtId="174" fontId="3" fillId="0" borderId="56" xfId="58" applyNumberFormat="1" applyFont="1" applyBorder="1" applyAlignment="1">
      <alignment horizontal="center" vertical="center"/>
      <protection/>
    </xf>
    <xf numFmtId="174" fontId="3" fillId="0" borderId="43" xfId="58" applyNumberFormat="1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right"/>
      <protection/>
    </xf>
    <xf numFmtId="0" fontId="0" fillId="0" borderId="20" xfId="0" applyBorder="1" applyAlignment="1">
      <alignment/>
    </xf>
    <xf numFmtId="0" fontId="5" fillId="0" borderId="39" xfId="58" applyFont="1" applyBorder="1" applyAlignment="1">
      <alignment horizontal="center" vertical="center"/>
      <protection/>
    </xf>
    <xf numFmtId="0" fontId="5" fillId="0" borderId="44" xfId="58" applyFont="1" applyBorder="1" applyAlignment="1">
      <alignment horizontal="center" vertical="center"/>
      <protection/>
    </xf>
    <xf numFmtId="3" fontId="4" fillId="0" borderId="44" xfId="58" applyNumberFormat="1" applyFont="1" applyBorder="1" applyAlignment="1">
      <alignment horizontal="center" vertical="center"/>
      <protection/>
    </xf>
    <xf numFmtId="3" fontId="4" fillId="0" borderId="31" xfId="58" applyNumberFormat="1" applyFont="1" applyBorder="1" applyAlignment="1">
      <alignment horizontal="center" vertical="center"/>
      <protection/>
    </xf>
    <xf numFmtId="3" fontId="4" fillId="0" borderId="39" xfId="58" applyNumberFormat="1" applyFont="1" applyBorder="1" applyAlignment="1">
      <alignment horizontal="center" vertical="center"/>
      <protection/>
    </xf>
    <xf numFmtId="3" fontId="4" fillId="0" borderId="39" xfId="58" applyNumberFormat="1" applyFont="1" applyBorder="1" applyAlignment="1">
      <alignment horizontal="center" vertical="center" wrapText="1"/>
      <protection/>
    </xf>
    <xf numFmtId="3" fontId="4" fillId="0" borderId="44" xfId="58" applyNumberFormat="1" applyFont="1" applyBorder="1" applyAlignment="1">
      <alignment horizontal="center" vertical="center" wrapText="1"/>
      <protection/>
    </xf>
    <xf numFmtId="3" fontId="4" fillId="0" borderId="31" xfId="58" applyNumberFormat="1" applyFont="1" applyBorder="1" applyAlignment="1">
      <alignment horizontal="center" vertical="center" wrapText="1"/>
      <protection/>
    </xf>
    <xf numFmtId="174" fontId="6" fillId="0" borderId="20" xfId="58" applyNumberFormat="1" applyFont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7" fillId="0" borderId="25" xfId="58" applyFont="1" applyBorder="1" applyAlignment="1">
      <alignment horizontal="center" vertical="center"/>
      <protection/>
    </xf>
    <xf numFmtId="0" fontId="7" fillId="0" borderId="25" xfId="58" applyFont="1" applyBorder="1" applyAlignment="1">
      <alignment horizontal="center" vertical="center" wrapText="1"/>
      <protection/>
    </xf>
    <xf numFmtId="0" fontId="4" fillId="0" borderId="20" xfId="58" applyFont="1" applyBorder="1">
      <alignment/>
      <protection/>
    </xf>
    <xf numFmtId="1" fontId="4" fillId="0" borderId="20" xfId="58" applyNumberFormat="1" applyFont="1" applyBorder="1" applyAlignment="1">
      <alignment horizontal="center" vertical="center"/>
      <protection/>
    </xf>
    <xf numFmtId="0" fontId="4" fillId="0" borderId="20" xfId="58" applyFont="1" applyBorder="1" applyAlignment="1">
      <alignment horizontal="center" vertical="center"/>
      <protection/>
    </xf>
    <xf numFmtId="0" fontId="4" fillId="0" borderId="39" xfId="58" applyFont="1" applyBorder="1" applyAlignment="1">
      <alignment horizontal="center" vertical="center"/>
      <protection/>
    </xf>
    <xf numFmtId="0" fontId="4" fillId="0" borderId="39" xfId="58" applyFont="1" applyBorder="1" applyAlignment="1">
      <alignment horizontal="center" vertical="center"/>
      <protection/>
    </xf>
    <xf numFmtId="3" fontId="4" fillId="0" borderId="20" xfId="58" applyNumberFormat="1" applyFont="1" applyBorder="1" applyAlignment="1">
      <alignment horizontal="center" vertical="center"/>
      <protection/>
    </xf>
    <xf numFmtId="0" fontId="4" fillId="0" borderId="20" xfId="58" applyFont="1" applyBorder="1" applyAlignment="1">
      <alignment vertical="center"/>
      <protection/>
    </xf>
    <xf numFmtId="174" fontId="4" fillId="0" borderId="20" xfId="58" applyNumberFormat="1" applyFont="1" applyBorder="1" applyAlignment="1" quotePrefix="1">
      <alignment horizontal="center" vertical="center"/>
      <protection/>
    </xf>
    <xf numFmtId="0" fontId="4" fillId="0" borderId="20" xfId="58" applyFont="1" applyBorder="1" applyAlignment="1">
      <alignment vertical="center"/>
      <protection/>
    </xf>
    <xf numFmtId="3" fontId="4" fillId="0" borderId="20" xfId="58" applyNumberFormat="1" applyFont="1" applyBorder="1" applyAlignment="1">
      <alignment horizontal="right" vertical="center"/>
      <protection/>
    </xf>
    <xf numFmtId="3" fontId="4" fillId="0" borderId="16" xfId="58" applyNumberFormat="1" applyFont="1" applyBorder="1" applyAlignment="1">
      <alignment horizontal="right" vertical="center"/>
      <protection/>
    </xf>
    <xf numFmtId="3" fontId="4" fillId="0" borderId="16" xfId="58" applyNumberFormat="1" applyFont="1" applyBorder="1" applyAlignment="1">
      <alignment vertical="center"/>
      <protection/>
    </xf>
    <xf numFmtId="3" fontId="4" fillId="0" borderId="20" xfId="58" applyNumberFormat="1" applyFont="1" applyBorder="1" applyAlignment="1">
      <alignment vertical="center"/>
      <protection/>
    </xf>
    <xf numFmtId="0" fontId="4" fillId="0" borderId="39" xfId="58" applyFont="1" applyBorder="1" applyAlignment="1">
      <alignment vertical="center"/>
      <protection/>
    </xf>
    <xf numFmtId="0" fontId="4" fillId="0" borderId="44" xfId="58" applyFont="1" applyBorder="1" applyAlignment="1">
      <alignment vertical="center"/>
      <protection/>
    </xf>
    <xf numFmtId="0" fontId="4" fillId="0" borderId="31" xfId="58" applyFont="1" applyBorder="1" applyAlignment="1">
      <alignment vertical="center"/>
      <protection/>
    </xf>
    <xf numFmtId="175" fontId="4" fillId="0" borderId="20" xfId="58" applyNumberFormat="1" applyFont="1" applyBorder="1" applyAlignment="1">
      <alignment vertical="center"/>
      <protection/>
    </xf>
    <xf numFmtId="0" fontId="4" fillId="0" borderId="20" xfId="58" applyFont="1" applyBorder="1" applyAlignment="1">
      <alignment vertical="center" wrapText="1"/>
      <protection/>
    </xf>
    <xf numFmtId="0" fontId="4" fillId="0" borderId="20" xfId="58" applyFont="1" applyBorder="1" applyAlignment="1">
      <alignment horizontal="left" vertical="center" wrapText="1"/>
      <protection/>
    </xf>
    <xf numFmtId="174" fontId="6" fillId="0" borderId="20" xfId="58" applyNumberFormat="1" applyFont="1" applyBorder="1" applyAlignment="1" quotePrefix="1">
      <alignment horizontal="center" vertical="center"/>
      <protection/>
    </xf>
    <xf numFmtId="0" fontId="6" fillId="0" borderId="20" xfId="58" applyFont="1" applyBorder="1" applyAlignment="1">
      <alignment vertical="center" wrapText="1"/>
      <protection/>
    </xf>
    <xf numFmtId="175" fontId="6" fillId="0" borderId="20" xfId="58" applyNumberFormat="1" applyFont="1" applyBorder="1" applyAlignment="1">
      <alignment vertical="center"/>
      <protection/>
    </xf>
    <xf numFmtId="3" fontId="6" fillId="0" borderId="20" xfId="58" applyNumberFormat="1" applyFont="1" applyBorder="1" applyAlignment="1">
      <alignment vertical="center"/>
      <protection/>
    </xf>
    <xf numFmtId="0" fontId="4" fillId="0" borderId="20" xfId="58" applyFont="1" applyBorder="1" applyAlignment="1">
      <alignment horizontal="left" vertical="center"/>
      <protection/>
    </xf>
    <xf numFmtId="0" fontId="6" fillId="0" borderId="20" xfId="58" applyFont="1" applyBorder="1" applyAlignment="1">
      <alignment horizontal="left" vertical="center" wrapText="1"/>
      <protection/>
    </xf>
    <xf numFmtId="0" fontId="6" fillId="0" borderId="20" xfId="58" applyFont="1" applyBorder="1">
      <alignment/>
      <protection/>
    </xf>
    <xf numFmtId="0" fontId="5" fillId="0" borderId="20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5" fillId="0" borderId="20" xfId="58" applyFont="1" applyBorder="1" applyAlignment="1">
      <alignment vertical="center" wrapText="1"/>
      <protection/>
    </xf>
    <xf numFmtId="0" fontId="5" fillId="0" borderId="20" xfId="58" applyFont="1" applyBorder="1" applyAlignment="1">
      <alignment vertical="center"/>
      <protection/>
    </xf>
    <xf numFmtId="176" fontId="4" fillId="0" borderId="20" xfId="58" applyNumberFormat="1" applyFont="1" applyBorder="1" applyAlignment="1">
      <alignment horizontal="left" vertical="center"/>
      <protection/>
    </xf>
    <xf numFmtId="0" fontId="6" fillId="0" borderId="20" xfId="58" applyFont="1" applyBorder="1" applyAlignment="1">
      <alignment horizontal="left" vertical="center"/>
      <protection/>
    </xf>
    <xf numFmtId="0" fontId="4" fillId="0" borderId="0" xfId="58" applyFont="1" applyAlignment="1">
      <alignment vertic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Alignment="1">
      <alignment horizontal="right"/>
      <protection/>
    </xf>
    <xf numFmtId="174" fontId="3" fillId="0" borderId="49" xfId="58" applyNumberFormat="1" applyFont="1" applyBorder="1" applyAlignment="1">
      <alignment horizontal="center" vertical="center"/>
      <protection/>
    </xf>
    <xf numFmtId="174" fontId="3" fillId="0" borderId="0" xfId="58" applyNumberFormat="1" applyFont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3" fontId="5" fillId="0" borderId="39" xfId="58" applyNumberFormat="1" applyFont="1" applyBorder="1" applyAlignment="1">
      <alignment horizontal="center" vertical="center"/>
      <protection/>
    </xf>
    <xf numFmtId="3" fontId="5" fillId="0" borderId="44" xfId="58" applyNumberFormat="1" applyFont="1" applyBorder="1" applyAlignment="1">
      <alignment horizontal="center" vertical="center"/>
      <protection/>
    </xf>
    <xf numFmtId="3" fontId="5" fillId="0" borderId="31" xfId="58" applyNumberFormat="1" applyFont="1" applyBorder="1" applyAlignment="1">
      <alignment horizontal="center" vertical="center"/>
      <protection/>
    </xf>
    <xf numFmtId="3" fontId="4" fillId="0" borderId="20" xfId="58" applyNumberFormat="1" applyFont="1" applyBorder="1" applyAlignment="1">
      <alignment horizontal="center" vertical="center"/>
      <protection/>
    </xf>
    <xf numFmtId="3" fontId="4" fillId="0" borderId="20" xfId="58" applyNumberFormat="1" applyFont="1" applyBorder="1" applyAlignment="1">
      <alignment horizontal="center" vertical="center" wrapText="1"/>
      <protection/>
    </xf>
    <xf numFmtId="3" fontId="5" fillId="0" borderId="20" xfId="58" applyNumberFormat="1" applyFont="1" applyBorder="1" applyAlignment="1">
      <alignment horizontal="center" vertical="center" wrapText="1"/>
      <protection/>
    </xf>
    <xf numFmtId="3" fontId="5" fillId="0" borderId="20" xfId="58" applyNumberFormat="1" applyFont="1" applyBorder="1" applyAlignment="1">
      <alignment horizontal="center" vertical="center" wrapText="1"/>
      <protection/>
    </xf>
    <xf numFmtId="0" fontId="4" fillId="0" borderId="20" xfId="58" applyFont="1" applyBorder="1" applyAlignment="1">
      <alignment horizontal="center" vertical="center" wrapText="1"/>
      <protection/>
    </xf>
    <xf numFmtId="0" fontId="4" fillId="0" borderId="20" xfId="58" applyFont="1" applyBorder="1" applyAlignment="1">
      <alignment horizontal="center" vertical="center"/>
      <protection/>
    </xf>
    <xf numFmtId="0" fontId="4" fillId="0" borderId="20" xfId="58" applyFont="1" applyBorder="1" applyAlignment="1" quotePrefix="1">
      <alignment horizontal="center" vertical="center"/>
      <protection/>
    </xf>
    <xf numFmtId="3" fontId="0" fillId="0" borderId="20" xfId="58" applyNumberFormat="1" applyFont="1" applyBorder="1" applyAlignment="1">
      <alignment horizontal="right" vertical="center"/>
      <protection/>
    </xf>
    <xf numFmtId="3" fontId="4" fillId="0" borderId="20" xfId="58" applyNumberFormat="1" applyFont="1" applyBorder="1" applyAlignment="1">
      <alignment horizontal="right" vertical="center"/>
      <protection/>
    </xf>
    <xf numFmtId="3" fontId="6" fillId="0" borderId="20" xfId="58" applyNumberFormat="1" applyFont="1" applyBorder="1" applyAlignment="1">
      <alignment horizontal="right" vertical="center"/>
      <protection/>
    </xf>
    <xf numFmtId="0" fontId="6" fillId="0" borderId="20" xfId="58" applyFont="1" applyBorder="1" applyAlignment="1" quotePrefix="1">
      <alignment horizontal="center" vertical="center"/>
      <protection/>
    </xf>
    <xf numFmtId="3" fontId="4" fillId="0" borderId="20" xfId="58" applyNumberFormat="1" applyFont="1" applyBorder="1" applyAlignment="1">
      <alignment horizontal="left"/>
      <protection/>
    </xf>
    <xf numFmtId="0" fontId="4" fillId="0" borderId="20" xfId="58" applyFont="1" applyBorder="1" applyAlignment="1">
      <alignment horizontal="left"/>
      <protection/>
    </xf>
    <xf numFmtId="0" fontId="5" fillId="35" borderId="20" xfId="65" applyFill="1" applyBorder="1">
      <alignment/>
      <protection/>
    </xf>
    <xf numFmtId="0" fontId="20" fillId="0" borderId="0" xfId="64" applyFont="1" applyAlignment="1">
      <alignment horizontal="center" vertical="center" wrapText="1"/>
      <protection/>
    </xf>
    <xf numFmtId="3" fontId="5" fillId="0" borderId="0" xfId="64" applyNumberFormat="1" applyFont="1" applyAlignment="1">
      <alignment horizontal="center"/>
      <protection/>
    </xf>
    <xf numFmtId="0" fontId="11" fillId="0" borderId="20" xfId="64" applyFont="1" applyBorder="1">
      <alignment/>
      <protection/>
    </xf>
    <xf numFmtId="3" fontId="11" fillId="0" borderId="20" xfId="64" applyNumberFormat="1" applyFont="1" applyBorder="1" applyAlignment="1">
      <alignment horizontal="center" vertical="center"/>
      <protection/>
    </xf>
    <xf numFmtId="0" fontId="11" fillId="0" borderId="20" xfId="64" applyFont="1" applyBorder="1" applyAlignment="1">
      <alignment vertical="center" wrapText="1"/>
      <protection/>
    </xf>
    <xf numFmtId="0" fontId="11" fillId="0" borderId="20" xfId="64" applyFont="1" applyBorder="1" applyAlignment="1">
      <alignment vertical="center"/>
      <protection/>
    </xf>
    <xf numFmtId="3" fontId="11" fillId="0" borderId="20" xfId="64" applyNumberFormat="1" applyFont="1" applyBorder="1">
      <alignment/>
      <protection/>
    </xf>
    <xf numFmtId="0" fontId="24" fillId="0" borderId="20" xfId="64" applyFont="1" applyBorder="1">
      <alignment/>
      <protection/>
    </xf>
    <xf numFmtId="0" fontId="11" fillId="0" borderId="20" xfId="64" applyFont="1" applyBorder="1" applyAlignment="1">
      <alignment wrapText="1"/>
      <protection/>
    </xf>
    <xf numFmtId="0" fontId="10" fillId="0" borderId="20" xfId="64" applyFont="1" applyBorder="1">
      <alignment/>
      <protection/>
    </xf>
    <xf numFmtId="3" fontId="10" fillId="0" borderId="20" xfId="64" applyNumberFormat="1" applyFont="1" applyBorder="1">
      <alignment/>
      <protection/>
    </xf>
    <xf numFmtId="0" fontId="20" fillId="0" borderId="0" xfId="64" applyFont="1">
      <alignment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5 2" xfId="62"/>
    <cellStyle name="Normál 6" xfId="63"/>
    <cellStyle name="Normál 7" xfId="64"/>
    <cellStyle name="Normál_köt-önk feladatok" xfId="65"/>
    <cellStyle name="Normál_KVIREND" xfId="66"/>
    <cellStyle name="Normál_KVRENMUNKA" xfId="67"/>
    <cellStyle name="Normál_likviditási terv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eletek%20Galambok\2020\11-2020.(VII.23.)%202020.%20&#233;vi%20k&#246;lts&#233;gvet&#233;s%20m&#243;dos&#237;t&#225;s\Galambok%202020.%20&#233;vi%20k&#246;lts&#233;gvet&#233;s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view="pageBreakPreview" zoomScaleSheetLayoutView="100" zoomScalePageLayoutView="0" workbookViewId="0" topLeftCell="A1">
      <selection activeCell="AG26" sqref="AG26:AL40"/>
    </sheetView>
  </sheetViews>
  <sheetFormatPr defaultColWidth="2.7109375" defaultRowHeight="15"/>
  <cols>
    <col min="1" max="2" width="2.7109375" style="460" customWidth="1"/>
    <col min="3" max="23" width="2.7109375" style="461" customWidth="1"/>
    <col min="24" max="24" width="0.85546875" style="461" customWidth="1"/>
    <col min="25" max="28" width="2.7109375" style="461" hidden="1" customWidth="1"/>
    <col min="29" max="35" width="2.7109375" style="461" customWidth="1"/>
    <col min="36" max="36" width="4.28125" style="461" customWidth="1"/>
    <col min="37" max="37" width="11.00390625" style="463" customWidth="1"/>
    <col min="38" max="38" width="12.140625" style="461" customWidth="1"/>
    <col min="39" max="184" width="9.140625" style="461" customWidth="1"/>
    <col min="185" max="16384" width="2.7109375" style="461" customWidth="1"/>
  </cols>
  <sheetData>
    <row r="1" spans="33:36" ht="19.5" customHeight="1">
      <c r="AG1" s="462"/>
      <c r="AH1" s="462"/>
      <c r="AI1" s="462"/>
      <c r="AJ1" s="462"/>
    </row>
    <row r="2" spans="1:36" ht="35.25" customHeight="1">
      <c r="A2" s="464" t="s">
        <v>846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</row>
    <row r="3" spans="1:36" ht="35.25" customHeight="1">
      <c r="A3" s="464" t="s">
        <v>804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</row>
    <row r="4" spans="1:36" ht="33" customHeight="1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</row>
    <row r="5" spans="1:36" ht="15.75" customHeight="1">
      <c r="A5" s="466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8"/>
      <c r="AH5" s="468"/>
      <c r="AI5" s="468"/>
      <c r="AJ5" s="468"/>
    </row>
    <row r="6" spans="1:38" ht="49.5" customHeight="1">
      <c r="A6" s="469" t="s">
        <v>3</v>
      </c>
      <c r="B6" s="351"/>
      <c r="C6" s="470" t="s">
        <v>4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471" t="s">
        <v>5</v>
      </c>
      <c r="AD6" s="353"/>
      <c r="AE6" s="353"/>
      <c r="AF6" s="472"/>
      <c r="AG6" s="351" t="s">
        <v>805</v>
      </c>
      <c r="AH6" s="353"/>
      <c r="AI6" s="353"/>
      <c r="AJ6" s="353"/>
      <c r="AK6" s="473" t="s">
        <v>860</v>
      </c>
      <c r="AL6" s="474" t="s">
        <v>861</v>
      </c>
    </row>
    <row r="7" spans="1:38" ht="19.5" customHeight="1">
      <c r="A7" s="475">
        <v>1</v>
      </c>
      <c r="B7" s="476"/>
      <c r="C7" s="477" t="s">
        <v>399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9" t="s">
        <v>52</v>
      </c>
      <c r="AD7" s="479"/>
      <c r="AE7" s="479"/>
      <c r="AF7" s="480"/>
      <c r="AG7" s="481">
        <v>77619752</v>
      </c>
      <c r="AH7" s="481"/>
      <c r="AI7" s="481"/>
      <c r="AJ7" s="481"/>
      <c r="AK7" s="482"/>
      <c r="AL7" s="473">
        <f>SUM(AG7:AK7)</f>
        <v>77619752</v>
      </c>
    </row>
    <row r="8" spans="1:38" ht="19.5" customHeight="1">
      <c r="A8" s="475">
        <v>2</v>
      </c>
      <c r="B8" s="476"/>
      <c r="C8" s="483" t="s">
        <v>400</v>
      </c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79" t="s">
        <v>64</v>
      </c>
      <c r="AD8" s="479"/>
      <c r="AE8" s="479"/>
      <c r="AF8" s="480"/>
      <c r="AG8" s="481">
        <v>13497492</v>
      </c>
      <c r="AH8" s="481"/>
      <c r="AI8" s="481"/>
      <c r="AJ8" s="481"/>
      <c r="AK8" s="482"/>
      <c r="AL8" s="473">
        <f aca="true" t="shared" si="0" ref="AL8:AL40">SUM(AG8:AK8)</f>
        <v>13497492</v>
      </c>
    </row>
    <row r="9" spans="1:38" ht="19.5" customHeight="1">
      <c r="A9" s="475">
        <v>3</v>
      </c>
      <c r="B9" s="476"/>
      <c r="C9" s="477" t="s">
        <v>523</v>
      </c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9" t="s">
        <v>67</v>
      </c>
      <c r="AD9" s="479"/>
      <c r="AE9" s="479"/>
      <c r="AF9" s="480"/>
      <c r="AG9" s="481">
        <f>SUM(AG7:AJ8)</f>
        <v>91117244</v>
      </c>
      <c r="AH9" s="481"/>
      <c r="AI9" s="481"/>
      <c r="AJ9" s="481"/>
      <c r="AK9" s="482"/>
      <c r="AL9" s="473">
        <f t="shared" si="0"/>
        <v>91117244</v>
      </c>
    </row>
    <row r="10" spans="1:38" s="486" customFormat="1" ht="33" customHeight="1">
      <c r="A10" s="475">
        <v>4</v>
      </c>
      <c r="B10" s="476"/>
      <c r="C10" s="483" t="s">
        <v>69</v>
      </c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79" t="s">
        <v>70</v>
      </c>
      <c r="AD10" s="479"/>
      <c r="AE10" s="479"/>
      <c r="AF10" s="480"/>
      <c r="AG10" s="481">
        <v>16168424</v>
      </c>
      <c r="AH10" s="481"/>
      <c r="AI10" s="481"/>
      <c r="AJ10" s="481"/>
      <c r="AK10" s="485"/>
      <c r="AL10" s="473">
        <f t="shared" si="0"/>
        <v>16168424</v>
      </c>
    </row>
    <row r="11" spans="1:38" ht="27.75" customHeight="1">
      <c r="A11" s="475">
        <v>5</v>
      </c>
      <c r="B11" s="476"/>
      <c r="C11" s="483" t="s">
        <v>402</v>
      </c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79" t="s">
        <v>145</v>
      </c>
      <c r="AD11" s="479"/>
      <c r="AE11" s="479"/>
      <c r="AF11" s="480"/>
      <c r="AG11" s="481">
        <v>64392753</v>
      </c>
      <c r="AH11" s="481"/>
      <c r="AI11" s="481"/>
      <c r="AJ11" s="481"/>
      <c r="AK11" s="482"/>
      <c r="AL11" s="473">
        <f t="shared" si="0"/>
        <v>64392753</v>
      </c>
    </row>
    <row r="12" spans="1:38" ht="19.5" customHeight="1">
      <c r="A12" s="475">
        <v>6</v>
      </c>
      <c r="B12" s="476"/>
      <c r="C12" s="487" t="s">
        <v>403</v>
      </c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79" t="s">
        <v>171</v>
      </c>
      <c r="AD12" s="479"/>
      <c r="AE12" s="479"/>
      <c r="AF12" s="480"/>
      <c r="AG12" s="481">
        <v>9664589</v>
      </c>
      <c r="AH12" s="481"/>
      <c r="AI12" s="481"/>
      <c r="AJ12" s="481"/>
      <c r="AK12" s="482"/>
      <c r="AL12" s="473">
        <f t="shared" si="0"/>
        <v>9664589</v>
      </c>
    </row>
    <row r="13" spans="1:38" ht="19.5" customHeight="1">
      <c r="A13" s="475">
        <v>7</v>
      </c>
      <c r="B13" s="476"/>
      <c r="C13" s="487" t="s">
        <v>404</v>
      </c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79" t="s">
        <v>210</v>
      </c>
      <c r="AD13" s="479"/>
      <c r="AE13" s="479"/>
      <c r="AF13" s="480"/>
      <c r="AG13" s="481">
        <v>40319255</v>
      </c>
      <c r="AH13" s="481"/>
      <c r="AI13" s="481"/>
      <c r="AJ13" s="481"/>
      <c r="AK13" s="482"/>
      <c r="AL13" s="473">
        <f t="shared" si="0"/>
        <v>40319255</v>
      </c>
    </row>
    <row r="14" spans="1:38" s="486" customFormat="1" ht="19.5" customHeight="1">
      <c r="A14" s="475">
        <v>8</v>
      </c>
      <c r="B14" s="476"/>
      <c r="C14" s="489" t="s">
        <v>405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79" t="s">
        <v>234</v>
      </c>
      <c r="AD14" s="479"/>
      <c r="AE14" s="479"/>
      <c r="AF14" s="480"/>
      <c r="AG14" s="481">
        <v>897001</v>
      </c>
      <c r="AH14" s="481"/>
      <c r="AI14" s="481"/>
      <c r="AJ14" s="481"/>
      <c r="AK14" s="491">
        <v>500000</v>
      </c>
      <c r="AL14" s="473">
        <f t="shared" si="0"/>
        <v>1397001</v>
      </c>
    </row>
    <row r="15" spans="1:38" s="486" customFormat="1" ht="19.5" customHeight="1">
      <c r="A15" s="475">
        <v>9</v>
      </c>
      <c r="B15" s="476"/>
      <c r="C15" s="487" t="s">
        <v>406</v>
      </c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79" t="s">
        <v>249</v>
      </c>
      <c r="AD15" s="479"/>
      <c r="AE15" s="479"/>
      <c r="AF15" s="480"/>
      <c r="AG15" s="481">
        <v>65346818</v>
      </c>
      <c r="AH15" s="481"/>
      <c r="AI15" s="481"/>
      <c r="AJ15" s="481"/>
      <c r="AK15" s="485"/>
      <c r="AL15" s="473">
        <f t="shared" si="0"/>
        <v>65346818</v>
      </c>
    </row>
    <row r="16" spans="1:38" ht="19.5" customHeight="1">
      <c r="A16" s="475">
        <v>10</v>
      </c>
      <c r="B16" s="476"/>
      <c r="C16" s="487" t="s">
        <v>407</v>
      </c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79" t="s">
        <v>276</v>
      </c>
      <c r="AD16" s="479"/>
      <c r="AE16" s="479"/>
      <c r="AF16" s="480"/>
      <c r="AG16" s="481"/>
      <c r="AH16" s="481"/>
      <c r="AI16" s="481"/>
      <c r="AJ16" s="481"/>
      <c r="AK16" s="482"/>
      <c r="AL16" s="473">
        <f t="shared" si="0"/>
        <v>0</v>
      </c>
    </row>
    <row r="17" spans="1:38" s="486" customFormat="1" ht="19.5" customHeight="1">
      <c r="A17" s="475">
        <v>11</v>
      </c>
      <c r="B17" s="476"/>
      <c r="C17" s="489" t="s">
        <v>524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80" t="s">
        <v>279</v>
      </c>
      <c r="AD17" s="492"/>
      <c r="AE17" s="492"/>
      <c r="AF17" s="492"/>
      <c r="AG17" s="481">
        <f>SUM(AG9:AJ16)</f>
        <v>287906084</v>
      </c>
      <c r="AH17" s="481"/>
      <c r="AI17" s="481"/>
      <c r="AJ17" s="481"/>
      <c r="AK17" s="473">
        <v>500000</v>
      </c>
      <c r="AL17" s="473">
        <f t="shared" si="0"/>
        <v>288406084</v>
      </c>
    </row>
    <row r="18" spans="1:38" s="497" customFormat="1" ht="19.5" customHeight="1">
      <c r="A18" s="493">
        <v>12</v>
      </c>
      <c r="B18" s="494"/>
      <c r="C18" s="487" t="s">
        <v>512</v>
      </c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95"/>
      <c r="AC18" s="483" t="s">
        <v>422</v>
      </c>
      <c r="AD18" s="484"/>
      <c r="AE18" s="484"/>
      <c r="AF18" s="484"/>
      <c r="AG18" s="481"/>
      <c r="AH18" s="481"/>
      <c r="AI18" s="481"/>
      <c r="AJ18" s="481"/>
      <c r="AK18" s="496"/>
      <c r="AL18" s="473">
        <f t="shared" si="0"/>
        <v>0</v>
      </c>
    </row>
    <row r="19" spans="1:38" s="497" customFormat="1" ht="19.5" customHeight="1">
      <c r="A19" s="493">
        <v>13</v>
      </c>
      <c r="B19" s="494"/>
      <c r="C19" s="498" t="s">
        <v>513</v>
      </c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500"/>
      <c r="AC19" s="483" t="s">
        <v>432</v>
      </c>
      <c r="AD19" s="484"/>
      <c r="AE19" s="484"/>
      <c r="AF19" s="484"/>
      <c r="AG19" s="481"/>
      <c r="AH19" s="481"/>
      <c r="AI19" s="481"/>
      <c r="AJ19" s="481"/>
      <c r="AK19" s="496"/>
      <c r="AL19" s="473">
        <f t="shared" si="0"/>
        <v>0</v>
      </c>
    </row>
    <row r="20" spans="1:38" s="497" customFormat="1" ht="19.5" customHeight="1">
      <c r="A20" s="493">
        <v>14</v>
      </c>
      <c r="B20" s="494"/>
      <c r="C20" s="498" t="s">
        <v>514</v>
      </c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500"/>
      <c r="AC20" s="483" t="s">
        <v>446</v>
      </c>
      <c r="AD20" s="484"/>
      <c r="AE20" s="484"/>
      <c r="AF20" s="484"/>
      <c r="AG20" s="481">
        <v>5305473</v>
      </c>
      <c r="AH20" s="481"/>
      <c r="AI20" s="481"/>
      <c r="AJ20" s="481"/>
      <c r="AK20" s="496"/>
      <c r="AL20" s="473">
        <f t="shared" si="0"/>
        <v>5305473</v>
      </c>
    </row>
    <row r="21" spans="1:38" s="497" customFormat="1" ht="19.5" customHeight="1">
      <c r="A21" s="493">
        <v>15</v>
      </c>
      <c r="B21" s="494"/>
      <c r="C21" s="498" t="s">
        <v>515</v>
      </c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500"/>
      <c r="AC21" s="483" t="s">
        <v>456</v>
      </c>
      <c r="AD21" s="484"/>
      <c r="AE21" s="484"/>
      <c r="AF21" s="484"/>
      <c r="AG21" s="481"/>
      <c r="AH21" s="481"/>
      <c r="AI21" s="481"/>
      <c r="AJ21" s="481"/>
      <c r="AK21" s="496"/>
      <c r="AL21" s="473">
        <f t="shared" si="0"/>
        <v>0</v>
      </c>
    </row>
    <row r="22" spans="1:38" s="497" customFormat="1" ht="19.5" customHeight="1">
      <c r="A22" s="493">
        <v>16</v>
      </c>
      <c r="B22" s="494"/>
      <c r="C22" s="498" t="s">
        <v>525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500"/>
      <c r="AC22" s="483" t="s">
        <v>460</v>
      </c>
      <c r="AD22" s="484"/>
      <c r="AE22" s="484"/>
      <c r="AF22" s="484"/>
      <c r="AG22" s="481">
        <f>SUM(AG20:AJ21)</f>
        <v>5305473</v>
      </c>
      <c r="AH22" s="481"/>
      <c r="AI22" s="481"/>
      <c r="AJ22" s="481"/>
      <c r="AK22" s="496"/>
      <c r="AL22" s="473">
        <f t="shared" si="0"/>
        <v>5305473</v>
      </c>
    </row>
    <row r="23" spans="1:38" s="497" customFormat="1" ht="19.5" customHeight="1">
      <c r="A23" s="493">
        <v>17</v>
      </c>
      <c r="B23" s="494"/>
      <c r="C23" s="498" t="s">
        <v>526</v>
      </c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500"/>
      <c r="AC23" s="483" t="s">
        <v>460</v>
      </c>
      <c r="AD23" s="484"/>
      <c r="AE23" s="484"/>
      <c r="AF23" s="484"/>
      <c r="AG23" s="481">
        <f>SUM(AG17+AG22)</f>
        <v>293211557</v>
      </c>
      <c r="AH23" s="481"/>
      <c r="AI23" s="481"/>
      <c r="AJ23" s="481"/>
      <c r="AK23" s="473">
        <v>500000</v>
      </c>
      <c r="AL23" s="473">
        <f t="shared" si="0"/>
        <v>293711557</v>
      </c>
    </row>
    <row r="24" spans="1:38" ht="19.5" customHeight="1">
      <c r="A24" s="501"/>
      <c r="B24" s="501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3"/>
      <c r="AD24" s="503"/>
      <c r="AE24" s="503"/>
      <c r="AF24" s="503"/>
      <c r="AG24" s="504"/>
      <c r="AH24" s="504"/>
      <c r="AI24" s="504"/>
      <c r="AJ24" s="504"/>
      <c r="AK24" s="482"/>
      <c r="AL24" s="505"/>
    </row>
    <row r="25" spans="1:38" ht="48" customHeight="1">
      <c r="A25" s="469" t="s">
        <v>3</v>
      </c>
      <c r="B25" s="351"/>
      <c r="C25" s="470" t="s">
        <v>4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471" t="s">
        <v>5</v>
      </c>
      <c r="AD25" s="353"/>
      <c r="AE25" s="353"/>
      <c r="AF25" s="472"/>
      <c r="AG25" s="351" t="s">
        <v>805</v>
      </c>
      <c r="AH25" s="353"/>
      <c r="AI25" s="353"/>
      <c r="AJ25" s="353"/>
      <c r="AK25" s="506" t="s">
        <v>860</v>
      </c>
      <c r="AL25" s="507" t="s">
        <v>861</v>
      </c>
    </row>
    <row r="26" spans="1:38" ht="24.75" customHeight="1">
      <c r="A26" s="493">
        <v>1</v>
      </c>
      <c r="B26" s="508"/>
      <c r="C26" s="483" t="s">
        <v>408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509"/>
      <c r="AC26" s="489" t="s">
        <v>306</v>
      </c>
      <c r="AD26" s="490"/>
      <c r="AE26" s="490"/>
      <c r="AF26" s="490"/>
      <c r="AG26" s="510">
        <v>152222156</v>
      </c>
      <c r="AH26" s="510"/>
      <c r="AI26" s="510"/>
      <c r="AJ26" s="510"/>
      <c r="AK26" s="473">
        <v>500000</v>
      </c>
      <c r="AL26" s="473">
        <f t="shared" si="0"/>
        <v>152722156</v>
      </c>
    </row>
    <row r="27" spans="1:38" ht="24.75" customHeight="1">
      <c r="A27" s="493">
        <v>2</v>
      </c>
      <c r="B27" s="508"/>
      <c r="C27" s="483" t="s">
        <v>409</v>
      </c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509"/>
      <c r="AC27" s="489" t="s">
        <v>318</v>
      </c>
      <c r="AD27" s="490"/>
      <c r="AE27" s="490"/>
      <c r="AF27" s="490"/>
      <c r="AG27" s="510">
        <v>2499387</v>
      </c>
      <c r="AH27" s="510"/>
      <c r="AI27" s="510"/>
      <c r="AJ27" s="510"/>
      <c r="AK27" s="485"/>
      <c r="AL27" s="473">
        <f t="shared" si="0"/>
        <v>2499387</v>
      </c>
    </row>
    <row r="28" spans="1:38" ht="24.75" customHeight="1">
      <c r="A28" s="493">
        <v>3</v>
      </c>
      <c r="B28" s="508"/>
      <c r="C28" s="483" t="s">
        <v>410</v>
      </c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509"/>
      <c r="AC28" s="489" t="s">
        <v>346</v>
      </c>
      <c r="AD28" s="490"/>
      <c r="AE28" s="490"/>
      <c r="AF28" s="490"/>
      <c r="AG28" s="510">
        <v>34480000</v>
      </c>
      <c r="AH28" s="510"/>
      <c r="AI28" s="510"/>
      <c r="AJ28" s="510"/>
      <c r="AK28" s="485"/>
      <c r="AL28" s="473">
        <f t="shared" si="0"/>
        <v>34480000</v>
      </c>
    </row>
    <row r="29" spans="1:38" ht="24.75" customHeight="1">
      <c r="A29" s="493">
        <v>4</v>
      </c>
      <c r="B29" s="508"/>
      <c r="C29" s="487" t="s">
        <v>411</v>
      </c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95"/>
      <c r="AC29" s="489" t="s">
        <v>368</v>
      </c>
      <c r="AD29" s="490"/>
      <c r="AE29" s="490"/>
      <c r="AF29" s="490"/>
      <c r="AG29" s="510">
        <v>31076802</v>
      </c>
      <c r="AH29" s="510"/>
      <c r="AI29" s="510"/>
      <c r="AJ29" s="510"/>
      <c r="AK29" s="485"/>
      <c r="AL29" s="473">
        <f t="shared" si="0"/>
        <v>31076802</v>
      </c>
    </row>
    <row r="30" spans="1:38" ht="24.75" customHeight="1">
      <c r="A30" s="493">
        <v>5</v>
      </c>
      <c r="B30" s="508"/>
      <c r="C30" s="483" t="s">
        <v>412</v>
      </c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509"/>
      <c r="AC30" s="489" t="s">
        <v>380</v>
      </c>
      <c r="AD30" s="490"/>
      <c r="AE30" s="490"/>
      <c r="AF30" s="490"/>
      <c r="AG30" s="510"/>
      <c r="AH30" s="510"/>
      <c r="AI30" s="510"/>
      <c r="AJ30" s="510"/>
      <c r="AK30" s="485"/>
      <c r="AL30" s="473">
        <f t="shared" si="0"/>
        <v>0</v>
      </c>
    </row>
    <row r="31" spans="1:38" ht="24.75" customHeight="1">
      <c r="A31" s="493">
        <v>6</v>
      </c>
      <c r="B31" s="508"/>
      <c r="C31" s="483" t="s">
        <v>413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509"/>
      <c r="AC31" s="489" t="s">
        <v>388</v>
      </c>
      <c r="AD31" s="490"/>
      <c r="AE31" s="490"/>
      <c r="AF31" s="490"/>
      <c r="AG31" s="510">
        <v>315000</v>
      </c>
      <c r="AH31" s="510"/>
      <c r="AI31" s="510"/>
      <c r="AJ31" s="510"/>
      <c r="AK31" s="485"/>
      <c r="AL31" s="473">
        <f t="shared" si="0"/>
        <v>315000</v>
      </c>
    </row>
    <row r="32" spans="1:38" ht="24.75" customHeight="1">
      <c r="A32" s="493">
        <v>7</v>
      </c>
      <c r="B32" s="508"/>
      <c r="C32" s="483" t="s">
        <v>617</v>
      </c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509"/>
      <c r="AC32" s="489" t="s">
        <v>396</v>
      </c>
      <c r="AD32" s="490"/>
      <c r="AE32" s="490"/>
      <c r="AF32" s="490"/>
      <c r="AG32" s="510">
        <v>105000</v>
      </c>
      <c r="AH32" s="510"/>
      <c r="AI32" s="510"/>
      <c r="AJ32" s="510"/>
      <c r="AK32" s="485"/>
      <c r="AL32" s="473">
        <f t="shared" si="0"/>
        <v>105000</v>
      </c>
    </row>
    <row r="33" spans="1:38" ht="24.75" customHeight="1">
      <c r="A33" s="493">
        <v>8</v>
      </c>
      <c r="B33" s="508"/>
      <c r="C33" s="487" t="s">
        <v>615</v>
      </c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95"/>
      <c r="AC33" s="489" t="s">
        <v>398</v>
      </c>
      <c r="AD33" s="490"/>
      <c r="AE33" s="490"/>
      <c r="AF33" s="490"/>
      <c r="AG33" s="510">
        <f>SUM(AG26:AJ32)</f>
        <v>220698345</v>
      </c>
      <c r="AH33" s="510"/>
      <c r="AI33" s="510"/>
      <c r="AJ33" s="510"/>
      <c r="AK33" s="473">
        <v>500000</v>
      </c>
      <c r="AL33" s="473">
        <f t="shared" si="0"/>
        <v>221198345</v>
      </c>
    </row>
    <row r="34" spans="1:38" ht="24.75" customHeight="1">
      <c r="A34" s="493">
        <v>9</v>
      </c>
      <c r="B34" s="508"/>
      <c r="C34" s="487" t="s">
        <v>517</v>
      </c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95"/>
      <c r="AC34" s="483" t="s">
        <v>469</v>
      </c>
      <c r="AD34" s="484"/>
      <c r="AE34" s="484"/>
      <c r="AF34" s="484"/>
      <c r="AG34" s="510"/>
      <c r="AH34" s="510"/>
      <c r="AI34" s="510"/>
      <c r="AJ34" s="510"/>
      <c r="AK34" s="485"/>
      <c r="AL34" s="473">
        <f t="shared" si="0"/>
        <v>0</v>
      </c>
    </row>
    <row r="35" spans="1:38" ht="24.75" customHeight="1">
      <c r="A35" s="493">
        <v>10</v>
      </c>
      <c r="B35" s="508"/>
      <c r="C35" s="498" t="s">
        <v>518</v>
      </c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500"/>
      <c r="AC35" s="483" t="s">
        <v>479</v>
      </c>
      <c r="AD35" s="484"/>
      <c r="AE35" s="484"/>
      <c r="AF35" s="484"/>
      <c r="AG35" s="510"/>
      <c r="AH35" s="510"/>
      <c r="AI35" s="510"/>
      <c r="AJ35" s="510"/>
      <c r="AK35" s="485"/>
      <c r="AL35" s="473">
        <f t="shared" si="0"/>
        <v>0</v>
      </c>
    </row>
    <row r="36" spans="1:38" ht="24.75" customHeight="1">
      <c r="A36" s="493">
        <v>11</v>
      </c>
      <c r="B36" s="508"/>
      <c r="C36" s="483" t="s">
        <v>519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509"/>
      <c r="AC36" s="483" t="s">
        <v>485</v>
      </c>
      <c r="AD36" s="484"/>
      <c r="AE36" s="484"/>
      <c r="AF36" s="484"/>
      <c r="AG36" s="510">
        <v>72513212</v>
      </c>
      <c r="AH36" s="510"/>
      <c r="AI36" s="510"/>
      <c r="AJ36" s="510"/>
      <c r="AK36" s="485"/>
      <c r="AL36" s="473">
        <f t="shared" si="0"/>
        <v>72513212</v>
      </c>
    </row>
    <row r="37" spans="1:38" ht="24.75" customHeight="1">
      <c r="A37" s="493">
        <v>12</v>
      </c>
      <c r="B37" s="508"/>
      <c r="C37" s="487" t="s">
        <v>520</v>
      </c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95"/>
      <c r="AC37" s="483" t="s">
        <v>497</v>
      </c>
      <c r="AD37" s="484"/>
      <c r="AE37" s="484"/>
      <c r="AF37" s="484"/>
      <c r="AG37" s="510"/>
      <c r="AH37" s="510"/>
      <c r="AI37" s="510"/>
      <c r="AJ37" s="510"/>
      <c r="AK37" s="485"/>
      <c r="AL37" s="473">
        <f t="shared" si="0"/>
        <v>0</v>
      </c>
    </row>
    <row r="38" spans="1:38" ht="24.75" customHeight="1">
      <c r="A38" s="493">
        <v>13</v>
      </c>
      <c r="B38" s="508"/>
      <c r="C38" s="498" t="s">
        <v>521</v>
      </c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500"/>
      <c r="AC38" s="483" t="s">
        <v>507</v>
      </c>
      <c r="AD38" s="484"/>
      <c r="AE38" s="484"/>
      <c r="AF38" s="484"/>
      <c r="AG38" s="510"/>
      <c r="AH38" s="510"/>
      <c r="AI38" s="510"/>
      <c r="AJ38" s="510"/>
      <c r="AK38" s="485"/>
      <c r="AL38" s="473">
        <f t="shared" si="0"/>
        <v>0</v>
      </c>
    </row>
    <row r="39" spans="1:38" ht="24.75" customHeight="1">
      <c r="A39" s="493">
        <v>14</v>
      </c>
      <c r="B39" s="508"/>
      <c r="C39" s="498" t="s">
        <v>616</v>
      </c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500"/>
      <c r="AC39" s="483" t="s">
        <v>511</v>
      </c>
      <c r="AD39" s="484"/>
      <c r="AE39" s="484"/>
      <c r="AF39" s="484"/>
      <c r="AG39" s="510">
        <f>SUM(AG34:AJ38)</f>
        <v>72513212</v>
      </c>
      <c r="AH39" s="510"/>
      <c r="AI39" s="510"/>
      <c r="AJ39" s="510"/>
      <c r="AK39" s="485"/>
      <c r="AL39" s="473">
        <f t="shared" si="0"/>
        <v>72513212</v>
      </c>
    </row>
    <row r="40" spans="1:38" ht="24.75" customHeight="1">
      <c r="A40" s="493">
        <v>15</v>
      </c>
      <c r="B40" s="508"/>
      <c r="C40" s="498" t="s">
        <v>527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500"/>
      <c r="AC40" s="483" t="s">
        <v>511</v>
      </c>
      <c r="AD40" s="484"/>
      <c r="AE40" s="484"/>
      <c r="AF40" s="484"/>
      <c r="AG40" s="510">
        <f>SUM(AG39,AG33)</f>
        <v>293211557</v>
      </c>
      <c r="AH40" s="510"/>
      <c r="AI40" s="510"/>
      <c r="AJ40" s="510"/>
      <c r="AK40" s="473">
        <v>500000</v>
      </c>
      <c r="AL40" s="473">
        <f t="shared" si="0"/>
        <v>293711557</v>
      </c>
    </row>
  </sheetData>
  <sheetProtection/>
  <mergeCells count="139">
    <mergeCell ref="A40:B40"/>
    <mergeCell ref="C40:AB40"/>
    <mergeCell ref="AC40:AF40"/>
    <mergeCell ref="AG40:AJ40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3:B23"/>
    <mergeCell ref="C23:AB23"/>
    <mergeCell ref="AC23:AF23"/>
    <mergeCell ref="AG23:AJ23"/>
    <mergeCell ref="A25:B25"/>
    <mergeCell ref="C25:AB25"/>
    <mergeCell ref="AC25:AF25"/>
    <mergeCell ref="AG25:AJ25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G1:AJ1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1">
      <selection activeCell="D12" sqref="D12"/>
    </sheetView>
  </sheetViews>
  <sheetFormatPr defaultColWidth="9.140625" defaultRowHeight="15"/>
  <cols>
    <col min="1" max="1" width="9.140625" style="6" customWidth="1"/>
    <col min="2" max="2" width="33.140625" style="6" customWidth="1"/>
    <col min="3" max="3" width="12.140625" style="6" customWidth="1"/>
    <col min="4" max="4" width="31.421875" style="6" customWidth="1"/>
    <col min="5" max="5" width="14.7109375" style="6" customWidth="1"/>
    <col min="6" max="16384" width="9.140625" style="6" customWidth="1"/>
  </cols>
  <sheetData>
    <row r="1" spans="4:5" ht="25.5" customHeight="1">
      <c r="D1" s="415"/>
      <c r="E1" s="416"/>
    </row>
    <row r="2" spans="1:5" ht="31.5" customHeight="1">
      <c r="A2" s="360" t="s">
        <v>846</v>
      </c>
      <c r="B2" s="360"/>
      <c r="C2" s="360"/>
      <c r="D2" s="360"/>
      <c r="E2" s="360"/>
    </row>
    <row r="3" spans="1:5" ht="31.5" customHeight="1">
      <c r="A3" s="414" t="s">
        <v>802</v>
      </c>
      <c r="B3" s="414"/>
      <c r="C3" s="414"/>
      <c r="D3" s="414"/>
      <c r="E3" s="414"/>
    </row>
    <row r="4" spans="1:5" ht="30" customHeight="1">
      <c r="A4" s="411" t="s">
        <v>528</v>
      </c>
      <c r="B4" s="411"/>
      <c r="C4" s="411"/>
      <c r="D4" s="411"/>
      <c r="E4" s="411"/>
    </row>
    <row r="5" ht="13.5" thickBot="1"/>
    <row r="6" spans="1:5" ht="13.5" thickBot="1">
      <c r="A6" s="417" t="s">
        <v>3</v>
      </c>
      <c r="B6" s="7" t="s">
        <v>529</v>
      </c>
      <c r="C6" s="8"/>
      <c r="D6" s="7" t="s">
        <v>530</v>
      </c>
      <c r="E6" s="9"/>
    </row>
    <row r="7" spans="1:5" ht="24.75" thickBot="1">
      <c r="A7" s="418"/>
      <c r="B7" s="10" t="s">
        <v>1</v>
      </c>
      <c r="C7" s="11" t="s">
        <v>806</v>
      </c>
      <c r="D7" s="10" t="s">
        <v>1</v>
      </c>
      <c r="E7" s="12" t="s">
        <v>806</v>
      </c>
    </row>
    <row r="8" spans="1:5" ht="13.5" thickBot="1">
      <c r="A8" s="13">
        <v>1</v>
      </c>
      <c r="B8" s="14">
        <v>2</v>
      </c>
      <c r="C8" s="15">
        <v>5</v>
      </c>
      <c r="D8" s="14">
        <v>6</v>
      </c>
      <c r="E8" s="16">
        <v>9</v>
      </c>
    </row>
    <row r="9" spans="1:5" ht="19.5" customHeight="1">
      <c r="A9" s="17" t="s">
        <v>7</v>
      </c>
      <c r="B9" s="18" t="s">
        <v>644</v>
      </c>
      <c r="C9" s="19">
        <v>2499387</v>
      </c>
      <c r="D9" s="18" t="s">
        <v>648</v>
      </c>
      <c r="E9" s="20">
        <v>897001</v>
      </c>
    </row>
    <row r="10" spans="1:5" ht="19.5" customHeight="1">
      <c r="A10" s="21" t="s">
        <v>8</v>
      </c>
      <c r="B10" s="22" t="s">
        <v>645</v>
      </c>
      <c r="C10" s="23"/>
      <c r="D10" s="22" t="s">
        <v>649</v>
      </c>
      <c r="E10" s="24"/>
    </row>
    <row r="11" spans="1:5" ht="19.5" customHeight="1">
      <c r="A11" s="21" t="s">
        <v>9</v>
      </c>
      <c r="B11" s="22" t="s">
        <v>412</v>
      </c>
      <c r="C11" s="23"/>
      <c r="D11" s="22" t="s">
        <v>650</v>
      </c>
      <c r="E11" s="24">
        <v>65346818</v>
      </c>
    </row>
    <row r="12" spans="1:5" ht="19.5" customHeight="1">
      <c r="A12" s="21" t="s">
        <v>10</v>
      </c>
      <c r="B12" s="22" t="s">
        <v>646</v>
      </c>
      <c r="C12" s="23">
        <v>105000</v>
      </c>
      <c r="D12" s="22" t="s">
        <v>651</v>
      </c>
      <c r="E12" s="24"/>
    </row>
    <row r="13" spans="1:5" ht="19.5" customHeight="1" thickBot="1">
      <c r="A13" s="21" t="s">
        <v>531</v>
      </c>
      <c r="B13" s="22" t="s">
        <v>647</v>
      </c>
      <c r="C13" s="23"/>
      <c r="D13" s="22"/>
      <c r="E13" s="24"/>
    </row>
    <row r="14" spans="1:5" ht="19.5" customHeight="1" thickBot="1">
      <c r="A14" s="26" t="s">
        <v>532</v>
      </c>
      <c r="B14" s="27" t="s">
        <v>538</v>
      </c>
      <c r="C14" s="28">
        <f>SUM(C9:C13)</f>
        <v>2604387</v>
      </c>
      <c r="D14" s="27" t="s">
        <v>539</v>
      </c>
      <c r="E14" s="29">
        <f>SUM(E9+E11)</f>
        <v>66243819</v>
      </c>
    </row>
    <row r="15" spans="1:5" ht="19.5" customHeight="1" thickBot="1">
      <c r="A15" s="26" t="s">
        <v>533</v>
      </c>
      <c r="B15" s="30" t="s">
        <v>657</v>
      </c>
      <c r="C15" s="31"/>
      <c r="D15" s="25" t="s">
        <v>652</v>
      </c>
      <c r="E15" s="32"/>
    </row>
    <row r="16" spans="1:5" ht="19.5" customHeight="1" thickBot="1">
      <c r="A16" s="26" t="s">
        <v>534</v>
      </c>
      <c r="B16" s="25" t="s">
        <v>658</v>
      </c>
      <c r="C16" s="33">
        <v>63639432</v>
      </c>
      <c r="D16" s="25" t="s">
        <v>653</v>
      </c>
      <c r="E16" s="34"/>
    </row>
    <row r="17" spans="1:5" ht="19.5" customHeight="1" thickBot="1">
      <c r="A17" s="26" t="s">
        <v>535</v>
      </c>
      <c r="B17" s="25" t="s">
        <v>659</v>
      </c>
      <c r="C17" s="33"/>
      <c r="D17" s="25" t="s">
        <v>541</v>
      </c>
      <c r="E17" s="34"/>
    </row>
    <row r="18" spans="1:5" ht="19.5" customHeight="1" thickBot="1">
      <c r="A18" s="26" t="s">
        <v>536</v>
      </c>
      <c r="B18" s="25" t="s">
        <v>660</v>
      </c>
      <c r="C18" s="33">
        <v>0</v>
      </c>
      <c r="D18" s="25" t="s">
        <v>609</v>
      </c>
      <c r="E18" s="34"/>
    </row>
    <row r="19" spans="1:5" ht="19.5" customHeight="1" thickBot="1">
      <c r="A19" s="26" t="s">
        <v>537</v>
      </c>
      <c r="B19" s="25" t="s">
        <v>661</v>
      </c>
      <c r="C19" s="33"/>
      <c r="D19" s="35" t="s">
        <v>654</v>
      </c>
      <c r="E19" s="34"/>
    </row>
    <row r="20" spans="1:5" ht="19.5" customHeight="1" thickBot="1">
      <c r="A20" s="26" t="s">
        <v>540</v>
      </c>
      <c r="B20" s="35" t="s">
        <v>662</v>
      </c>
      <c r="C20" s="33"/>
      <c r="D20" s="25" t="s">
        <v>655</v>
      </c>
      <c r="E20" s="34"/>
    </row>
    <row r="21" spans="1:5" ht="19.5" customHeight="1" thickBot="1">
      <c r="A21" s="26" t="s">
        <v>542</v>
      </c>
      <c r="B21" s="156" t="s">
        <v>663</v>
      </c>
      <c r="C21" s="33"/>
      <c r="D21" s="18" t="s">
        <v>656</v>
      </c>
      <c r="E21" s="34"/>
    </row>
    <row r="22" spans="1:5" ht="19.5" customHeight="1" thickBot="1">
      <c r="A22" s="26" t="s">
        <v>543</v>
      </c>
      <c r="B22" s="18" t="s">
        <v>664</v>
      </c>
      <c r="C22" s="33"/>
      <c r="D22" s="22" t="s">
        <v>441</v>
      </c>
      <c r="E22" s="34"/>
    </row>
    <row r="23" spans="1:5" ht="19.5" customHeight="1" thickBot="1">
      <c r="A23" s="26" t="s">
        <v>544</v>
      </c>
      <c r="B23" s="36" t="s">
        <v>665</v>
      </c>
      <c r="C23" s="33"/>
      <c r="D23" s="18"/>
      <c r="E23" s="34"/>
    </row>
    <row r="24" spans="1:5" ht="19.5" customHeight="1" thickBot="1">
      <c r="A24" s="26" t="s">
        <v>545</v>
      </c>
      <c r="B24" s="37" t="s">
        <v>666</v>
      </c>
      <c r="C24" s="38"/>
      <c r="D24" s="36"/>
      <c r="E24" s="39"/>
    </row>
    <row r="25" spans="1:5" ht="19.5" customHeight="1" thickBot="1">
      <c r="A25" s="26" t="s">
        <v>546</v>
      </c>
      <c r="B25" s="152" t="s">
        <v>667</v>
      </c>
      <c r="C25" s="153"/>
      <c r="D25" s="154"/>
      <c r="E25" s="155"/>
    </row>
    <row r="26" spans="1:5" ht="19.5" customHeight="1" thickBot="1">
      <c r="A26" s="26" t="s">
        <v>547</v>
      </c>
      <c r="B26" s="27" t="s">
        <v>668</v>
      </c>
      <c r="C26" s="28">
        <f>SUM(C16:C24)</f>
        <v>63639432</v>
      </c>
      <c r="D26" s="27" t="s">
        <v>670</v>
      </c>
      <c r="E26" s="40">
        <f>SUM(E15:E24)</f>
        <v>0</v>
      </c>
    </row>
    <row r="27" spans="1:5" ht="19.5" customHeight="1" thickBot="1">
      <c r="A27" s="26" t="s">
        <v>548</v>
      </c>
      <c r="B27" s="41" t="s">
        <v>669</v>
      </c>
      <c r="C27" s="42">
        <f>+C14+C15+C26</f>
        <v>66243819</v>
      </c>
      <c r="D27" s="41" t="s">
        <v>671</v>
      </c>
      <c r="E27" s="43">
        <f>+E14+E26</f>
        <v>66243819</v>
      </c>
    </row>
    <row r="28" spans="1:5" ht="19.5" customHeight="1" thickBot="1">
      <c r="A28" s="26" t="s">
        <v>549</v>
      </c>
      <c r="B28" s="44" t="s">
        <v>554</v>
      </c>
      <c r="C28" s="45"/>
      <c r="D28" s="44" t="s">
        <v>555</v>
      </c>
      <c r="E28" s="45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D32" sqref="D32"/>
    </sheetView>
  </sheetViews>
  <sheetFormatPr defaultColWidth="9.140625" defaultRowHeight="19.5" customHeight="1"/>
  <cols>
    <col min="1" max="1" width="35.57421875" style="177" customWidth="1"/>
    <col min="2" max="2" width="14.28125" style="177" customWidth="1"/>
    <col min="3" max="3" width="15.421875" style="177" customWidth="1"/>
    <col min="4" max="4" width="13.7109375" style="177" customWidth="1"/>
    <col min="5" max="6" width="14.421875" style="177" customWidth="1"/>
    <col min="7" max="7" width="15.57421875" style="177" customWidth="1"/>
    <col min="8" max="8" width="13.421875" style="177" customWidth="1"/>
    <col min="9" max="9" width="14.7109375" style="177" customWidth="1"/>
    <col min="10" max="10" width="15.00390625" style="177" customWidth="1"/>
    <col min="11" max="16384" width="9.140625" style="177" customWidth="1"/>
  </cols>
  <sheetData>
    <row r="1" spans="1:10" ht="19.5" customHeight="1">
      <c r="A1" s="419" t="s">
        <v>807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9.5" customHeight="1">
      <c r="A2" s="419" t="s">
        <v>745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19.5" customHeight="1">
      <c r="A3" s="419" t="s">
        <v>746</v>
      </c>
      <c r="B3" s="419"/>
      <c r="C3" s="419"/>
      <c r="D3" s="419"/>
      <c r="E3" s="419"/>
      <c r="F3" s="419"/>
      <c r="G3" s="419"/>
      <c r="H3" s="419"/>
      <c r="I3" s="419"/>
      <c r="J3" s="419"/>
    </row>
    <row r="4" ht="19.5" customHeight="1">
      <c r="J4" s="177" t="s">
        <v>790</v>
      </c>
    </row>
    <row r="5" spans="1:10" ht="19.5" customHeight="1">
      <c r="A5" s="420" t="s">
        <v>1</v>
      </c>
      <c r="B5" s="421" t="s">
        <v>747</v>
      </c>
      <c r="C5" s="421"/>
      <c r="D5" s="421"/>
      <c r="E5" s="421"/>
      <c r="F5" s="422"/>
      <c r="G5" s="423" t="s">
        <v>748</v>
      </c>
      <c r="H5" s="421"/>
      <c r="I5" s="421"/>
      <c r="J5" s="421"/>
    </row>
    <row r="6" spans="1:10" ht="96.75" customHeight="1">
      <c r="A6" s="420"/>
      <c r="B6" s="178" t="s">
        <v>749</v>
      </c>
      <c r="C6" s="178" t="s">
        <v>605</v>
      </c>
      <c r="D6" s="178" t="s">
        <v>750</v>
      </c>
      <c r="E6" s="178" t="s">
        <v>751</v>
      </c>
      <c r="F6" s="179" t="s">
        <v>556</v>
      </c>
      <c r="G6" s="180" t="s">
        <v>752</v>
      </c>
      <c r="H6" s="178" t="s">
        <v>753</v>
      </c>
      <c r="I6" s="178" t="s">
        <v>754</v>
      </c>
      <c r="J6" s="178" t="s">
        <v>556</v>
      </c>
    </row>
    <row r="7" spans="1:10" ht="28.5" customHeight="1">
      <c r="A7" s="181" t="s">
        <v>755</v>
      </c>
      <c r="B7" s="181"/>
      <c r="C7" s="181"/>
      <c r="D7" s="181"/>
      <c r="E7" s="181"/>
      <c r="F7" s="182"/>
      <c r="G7" s="183"/>
      <c r="H7" s="181"/>
      <c r="I7" s="181"/>
      <c r="J7" s="181"/>
    </row>
    <row r="8" spans="1:10" ht="19.5" customHeight="1">
      <c r="A8" s="184" t="s">
        <v>756</v>
      </c>
      <c r="B8" s="185"/>
      <c r="C8" s="185"/>
      <c r="D8" s="185"/>
      <c r="E8" s="185"/>
      <c r="F8" s="186">
        <f aca="true" t="shared" si="0" ref="F8:F24">SUM(B8:E8)</f>
        <v>0</v>
      </c>
      <c r="G8" s="187"/>
      <c r="H8" s="185"/>
      <c r="I8" s="185"/>
      <c r="J8" s="188">
        <f aca="true" t="shared" si="1" ref="J8:J22">SUM(G8:I8)</f>
        <v>0</v>
      </c>
    </row>
    <row r="9" spans="1:10" ht="19.5" customHeight="1">
      <c r="A9" s="184" t="s">
        <v>757</v>
      </c>
      <c r="B9" s="185">
        <v>25494162</v>
      </c>
      <c r="C9" s="185">
        <v>17226591</v>
      </c>
      <c r="D9" s="185">
        <v>587338</v>
      </c>
      <c r="E9" s="185">
        <v>5305473</v>
      </c>
      <c r="F9" s="186">
        <f t="shared" si="0"/>
        <v>48613564</v>
      </c>
      <c r="G9" s="187">
        <v>28662411</v>
      </c>
      <c r="H9" s="185">
        <v>7619076</v>
      </c>
      <c r="I9" s="185">
        <v>12332077</v>
      </c>
      <c r="J9" s="188">
        <f t="shared" si="1"/>
        <v>48613564</v>
      </c>
    </row>
    <row r="10" spans="1:10" ht="19.5" customHeight="1">
      <c r="A10" s="184" t="s">
        <v>758</v>
      </c>
      <c r="B10" s="185"/>
      <c r="C10" s="185">
        <v>116500</v>
      </c>
      <c r="D10" s="185"/>
      <c r="E10" s="185"/>
      <c r="F10" s="186">
        <f t="shared" si="0"/>
        <v>116500</v>
      </c>
      <c r="G10" s="187"/>
      <c r="H10" s="185"/>
      <c r="I10" s="185">
        <v>116500</v>
      </c>
      <c r="J10" s="188">
        <f t="shared" si="1"/>
        <v>116500</v>
      </c>
    </row>
    <row r="11" spans="1:10" ht="19.5" customHeight="1">
      <c r="A11" s="184" t="s">
        <v>759</v>
      </c>
      <c r="B11" s="185"/>
      <c r="C11" s="185"/>
      <c r="D11" s="185">
        <v>3772171</v>
      </c>
      <c r="E11" s="185"/>
      <c r="F11" s="186">
        <f t="shared" si="0"/>
        <v>3772171</v>
      </c>
      <c r="G11" s="187"/>
      <c r="H11" s="185"/>
      <c r="I11" s="185">
        <v>3772171</v>
      </c>
      <c r="J11" s="188">
        <f t="shared" si="1"/>
        <v>3772171</v>
      </c>
    </row>
    <row r="12" spans="1:10" ht="19.5" customHeight="1">
      <c r="A12" s="184" t="s">
        <v>760</v>
      </c>
      <c r="B12" s="185">
        <v>7136517</v>
      </c>
      <c r="C12" s="185">
        <v>504980</v>
      </c>
      <c r="D12" s="185"/>
      <c r="E12" s="185"/>
      <c r="F12" s="186">
        <f t="shared" si="0"/>
        <v>7641497</v>
      </c>
      <c r="G12" s="187"/>
      <c r="H12" s="185">
        <v>7245700</v>
      </c>
      <c r="I12" s="185">
        <v>395797</v>
      </c>
      <c r="J12" s="188">
        <f t="shared" si="1"/>
        <v>7641497</v>
      </c>
    </row>
    <row r="13" spans="1:10" ht="19.5" customHeight="1">
      <c r="A13" s="184" t="s">
        <v>789</v>
      </c>
      <c r="B13" s="185">
        <v>17598517</v>
      </c>
      <c r="C13" s="185">
        <v>19490767</v>
      </c>
      <c r="D13" s="185">
        <v>32549746</v>
      </c>
      <c r="E13" s="185"/>
      <c r="F13" s="189">
        <f t="shared" si="0"/>
        <v>69639030</v>
      </c>
      <c r="G13" s="185">
        <v>51184102</v>
      </c>
      <c r="H13" s="184"/>
      <c r="I13" s="185">
        <v>18454928</v>
      </c>
      <c r="J13" s="188">
        <f t="shared" si="1"/>
        <v>69639030</v>
      </c>
    </row>
    <row r="14" spans="1:10" ht="19.5" customHeight="1">
      <c r="A14" s="184" t="s">
        <v>761</v>
      </c>
      <c r="B14" s="185"/>
      <c r="C14" s="185"/>
      <c r="D14" s="185">
        <v>9664589</v>
      </c>
      <c r="E14" s="185"/>
      <c r="F14" s="189">
        <f t="shared" si="0"/>
        <v>9664589</v>
      </c>
      <c r="G14" s="190">
        <v>9664589</v>
      </c>
      <c r="H14" s="184"/>
      <c r="I14" s="185"/>
      <c r="J14" s="188">
        <f t="shared" si="1"/>
        <v>9664589</v>
      </c>
    </row>
    <row r="15" spans="1:10" ht="19.5" customHeight="1">
      <c r="A15" s="184" t="s">
        <v>672</v>
      </c>
      <c r="B15" s="185">
        <v>3398819</v>
      </c>
      <c r="C15" s="185">
        <v>12053442</v>
      </c>
      <c r="D15" s="185"/>
      <c r="E15" s="185"/>
      <c r="F15" s="188">
        <f t="shared" si="0"/>
        <v>15452261</v>
      </c>
      <c r="G15" s="185">
        <v>3071920</v>
      </c>
      <c r="H15" s="184"/>
      <c r="I15" s="185">
        <v>12380341</v>
      </c>
      <c r="J15" s="188">
        <f t="shared" si="1"/>
        <v>15452261</v>
      </c>
    </row>
    <row r="16" spans="1:10" ht="19.5" customHeight="1">
      <c r="A16" s="184" t="s">
        <v>722</v>
      </c>
      <c r="B16" s="185">
        <v>4459982</v>
      </c>
      <c r="C16" s="185">
        <v>513873</v>
      </c>
      <c r="D16" s="185"/>
      <c r="E16" s="185"/>
      <c r="F16" s="188">
        <f t="shared" si="0"/>
        <v>4973855</v>
      </c>
      <c r="G16" s="185">
        <v>3400000</v>
      </c>
      <c r="H16" s="184"/>
      <c r="I16" s="185">
        <v>1573855</v>
      </c>
      <c r="J16" s="188">
        <f t="shared" si="1"/>
        <v>4973855</v>
      </c>
    </row>
    <row r="17" spans="1:10" ht="19.5" customHeight="1">
      <c r="A17" s="184" t="s">
        <v>762</v>
      </c>
      <c r="B17" s="185">
        <v>3887171</v>
      </c>
      <c r="C17" s="185">
        <v>2550000</v>
      </c>
      <c r="D17" s="185"/>
      <c r="E17" s="185"/>
      <c r="F17" s="186">
        <f t="shared" si="0"/>
        <v>6437171</v>
      </c>
      <c r="G17" s="187"/>
      <c r="H17" s="185">
        <v>2536171</v>
      </c>
      <c r="I17" s="185">
        <v>3901000</v>
      </c>
      <c r="J17" s="188">
        <f t="shared" si="1"/>
        <v>6437171</v>
      </c>
    </row>
    <row r="18" spans="1:10" ht="19.5" customHeight="1">
      <c r="A18" s="184" t="s">
        <v>763</v>
      </c>
      <c r="B18" s="185">
        <v>1256700</v>
      </c>
      <c r="C18" s="185">
        <v>1146000</v>
      </c>
      <c r="D18" s="185"/>
      <c r="E18" s="185">
        <v>889001</v>
      </c>
      <c r="F18" s="186">
        <f t="shared" si="0"/>
        <v>3291701</v>
      </c>
      <c r="G18" s="187">
        <v>2300000</v>
      </c>
      <c r="H18" s="185"/>
      <c r="I18" s="185">
        <v>991701</v>
      </c>
      <c r="J18" s="188">
        <f t="shared" si="1"/>
        <v>3291701</v>
      </c>
    </row>
    <row r="19" spans="1:10" ht="19.5" customHeight="1">
      <c r="A19" s="191" t="s">
        <v>764</v>
      </c>
      <c r="B19" s="192"/>
      <c r="C19" s="192"/>
      <c r="D19" s="192"/>
      <c r="E19" s="192"/>
      <c r="F19" s="193">
        <f t="shared" si="0"/>
        <v>0</v>
      </c>
      <c r="G19" s="194"/>
      <c r="H19" s="192"/>
      <c r="I19" s="192"/>
      <c r="J19" s="188">
        <f t="shared" si="1"/>
        <v>0</v>
      </c>
    </row>
    <row r="20" spans="1:10" ht="19.5" customHeight="1">
      <c r="A20" s="184" t="s">
        <v>765</v>
      </c>
      <c r="B20" s="185"/>
      <c r="C20" s="185">
        <v>6190600</v>
      </c>
      <c r="D20" s="185"/>
      <c r="E20" s="185"/>
      <c r="F20" s="186">
        <f t="shared" si="0"/>
        <v>6190600</v>
      </c>
      <c r="G20" s="187"/>
      <c r="H20" s="185"/>
      <c r="I20" s="185">
        <v>6190600</v>
      </c>
      <c r="J20" s="188">
        <f t="shared" si="1"/>
        <v>6190600</v>
      </c>
    </row>
    <row r="21" spans="1:10" ht="19.5" customHeight="1">
      <c r="A21" s="184" t="s">
        <v>766</v>
      </c>
      <c r="B21" s="185"/>
      <c r="C21" s="185"/>
      <c r="D21" s="185">
        <v>3410000</v>
      </c>
      <c r="E21" s="185"/>
      <c r="F21" s="186">
        <f t="shared" si="0"/>
        <v>3410000</v>
      </c>
      <c r="G21" s="187"/>
      <c r="H21" s="185"/>
      <c r="I21" s="185">
        <v>3410000</v>
      </c>
      <c r="J21" s="188">
        <f t="shared" si="1"/>
        <v>3410000</v>
      </c>
    </row>
    <row r="22" spans="1:10" ht="19.5" customHeight="1">
      <c r="A22" s="184" t="s">
        <v>767</v>
      </c>
      <c r="B22" s="185"/>
      <c r="C22" s="185"/>
      <c r="D22" s="185"/>
      <c r="E22" s="185">
        <v>65346818</v>
      </c>
      <c r="F22" s="186">
        <f t="shared" si="0"/>
        <v>65346818</v>
      </c>
      <c r="G22" s="187"/>
      <c r="H22" s="185">
        <v>2499387</v>
      </c>
      <c r="I22" s="185">
        <v>62847431</v>
      </c>
      <c r="J22" s="188">
        <f t="shared" si="1"/>
        <v>65346818</v>
      </c>
    </row>
    <row r="23" spans="1:10" ht="19.5" customHeight="1">
      <c r="A23" s="587" t="s">
        <v>768</v>
      </c>
      <c r="B23" s="195"/>
      <c r="C23" s="195"/>
      <c r="D23" s="195"/>
      <c r="E23" s="195"/>
      <c r="F23" s="196">
        <f t="shared" si="0"/>
        <v>0</v>
      </c>
      <c r="G23" s="197"/>
      <c r="H23" s="195"/>
      <c r="I23" s="195"/>
      <c r="J23" s="198"/>
    </row>
    <row r="24" spans="1:10" ht="19.5" customHeight="1">
      <c r="A24" s="184" t="s">
        <v>769</v>
      </c>
      <c r="B24" s="185">
        <v>44053800</v>
      </c>
      <c r="C24" s="185">
        <v>4600000</v>
      </c>
      <c r="D24" s="185"/>
      <c r="E24" s="185">
        <v>508000</v>
      </c>
      <c r="F24" s="186">
        <f t="shared" si="0"/>
        <v>49161800</v>
      </c>
      <c r="G24" s="187">
        <v>34853800</v>
      </c>
      <c r="H24" s="185">
        <v>12062607</v>
      </c>
      <c r="I24" s="185">
        <v>2245393</v>
      </c>
      <c r="J24" s="188">
        <f>SUM(G24:I24)</f>
        <v>49161800</v>
      </c>
    </row>
    <row r="25" spans="1:10" ht="19.5" customHeight="1">
      <c r="A25" s="191" t="s">
        <v>557</v>
      </c>
      <c r="B25" s="199">
        <f>SUM(B9:B24)</f>
        <v>107285668</v>
      </c>
      <c r="C25" s="199">
        <f>SUM(C9:C24)</f>
        <v>64392753</v>
      </c>
      <c r="D25" s="199">
        <f>SUM(D9:D24)</f>
        <v>49983844</v>
      </c>
      <c r="E25" s="199">
        <f>SUM(E8:E24)</f>
        <v>72049292</v>
      </c>
      <c r="F25" s="193">
        <f>SUM(F8:F24)</f>
        <v>293711557</v>
      </c>
      <c r="G25" s="200">
        <f>SUM(G9:G24)</f>
        <v>133136822</v>
      </c>
      <c r="H25" s="199">
        <f>SUM(H8:H22)</f>
        <v>19900334</v>
      </c>
      <c r="I25" s="199">
        <f>SUM(I9:I24)</f>
        <v>128611794</v>
      </c>
      <c r="J25" s="199">
        <f>SUM(J9:J24)</f>
        <v>293711557</v>
      </c>
    </row>
    <row r="27" ht="19.5" customHeight="1">
      <c r="I27" s="201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63.8515625" style="212" customWidth="1"/>
    <col min="2" max="2" width="14.00390625" style="312" customWidth="1"/>
    <col min="3" max="3" width="12.8515625" style="212" customWidth="1"/>
    <col min="4" max="4" width="14.7109375" style="212" customWidth="1"/>
    <col min="5" max="16384" width="9.140625" style="212" customWidth="1"/>
  </cols>
  <sheetData>
    <row r="2" spans="1:4" ht="30" customHeight="1">
      <c r="A2" s="588" t="s">
        <v>851</v>
      </c>
      <c r="B2" s="588"/>
      <c r="C2" s="588"/>
      <c r="D2" s="588"/>
    </row>
    <row r="3" spans="1:4" ht="15">
      <c r="A3" s="313"/>
      <c r="D3" s="589" t="s">
        <v>814</v>
      </c>
    </row>
    <row r="4" spans="1:4" ht="30.75" customHeight="1">
      <c r="A4" s="590" t="s">
        <v>830</v>
      </c>
      <c r="B4" s="591" t="s">
        <v>831</v>
      </c>
      <c r="C4" s="592" t="s">
        <v>860</v>
      </c>
      <c r="D4" s="593" t="s">
        <v>864</v>
      </c>
    </row>
    <row r="5" spans="1:4" ht="15.75">
      <c r="A5" s="590" t="s">
        <v>597</v>
      </c>
      <c r="B5" s="594"/>
      <c r="C5" s="595"/>
      <c r="D5" s="595"/>
    </row>
    <row r="6" spans="1:4" ht="29.25" customHeight="1">
      <c r="A6" s="596" t="s">
        <v>832</v>
      </c>
      <c r="B6" s="594">
        <v>389001</v>
      </c>
      <c r="C6" s="590"/>
      <c r="D6" s="594">
        <f>SUM(B6:C6)</f>
        <v>389001</v>
      </c>
    </row>
    <row r="7" spans="1:4" ht="15.75">
      <c r="A7" s="590" t="s">
        <v>850</v>
      </c>
      <c r="B7" s="594">
        <v>508000</v>
      </c>
      <c r="C7" s="594"/>
      <c r="D7" s="594">
        <f>SUM(B7:C7)</f>
        <v>508000</v>
      </c>
    </row>
    <row r="8" spans="1:4" ht="45" customHeight="1">
      <c r="A8" s="596" t="s">
        <v>865</v>
      </c>
      <c r="B8" s="594"/>
      <c r="C8" s="594">
        <v>500000</v>
      </c>
      <c r="D8" s="594">
        <f>SUM(B8:C8)</f>
        <v>500000</v>
      </c>
    </row>
    <row r="9" spans="1:4" ht="15.75">
      <c r="A9" s="597" t="s">
        <v>833</v>
      </c>
      <c r="B9" s="598">
        <f>SUM(B6:B8)</f>
        <v>897001</v>
      </c>
      <c r="C9" s="598">
        <f>SUM(C8)</f>
        <v>500000</v>
      </c>
      <c r="D9" s="598">
        <f aca="true" t="shared" si="0" ref="D9:D17">SUM(B9:C9)</f>
        <v>1397001</v>
      </c>
    </row>
    <row r="10" spans="1:4" ht="15.75">
      <c r="A10" s="596" t="s">
        <v>834</v>
      </c>
      <c r="B10" s="594">
        <v>19131179</v>
      </c>
      <c r="C10" s="590"/>
      <c r="D10" s="594">
        <f t="shared" si="0"/>
        <v>19131179</v>
      </c>
    </row>
    <row r="11" spans="1:4" ht="15.75">
      <c r="A11" s="596" t="s">
        <v>835</v>
      </c>
      <c r="B11" s="594">
        <v>3376090</v>
      </c>
      <c r="C11" s="590"/>
      <c r="D11" s="594">
        <f t="shared" si="0"/>
        <v>3376090</v>
      </c>
    </row>
    <row r="12" spans="1:4" ht="15.75">
      <c r="A12" s="590" t="s">
        <v>836</v>
      </c>
      <c r="B12" s="594">
        <v>30867951</v>
      </c>
      <c r="C12" s="590"/>
      <c r="D12" s="594">
        <f t="shared" si="0"/>
        <v>30867951</v>
      </c>
    </row>
    <row r="13" spans="1:4" ht="32.25" customHeight="1">
      <c r="A13" s="596" t="s">
        <v>837</v>
      </c>
      <c r="B13" s="594">
        <v>1974049</v>
      </c>
      <c r="C13" s="590"/>
      <c r="D13" s="594">
        <f t="shared" si="0"/>
        <v>1974049</v>
      </c>
    </row>
    <row r="14" spans="1:4" ht="32.25" customHeight="1">
      <c r="A14" s="596" t="s">
        <v>838</v>
      </c>
      <c r="B14" s="594">
        <v>9997549</v>
      </c>
      <c r="C14" s="590"/>
      <c r="D14" s="594">
        <f t="shared" si="0"/>
        <v>9997549</v>
      </c>
    </row>
    <row r="15" spans="1:4" ht="29.25" customHeight="1">
      <c r="A15" s="596"/>
      <c r="B15" s="594"/>
      <c r="C15" s="590"/>
      <c r="D15" s="594">
        <f t="shared" si="0"/>
        <v>0</v>
      </c>
    </row>
    <row r="16" spans="1:4" ht="15.75">
      <c r="A16" s="597" t="s">
        <v>839</v>
      </c>
      <c r="B16" s="598">
        <f>SUM(B10:B15)</f>
        <v>65346818</v>
      </c>
      <c r="C16" s="597"/>
      <c r="D16" s="598">
        <f t="shared" si="0"/>
        <v>65346818</v>
      </c>
    </row>
    <row r="17" spans="1:4" ht="15.75">
      <c r="A17" s="597" t="s">
        <v>840</v>
      </c>
      <c r="B17" s="598">
        <f>SUM(B16,B9)</f>
        <v>66243819</v>
      </c>
      <c r="C17" s="598">
        <v>500000</v>
      </c>
      <c r="D17" s="598">
        <f t="shared" si="0"/>
        <v>66743819</v>
      </c>
    </row>
    <row r="19" ht="15.75">
      <c r="A19" s="599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PageLayoutView="0" workbookViewId="0" topLeftCell="A1">
      <selection activeCell="I11" sqref="I11"/>
    </sheetView>
  </sheetViews>
  <sheetFormatPr defaultColWidth="8.00390625" defaultRowHeight="15"/>
  <cols>
    <col min="1" max="1" width="5.00390625" style="72" customWidth="1"/>
    <col min="2" max="2" width="47.00390625" style="61" customWidth="1"/>
    <col min="3" max="4" width="15.140625" style="61" customWidth="1"/>
    <col min="5" max="16384" width="8.00390625" style="61" customWidth="1"/>
  </cols>
  <sheetData>
    <row r="1" spans="1:4" ht="0.75" customHeight="1">
      <c r="A1" s="425"/>
      <c r="B1" s="426"/>
      <c r="C1" s="426"/>
      <c r="D1" s="426"/>
    </row>
    <row r="2" spans="1:4" ht="0.75" customHeight="1">
      <c r="A2" s="286"/>
      <c r="B2" s="287"/>
      <c r="C2" s="287"/>
      <c r="D2" s="287"/>
    </row>
    <row r="3" spans="1:4" s="48" customFormat="1" ht="15.75" thickBot="1">
      <c r="A3" s="47"/>
      <c r="D3" s="49" t="s">
        <v>791</v>
      </c>
    </row>
    <row r="4" spans="1:4" s="53" customFormat="1" ht="48" customHeight="1" thickBot="1">
      <c r="A4" s="50" t="s">
        <v>558</v>
      </c>
      <c r="B4" s="51" t="s">
        <v>559</v>
      </c>
      <c r="C4" s="51" t="s">
        <v>560</v>
      </c>
      <c r="D4" s="52" t="s">
        <v>561</v>
      </c>
    </row>
    <row r="5" spans="1:4" s="53" customFormat="1" ht="13.5" customHeight="1" thickBot="1">
      <c r="A5" s="54">
        <v>1</v>
      </c>
      <c r="B5" s="55">
        <v>2</v>
      </c>
      <c r="C5" s="55">
        <v>3</v>
      </c>
      <c r="D5" s="56">
        <v>4</v>
      </c>
    </row>
    <row r="6" spans="1:4" ht="18" customHeight="1">
      <c r="A6" s="57" t="s">
        <v>7</v>
      </c>
      <c r="B6" s="58" t="s">
        <v>562</v>
      </c>
      <c r="C6" s="59"/>
      <c r="D6" s="60"/>
    </row>
    <row r="7" spans="1:4" ht="18" customHeight="1">
      <c r="A7" s="62" t="s">
        <v>8</v>
      </c>
      <c r="B7" s="63" t="s">
        <v>563</v>
      </c>
      <c r="C7" s="64"/>
      <c r="D7" s="65"/>
    </row>
    <row r="8" spans="1:4" ht="18" customHeight="1">
      <c r="A8" s="62" t="s">
        <v>9</v>
      </c>
      <c r="B8" s="63" t="s">
        <v>564</v>
      </c>
      <c r="C8" s="64"/>
      <c r="D8" s="65"/>
    </row>
    <row r="9" spans="1:4" ht="18" customHeight="1">
      <c r="A9" s="62" t="s">
        <v>10</v>
      </c>
      <c r="B9" s="63" t="s">
        <v>565</v>
      </c>
      <c r="C9" s="64"/>
      <c r="D9" s="65"/>
    </row>
    <row r="10" spans="1:4" ht="18" customHeight="1">
      <c r="A10" s="62" t="s">
        <v>531</v>
      </c>
      <c r="B10" s="63" t="s">
        <v>566</v>
      </c>
      <c r="C10" s="64">
        <v>10690975</v>
      </c>
      <c r="D10" s="65">
        <v>5307000</v>
      </c>
    </row>
    <row r="11" spans="1:4" ht="18" customHeight="1">
      <c r="A11" s="62" t="s">
        <v>532</v>
      </c>
      <c r="B11" s="63" t="s">
        <v>567</v>
      </c>
      <c r="C11" s="64"/>
      <c r="D11" s="65"/>
    </row>
    <row r="12" spans="1:4" ht="18" customHeight="1">
      <c r="A12" s="62" t="s">
        <v>533</v>
      </c>
      <c r="B12" s="66" t="s">
        <v>568</v>
      </c>
      <c r="C12" s="64"/>
      <c r="D12" s="65"/>
    </row>
    <row r="13" spans="1:4" ht="18" customHeight="1">
      <c r="A13" s="62" t="s">
        <v>534</v>
      </c>
      <c r="B13" s="66" t="s">
        <v>569</v>
      </c>
      <c r="C13" s="64"/>
      <c r="D13" s="65"/>
    </row>
    <row r="14" spans="1:4" ht="18" customHeight="1">
      <c r="A14" s="62" t="s">
        <v>535</v>
      </c>
      <c r="B14" s="66" t="s">
        <v>570</v>
      </c>
      <c r="C14" s="64">
        <v>10690975</v>
      </c>
      <c r="D14" s="65">
        <v>5307000</v>
      </c>
    </row>
    <row r="15" spans="1:4" ht="18" customHeight="1">
      <c r="A15" s="62" t="s">
        <v>536</v>
      </c>
      <c r="B15" s="66" t="s">
        <v>571</v>
      </c>
      <c r="C15" s="64"/>
      <c r="D15" s="65"/>
    </row>
    <row r="16" spans="1:4" ht="18" customHeight="1">
      <c r="A16" s="62" t="s">
        <v>537</v>
      </c>
      <c r="B16" s="66" t="s">
        <v>572</v>
      </c>
      <c r="C16" s="64"/>
      <c r="D16" s="65"/>
    </row>
    <row r="17" spans="1:4" ht="22.5" customHeight="1">
      <c r="A17" s="62" t="s">
        <v>540</v>
      </c>
      <c r="B17" s="66" t="s">
        <v>573</v>
      </c>
      <c r="C17" s="64"/>
      <c r="D17" s="65"/>
    </row>
    <row r="18" spans="1:4" ht="18" customHeight="1">
      <c r="A18" s="62" t="s">
        <v>542</v>
      </c>
      <c r="B18" s="63" t="s">
        <v>574</v>
      </c>
      <c r="C18" s="64">
        <v>4156000</v>
      </c>
      <c r="D18" s="65">
        <v>856000</v>
      </c>
    </row>
    <row r="19" spans="1:4" ht="18" customHeight="1">
      <c r="A19" s="62" t="s">
        <v>543</v>
      </c>
      <c r="B19" s="63" t="s">
        <v>575</v>
      </c>
      <c r="C19" s="64"/>
      <c r="D19" s="65"/>
    </row>
    <row r="20" spans="1:4" ht="18" customHeight="1">
      <c r="A20" s="62" t="s">
        <v>544</v>
      </c>
      <c r="B20" s="63" t="s">
        <v>576</v>
      </c>
      <c r="C20" s="64"/>
      <c r="D20" s="65"/>
    </row>
    <row r="21" spans="1:4" ht="18" customHeight="1">
      <c r="A21" s="62" t="s">
        <v>545</v>
      </c>
      <c r="B21" s="63" t="s">
        <v>577</v>
      </c>
      <c r="C21" s="64"/>
      <c r="D21" s="65"/>
    </row>
    <row r="22" spans="1:4" ht="18" customHeight="1" thickBot="1">
      <c r="A22" s="62" t="s">
        <v>546</v>
      </c>
      <c r="B22" s="63" t="s">
        <v>578</v>
      </c>
      <c r="C22" s="64"/>
      <c r="D22" s="65"/>
    </row>
    <row r="23" spans="1:4" ht="18" customHeight="1" thickBot="1">
      <c r="A23" s="67" t="s">
        <v>547</v>
      </c>
      <c r="B23" s="68" t="s">
        <v>557</v>
      </c>
      <c r="C23" s="69">
        <f>SUM(C10+C18)</f>
        <v>14846975</v>
      </c>
      <c r="D23" s="70">
        <f>SUM(D10+D18)</f>
        <v>6163000</v>
      </c>
    </row>
    <row r="24" spans="1:4" ht="8.25" customHeight="1">
      <c r="A24" s="71"/>
      <c r="B24" s="424"/>
      <c r="C24" s="424"/>
      <c r="D24" s="424"/>
    </row>
  </sheetData>
  <sheetProtection/>
  <mergeCells count="2">
    <mergeCell ref="B24:D24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="60" zoomScalePageLayoutView="0" workbookViewId="0" topLeftCell="A1">
      <selection activeCell="CB21" sqref="CB21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6.7109375" style="1" customWidth="1"/>
    <col min="31" max="33" width="2.7109375" style="1" customWidth="1"/>
    <col min="34" max="34" width="5.421875" style="1" customWidth="1"/>
    <col min="35" max="35" width="13.71093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57421875" style="1" customWidth="1"/>
    <col min="66" max="66" width="14.140625" style="1" customWidth="1"/>
    <col min="67" max="67" width="13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435" t="s">
        <v>852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6"/>
      <c r="BO1" s="436"/>
    </row>
    <row r="2" spans="1:67" ht="35.25" customHeight="1">
      <c r="A2" s="435" t="s">
        <v>802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  <c r="BK2" s="435"/>
      <c r="BL2" s="435"/>
      <c r="BM2" s="435"/>
      <c r="BN2" s="435"/>
      <c r="BO2" s="435"/>
    </row>
    <row r="3" spans="1:67" ht="33" customHeight="1">
      <c r="A3" s="435" t="s">
        <v>678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  <c r="BK3" s="435"/>
      <c r="BL3" s="435"/>
      <c r="BM3" s="435"/>
      <c r="BN3" s="435"/>
      <c r="BO3" s="435"/>
    </row>
    <row r="4" spans="1:66" ht="15.75" customHeight="1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159"/>
      <c r="AF4" s="159"/>
      <c r="AG4" s="438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1" t="s">
        <v>800</v>
      </c>
    </row>
    <row r="5" spans="1:67" ht="49.5" customHeight="1">
      <c r="A5" s="352" t="s">
        <v>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1" t="s">
        <v>792</v>
      </c>
      <c r="AB5" s="353"/>
      <c r="AC5" s="353"/>
      <c r="AD5" s="353"/>
      <c r="AE5" s="351" t="s">
        <v>793</v>
      </c>
      <c r="AF5" s="353"/>
      <c r="AG5" s="353"/>
      <c r="AH5" s="353"/>
      <c r="AI5" s="73" t="s">
        <v>808</v>
      </c>
      <c r="AJ5" s="352" t="s">
        <v>4</v>
      </c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432" t="s">
        <v>792</v>
      </c>
      <c r="BK5" s="433"/>
      <c r="BL5" s="433"/>
      <c r="BM5" s="434"/>
      <c r="BN5" s="73" t="s">
        <v>793</v>
      </c>
      <c r="BO5" s="73" t="s">
        <v>808</v>
      </c>
    </row>
    <row r="6" spans="1:67" s="2" customFormat="1" ht="19.5" customHeight="1">
      <c r="A6" s="358" t="s">
        <v>399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5">
        <v>114002000</v>
      </c>
      <c r="AB6" s="356"/>
      <c r="AC6" s="356"/>
      <c r="AD6" s="357"/>
      <c r="AE6" s="355">
        <v>125400000</v>
      </c>
      <c r="AF6" s="356"/>
      <c r="AG6" s="356"/>
      <c r="AH6" s="357"/>
      <c r="AI6" s="160">
        <v>125400000</v>
      </c>
      <c r="AJ6" s="343" t="s">
        <v>408</v>
      </c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8"/>
      <c r="BJ6" s="355">
        <v>230900000</v>
      </c>
      <c r="BK6" s="356"/>
      <c r="BL6" s="356"/>
      <c r="BM6" s="356"/>
      <c r="BN6" s="158">
        <v>250900000</v>
      </c>
      <c r="BO6" s="158">
        <v>255200000</v>
      </c>
    </row>
    <row r="7" spans="1:67" ht="19.5" customHeight="1">
      <c r="A7" s="343" t="s">
        <v>400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55">
        <v>8525000</v>
      </c>
      <c r="AB7" s="356"/>
      <c r="AC7" s="356"/>
      <c r="AD7" s="357"/>
      <c r="AE7" s="355">
        <v>9377000</v>
      </c>
      <c r="AF7" s="356"/>
      <c r="AG7" s="356"/>
      <c r="AH7" s="357"/>
      <c r="AI7" s="160">
        <v>9377000</v>
      </c>
      <c r="AJ7" s="343" t="s">
        <v>409</v>
      </c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8"/>
      <c r="BJ7" s="355"/>
      <c r="BK7" s="356"/>
      <c r="BL7" s="356"/>
      <c r="BM7" s="356"/>
      <c r="BN7" s="158"/>
      <c r="BO7" s="158"/>
    </row>
    <row r="8" spans="1:67" ht="19.5" customHeight="1">
      <c r="A8" s="358" t="s">
        <v>401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5">
        <f>SUM(AA6:AD7)</f>
        <v>122527000</v>
      </c>
      <c r="AB8" s="356"/>
      <c r="AC8" s="356"/>
      <c r="AD8" s="357"/>
      <c r="AE8" s="355">
        <f>SUM(AE6:AH7)</f>
        <v>134777000</v>
      </c>
      <c r="AF8" s="356"/>
      <c r="AG8" s="356"/>
      <c r="AH8" s="357"/>
      <c r="AI8" s="160">
        <f>SUM(AI6:AI7)</f>
        <v>134777000</v>
      </c>
      <c r="AJ8" s="343" t="s">
        <v>410</v>
      </c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8"/>
      <c r="BJ8" s="355">
        <v>29800000</v>
      </c>
      <c r="BK8" s="356"/>
      <c r="BL8" s="356"/>
      <c r="BM8" s="356"/>
      <c r="BN8" s="158">
        <v>30200000</v>
      </c>
      <c r="BO8" s="158">
        <v>31400000</v>
      </c>
    </row>
    <row r="9" spans="1:67" s="3" customFormat="1" ht="33" customHeight="1">
      <c r="A9" s="343" t="s">
        <v>69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55">
        <v>24845000</v>
      </c>
      <c r="AB9" s="356"/>
      <c r="AC9" s="356"/>
      <c r="AD9" s="357"/>
      <c r="AE9" s="355">
        <v>27329000</v>
      </c>
      <c r="AF9" s="356"/>
      <c r="AG9" s="356"/>
      <c r="AH9" s="357"/>
      <c r="AI9" s="160">
        <v>27329000</v>
      </c>
      <c r="AJ9" s="345" t="s">
        <v>411</v>
      </c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7"/>
      <c r="BJ9" s="355">
        <v>17800000</v>
      </c>
      <c r="BK9" s="356"/>
      <c r="BL9" s="356"/>
      <c r="BM9" s="356"/>
      <c r="BN9" s="158">
        <v>19500000</v>
      </c>
      <c r="BO9" s="158">
        <v>20300000</v>
      </c>
    </row>
    <row r="10" spans="1:67" ht="27.75" customHeight="1">
      <c r="A10" s="343" t="s">
        <v>402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55">
        <v>66187000</v>
      </c>
      <c r="AB10" s="356"/>
      <c r="AC10" s="356"/>
      <c r="AD10" s="357"/>
      <c r="AE10" s="355">
        <v>70500000</v>
      </c>
      <c r="AF10" s="356"/>
      <c r="AG10" s="356"/>
      <c r="AH10" s="357"/>
      <c r="AI10" s="160">
        <v>77550000</v>
      </c>
      <c r="AJ10" s="343" t="s">
        <v>412</v>
      </c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8"/>
      <c r="BJ10" s="355"/>
      <c r="BK10" s="356"/>
      <c r="BL10" s="356"/>
      <c r="BM10" s="356"/>
      <c r="BN10" s="158"/>
      <c r="BO10" s="158"/>
    </row>
    <row r="11" spans="1:67" ht="19.5" customHeight="1">
      <c r="A11" s="345" t="s">
        <v>403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55">
        <v>14389000</v>
      </c>
      <c r="AB11" s="356"/>
      <c r="AC11" s="356"/>
      <c r="AD11" s="357"/>
      <c r="AE11" s="355">
        <v>15300000</v>
      </c>
      <c r="AF11" s="356"/>
      <c r="AG11" s="356"/>
      <c r="AH11" s="357"/>
      <c r="AI11" s="160">
        <v>16800000</v>
      </c>
      <c r="AJ11" s="343" t="s">
        <v>413</v>
      </c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8"/>
      <c r="BJ11" s="355">
        <v>480000</v>
      </c>
      <c r="BK11" s="356"/>
      <c r="BL11" s="356"/>
      <c r="BM11" s="356"/>
      <c r="BN11" s="158">
        <v>500000</v>
      </c>
      <c r="BO11" s="158">
        <v>520000</v>
      </c>
    </row>
    <row r="12" spans="1:67" ht="19.5" customHeight="1">
      <c r="A12" s="345" t="s">
        <v>404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55">
        <v>55436000</v>
      </c>
      <c r="AB12" s="356"/>
      <c r="AC12" s="356"/>
      <c r="AD12" s="357"/>
      <c r="AE12" s="355">
        <v>55700000</v>
      </c>
      <c r="AF12" s="356"/>
      <c r="AG12" s="356"/>
      <c r="AH12" s="357"/>
      <c r="AI12" s="160">
        <v>56200000</v>
      </c>
      <c r="AJ12" s="343" t="s">
        <v>617</v>
      </c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8"/>
      <c r="BJ12" s="355">
        <v>3500000</v>
      </c>
      <c r="BK12" s="356"/>
      <c r="BL12" s="356"/>
      <c r="BM12" s="356"/>
      <c r="BN12" s="158">
        <v>2500000</v>
      </c>
      <c r="BO12" s="158">
        <v>3000000</v>
      </c>
    </row>
    <row r="13" spans="1:67" s="3" customFormat="1" ht="19.5" customHeight="1">
      <c r="A13" s="349" t="s">
        <v>405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5">
        <v>5500000</v>
      </c>
      <c r="AB13" s="356"/>
      <c r="AC13" s="356"/>
      <c r="AD13" s="357"/>
      <c r="AE13" s="355">
        <v>4300000</v>
      </c>
      <c r="AF13" s="356"/>
      <c r="AG13" s="356"/>
      <c r="AH13" s="357"/>
      <c r="AI13" s="160">
        <v>5200000</v>
      </c>
      <c r="AJ13" s="431"/>
      <c r="AK13" s="431"/>
      <c r="AL13" s="43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2"/>
      <c r="BK13" s="162"/>
      <c r="BL13" s="162"/>
      <c r="BM13" s="162"/>
      <c r="BN13" s="158"/>
      <c r="BO13" s="158"/>
    </row>
    <row r="14" spans="1:67" s="3" customFormat="1" ht="19.5" customHeight="1">
      <c r="A14" s="345" t="s">
        <v>406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55">
        <v>15300000</v>
      </c>
      <c r="AB14" s="356"/>
      <c r="AC14" s="356"/>
      <c r="AD14" s="357"/>
      <c r="AE14" s="355">
        <v>10200000</v>
      </c>
      <c r="AF14" s="356"/>
      <c r="AG14" s="356"/>
      <c r="AH14" s="357"/>
      <c r="AI14" s="160">
        <v>5800000</v>
      </c>
      <c r="AJ14" s="430"/>
      <c r="AK14" s="430"/>
      <c r="AL14" s="430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2"/>
      <c r="BK14" s="162"/>
      <c r="BL14" s="162"/>
      <c r="BM14" s="162"/>
      <c r="BN14" s="158"/>
      <c r="BO14" s="158"/>
    </row>
    <row r="15" spans="1:67" ht="19.5" customHeight="1">
      <c r="A15" s="345" t="s">
        <v>407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55"/>
      <c r="AB15" s="356"/>
      <c r="AC15" s="356"/>
      <c r="AD15" s="357"/>
      <c r="AE15" s="355"/>
      <c r="AF15" s="356"/>
      <c r="AG15" s="356"/>
      <c r="AH15" s="357"/>
      <c r="AI15" s="160"/>
      <c r="AJ15" s="429"/>
      <c r="AK15" s="429"/>
      <c r="AL15" s="429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2"/>
      <c r="BK15" s="162"/>
      <c r="BL15" s="162"/>
      <c r="BM15" s="162"/>
      <c r="BN15" s="158"/>
      <c r="BO15" s="158"/>
    </row>
    <row r="16" spans="1:67" s="3" customFormat="1" ht="19.5" customHeight="1">
      <c r="A16" s="349" t="s">
        <v>679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5">
        <f>SUM(AA8:AD15)</f>
        <v>304184000</v>
      </c>
      <c r="AB16" s="356"/>
      <c r="AC16" s="356"/>
      <c r="AD16" s="357"/>
      <c r="AE16" s="355">
        <f>SUM(AE8:AH15)</f>
        <v>318106000</v>
      </c>
      <c r="AF16" s="356"/>
      <c r="AG16" s="356"/>
      <c r="AH16" s="357"/>
      <c r="AI16" s="160">
        <f>SUM(AI8:AI15)</f>
        <v>323656000</v>
      </c>
      <c r="AJ16" s="345" t="s">
        <v>680</v>
      </c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7"/>
      <c r="BJ16" s="355">
        <f>SUM(BJ6:BM15)</f>
        <v>282480000</v>
      </c>
      <c r="BK16" s="356"/>
      <c r="BL16" s="356"/>
      <c r="BM16" s="356"/>
      <c r="BN16" s="158">
        <f>SUM(BN6:BN15)</f>
        <v>303600000</v>
      </c>
      <c r="BO16" s="158">
        <f>SUM(BO6:BO15)</f>
        <v>310420000</v>
      </c>
    </row>
    <row r="17" spans="1:67" s="5" customFormat="1" ht="19.5" customHeight="1">
      <c r="A17" s="345" t="s">
        <v>512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7"/>
      <c r="AA17" s="354"/>
      <c r="AB17" s="354"/>
      <c r="AC17" s="354"/>
      <c r="AD17" s="354"/>
      <c r="AE17" s="354"/>
      <c r="AF17" s="354"/>
      <c r="AG17" s="354"/>
      <c r="AH17" s="354"/>
      <c r="AI17" s="164"/>
      <c r="AJ17" s="345" t="s">
        <v>517</v>
      </c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7"/>
      <c r="BJ17" s="355"/>
      <c r="BK17" s="356"/>
      <c r="BL17" s="356"/>
      <c r="BM17" s="356"/>
      <c r="BN17" s="158"/>
      <c r="BO17" s="158"/>
    </row>
    <row r="18" spans="1:67" s="5" customFormat="1" ht="19.5" customHeight="1">
      <c r="A18" s="340" t="s">
        <v>513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2"/>
      <c r="AA18" s="354"/>
      <c r="AB18" s="354"/>
      <c r="AC18" s="354"/>
      <c r="AD18" s="354"/>
      <c r="AE18" s="354"/>
      <c r="AF18" s="354"/>
      <c r="AG18" s="354"/>
      <c r="AH18" s="354"/>
      <c r="AI18" s="164"/>
      <c r="AJ18" s="340" t="s">
        <v>518</v>
      </c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2"/>
      <c r="BJ18" s="355"/>
      <c r="BK18" s="356"/>
      <c r="BL18" s="356"/>
      <c r="BM18" s="356"/>
      <c r="BN18" s="158"/>
      <c r="BO18" s="158"/>
    </row>
    <row r="19" spans="1:67" s="5" customFormat="1" ht="19.5" customHeight="1">
      <c r="A19" s="340" t="s">
        <v>514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2"/>
      <c r="AA19" s="354"/>
      <c r="AB19" s="354"/>
      <c r="AC19" s="354"/>
      <c r="AD19" s="354"/>
      <c r="AE19" s="354"/>
      <c r="AF19" s="354"/>
      <c r="AG19" s="354"/>
      <c r="AH19" s="354"/>
      <c r="AI19" s="164"/>
      <c r="AJ19" s="343" t="s">
        <v>519</v>
      </c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8"/>
      <c r="BJ19" s="355">
        <v>21704000</v>
      </c>
      <c r="BK19" s="356"/>
      <c r="BL19" s="356"/>
      <c r="BM19" s="356"/>
      <c r="BN19" s="158">
        <v>14506000</v>
      </c>
      <c r="BO19" s="158">
        <v>13236000</v>
      </c>
    </row>
    <row r="20" spans="1:67" s="5" customFormat="1" ht="19.5" customHeight="1">
      <c r="A20" s="340" t="s">
        <v>515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2"/>
      <c r="AA20" s="354"/>
      <c r="AB20" s="354"/>
      <c r="AC20" s="354"/>
      <c r="AD20" s="354"/>
      <c r="AE20" s="354"/>
      <c r="AF20" s="354"/>
      <c r="AG20" s="354"/>
      <c r="AH20" s="354"/>
      <c r="AI20" s="164"/>
      <c r="AJ20" s="345" t="s">
        <v>520</v>
      </c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7"/>
      <c r="BJ20" s="355"/>
      <c r="BK20" s="356"/>
      <c r="BL20" s="356"/>
      <c r="BM20" s="356"/>
      <c r="BN20" s="158"/>
      <c r="BO20" s="158"/>
    </row>
    <row r="21" spans="1:67" s="5" customFormat="1" ht="19.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5"/>
      <c r="AB21" s="165"/>
      <c r="AC21" s="165"/>
      <c r="AD21" s="165"/>
      <c r="AE21" s="165"/>
      <c r="AF21" s="165"/>
      <c r="AG21" s="165"/>
      <c r="AH21" s="165"/>
      <c r="AI21" s="165"/>
      <c r="AJ21" s="340" t="s">
        <v>521</v>
      </c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2"/>
      <c r="BJ21" s="355"/>
      <c r="BK21" s="356"/>
      <c r="BL21" s="356"/>
      <c r="BM21" s="357"/>
      <c r="BN21" s="165"/>
      <c r="BO21" s="165"/>
    </row>
    <row r="22" spans="1:67" s="5" customFormat="1" ht="19.5" customHeight="1">
      <c r="A22" s="340" t="s">
        <v>681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2"/>
      <c r="AA22" s="354">
        <f>SUM(AA17:AD20)</f>
        <v>0</v>
      </c>
      <c r="AB22" s="354"/>
      <c r="AC22" s="354"/>
      <c r="AD22" s="354"/>
      <c r="AE22" s="354">
        <f>SUM(AE17:AH20)</f>
        <v>0</v>
      </c>
      <c r="AF22" s="354"/>
      <c r="AG22" s="354"/>
      <c r="AH22" s="354"/>
      <c r="AI22" s="164">
        <v>0</v>
      </c>
      <c r="AJ22" s="340" t="s">
        <v>682</v>
      </c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2"/>
      <c r="BJ22" s="355">
        <f>SUM(BJ17:BM21)</f>
        <v>21704000</v>
      </c>
      <c r="BK22" s="356"/>
      <c r="BL22" s="356"/>
      <c r="BM22" s="357"/>
      <c r="BN22" s="164">
        <f>SUM(BN17:BN20)</f>
        <v>14506000</v>
      </c>
      <c r="BO22" s="164">
        <f>SUM(BO17:BO20)</f>
        <v>13236000</v>
      </c>
    </row>
    <row r="23" spans="1:67" s="5" customFormat="1" ht="19.5" customHeight="1">
      <c r="A23" s="340" t="s">
        <v>598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2"/>
      <c r="AA23" s="354">
        <f>AA16+AA22</f>
        <v>304184000</v>
      </c>
      <c r="AB23" s="354"/>
      <c r="AC23" s="354"/>
      <c r="AD23" s="354"/>
      <c r="AE23" s="354">
        <f>AE16+AE22</f>
        <v>318106000</v>
      </c>
      <c r="AF23" s="354"/>
      <c r="AG23" s="354"/>
      <c r="AH23" s="354"/>
      <c r="AI23" s="164">
        <f>AI16+AI22</f>
        <v>323656000</v>
      </c>
      <c r="AJ23" s="340" t="s">
        <v>599</v>
      </c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2"/>
      <c r="BJ23" s="355">
        <f>BJ16+BJ22</f>
        <v>304184000</v>
      </c>
      <c r="BK23" s="356"/>
      <c r="BL23" s="356"/>
      <c r="BM23" s="357"/>
      <c r="BN23" s="164">
        <f>BN16+BN22</f>
        <v>318106000</v>
      </c>
      <c r="BO23" s="164">
        <f>BO16+BO22</f>
        <v>323656000</v>
      </c>
    </row>
    <row r="24" spans="1:67" s="5" customFormat="1" ht="19.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7"/>
      <c r="BK24" s="167"/>
      <c r="BL24" s="167"/>
      <c r="BM24" s="167"/>
      <c r="BN24" s="167"/>
      <c r="BO24" s="167"/>
    </row>
    <row r="25" ht="19.5" customHeight="1"/>
    <row r="26" spans="43:52" ht="12.75"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</row>
    <row r="27" spans="43:52" ht="12.75"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</row>
    <row r="28" spans="43:52" ht="12.75">
      <c r="AQ28" s="428"/>
      <c r="AR28" s="428"/>
      <c r="AS28" s="428"/>
      <c r="AT28" s="428"/>
      <c r="AU28" s="428"/>
      <c r="AV28" s="428"/>
      <c r="AW28" s="428"/>
      <c r="AX28" s="428"/>
      <c r="AY28" s="428"/>
      <c r="AZ28" s="428"/>
    </row>
    <row r="29" spans="43:52" ht="12.75"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</row>
  </sheetData>
  <sheetProtection/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&amp;R11.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O13" sqref="O13"/>
    </sheetView>
  </sheetViews>
  <sheetFormatPr defaultColWidth="9.140625" defaultRowHeight="15"/>
  <cols>
    <col min="1" max="1" width="14.8515625" style="46" customWidth="1"/>
    <col min="2" max="2" width="31.57421875" style="46" customWidth="1"/>
    <col min="3" max="3" width="9.140625" style="46" customWidth="1"/>
    <col min="4" max="4" width="6.57421875" style="46" customWidth="1"/>
    <col min="5" max="5" width="0.13671875" style="46" customWidth="1"/>
    <col min="6" max="6" width="9.140625" style="46" hidden="1" customWidth="1"/>
    <col min="7" max="8" width="14.140625" style="6" customWidth="1"/>
    <col min="9" max="9" width="13.8515625" style="6" customWidth="1"/>
    <col min="10" max="16384" width="9.140625" style="6" customWidth="1"/>
  </cols>
  <sheetData>
    <row r="1" ht="12.75">
      <c r="I1" s="173"/>
    </row>
    <row r="2" spans="1:9" ht="24.75" customHeight="1">
      <c r="A2" s="439" t="s">
        <v>809</v>
      </c>
      <c r="B2" s="439"/>
      <c r="C2" s="439"/>
      <c r="D2" s="439"/>
      <c r="E2" s="439"/>
      <c r="F2" s="439"/>
      <c r="G2" s="440"/>
      <c r="H2" s="440"/>
      <c r="I2" s="440"/>
    </row>
    <row r="3" spans="1:9" ht="21" customHeight="1">
      <c r="A3" s="439" t="s">
        <v>853</v>
      </c>
      <c r="B3" s="439"/>
      <c r="C3" s="439"/>
      <c r="D3" s="439"/>
      <c r="E3" s="439"/>
      <c r="F3" s="439"/>
      <c r="G3" s="440"/>
      <c r="H3" s="440"/>
      <c r="I3" s="440"/>
    </row>
    <row r="4" spans="1:6" ht="21" customHeight="1">
      <c r="A4" s="442"/>
      <c r="B4" s="442"/>
      <c r="C4" s="442"/>
      <c r="D4" s="442"/>
      <c r="E4" s="442"/>
      <c r="F4" s="442"/>
    </row>
    <row r="5" spans="1:9" ht="21" customHeight="1">
      <c r="A5" s="439" t="s">
        <v>579</v>
      </c>
      <c r="B5" s="439"/>
      <c r="C5" s="439"/>
      <c r="D5" s="439"/>
      <c r="E5" s="439"/>
      <c r="F5" s="439"/>
      <c r="G5" s="440"/>
      <c r="H5" s="440"/>
      <c r="I5" s="440"/>
    </row>
    <row r="6" ht="21" customHeight="1"/>
    <row r="7" spans="1:9" ht="46.5" customHeight="1">
      <c r="A7" s="73" t="s">
        <v>604</v>
      </c>
      <c r="B7" s="73" t="s">
        <v>1</v>
      </c>
      <c r="C7" s="351" t="s">
        <v>675</v>
      </c>
      <c r="D7" s="351"/>
      <c r="E7" s="351"/>
      <c r="F7" s="351"/>
      <c r="G7" s="157" t="s">
        <v>676</v>
      </c>
      <c r="H7" s="204" t="s">
        <v>770</v>
      </c>
      <c r="I7" s="157" t="s">
        <v>556</v>
      </c>
    </row>
    <row r="8" spans="1:9" ht="36" customHeight="1">
      <c r="A8" s="174" t="s">
        <v>705</v>
      </c>
      <c r="B8" s="75" t="s">
        <v>580</v>
      </c>
      <c r="C8" s="441">
        <v>1</v>
      </c>
      <c r="D8" s="441"/>
      <c r="E8" s="441"/>
      <c r="F8" s="441"/>
      <c r="G8" s="209">
        <v>9</v>
      </c>
      <c r="H8" s="209">
        <v>1</v>
      </c>
      <c r="I8" s="209">
        <v>11</v>
      </c>
    </row>
    <row r="9" spans="1:9" ht="36" customHeight="1">
      <c r="A9" s="174" t="s">
        <v>706</v>
      </c>
      <c r="B9" s="75" t="s">
        <v>674</v>
      </c>
      <c r="C9" s="441"/>
      <c r="D9" s="445"/>
      <c r="E9" s="445"/>
      <c r="F9" s="445"/>
      <c r="G9" s="210"/>
      <c r="H9" s="209">
        <v>2</v>
      </c>
      <c r="I9" s="209">
        <f aca="true" t="shared" si="0" ref="I9:I14">SUM(C9:H9)</f>
        <v>2</v>
      </c>
    </row>
    <row r="10" spans="1:9" ht="36" customHeight="1">
      <c r="A10" s="174" t="s">
        <v>707</v>
      </c>
      <c r="B10" s="75" t="s">
        <v>797</v>
      </c>
      <c r="C10" s="441"/>
      <c r="D10" s="445"/>
      <c r="E10" s="445"/>
      <c r="F10" s="445"/>
      <c r="G10" s="211"/>
      <c r="H10" s="209">
        <v>13</v>
      </c>
      <c r="I10" s="209">
        <f t="shared" si="0"/>
        <v>13</v>
      </c>
    </row>
    <row r="11" spans="1:9" ht="24" customHeight="1">
      <c r="A11" s="174" t="s">
        <v>704</v>
      </c>
      <c r="B11" s="75" t="s">
        <v>673</v>
      </c>
      <c r="C11" s="441"/>
      <c r="D11" s="441"/>
      <c r="E11" s="441"/>
      <c r="F11" s="441"/>
      <c r="G11" s="210"/>
      <c r="H11" s="209">
        <v>5</v>
      </c>
      <c r="I11" s="209">
        <f t="shared" si="0"/>
        <v>5</v>
      </c>
    </row>
    <row r="12" spans="1:9" ht="21" customHeight="1">
      <c r="A12" s="74">
        <v>107051</v>
      </c>
      <c r="B12" s="75" t="s">
        <v>672</v>
      </c>
      <c r="C12" s="443"/>
      <c r="D12" s="443"/>
      <c r="E12" s="443"/>
      <c r="F12" s="443"/>
      <c r="G12" s="210"/>
      <c r="H12" s="209">
        <v>1</v>
      </c>
      <c r="I12" s="209">
        <f t="shared" si="0"/>
        <v>1</v>
      </c>
    </row>
    <row r="13" spans="1:9" ht="32.25" customHeight="1">
      <c r="A13" s="174" t="s">
        <v>708</v>
      </c>
      <c r="B13" s="75" t="s">
        <v>581</v>
      </c>
      <c r="C13" s="443">
        <v>1</v>
      </c>
      <c r="D13" s="443"/>
      <c r="E13" s="443"/>
      <c r="F13" s="443"/>
      <c r="G13" s="210"/>
      <c r="H13" s="210"/>
      <c r="I13" s="209">
        <f t="shared" si="0"/>
        <v>1</v>
      </c>
    </row>
    <row r="14" spans="1:9" ht="32.25" customHeight="1">
      <c r="A14" s="174" t="s">
        <v>721</v>
      </c>
      <c r="B14" s="75" t="s">
        <v>722</v>
      </c>
      <c r="C14" s="446">
        <v>1</v>
      </c>
      <c r="D14" s="434"/>
      <c r="E14" s="208"/>
      <c r="F14" s="208"/>
      <c r="G14" s="210"/>
      <c r="H14" s="210"/>
      <c r="I14" s="209">
        <f t="shared" si="0"/>
        <v>1</v>
      </c>
    </row>
    <row r="15" spans="1:9" ht="21" customHeight="1">
      <c r="A15" s="351" t="s">
        <v>582</v>
      </c>
      <c r="B15" s="351"/>
      <c r="C15" s="444">
        <f>SUM(C8:F14)</f>
        <v>3</v>
      </c>
      <c r="D15" s="444"/>
      <c r="E15" s="444"/>
      <c r="F15" s="444"/>
      <c r="G15" s="205">
        <v>9</v>
      </c>
      <c r="H15" s="206">
        <f>SUM(H8:H14)</f>
        <v>22</v>
      </c>
      <c r="I15" s="206">
        <f>SUM(I8:I14)</f>
        <v>34</v>
      </c>
    </row>
    <row r="16" spans="1:2" ht="21" customHeight="1">
      <c r="A16" s="76"/>
      <c r="B16" s="76"/>
    </row>
    <row r="17" ht="21" customHeight="1"/>
    <row r="18" ht="21" customHeight="1"/>
  </sheetData>
  <sheetProtection/>
  <mergeCells count="14">
    <mergeCell ref="C11:F11"/>
    <mergeCell ref="C12:F12"/>
    <mergeCell ref="C13:F13"/>
    <mergeCell ref="A15:B15"/>
    <mergeCell ref="C15:F15"/>
    <mergeCell ref="C9:F9"/>
    <mergeCell ref="C10:F10"/>
    <mergeCell ref="C14:D14"/>
    <mergeCell ref="A2:I2"/>
    <mergeCell ref="A3:I3"/>
    <mergeCell ref="A5:I5"/>
    <mergeCell ref="C8:F8"/>
    <mergeCell ref="A4:F4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&amp;R12.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PageLayoutView="0" workbookViewId="0" topLeftCell="A1">
      <selection activeCell="O7" sqref="O7:O12"/>
    </sheetView>
  </sheetViews>
  <sheetFormatPr defaultColWidth="9.140625" defaultRowHeight="15"/>
  <cols>
    <col min="1" max="1" width="39.8515625" style="91" customWidth="1"/>
    <col min="2" max="2" width="12.28125" style="91" customWidth="1"/>
    <col min="3" max="3" width="11.8515625" style="91" customWidth="1"/>
    <col min="4" max="4" width="11.57421875" style="91" customWidth="1"/>
    <col min="5" max="5" width="12.7109375" style="91" customWidth="1"/>
    <col min="6" max="6" width="12.140625" style="91" customWidth="1"/>
    <col min="7" max="7" width="12.57421875" style="91" customWidth="1"/>
    <col min="8" max="8" width="12.421875" style="91" customWidth="1"/>
    <col min="9" max="9" width="12.140625" style="91" customWidth="1"/>
    <col min="10" max="10" width="11.57421875" style="91" customWidth="1"/>
    <col min="11" max="11" width="11.7109375" style="91" customWidth="1"/>
    <col min="12" max="12" width="12.00390625" style="91" customWidth="1"/>
    <col min="13" max="13" width="11.57421875" style="91" customWidth="1"/>
    <col min="14" max="14" width="13.140625" style="91" customWidth="1"/>
    <col min="15" max="15" width="10.140625" style="77" customWidth="1"/>
    <col min="16" max="16384" width="9.140625" style="77" customWidth="1"/>
  </cols>
  <sheetData>
    <row r="1" spans="1:14" ht="24" customHeight="1">
      <c r="A1" s="447" t="s">
        <v>854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</row>
    <row r="2" spans="1:14" ht="23.25" customHeight="1">
      <c r="A2" s="447" t="s">
        <v>810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1:14" ht="12.75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</row>
    <row r="4" spans="1:14" ht="11.2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</row>
    <row r="5" spans="1:14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48" t="s">
        <v>794</v>
      </c>
      <c r="N5" s="448"/>
    </row>
    <row r="6" spans="1:14" ht="18" customHeight="1">
      <c r="A6" s="79" t="s">
        <v>1</v>
      </c>
      <c r="B6" s="80" t="s">
        <v>583</v>
      </c>
      <c r="C6" s="80" t="s">
        <v>584</v>
      </c>
      <c r="D6" s="80" t="s">
        <v>585</v>
      </c>
      <c r="E6" s="80" t="s">
        <v>586</v>
      </c>
      <c r="F6" s="80" t="s">
        <v>587</v>
      </c>
      <c r="G6" s="80" t="s">
        <v>588</v>
      </c>
      <c r="H6" s="80" t="s">
        <v>589</v>
      </c>
      <c r="I6" s="80" t="s">
        <v>590</v>
      </c>
      <c r="J6" s="80" t="s">
        <v>591</v>
      </c>
      <c r="K6" s="80" t="s">
        <v>592</v>
      </c>
      <c r="L6" s="80" t="s">
        <v>593</v>
      </c>
      <c r="M6" s="80" t="s">
        <v>594</v>
      </c>
      <c r="N6" s="79" t="s">
        <v>595</v>
      </c>
    </row>
    <row r="7" spans="1:14" ht="18" customHeight="1">
      <c r="A7" s="81" t="s">
        <v>401</v>
      </c>
      <c r="B7" s="82">
        <v>8406792</v>
      </c>
      <c r="C7" s="82">
        <v>8406792</v>
      </c>
      <c r="D7" s="82">
        <v>8406793</v>
      </c>
      <c r="E7" s="82">
        <v>7321875</v>
      </c>
      <c r="F7" s="82">
        <v>7321874</v>
      </c>
      <c r="G7" s="82">
        <v>7321874</v>
      </c>
      <c r="H7" s="82">
        <v>7321874</v>
      </c>
      <c r="I7" s="82">
        <v>7321874</v>
      </c>
      <c r="J7" s="82">
        <v>7321874</v>
      </c>
      <c r="K7" s="82">
        <v>7321874</v>
      </c>
      <c r="L7" s="82">
        <v>7321874</v>
      </c>
      <c r="M7" s="82">
        <v>7321874</v>
      </c>
      <c r="N7" s="83">
        <f aca="true" t="shared" si="0" ref="N7:N13">SUM(B7:M7)</f>
        <v>91117244</v>
      </c>
    </row>
    <row r="8" spans="1:14" ht="18" customHeight="1">
      <c r="A8" s="81" t="s">
        <v>596</v>
      </c>
      <c r="B8" s="82">
        <v>1414536</v>
      </c>
      <c r="C8" s="82">
        <v>1415636</v>
      </c>
      <c r="D8" s="82">
        <v>1415636</v>
      </c>
      <c r="E8" s="82">
        <v>1281328</v>
      </c>
      <c r="F8" s="82">
        <v>1281328</v>
      </c>
      <c r="G8" s="82">
        <v>1671992</v>
      </c>
      <c r="H8" s="82">
        <v>1281328</v>
      </c>
      <c r="I8" s="82">
        <v>1281328</v>
      </c>
      <c r="J8" s="82">
        <v>1281328</v>
      </c>
      <c r="K8" s="82">
        <v>1281328</v>
      </c>
      <c r="L8" s="82">
        <v>1281328</v>
      </c>
      <c r="M8" s="82">
        <v>1281328</v>
      </c>
      <c r="N8" s="83">
        <f t="shared" si="0"/>
        <v>16168424</v>
      </c>
    </row>
    <row r="9" spans="1:14" ht="18" customHeight="1">
      <c r="A9" s="81" t="s">
        <v>605</v>
      </c>
      <c r="B9" s="82">
        <v>4823364</v>
      </c>
      <c r="C9" s="82">
        <v>4823364</v>
      </c>
      <c r="D9" s="82">
        <v>4823364</v>
      </c>
      <c r="E9" s="82">
        <v>6451460</v>
      </c>
      <c r="F9" s="82">
        <v>6451460</v>
      </c>
      <c r="G9" s="82">
        <v>6451460</v>
      </c>
      <c r="H9" s="82">
        <v>6451460</v>
      </c>
      <c r="I9" s="82">
        <v>4823364</v>
      </c>
      <c r="J9" s="82">
        <v>4823364</v>
      </c>
      <c r="K9" s="82">
        <v>4823364</v>
      </c>
      <c r="L9" s="82">
        <v>4823364</v>
      </c>
      <c r="M9" s="82">
        <v>4823365</v>
      </c>
      <c r="N9" s="83">
        <f t="shared" si="0"/>
        <v>64392753</v>
      </c>
    </row>
    <row r="10" spans="1:14" ht="18" customHeight="1">
      <c r="A10" s="81" t="s">
        <v>600</v>
      </c>
      <c r="B10" s="82">
        <v>680382</v>
      </c>
      <c r="C10" s="82">
        <v>680382</v>
      </c>
      <c r="D10" s="82">
        <v>680382</v>
      </c>
      <c r="E10" s="82">
        <v>680382</v>
      </c>
      <c r="F10" s="82">
        <v>680382</v>
      </c>
      <c r="G10" s="82">
        <v>680382</v>
      </c>
      <c r="H10" s="82">
        <v>680382</v>
      </c>
      <c r="I10" s="82">
        <v>680382</v>
      </c>
      <c r="J10" s="82">
        <v>1183916</v>
      </c>
      <c r="K10" s="82">
        <v>1183916</v>
      </c>
      <c r="L10" s="82">
        <v>680382</v>
      </c>
      <c r="M10" s="82">
        <v>1173319</v>
      </c>
      <c r="N10" s="83">
        <f t="shared" si="0"/>
        <v>9664589</v>
      </c>
    </row>
    <row r="11" spans="1:14" ht="18" customHeight="1">
      <c r="A11" s="81" t="s">
        <v>404</v>
      </c>
      <c r="B11" s="82">
        <v>2742418</v>
      </c>
      <c r="C11" s="82">
        <v>3416100</v>
      </c>
      <c r="D11" s="82">
        <v>3416100</v>
      </c>
      <c r="E11" s="82">
        <v>3416100</v>
      </c>
      <c r="F11" s="82">
        <v>3416100</v>
      </c>
      <c r="G11" s="82">
        <v>3416076</v>
      </c>
      <c r="H11" s="82">
        <v>3416076</v>
      </c>
      <c r="I11" s="82">
        <v>3416100</v>
      </c>
      <c r="J11" s="82">
        <v>3416076</v>
      </c>
      <c r="K11" s="82">
        <v>3416076</v>
      </c>
      <c r="L11" s="82">
        <v>3416076</v>
      </c>
      <c r="M11" s="82">
        <v>3415957</v>
      </c>
      <c r="N11" s="83">
        <f t="shared" si="0"/>
        <v>40319255</v>
      </c>
    </row>
    <row r="12" spans="1:14" ht="18" customHeight="1">
      <c r="A12" s="81" t="s">
        <v>597</v>
      </c>
      <c r="B12" s="82">
        <v>389001</v>
      </c>
      <c r="C12" s="82"/>
      <c r="D12" s="82"/>
      <c r="E12" s="82"/>
      <c r="F12" s="82"/>
      <c r="G12" s="82">
        <v>20124913</v>
      </c>
      <c r="H12" s="82">
        <v>25455000</v>
      </c>
      <c r="I12" s="82">
        <v>20274905</v>
      </c>
      <c r="J12" s="82"/>
      <c r="K12" s="82"/>
      <c r="L12" s="82"/>
      <c r="M12" s="82"/>
      <c r="N12" s="83">
        <f t="shared" si="0"/>
        <v>66243819</v>
      </c>
    </row>
    <row r="13" spans="1:14" ht="18" customHeight="1">
      <c r="A13" s="81" t="s">
        <v>516</v>
      </c>
      <c r="B13" s="82">
        <v>5305473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>
        <f t="shared" si="0"/>
        <v>5305473</v>
      </c>
    </row>
    <row r="14" spans="1:14" ht="18" customHeight="1">
      <c r="A14" s="84" t="s">
        <v>598</v>
      </c>
      <c r="B14" s="82">
        <f>SUM(B7:B13)</f>
        <v>23761966</v>
      </c>
      <c r="C14" s="82">
        <f aca="true" t="shared" si="1" ref="C14:M14">SUM(C7:C13)</f>
        <v>18742274</v>
      </c>
      <c r="D14" s="82">
        <f t="shared" si="1"/>
        <v>18742275</v>
      </c>
      <c r="E14" s="82">
        <f t="shared" si="1"/>
        <v>19151145</v>
      </c>
      <c r="F14" s="82">
        <f t="shared" si="1"/>
        <v>19151144</v>
      </c>
      <c r="G14" s="82">
        <f t="shared" si="1"/>
        <v>39666697</v>
      </c>
      <c r="H14" s="82">
        <f t="shared" si="1"/>
        <v>44606120</v>
      </c>
      <c r="I14" s="82">
        <f t="shared" si="1"/>
        <v>37797953</v>
      </c>
      <c r="J14" s="82">
        <f t="shared" si="1"/>
        <v>18026558</v>
      </c>
      <c r="K14" s="82">
        <f t="shared" si="1"/>
        <v>18026558</v>
      </c>
      <c r="L14" s="82">
        <f t="shared" si="1"/>
        <v>17523024</v>
      </c>
      <c r="M14" s="82">
        <f t="shared" si="1"/>
        <v>18015843</v>
      </c>
      <c r="N14" s="83">
        <f>SUM(N7:N13)</f>
        <v>293211557</v>
      </c>
    </row>
    <row r="15" spans="1:14" ht="18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18" customHeight="1">
      <c r="A16" s="81" t="s">
        <v>601</v>
      </c>
      <c r="B16" s="82">
        <v>12685179</v>
      </c>
      <c r="C16" s="82">
        <v>12685179</v>
      </c>
      <c r="D16" s="82">
        <v>12685179</v>
      </c>
      <c r="E16" s="82">
        <v>12685179</v>
      </c>
      <c r="F16" s="82">
        <v>12685179</v>
      </c>
      <c r="G16" s="82">
        <v>12685179</v>
      </c>
      <c r="H16" s="82">
        <v>12685179</v>
      </c>
      <c r="I16" s="82">
        <v>12685179</v>
      </c>
      <c r="J16" s="82">
        <v>12685179</v>
      </c>
      <c r="K16" s="82">
        <v>12685179</v>
      </c>
      <c r="L16" s="82">
        <v>12685179</v>
      </c>
      <c r="M16" s="82">
        <v>12685187</v>
      </c>
      <c r="N16" s="83">
        <f aca="true" t="shared" si="2" ref="N16:N22">SUM(B16:M16)</f>
        <v>152222156</v>
      </c>
    </row>
    <row r="17" spans="1:14" ht="24" customHeight="1">
      <c r="A17" s="88" t="s">
        <v>602</v>
      </c>
      <c r="B17" s="82"/>
      <c r="C17" s="82"/>
      <c r="D17" s="82"/>
      <c r="E17" s="82"/>
      <c r="F17" s="82"/>
      <c r="G17" s="82">
        <v>2499387</v>
      </c>
      <c r="H17" s="82"/>
      <c r="I17" s="82"/>
      <c r="J17" s="82"/>
      <c r="K17" s="82"/>
      <c r="L17" s="82"/>
      <c r="M17" s="82"/>
      <c r="N17" s="83">
        <f t="shared" si="2"/>
        <v>2499387</v>
      </c>
    </row>
    <row r="18" spans="1:14" ht="18" customHeight="1">
      <c r="A18" s="81" t="s">
        <v>410</v>
      </c>
      <c r="B18" s="82">
        <v>1200000</v>
      </c>
      <c r="C18" s="82">
        <v>1500000</v>
      </c>
      <c r="D18" s="82">
        <v>10500000</v>
      </c>
      <c r="E18" s="82">
        <v>1600000</v>
      </c>
      <c r="F18" s="82">
        <v>1200000</v>
      </c>
      <c r="G18" s="82">
        <v>1200000</v>
      </c>
      <c r="H18" s="82">
        <v>1400000</v>
      </c>
      <c r="I18" s="82">
        <v>1600000</v>
      </c>
      <c r="J18" s="82">
        <v>9700000</v>
      </c>
      <c r="K18" s="82">
        <v>2383000</v>
      </c>
      <c r="L18" s="82">
        <v>1200000</v>
      </c>
      <c r="M18" s="82">
        <v>997000</v>
      </c>
      <c r="N18" s="83">
        <f t="shared" si="2"/>
        <v>34480000</v>
      </c>
    </row>
    <row r="19" spans="1:14" ht="18" customHeight="1">
      <c r="A19" s="81" t="s">
        <v>702</v>
      </c>
      <c r="B19" s="82">
        <v>2589700</v>
      </c>
      <c r="C19" s="82">
        <v>2589700</v>
      </c>
      <c r="D19" s="82">
        <v>2589700</v>
      </c>
      <c r="E19" s="82">
        <v>2589700</v>
      </c>
      <c r="F19" s="82">
        <v>2589700</v>
      </c>
      <c r="G19" s="82">
        <v>2589700</v>
      </c>
      <c r="H19" s="82">
        <v>2589700</v>
      </c>
      <c r="I19" s="82">
        <v>2589700</v>
      </c>
      <c r="J19" s="82">
        <v>2590102</v>
      </c>
      <c r="K19" s="82">
        <v>2589700</v>
      </c>
      <c r="L19" s="82">
        <v>2589700</v>
      </c>
      <c r="M19" s="82">
        <v>2589700</v>
      </c>
      <c r="N19" s="83">
        <f t="shared" si="2"/>
        <v>31076802</v>
      </c>
    </row>
    <row r="20" spans="1:14" ht="18" customHeight="1">
      <c r="A20" s="81" t="s">
        <v>723</v>
      </c>
      <c r="B20" s="82">
        <v>8750</v>
      </c>
      <c r="C20" s="82">
        <v>8750</v>
      </c>
      <c r="D20" s="82">
        <v>8750</v>
      </c>
      <c r="E20" s="82">
        <v>8750</v>
      </c>
      <c r="F20" s="82">
        <v>8750</v>
      </c>
      <c r="G20" s="82">
        <v>8750</v>
      </c>
      <c r="H20" s="82">
        <v>8750</v>
      </c>
      <c r="I20" s="82">
        <v>8750</v>
      </c>
      <c r="J20" s="82">
        <v>8750</v>
      </c>
      <c r="K20" s="82">
        <v>8750</v>
      </c>
      <c r="L20" s="82">
        <v>8750</v>
      </c>
      <c r="M20" s="82">
        <v>8750</v>
      </c>
      <c r="N20" s="83">
        <f t="shared" si="2"/>
        <v>105000</v>
      </c>
    </row>
    <row r="21" spans="1:14" ht="18" customHeight="1">
      <c r="A21" s="81" t="s">
        <v>603</v>
      </c>
      <c r="B21" s="82">
        <v>27083</v>
      </c>
      <c r="C21" s="82">
        <v>27083</v>
      </c>
      <c r="D21" s="82">
        <v>27083</v>
      </c>
      <c r="E21" s="82">
        <v>27083</v>
      </c>
      <c r="F21" s="82">
        <v>27083</v>
      </c>
      <c r="G21" s="82">
        <v>27083</v>
      </c>
      <c r="H21" s="82">
        <v>27083</v>
      </c>
      <c r="I21" s="82">
        <v>27083</v>
      </c>
      <c r="J21" s="82">
        <v>27083</v>
      </c>
      <c r="K21" s="82">
        <v>27083</v>
      </c>
      <c r="L21" s="82">
        <v>27083</v>
      </c>
      <c r="M21" s="82">
        <v>17087</v>
      </c>
      <c r="N21" s="83">
        <f t="shared" si="2"/>
        <v>315000</v>
      </c>
    </row>
    <row r="22" spans="1:14" ht="18" customHeight="1">
      <c r="A22" s="81" t="s">
        <v>522</v>
      </c>
      <c r="B22" s="82">
        <v>72513212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>
        <f t="shared" si="2"/>
        <v>72513212</v>
      </c>
    </row>
    <row r="23" spans="1:14" ht="18" customHeight="1">
      <c r="A23" s="90" t="s">
        <v>599</v>
      </c>
      <c r="B23" s="89">
        <f>SUM(B16:B22)</f>
        <v>89023924</v>
      </c>
      <c r="C23" s="89">
        <f>SUM(C16:C22)</f>
        <v>16810712</v>
      </c>
      <c r="D23" s="89">
        <f>SUM(D16:D22)</f>
        <v>25810712</v>
      </c>
      <c r="E23" s="89">
        <f>SUM(E16:E21)</f>
        <v>16910712</v>
      </c>
      <c r="F23" s="89">
        <f>SUM(F16:F21)</f>
        <v>16510712</v>
      </c>
      <c r="G23" s="89">
        <f aca="true" t="shared" si="3" ref="G23:N23">SUM(G16:G22)</f>
        <v>19010099</v>
      </c>
      <c r="H23" s="89">
        <f t="shared" si="3"/>
        <v>16710712</v>
      </c>
      <c r="I23" s="89">
        <f t="shared" si="3"/>
        <v>16910712</v>
      </c>
      <c r="J23" s="89">
        <f t="shared" si="3"/>
        <v>25011114</v>
      </c>
      <c r="K23" s="89">
        <f t="shared" si="3"/>
        <v>17693712</v>
      </c>
      <c r="L23" s="89">
        <f t="shared" si="3"/>
        <v>16510712</v>
      </c>
      <c r="M23" s="89">
        <f t="shared" si="3"/>
        <v>16297724</v>
      </c>
      <c r="N23" s="83">
        <f t="shared" si="3"/>
        <v>293211557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69" r:id="rId1"/>
  <headerFooter alignWithMargins="0">
    <oddHeader>&amp;R13.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PageLayoutView="0" workbookViewId="0" topLeftCell="A1">
      <selection activeCell="K5" sqref="K5"/>
    </sheetView>
  </sheetViews>
  <sheetFormatPr defaultColWidth="8.00390625" defaultRowHeight="15"/>
  <cols>
    <col min="1" max="1" width="5.8515625" style="265" customWidth="1"/>
    <col min="2" max="2" width="42.57421875" style="264" customWidth="1"/>
    <col min="3" max="6" width="11.00390625" style="264" customWidth="1"/>
    <col min="7" max="7" width="11.8515625" style="264" customWidth="1"/>
    <col min="8" max="16384" width="8.00390625" style="264" customWidth="1"/>
  </cols>
  <sheetData>
    <row r="1" spans="1:7" ht="25.5" customHeight="1">
      <c r="A1" s="451" t="s">
        <v>846</v>
      </c>
      <c r="B1" s="451"/>
      <c r="C1" s="451"/>
      <c r="D1" s="451"/>
      <c r="E1" s="451"/>
      <c r="F1" s="451"/>
      <c r="G1" s="451"/>
    </row>
    <row r="2" spans="1:7" ht="25.5" customHeight="1">
      <c r="A2" s="451" t="s">
        <v>802</v>
      </c>
      <c r="B2" s="451"/>
      <c r="C2" s="451"/>
      <c r="D2" s="451"/>
      <c r="E2" s="451"/>
      <c r="F2" s="451"/>
      <c r="G2" s="451"/>
    </row>
    <row r="3" spans="1:7" ht="24.75" customHeight="1">
      <c r="A3" s="451" t="s">
        <v>693</v>
      </c>
      <c r="B3" s="451"/>
      <c r="C3" s="451"/>
      <c r="D3" s="451"/>
      <c r="E3" s="451"/>
      <c r="F3" s="451"/>
      <c r="G3" s="451"/>
    </row>
    <row r="4" spans="1:7" ht="33.75" customHeight="1">
      <c r="A4" s="278"/>
      <c r="B4" s="279"/>
      <c r="C4" s="279"/>
      <c r="D4" s="279"/>
      <c r="E4" s="279"/>
      <c r="F4" s="279"/>
      <c r="G4" s="280" t="s">
        <v>791</v>
      </c>
    </row>
    <row r="5" spans="1:7" s="266" customFormat="1" ht="26.25" customHeight="1">
      <c r="A5" s="452" t="s">
        <v>3</v>
      </c>
      <c r="B5" s="449" t="s">
        <v>694</v>
      </c>
      <c r="C5" s="452" t="s">
        <v>695</v>
      </c>
      <c r="D5" s="452" t="s">
        <v>811</v>
      </c>
      <c r="E5" s="449"/>
      <c r="F5" s="449"/>
      <c r="G5" s="449" t="s">
        <v>556</v>
      </c>
    </row>
    <row r="6" spans="1:7" s="267" customFormat="1" ht="32.25" customHeight="1">
      <c r="A6" s="452"/>
      <c r="B6" s="449"/>
      <c r="C6" s="449"/>
      <c r="D6" s="452"/>
      <c r="E6" s="281">
        <v>2020</v>
      </c>
      <c r="F6" s="281">
        <v>2021</v>
      </c>
      <c r="G6" s="449"/>
    </row>
    <row r="7" spans="1:7" s="268" customFormat="1" ht="12.75" customHeight="1">
      <c r="A7" s="282">
        <v>1</v>
      </c>
      <c r="B7" s="282">
        <v>2</v>
      </c>
      <c r="C7" s="282">
        <v>3</v>
      </c>
      <c r="D7" s="282">
        <v>4</v>
      </c>
      <c r="E7" s="282">
        <v>6</v>
      </c>
      <c r="F7" s="282">
        <v>7</v>
      </c>
      <c r="G7" s="282" t="s">
        <v>696</v>
      </c>
    </row>
    <row r="8" spans="1:7" ht="19.5" customHeight="1">
      <c r="A8" s="282" t="s">
        <v>7</v>
      </c>
      <c r="B8" s="283" t="s">
        <v>697</v>
      </c>
      <c r="C8" s="284"/>
      <c r="D8" s="272">
        <f>SUM(D9:D10)</f>
        <v>0</v>
      </c>
      <c r="E8" s="272">
        <f>SUM(E9:E10)</f>
        <v>0</v>
      </c>
      <c r="F8" s="272">
        <f>SUM(F9:F10)</f>
        <v>0</v>
      </c>
      <c r="G8" s="272">
        <f>SUM(D8:F8)</f>
        <v>0</v>
      </c>
    </row>
    <row r="9" spans="1:7" ht="0.75" customHeight="1">
      <c r="A9" s="282" t="s">
        <v>8</v>
      </c>
      <c r="B9" s="271"/>
      <c r="C9" s="269"/>
      <c r="D9" s="270"/>
      <c r="E9" s="270"/>
      <c r="F9" s="270"/>
      <c r="G9" s="272">
        <f>SUM(D9:F9)</f>
        <v>0</v>
      </c>
    </row>
    <row r="10" spans="1:7" ht="19.5" customHeight="1" hidden="1" thickBot="1">
      <c r="A10" s="282" t="s">
        <v>9</v>
      </c>
      <c r="B10" s="271"/>
      <c r="C10" s="269"/>
      <c r="D10" s="270"/>
      <c r="E10" s="270"/>
      <c r="F10" s="270"/>
      <c r="G10" s="272">
        <f>SUM(D10:F10)</f>
        <v>0</v>
      </c>
    </row>
    <row r="11" spans="1:7" ht="25.5" customHeight="1">
      <c r="A11" s="282" t="s">
        <v>8</v>
      </c>
      <c r="B11" s="273" t="s">
        <v>698</v>
      </c>
      <c r="C11" s="285"/>
      <c r="D11" s="272">
        <f>SUM(D12:D14)</f>
        <v>0</v>
      </c>
      <c r="E11" s="272">
        <f>SUM(E12:E14)</f>
        <v>0</v>
      </c>
      <c r="F11" s="272">
        <f>SUM(F12:F14)</f>
        <v>0</v>
      </c>
      <c r="G11" s="272">
        <f>SUM(G12:G14)</f>
        <v>0</v>
      </c>
    </row>
    <row r="12" spans="1:7" ht="1.5" customHeight="1">
      <c r="A12" s="282" t="s">
        <v>9</v>
      </c>
      <c r="B12" s="271"/>
      <c r="C12" s="269"/>
      <c r="D12" s="270"/>
      <c r="E12" s="270"/>
      <c r="F12" s="270"/>
      <c r="G12" s="272">
        <f aca="true" t="shared" si="0" ref="G12:G27">SUM(D12:F12)</f>
        <v>0</v>
      </c>
    </row>
    <row r="13" spans="1:7" ht="19.5" customHeight="1" hidden="1" thickBot="1">
      <c r="A13" s="282" t="s">
        <v>532</v>
      </c>
      <c r="B13" s="271"/>
      <c r="C13" s="269"/>
      <c r="D13" s="270"/>
      <c r="E13" s="270"/>
      <c r="F13" s="270"/>
      <c r="G13" s="272">
        <f t="shared" si="0"/>
        <v>0</v>
      </c>
    </row>
    <row r="14" spans="1:7" ht="19.5" customHeight="1" hidden="1" thickBot="1">
      <c r="A14" s="282" t="s">
        <v>533</v>
      </c>
      <c r="B14" s="271"/>
      <c r="C14" s="269"/>
      <c r="D14" s="270">
        <v>0</v>
      </c>
      <c r="E14" s="270"/>
      <c r="F14" s="270"/>
      <c r="G14" s="272">
        <f t="shared" si="0"/>
        <v>0</v>
      </c>
    </row>
    <row r="15" spans="1:7" ht="19.5" customHeight="1">
      <c r="A15" s="282" t="s">
        <v>10</v>
      </c>
      <c r="B15" s="273" t="s">
        <v>699</v>
      </c>
      <c r="C15" s="285"/>
      <c r="D15" s="272">
        <f>SUM(D16:D16)</f>
        <v>389001</v>
      </c>
      <c r="E15" s="272">
        <f>SUM(E16:E17)</f>
        <v>897001</v>
      </c>
      <c r="F15" s="272">
        <f>SUM(F16:F17)</f>
        <v>0</v>
      </c>
      <c r="G15" s="272">
        <f t="shared" si="0"/>
        <v>1286002</v>
      </c>
    </row>
    <row r="16" spans="1:7" ht="36.75" customHeight="1">
      <c r="A16" s="282" t="s">
        <v>531</v>
      </c>
      <c r="B16" s="271" t="s">
        <v>842</v>
      </c>
      <c r="C16" s="269">
        <v>2019</v>
      </c>
      <c r="D16" s="270">
        <v>389001</v>
      </c>
      <c r="E16" s="270">
        <v>389001</v>
      </c>
      <c r="F16" s="270"/>
      <c r="G16" s="272">
        <f t="shared" si="0"/>
        <v>778002</v>
      </c>
    </row>
    <row r="17" spans="1:7" ht="19.5" customHeight="1">
      <c r="A17" s="282" t="s">
        <v>532</v>
      </c>
      <c r="B17" s="271" t="s">
        <v>841</v>
      </c>
      <c r="C17" s="269">
        <v>2020</v>
      </c>
      <c r="D17" s="270"/>
      <c r="E17" s="270">
        <v>508000</v>
      </c>
      <c r="F17" s="270"/>
      <c r="G17" s="272">
        <f t="shared" si="0"/>
        <v>508000</v>
      </c>
    </row>
    <row r="18" spans="1:8" ht="19.5" customHeight="1">
      <c r="A18" s="282" t="s">
        <v>533</v>
      </c>
      <c r="B18" s="273" t="s">
        <v>700</v>
      </c>
      <c r="C18" s="269"/>
      <c r="D18" s="272">
        <f>SUM(D19:D26)</f>
        <v>0</v>
      </c>
      <c r="E18" s="272">
        <f>SUM(E19:E21)</f>
        <v>65346818</v>
      </c>
      <c r="F18" s="272"/>
      <c r="G18" s="272">
        <f t="shared" si="0"/>
        <v>65346818</v>
      </c>
      <c r="H18" s="274"/>
    </row>
    <row r="19" spans="1:8" ht="30" customHeight="1">
      <c r="A19" s="282" t="s">
        <v>534</v>
      </c>
      <c r="B19" s="271" t="s">
        <v>843</v>
      </c>
      <c r="C19" s="269">
        <v>2020</v>
      </c>
      <c r="D19" s="270"/>
      <c r="E19" s="270">
        <v>22507269</v>
      </c>
      <c r="F19" s="270"/>
      <c r="G19" s="272">
        <f t="shared" si="0"/>
        <v>22507269</v>
      </c>
      <c r="H19" s="274"/>
    </row>
    <row r="20" spans="1:7" ht="30.75" customHeight="1">
      <c r="A20" s="282" t="s">
        <v>535</v>
      </c>
      <c r="B20" s="271" t="s">
        <v>844</v>
      </c>
      <c r="C20" s="269">
        <v>2020</v>
      </c>
      <c r="D20" s="270"/>
      <c r="E20" s="270">
        <v>32842000</v>
      </c>
      <c r="F20" s="270"/>
      <c r="G20" s="272">
        <f t="shared" si="0"/>
        <v>32842000</v>
      </c>
    </row>
    <row r="21" spans="1:7" ht="25.5" customHeight="1">
      <c r="A21" s="282" t="s">
        <v>536</v>
      </c>
      <c r="B21" s="271" t="s">
        <v>845</v>
      </c>
      <c r="C21" s="269">
        <v>2020</v>
      </c>
      <c r="D21" s="270"/>
      <c r="E21" s="270">
        <v>9997549</v>
      </c>
      <c r="F21" s="270"/>
      <c r="G21" s="272">
        <f t="shared" si="0"/>
        <v>9997549</v>
      </c>
    </row>
    <row r="22" spans="1:7" ht="25.5" customHeight="1">
      <c r="A22" s="282" t="s">
        <v>537</v>
      </c>
      <c r="B22" s="271"/>
      <c r="C22" s="269"/>
      <c r="D22" s="270"/>
      <c r="E22" s="270"/>
      <c r="F22" s="270"/>
      <c r="G22" s="272">
        <f t="shared" si="0"/>
        <v>0</v>
      </c>
    </row>
    <row r="23" spans="1:7" ht="25.5" customHeight="1">
      <c r="A23" s="282" t="s">
        <v>540</v>
      </c>
      <c r="B23" s="271"/>
      <c r="C23" s="269"/>
      <c r="D23" s="270"/>
      <c r="E23" s="270"/>
      <c r="F23" s="270"/>
      <c r="G23" s="272">
        <f t="shared" si="0"/>
        <v>0</v>
      </c>
    </row>
    <row r="24" spans="1:7" ht="25.5" customHeight="1">
      <c r="A24" s="282" t="s">
        <v>542</v>
      </c>
      <c r="B24" s="271"/>
      <c r="C24" s="269"/>
      <c r="D24" s="270"/>
      <c r="E24" s="270"/>
      <c r="F24" s="270"/>
      <c r="G24" s="272">
        <f t="shared" si="0"/>
        <v>0</v>
      </c>
    </row>
    <row r="25" spans="1:7" ht="19.5" customHeight="1">
      <c r="A25" s="282" t="s">
        <v>543</v>
      </c>
      <c r="B25" s="271"/>
      <c r="C25" s="269"/>
      <c r="D25" s="270"/>
      <c r="E25" s="270"/>
      <c r="F25" s="270"/>
      <c r="G25" s="272">
        <f t="shared" si="0"/>
        <v>0</v>
      </c>
    </row>
    <row r="26" spans="1:7" ht="19.5" customHeight="1">
      <c r="A26" s="282" t="s">
        <v>544</v>
      </c>
      <c r="B26" s="271"/>
      <c r="C26" s="269"/>
      <c r="D26" s="270"/>
      <c r="E26" s="270"/>
      <c r="F26" s="270"/>
      <c r="G26" s="272">
        <f t="shared" si="0"/>
        <v>0</v>
      </c>
    </row>
    <row r="27" spans="1:7" ht="19.5" customHeight="1">
      <c r="A27" s="450" t="s">
        <v>701</v>
      </c>
      <c r="B27" s="450"/>
      <c r="C27" s="275"/>
      <c r="D27" s="276">
        <f>SUM(D15+D18)</f>
        <v>389001</v>
      </c>
      <c r="E27" s="276">
        <f>SUM(E15+E18)</f>
        <v>66243819</v>
      </c>
      <c r="F27" s="276">
        <f>SUM(F15+F18)</f>
        <v>0</v>
      </c>
      <c r="G27" s="272">
        <f t="shared" si="0"/>
        <v>66632820</v>
      </c>
    </row>
  </sheetData>
  <sheetProtection/>
  <mergeCells count="10">
    <mergeCell ref="E5:F5"/>
    <mergeCell ref="A27:B27"/>
    <mergeCell ref="A1:G1"/>
    <mergeCell ref="A2:G2"/>
    <mergeCell ref="A3:G3"/>
    <mergeCell ref="A5:A6"/>
    <mergeCell ref="B5:B6"/>
    <mergeCell ref="C5:C6"/>
    <mergeCell ref="D5:D6"/>
    <mergeCell ref="G5:G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72" r:id="rId1"/>
  <headerFooter alignWithMargins="0">
    <oddHeader>&amp;R&amp;"Times New Roman CE,Normál"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8515625" style="168" customWidth="1"/>
    <col min="2" max="2" width="58.8515625" style="168" customWidth="1"/>
    <col min="3" max="3" width="16.7109375" style="168" customWidth="1"/>
    <col min="4" max="16384" width="9.140625" style="168" customWidth="1"/>
  </cols>
  <sheetData>
    <row r="1" spans="1:3" ht="33" customHeight="1">
      <c r="A1" s="453" t="s">
        <v>692</v>
      </c>
      <c r="B1" s="453"/>
      <c r="C1" s="453"/>
    </row>
    <row r="2" spans="1:4" ht="15.75" customHeight="1" thickBot="1">
      <c r="A2" s="169"/>
      <c r="B2" s="169"/>
      <c r="C2" s="170" t="s">
        <v>801</v>
      </c>
      <c r="D2" s="171"/>
    </row>
    <row r="3" spans="1:3" ht="26.25" customHeight="1" thickBot="1">
      <c r="A3" s="323" t="s">
        <v>558</v>
      </c>
      <c r="B3" s="324" t="s">
        <v>683</v>
      </c>
      <c r="C3" s="325" t="s">
        <v>812</v>
      </c>
    </row>
    <row r="4" spans="1:3" ht="15.75" thickBot="1">
      <c r="A4" s="326">
        <v>1</v>
      </c>
      <c r="B4" s="327">
        <v>2</v>
      </c>
      <c r="C4" s="328">
        <v>3</v>
      </c>
    </row>
    <row r="5" spans="1:3" ht="15">
      <c r="A5" s="329" t="s">
        <v>7</v>
      </c>
      <c r="B5" s="330" t="s">
        <v>684</v>
      </c>
      <c r="C5" s="322">
        <v>34420000</v>
      </c>
    </row>
    <row r="6" spans="1:3" ht="26.25">
      <c r="A6" s="331" t="s">
        <v>8</v>
      </c>
      <c r="B6" s="332" t="s">
        <v>685</v>
      </c>
      <c r="C6" s="172">
        <v>2429780</v>
      </c>
    </row>
    <row r="7" spans="1:3" ht="15">
      <c r="A7" s="331" t="s">
        <v>9</v>
      </c>
      <c r="B7" s="333" t="s">
        <v>686</v>
      </c>
      <c r="C7" s="322"/>
    </row>
    <row r="8" spans="1:3" ht="26.25">
      <c r="A8" s="331" t="s">
        <v>10</v>
      </c>
      <c r="B8" s="333" t="s">
        <v>687</v>
      </c>
      <c r="C8" s="322"/>
    </row>
    <row r="9" spans="1:3" ht="15">
      <c r="A9" s="334" t="s">
        <v>531</v>
      </c>
      <c r="B9" s="333" t="s">
        <v>688</v>
      </c>
      <c r="C9" s="322">
        <v>60000</v>
      </c>
    </row>
    <row r="10" spans="1:3" ht="15.75" thickBot="1">
      <c r="A10" s="331" t="s">
        <v>532</v>
      </c>
      <c r="B10" s="335" t="s">
        <v>689</v>
      </c>
      <c r="C10" s="322"/>
    </row>
    <row r="11" spans="1:3" ht="15.75" thickBot="1">
      <c r="A11" s="454" t="s">
        <v>690</v>
      </c>
      <c r="B11" s="455"/>
      <c r="C11" s="336">
        <f>SUM(C5:C10)</f>
        <v>36909780</v>
      </c>
    </row>
    <row r="12" spans="1:3" ht="23.25" customHeight="1">
      <c r="A12" s="456" t="s">
        <v>691</v>
      </c>
      <c r="B12" s="456"/>
      <c r="C12" s="457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5"/>
  <cols>
    <col min="2" max="2" width="73.57421875" style="0" customWidth="1"/>
    <col min="3" max="3" width="24.00390625" style="0" customWidth="1"/>
  </cols>
  <sheetData>
    <row r="1" spans="1:3" ht="15">
      <c r="A1" s="314"/>
      <c r="B1" s="315"/>
      <c r="C1" s="316"/>
    </row>
    <row r="2" spans="1:3" ht="15">
      <c r="A2" s="314"/>
      <c r="B2" s="315"/>
      <c r="C2" s="316"/>
    </row>
    <row r="3" spans="1:3" ht="15">
      <c r="A3" s="458" t="s">
        <v>856</v>
      </c>
      <c r="B3" s="458"/>
      <c r="C3" s="458"/>
    </row>
    <row r="4" spans="1:3" ht="15">
      <c r="A4" s="458"/>
      <c r="B4" s="458"/>
      <c r="C4" s="458"/>
    </row>
    <row r="5" spans="1:3" ht="15" customHeight="1">
      <c r="A5" s="459"/>
      <c r="B5" s="459"/>
      <c r="C5" s="459"/>
    </row>
    <row r="6" spans="1:3" ht="15.75">
      <c r="A6" s="300"/>
      <c r="B6" s="317" t="s">
        <v>677</v>
      </c>
      <c r="C6" s="318" t="s">
        <v>724</v>
      </c>
    </row>
    <row r="7" spans="1:3" ht="15.75">
      <c r="A7" s="300" t="s">
        <v>7</v>
      </c>
      <c r="B7" s="207" t="s">
        <v>855</v>
      </c>
      <c r="C7" s="319">
        <v>34853800</v>
      </c>
    </row>
    <row r="8" spans="1:3" ht="15.75">
      <c r="A8" s="300" t="s">
        <v>8</v>
      </c>
      <c r="B8" s="207" t="s">
        <v>725</v>
      </c>
      <c r="C8" s="319">
        <f>SUM(C9:C12)</f>
        <v>15439202</v>
      </c>
    </row>
    <row r="9" spans="1:3" ht="15.75">
      <c r="A9" s="300" t="s">
        <v>9</v>
      </c>
      <c r="B9" s="207" t="s">
        <v>726</v>
      </c>
      <c r="C9" s="320">
        <v>4725000</v>
      </c>
    </row>
    <row r="10" spans="1:3" ht="15.75">
      <c r="A10" s="300" t="s">
        <v>10</v>
      </c>
      <c r="B10" s="207" t="s">
        <v>727</v>
      </c>
      <c r="C10" s="320">
        <v>6880000</v>
      </c>
    </row>
    <row r="11" spans="1:3" ht="15.75">
      <c r="A11" s="300" t="s">
        <v>531</v>
      </c>
      <c r="B11" s="207" t="s">
        <v>728</v>
      </c>
      <c r="C11" s="320">
        <v>1868382</v>
      </c>
    </row>
    <row r="12" spans="1:3" ht="15.75">
      <c r="A12" s="300" t="s">
        <v>532</v>
      </c>
      <c r="B12" s="207" t="s">
        <v>729</v>
      </c>
      <c r="C12" s="320">
        <v>1965820</v>
      </c>
    </row>
    <row r="13" spans="1:3" ht="15.75">
      <c r="A13" s="300" t="s">
        <v>533</v>
      </c>
      <c r="B13" s="207" t="s">
        <v>730</v>
      </c>
      <c r="C13" s="319">
        <v>7000000</v>
      </c>
    </row>
    <row r="14" spans="1:3" ht="15.75">
      <c r="A14" s="300" t="s">
        <v>534</v>
      </c>
      <c r="B14" s="207" t="s">
        <v>731</v>
      </c>
      <c r="C14" s="319">
        <v>173400</v>
      </c>
    </row>
    <row r="15" spans="1:3" ht="15.75">
      <c r="A15" s="300" t="s">
        <v>535</v>
      </c>
      <c r="B15" s="207" t="s">
        <v>732</v>
      </c>
      <c r="C15" s="319">
        <v>789000</v>
      </c>
    </row>
    <row r="16" spans="1:3" ht="15.75">
      <c r="A16" s="300" t="s">
        <v>536</v>
      </c>
      <c r="B16" s="207" t="s">
        <v>798</v>
      </c>
      <c r="C16" s="319">
        <v>1024800</v>
      </c>
    </row>
    <row r="17" spans="1:3" ht="15.75">
      <c r="A17" s="300" t="s">
        <v>537</v>
      </c>
      <c r="B17" s="207"/>
      <c r="C17" s="319"/>
    </row>
    <row r="18" spans="1:3" ht="15.75">
      <c r="A18" s="300" t="s">
        <v>540</v>
      </c>
      <c r="B18" s="321" t="s">
        <v>733</v>
      </c>
      <c r="C18" s="319">
        <f>SUM(C7+C8+C13+C14+C15+C16+C17)</f>
        <v>59280202</v>
      </c>
    </row>
    <row r="19" spans="1:3" ht="15.75">
      <c r="A19" s="300" t="s">
        <v>542</v>
      </c>
      <c r="B19" s="207" t="s">
        <v>734</v>
      </c>
      <c r="C19" s="320">
        <v>26882130</v>
      </c>
    </row>
    <row r="20" spans="1:3" ht="15.75">
      <c r="A20" s="300" t="s">
        <v>543</v>
      </c>
      <c r="B20" s="207" t="s">
        <v>735</v>
      </c>
      <c r="C20" s="320">
        <v>1323000</v>
      </c>
    </row>
    <row r="21" spans="1:3" ht="15.75">
      <c r="A21" s="300" t="s">
        <v>544</v>
      </c>
      <c r="B21" s="321" t="s">
        <v>736</v>
      </c>
      <c r="C21" s="319">
        <f>SUM(C19:C20)</f>
        <v>28205130</v>
      </c>
    </row>
    <row r="22" spans="1:3" ht="15.75">
      <c r="A22" s="300" t="s">
        <v>545</v>
      </c>
      <c r="B22" s="207" t="s">
        <v>737</v>
      </c>
      <c r="C22" s="320">
        <v>13900598</v>
      </c>
    </row>
    <row r="23" spans="1:3" ht="15.75">
      <c r="A23" s="300" t="s">
        <v>546</v>
      </c>
      <c r="B23" s="207" t="s">
        <v>738</v>
      </c>
      <c r="C23" s="320">
        <v>3400000</v>
      </c>
    </row>
    <row r="24" spans="1:3" ht="15.75">
      <c r="A24" s="300" t="s">
        <v>547</v>
      </c>
      <c r="B24" s="207" t="s">
        <v>739</v>
      </c>
      <c r="C24" s="320">
        <v>3071920</v>
      </c>
    </row>
    <row r="25" spans="1:3" ht="15.75">
      <c r="A25" s="300" t="s">
        <v>548</v>
      </c>
      <c r="B25" s="207" t="s">
        <v>740</v>
      </c>
      <c r="C25" s="320">
        <v>21739222</v>
      </c>
    </row>
    <row r="26" spans="1:3" ht="15.75">
      <c r="A26" s="300" t="s">
        <v>549</v>
      </c>
      <c r="B26" s="207" t="s">
        <v>741</v>
      </c>
      <c r="C26" s="320">
        <v>1239750</v>
      </c>
    </row>
    <row r="27" spans="1:3" ht="15.75">
      <c r="A27" s="300" t="s">
        <v>550</v>
      </c>
      <c r="B27" s="321" t="s">
        <v>742</v>
      </c>
      <c r="C27" s="319">
        <f>SUM(C22:C26)</f>
        <v>43351490</v>
      </c>
    </row>
    <row r="28" spans="1:3" ht="15.75">
      <c r="A28" s="300" t="s">
        <v>552</v>
      </c>
      <c r="B28" s="207" t="s">
        <v>743</v>
      </c>
      <c r="C28" s="320">
        <v>1800000</v>
      </c>
    </row>
    <row r="29" spans="1:3" ht="15.75">
      <c r="A29" s="300" t="s">
        <v>553</v>
      </c>
      <c r="B29" s="207"/>
      <c r="C29" s="320"/>
    </row>
    <row r="30" spans="1:3" ht="15.75">
      <c r="A30" s="300" t="s">
        <v>610</v>
      </c>
      <c r="B30" s="321" t="s">
        <v>744</v>
      </c>
      <c r="C30" s="319">
        <f>SUM(C18+C21+C27+C28)</f>
        <v>132636822</v>
      </c>
    </row>
  </sheetData>
  <sheetProtection/>
  <mergeCells count="1">
    <mergeCell ref="A3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&amp;R16.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5"/>
  <sheetViews>
    <sheetView view="pageBreakPreview" zoomScaleSheetLayoutView="100" zoomScalePageLayoutView="0" workbookViewId="0" topLeftCell="A42">
      <selection activeCell="C65" sqref="C65:AB65"/>
    </sheetView>
  </sheetViews>
  <sheetFormatPr defaultColWidth="9.140625" defaultRowHeight="15"/>
  <cols>
    <col min="1" max="2" width="2.7109375" style="460" customWidth="1"/>
    <col min="3" max="36" width="2.7109375" style="461" customWidth="1"/>
    <col min="37" max="37" width="10.57421875" style="461" customWidth="1"/>
    <col min="38" max="38" width="11.7109375" style="461" customWidth="1"/>
    <col min="39" max="41" width="11.140625" style="463" customWidth="1"/>
    <col min="42" max="44" width="12.140625" style="565" customWidth="1"/>
    <col min="45" max="45" width="12.00390625" style="463" customWidth="1"/>
    <col min="46" max="46" width="11.00390625" style="461" customWidth="1"/>
    <col min="47" max="47" width="11.7109375" style="461" customWidth="1"/>
    <col min="48" max="51" width="2.7109375" style="461" customWidth="1"/>
    <col min="52" max="16384" width="9.140625" style="461" customWidth="1"/>
  </cols>
  <sheetData>
    <row r="1" spans="39:44" ht="23.25" customHeight="1">
      <c r="AM1" s="511"/>
      <c r="AN1" s="511"/>
      <c r="AO1" s="511"/>
      <c r="AP1" s="364"/>
      <c r="AQ1" s="512"/>
      <c r="AR1" s="512"/>
    </row>
    <row r="2" spans="1:78" ht="31.5" customHeight="1">
      <c r="A2" s="513" t="s">
        <v>846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  <c r="BQ2" s="464"/>
      <c r="BR2" s="464"/>
      <c r="BS2" s="464"/>
      <c r="BT2" s="464"/>
      <c r="BU2" s="464"/>
      <c r="BV2" s="464"/>
      <c r="BW2" s="464"/>
      <c r="BX2" s="464"/>
      <c r="BY2" s="464"/>
      <c r="BZ2" s="464"/>
    </row>
    <row r="3" spans="1:78" ht="33" customHeight="1">
      <c r="A3" s="513" t="s">
        <v>802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4"/>
      <c r="BP3" s="464"/>
      <c r="BQ3" s="464"/>
      <c r="BR3" s="464"/>
      <c r="BS3" s="464"/>
      <c r="BT3" s="464"/>
      <c r="BU3" s="464"/>
      <c r="BV3" s="464"/>
      <c r="BW3" s="464"/>
      <c r="BX3" s="464"/>
      <c r="BY3" s="464"/>
      <c r="BZ3" s="464"/>
    </row>
    <row r="4" spans="1:47" ht="25.5" customHeight="1">
      <c r="A4" s="515" t="s">
        <v>0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</row>
    <row r="5" spans="1:47" ht="38.25" customHeight="1">
      <c r="A5" s="517" t="s">
        <v>799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9" t="s">
        <v>556</v>
      </c>
      <c r="AH5" s="520"/>
      <c r="AI5" s="520"/>
      <c r="AJ5" s="520"/>
      <c r="AK5" s="520"/>
      <c r="AL5" s="520"/>
      <c r="AM5" s="521" t="s">
        <v>862</v>
      </c>
      <c r="AN5" s="521"/>
      <c r="AO5" s="522"/>
      <c r="AP5" s="523" t="s">
        <v>619</v>
      </c>
      <c r="AQ5" s="521"/>
      <c r="AR5" s="522"/>
      <c r="AS5" s="524" t="s">
        <v>770</v>
      </c>
      <c r="AT5" s="525"/>
      <c r="AU5" s="526"/>
    </row>
    <row r="6" spans="1:47" ht="34.5" customHeight="1">
      <c r="A6" s="527" t="s">
        <v>3</v>
      </c>
      <c r="B6" s="377"/>
      <c r="C6" s="528" t="s">
        <v>4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529" t="s">
        <v>5</v>
      </c>
      <c r="AD6" s="379"/>
      <c r="AE6" s="379"/>
      <c r="AF6" s="379"/>
      <c r="AG6" s="377" t="s">
        <v>6</v>
      </c>
      <c r="AH6" s="379"/>
      <c r="AI6" s="379"/>
      <c r="AJ6" s="379"/>
      <c r="AK6" s="530" t="s">
        <v>860</v>
      </c>
      <c r="AL6" s="531" t="s">
        <v>861</v>
      </c>
      <c r="AM6" s="202" t="s">
        <v>618</v>
      </c>
      <c r="AN6" s="202"/>
      <c r="AO6" s="202"/>
      <c r="AP6" s="251" t="s">
        <v>618</v>
      </c>
      <c r="AQ6" s="251"/>
      <c r="AR6" s="251"/>
      <c r="AS6" s="251" t="s">
        <v>618</v>
      </c>
      <c r="AT6" s="338"/>
      <c r="AU6" s="532"/>
    </row>
    <row r="7" spans="1:47" ht="12.75">
      <c r="A7" s="533" t="s">
        <v>7</v>
      </c>
      <c r="B7" s="533"/>
      <c r="C7" s="534" t="s">
        <v>8</v>
      </c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 t="s">
        <v>9</v>
      </c>
      <c r="AD7" s="534"/>
      <c r="AE7" s="534"/>
      <c r="AF7" s="534"/>
      <c r="AG7" s="534" t="s">
        <v>10</v>
      </c>
      <c r="AH7" s="534"/>
      <c r="AI7" s="534"/>
      <c r="AJ7" s="535"/>
      <c r="AK7" s="536"/>
      <c r="AL7" s="536"/>
      <c r="AM7" s="537" t="s">
        <v>531</v>
      </c>
      <c r="AN7" s="537"/>
      <c r="AO7" s="537"/>
      <c r="AP7" s="537" t="s">
        <v>532</v>
      </c>
      <c r="AQ7" s="537"/>
      <c r="AR7" s="537"/>
      <c r="AS7" s="537" t="s">
        <v>533</v>
      </c>
      <c r="AT7" s="538"/>
      <c r="AU7" s="532"/>
    </row>
    <row r="8" spans="1:47" ht="19.5" customHeight="1">
      <c r="A8" s="539" t="s">
        <v>11</v>
      </c>
      <c r="B8" s="539"/>
      <c r="C8" s="540" t="s">
        <v>12</v>
      </c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 t="s">
        <v>13</v>
      </c>
      <c r="AD8" s="540"/>
      <c r="AE8" s="540"/>
      <c r="AF8" s="540"/>
      <c r="AG8" s="541">
        <f>SUM(AM8+AP8+AS8)</f>
        <v>67647422</v>
      </c>
      <c r="AH8" s="541"/>
      <c r="AI8" s="541"/>
      <c r="AJ8" s="541"/>
      <c r="AK8" s="542">
        <f>SUM(AN8+AQ8+AT8)</f>
        <v>0</v>
      </c>
      <c r="AL8" s="542">
        <f>SUM(AO8+AR8+AU8)</f>
        <v>67647422</v>
      </c>
      <c r="AM8" s="543">
        <v>5061045</v>
      </c>
      <c r="AN8" s="543"/>
      <c r="AO8" s="543">
        <f>SUM(AM8:AN8)</f>
        <v>5061045</v>
      </c>
      <c r="AP8" s="544">
        <v>32062900</v>
      </c>
      <c r="AQ8" s="544"/>
      <c r="AR8" s="544">
        <f>SUM(AP8:AQ8)</f>
        <v>32062900</v>
      </c>
      <c r="AS8" s="544">
        <v>30523477</v>
      </c>
      <c r="AT8" s="532"/>
      <c r="AU8" s="544">
        <f>SUM(AS8:AT8)</f>
        <v>30523477</v>
      </c>
    </row>
    <row r="9" spans="1:47" ht="19.5" customHeight="1">
      <c r="A9" s="539">
        <v>2740</v>
      </c>
      <c r="B9" s="539"/>
      <c r="C9" s="545" t="s">
        <v>15</v>
      </c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7"/>
      <c r="AC9" s="548" t="s">
        <v>16</v>
      </c>
      <c r="AD9" s="548"/>
      <c r="AE9" s="548"/>
      <c r="AF9" s="548"/>
      <c r="AG9" s="541">
        <f aca="true" t="shared" si="0" ref="AG9:AG72">SUM(AM9+AP9+AS9)</f>
        <v>1818400</v>
      </c>
      <c r="AH9" s="541"/>
      <c r="AI9" s="541"/>
      <c r="AJ9" s="541"/>
      <c r="AK9" s="542">
        <f aca="true" t="shared" si="1" ref="AK9:AL72">SUM(AN9+AQ9+AT9)</f>
        <v>0</v>
      </c>
      <c r="AL9" s="542">
        <f t="shared" si="1"/>
        <v>1818400</v>
      </c>
      <c r="AM9" s="544"/>
      <c r="AN9" s="544"/>
      <c r="AO9" s="543">
        <f aca="true" t="shared" si="2" ref="AO9:AO72">SUM(AM9:AN9)</f>
        <v>0</v>
      </c>
      <c r="AP9" s="544"/>
      <c r="AQ9" s="544"/>
      <c r="AR9" s="544">
        <f aca="true" t="shared" si="3" ref="AR9:AR72">SUM(AP9:AQ9)</f>
        <v>0</v>
      </c>
      <c r="AS9" s="544">
        <v>1818400</v>
      </c>
      <c r="AT9" s="532"/>
      <c r="AU9" s="544">
        <f aca="true" t="shared" si="4" ref="AU9:AU72">SUM(AS9:AT9)</f>
        <v>1818400</v>
      </c>
    </row>
    <row r="10" spans="1:47" ht="19.5" customHeight="1">
      <c r="A10" s="539" t="s">
        <v>17</v>
      </c>
      <c r="B10" s="539"/>
      <c r="C10" s="545" t="s">
        <v>18</v>
      </c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7"/>
      <c r="AC10" s="548" t="s">
        <v>19</v>
      </c>
      <c r="AD10" s="548"/>
      <c r="AE10" s="548"/>
      <c r="AF10" s="548"/>
      <c r="AG10" s="541">
        <f t="shared" si="0"/>
        <v>0</v>
      </c>
      <c r="AH10" s="541"/>
      <c r="AI10" s="541"/>
      <c r="AJ10" s="541"/>
      <c r="AK10" s="542">
        <f t="shared" si="1"/>
        <v>0</v>
      </c>
      <c r="AL10" s="542">
        <f t="shared" si="1"/>
        <v>0</v>
      </c>
      <c r="AM10" s="544"/>
      <c r="AN10" s="544"/>
      <c r="AO10" s="543">
        <f t="shared" si="2"/>
        <v>0</v>
      </c>
      <c r="AP10" s="544"/>
      <c r="AQ10" s="544"/>
      <c r="AR10" s="544">
        <f t="shared" si="3"/>
        <v>0</v>
      </c>
      <c r="AS10" s="544"/>
      <c r="AT10" s="532"/>
      <c r="AU10" s="544">
        <f t="shared" si="4"/>
        <v>0</v>
      </c>
    </row>
    <row r="11" spans="1:47" ht="19.5" customHeight="1">
      <c r="A11" s="539" t="s">
        <v>20</v>
      </c>
      <c r="B11" s="539"/>
      <c r="C11" s="549" t="s">
        <v>21</v>
      </c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8" t="s">
        <v>22</v>
      </c>
      <c r="AD11" s="548"/>
      <c r="AE11" s="548"/>
      <c r="AF11" s="548"/>
      <c r="AG11" s="541">
        <f t="shared" si="0"/>
        <v>100000</v>
      </c>
      <c r="AH11" s="541"/>
      <c r="AI11" s="541"/>
      <c r="AJ11" s="541"/>
      <c r="AK11" s="542">
        <f t="shared" si="1"/>
        <v>0</v>
      </c>
      <c r="AL11" s="542">
        <f t="shared" si="1"/>
        <v>100000</v>
      </c>
      <c r="AM11" s="544"/>
      <c r="AN11" s="544"/>
      <c r="AO11" s="543">
        <f t="shared" si="2"/>
        <v>0</v>
      </c>
      <c r="AP11" s="544"/>
      <c r="AQ11" s="544"/>
      <c r="AR11" s="544">
        <f t="shared" si="3"/>
        <v>0</v>
      </c>
      <c r="AS11" s="544">
        <v>100000</v>
      </c>
      <c r="AT11" s="532"/>
      <c r="AU11" s="544">
        <f t="shared" si="4"/>
        <v>100000</v>
      </c>
    </row>
    <row r="12" spans="1:47" ht="19.5" customHeight="1">
      <c r="A12" s="539" t="s">
        <v>23</v>
      </c>
      <c r="B12" s="539"/>
      <c r="C12" s="549" t="s">
        <v>24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8" t="s">
        <v>25</v>
      </c>
      <c r="AD12" s="548"/>
      <c r="AE12" s="548"/>
      <c r="AF12" s="548"/>
      <c r="AG12" s="541">
        <f t="shared" si="0"/>
        <v>0</v>
      </c>
      <c r="AH12" s="541"/>
      <c r="AI12" s="541"/>
      <c r="AJ12" s="541"/>
      <c r="AK12" s="542">
        <f t="shared" si="1"/>
        <v>0</v>
      </c>
      <c r="AL12" s="542">
        <f t="shared" si="1"/>
        <v>0</v>
      </c>
      <c r="AM12" s="544"/>
      <c r="AN12" s="544"/>
      <c r="AO12" s="543">
        <f t="shared" si="2"/>
        <v>0</v>
      </c>
      <c r="AP12" s="544"/>
      <c r="AQ12" s="544"/>
      <c r="AR12" s="544">
        <f t="shared" si="3"/>
        <v>0</v>
      </c>
      <c r="AS12" s="544"/>
      <c r="AT12" s="532"/>
      <c r="AU12" s="544">
        <f t="shared" si="4"/>
        <v>0</v>
      </c>
    </row>
    <row r="13" spans="1:47" ht="19.5" customHeight="1">
      <c r="A13" s="539" t="s">
        <v>26</v>
      </c>
      <c r="B13" s="539"/>
      <c r="C13" s="549" t="s">
        <v>27</v>
      </c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8" t="s">
        <v>28</v>
      </c>
      <c r="AD13" s="548"/>
      <c r="AE13" s="548"/>
      <c r="AF13" s="548"/>
      <c r="AG13" s="541">
        <f t="shared" si="0"/>
        <v>2848300</v>
      </c>
      <c r="AH13" s="541"/>
      <c r="AI13" s="541"/>
      <c r="AJ13" s="541"/>
      <c r="AK13" s="542">
        <f t="shared" si="1"/>
        <v>0</v>
      </c>
      <c r="AL13" s="542">
        <f t="shared" si="1"/>
        <v>2848300</v>
      </c>
      <c r="AM13" s="544">
        <v>1141500</v>
      </c>
      <c r="AN13" s="544"/>
      <c r="AO13" s="543">
        <f t="shared" si="2"/>
        <v>1141500</v>
      </c>
      <c r="AP13" s="544">
        <v>1000000</v>
      </c>
      <c r="AQ13" s="544"/>
      <c r="AR13" s="544">
        <f t="shared" si="3"/>
        <v>1000000</v>
      </c>
      <c r="AS13" s="544">
        <v>706800</v>
      </c>
      <c r="AT13" s="532"/>
      <c r="AU13" s="544">
        <f t="shared" si="4"/>
        <v>706800</v>
      </c>
    </row>
    <row r="14" spans="1:47" ht="19.5" customHeight="1">
      <c r="A14" s="539" t="s">
        <v>29</v>
      </c>
      <c r="B14" s="539"/>
      <c r="C14" s="549" t="s">
        <v>30</v>
      </c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8" t="s">
        <v>31</v>
      </c>
      <c r="AD14" s="548"/>
      <c r="AE14" s="548"/>
      <c r="AF14" s="548"/>
      <c r="AG14" s="541">
        <f t="shared" si="0"/>
        <v>2981124</v>
      </c>
      <c r="AH14" s="541"/>
      <c r="AI14" s="541"/>
      <c r="AJ14" s="541"/>
      <c r="AK14" s="542">
        <f t="shared" si="1"/>
        <v>0</v>
      </c>
      <c r="AL14" s="542">
        <f t="shared" si="1"/>
        <v>2981124</v>
      </c>
      <c r="AM14" s="544">
        <v>301886</v>
      </c>
      <c r="AN14" s="544"/>
      <c r="AO14" s="543">
        <f t="shared" si="2"/>
        <v>301886</v>
      </c>
      <c r="AP14" s="544">
        <v>1358487</v>
      </c>
      <c r="AQ14" s="544"/>
      <c r="AR14" s="544">
        <f t="shared" si="3"/>
        <v>1358487</v>
      </c>
      <c r="AS14" s="544">
        <v>1320751</v>
      </c>
      <c r="AT14" s="532"/>
      <c r="AU14" s="544">
        <f t="shared" si="4"/>
        <v>1320751</v>
      </c>
    </row>
    <row r="15" spans="1:47" ht="19.5" customHeight="1">
      <c r="A15" s="539" t="s">
        <v>32</v>
      </c>
      <c r="B15" s="539"/>
      <c r="C15" s="549" t="s">
        <v>33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8" t="s">
        <v>34</v>
      </c>
      <c r="AD15" s="548"/>
      <c r="AE15" s="548"/>
      <c r="AF15" s="548"/>
      <c r="AG15" s="541">
        <f t="shared" si="0"/>
        <v>30000</v>
      </c>
      <c r="AH15" s="541"/>
      <c r="AI15" s="541"/>
      <c r="AJ15" s="541"/>
      <c r="AK15" s="542">
        <f t="shared" si="1"/>
        <v>0</v>
      </c>
      <c r="AL15" s="542">
        <f t="shared" si="1"/>
        <v>30000</v>
      </c>
      <c r="AM15" s="544">
        <v>30000</v>
      </c>
      <c r="AN15" s="544"/>
      <c r="AO15" s="543">
        <f t="shared" si="2"/>
        <v>30000</v>
      </c>
      <c r="AP15" s="544"/>
      <c r="AQ15" s="544"/>
      <c r="AR15" s="544">
        <f t="shared" si="3"/>
        <v>0</v>
      </c>
      <c r="AS15" s="544"/>
      <c r="AT15" s="532"/>
      <c r="AU15" s="544">
        <f t="shared" si="4"/>
        <v>0</v>
      </c>
    </row>
    <row r="16" spans="1:47" ht="19.5" customHeight="1">
      <c r="A16" s="539" t="s">
        <v>35</v>
      </c>
      <c r="B16" s="539"/>
      <c r="C16" s="550" t="s">
        <v>36</v>
      </c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48" t="s">
        <v>37</v>
      </c>
      <c r="AD16" s="548"/>
      <c r="AE16" s="548"/>
      <c r="AF16" s="548"/>
      <c r="AG16" s="541">
        <f t="shared" si="0"/>
        <v>586800</v>
      </c>
      <c r="AH16" s="541"/>
      <c r="AI16" s="541"/>
      <c r="AJ16" s="541"/>
      <c r="AK16" s="542">
        <f t="shared" si="1"/>
        <v>0</v>
      </c>
      <c r="AL16" s="542">
        <f t="shared" si="1"/>
        <v>586800</v>
      </c>
      <c r="AM16" s="544"/>
      <c r="AN16" s="544"/>
      <c r="AO16" s="543">
        <f t="shared" si="2"/>
        <v>0</v>
      </c>
      <c r="AP16" s="544">
        <v>436200</v>
      </c>
      <c r="AQ16" s="544"/>
      <c r="AR16" s="544">
        <f t="shared" si="3"/>
        <v>436200</v>
      </c>
      <c r="AS16" s="544">
        <v>150600</v>
      </c>
      <c r="AT16" s="532"/>
      <c r="AU16" s="544">
        <f t="shared" si="4"/>
        <v>150600</v>
      </c>
    </row>
    <row r="17" spans="1:47" ht="19.5" customHeight="1">
      <c r="A17" s="539" t="s">
        <v>38</v>
      </c>
      <c r="B17" s="539"/>
      <c r="C17" s="550" t="s">
        <v>39</v>
      </c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48" t="s">
        <v>40</v>
      </c>
      <c r="AD17" s="548"/>
      <c r="AE17" s="548"/>
      <c r="AF17" s="548"/>
      <c r="AG17" s="541">
        <f t="shared" si="0"/>
        <v>350000</v>
      </c>
      <c r="AH17" s="541"/>
      <c r="AI17" s="541"/>
      <c r="AJ17" s="541"/>
      <c r="AK17" s="542">
        <f t="shared" si="1"/>
        <v>0</v>
      </c>
      <c r="AL17" s="542">
        <f t="shared" si="1"/>
        <v>350000</v>
      </c>
      <c r="AM17" s="544"/>
      <c r="AN17" s="544"/>
      <c r="AO17" s="543">
        <f t="shared" si="2"/>
        <v>0</v>
      </c>
      <c r="AP17" s="544">
        <v>350000</v>
      </c>
      <c r="AQ17" s="544"/>
      <c r="AR17" s="544">
        <f t="shared" si="3"/>
        <v>350000</v>
      </c>
      <c r="AS17" s="544"/>
      <c r="AT17" s="532"/>
      <c r="AU17" s="544">
        <f t="shared" si="4"/>
        <v>0</v>
      </c>
    </row>
    <row r="18" spans="1:47" ht="19.5" customHeight="1">
      <c r="A18" s="539" t="s">
        <v>41</v>
      </c>
      <c r="B18" s="539"/>
      <c r="C18" s="550" t="s">
        <v>42</v>
      </c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48" t="s">
        <v>43</v>
      </c>
      <c r="AD18" s="548"/>
      <c r="AE18" s="548"/>
      <c r="AF18" s="548"/>
      <c r="AG18" s="541">
        <f t="shared" si="0"/>
        <v>0</v>
      </c>
      <c r="AH18" s="541"/>
      <c r="AI18" s="541"/>
      <c r="AJ18" s="541"/>
      <c r="AK18" s="542">
        <f t="shared" si="1"/>
        <v>0</v>
      </c>
      <c r="AL18" s="542">
        <f t="shared" si="1"/>
        <v>0</v>
      </c>
      <c r="AM18" s="544"/>
      <c r="AN18" s="544"/>
      <c r="AO18" s="543">
        <f t="shared" si="2"/>
        <v>0</v>
      </c>
      <c r="AP18" s="544"/>
      <c r="AQ18" s="544"/>
      <c r="AR18" s="544">
        <f t="shared" si="3"/>
        <v>0</v>
      </c>
      <c r="AS18" s="544"/>
      <c r="AT18" s="532"/>
      <c r="AU18" s="544">
        <f t="shared" si="4"/>
        <v>0</v>
      </c>
    </row>
    <row r="19" spans="1:47" ht="19.5" customHeight="1">
      <c r="A19" s="539" t="s">
        <v>44</v>
      </c>
      <c r="B19" s="539"/>
      <c r="C19" s="550" t="s">
        <v>45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48" t="s">
        <v>46</v>
      </c>
      <c r="AD19" s="548"/>
      <c r="AE19" s="548"/>
      <c r="AF19" s="548"/>
      <c r="AG19" s="541">
        <f t="shared" si="0"/>
        <v>100000</v>
      </c>
      <c r="AH19" s="541"/>
      <c r="AI19" s="541"/>
      <c r="AJ19" s="541"/>
      <c r="AK19" s="542">
        <f t="shared" si="1"/>
        <v>0</v>
      </c>
      <c r="AL19" s="542">
        <f t="shared" si="1"/>
        <v>100000</v>
      </c>
      <c r="AM19" s="544"/>
      <c r="AN19" s="544"/>
      <c r="AO19" s="543">
        <f t="shared" si="2"/>
        <v>0</v>
      </c>
      <c r="AP19" s="544">
        <v>100000</v>
      </c>
      <c r="AQ19" s="544"/>
      <c r="AR19" s="544">
        <f t="shared" si="3"/>
        <v>100000</v>
      </c>
      <c r="AS19" s="544"/>
      <c r="AT19" s="532"/>
      <c r="AU19" s="544">
        <f t="shared" si="4"/>
        <v>0</v>
      </c>
    </row>
    <row r="20" spans="1:47" ht="19.5" customHeight="1">
      <c r="A20" s="539" t="s">
        <v>47</v>
      </c>
      <c r="B20" s="539"/>
      <c r="C20" s="550" t="s">
        <v>48</v>
      </c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48" t="s">
        <v>49</v>
      </c>
      <c r="AD20" s="548"/>
      <c r="AE20" s="548"/>
      <c r="AF20" s="548"/>
      <c r="AG20" s="541">
        <f t="shared" si="0"/>
        <v>1157706</v>
      </c>
      <c r="AH20" s="541"/>
      <c r="AI20" s="541"/>
      <c r="AJ20" s="541"/>
      <c r="AK20" s="542">
        <f t="shared" si="1"/>
        <v>0</v>
      </c>
      <c r="AL20" s="542">
        <f t="shared" si="1"/>
        <v>1157706</v>
      </c>
      <c r="AM20" s="544"/>
      <c r="AN20" s="544"/>
      <c r="AO20" s="543">
        <f t="shared" si="2"/>
        <v>0</v>
      </c>
      <c r="AP20" s="544">
        <v>1157706</v>
      </c>
      <c r="AQ20" s="544"/>
      <c r="AR20" s="544">
        <f t="shared" si="3"/>
        <v>1157706</v>
      </c>
      <c r="AS20" s="544"/>
      <c r="AT20" s="532"/>
      <c r="AU20" s="544">
        <f t="shared" si="4"/>
        <v>0</v>
      </c>
    </row>
    <row r="21" spans="1:47" ht="19.5" customHeight="1">
      <c r="A21" s="551" t="s">
        <v>50</v>
      </c>
      <c r="B21" s="551"/>
      <c r="C21" s="552" t="s">
        <v>51</v>
      </c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3" t="s">
        <v>52</v>
      </c>
      <c r="AD21" s="553"/>
      <c r="AE21" s="553"/>
      <c r="AF21" s="553"/>
      <c r="AG21" s="541">
        <f t="shared" si="0"/>
        <v>77619752</v>
      </c>
      <c r="AH21" s="541"/>
      <c r="AI21" s="541"/>
      <c r="AJ21" s="541"/>
      <c r="AK21" s="542">
        <f t="shared" si="1"/>
        <v>0</v>
      </c>
      <c r="AL21" s="542">
        <f t="shared" si="1"/>
        <v>77619752</v>
      </c>
      <c r="AM21" s="554">
        <f>SUM(AM8:AM20)</f>
        <v>6534431</v>
      </c>
      <c r="AN21" s="554"/>
      <c r="AO21" s="543">
        <f t="shared" si="2"/>
        <v>6534431</v>
      </c>
      <c r="AP21" s="554">
        <f>SUM(AP8:AP20)</f>
        <v>36465293</v>
      </c>
      <c r="AQ21" s="554"/>
      <c r="AR21" s="544">
        <f t="shared" si="3"/>
        <v>36465293</v>
      </c>
      <c r="AS21" s="554">
        <f>SUM(AS8:AS20)</f>
        <v>34620028</v>
      </c>
      <c r="AT21" s="532"/>
      <c r="AU21" s="544">
        <f t="shared" si="4"/>
        <v>34620028</v>
      </c>
    </row>
    <row r="22" spans="1:47" ht="19.5" customHeight="1">
      <c r="A22" s="539" t="s">
        <v>53</v>
      </c>
      <c r="B22" s="539"/>
      <c r="C22" s="550" t="s">
        <v>54</v>
      </c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48" t="s">
        <v>55</v>
      </c>
      <c r="AD22" s="548"/>
      <c r="AE22" s="548"/>
      <c r="AF22" s="548"/>
      <c r="AG22" s="541">
        <f t="shared" si="0"/>
        <v>7544376</v>
      </c>
      <c r="AH22" s="541"/>
      <c r="AI22" s="541"/>
      <c r="AJ22" s="541"/>
      <c r="AK22" s="542">
        <f t="shared" si="1"/>
        <v>0</v>
      </c>
      <c r="AL22" s="542">
        <f t="shared" si="1"/>
        <v>7544376</v>
      </c>
      <c r="AM22" s="544">
        <v>7544376</v>
      </c>
      <c r="AN22" s="544"/>
      <c r="AO22" s="543">
        <f t="shared" si="2"/>
        <v>7544376</v>
      </c>
      <c r="AP22" s="544"/>
      <c r="AQ22" s="544"/>
      <c r="AR22" s="544">
        <f t="shared" si="3"/>
        <v>0</v>
      </c>
      <c r="AS22" s="544"/>
      <c r="AT22" s="532"/>
      <c r="AU22" s="544">
        <f t="shared" si="4"/>
        <v>0</v>
      </c>
    </row>
    <row r="23" spans="1:47" ht="29.25" customHeight="1">
      <c r="A23" s="539" t="s">
        <v>56</v>
      </c>
      <c r="B23" s="539"/>
      <c r="C23" s="550" t="s">
        <v>57</v>
      </c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48" t="s">
        <v>58</v>
      </c>
      <c r="AD23" s="548"/>
      <c r="AE23" s="548"/>
      <c r="AF23" s="548"/>
      <c r="AG23" s="541">
        <f t="shared" si="0"/>
        <v>4353116</v>
      </c>
      <c r="AH23" s="541"/>
      <c r="AI23" s="541"/>
      <c r="AJ23" s="541"/>
      <c r="AK23" s="542">
        <f t="shared" si="1"/>
        <v>0</v>
      </c>
      <c r="AL23" s="542">
        <f t="shared" si="1"/>
        <v>4353116</v>
      </c>
      <c r="AM23" s="544">
        <v>4353116</v>
      </c>
      <c r="AN23" s="544"/>
      <c r="AO23" s="543">
        <f t="shared" si="2"/>
        <v>4353116</v>
      </c>
      <c r="AP23" s="544"/>
      <c r="AQ23" s="544"/>
      <c r="AR23" s="544">
        <f t="shared" si="3"/>
        <v>0</v>
      </c>
      <c r="AS23" s="544"/>
      <c r="AT23" s="532"/>
      <c r="AU23" s="544">
        <f t="shared" si="4"/>
        <v>0</v>
      </c>
    </row>
    <row r="24" spans="1:47" ht="19.5" customHeight="1">
      <c r="A24" s="539" t="s">
        <v>59</v>
      </c>
      <c r="B24" s="539"/>
      <c r="C24" s="555" t="s">
        <v>60</v>
      </c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48" t="s">
        <v>61</v>
      </c>
      <c r="AD24" s="548"/>
      <c r="AE24" s="548"/>
      <c r="AF24" s="548"/>
      <c r="AG24" s="541">
        <f t="shared" si="0"/>
        <v>1600000</v>
      </c>
      <c r="AH24" s="541"/>
      <c r="AI24" s="541"/>
      <c r="AJ24" s="541"/>
      <c r="AK24" s="542">
        <f t="shared" si="1"/>
        <v>0</v>
      </c>
      <c r="AL24" s="542">
        <f t="shared" si="1"/>
        <v>1600000</v>
      </c>
      <c r="AM24" s="544">
        <v>400000</v>
      </c>
      <c r="AN24" s="544"/>
      <c r="AO24" s="543">
        <f t="shared" si="2"/>
        <v>400000</v>
      </c>
      <c r="AP24" s="544">
        <v>400000</v>
      </c>
      <c r="AQ24" s="544"/>
      <c r="AR24" s="544">
        <f t="shared" si="3"/>
        <v>400000</v>
      </c>
      <c r="AS24" s="544">
        <v>800000</v>
      </c>
      <c r="AT24" s="532"/>
      <c r="AU24" s="544">
        <f t="shared" si="4"/>
        <v>800000</v>
      </c>
    </row>
    <row r="25" spans="1:47" ht="19.5" customHeight="1">
      <c r="A25" s="551" t="s">
        <v>62</v>
      </c>
      <c r="B25" s="551"/>
      <c r="C25" s="556" t="s">
        <v>63</v>
      </c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3" t="s">
        <v>64</v>
      </c>
      <c r="AD25" s="553"/>
      <c r="AE25" s="553"/>
      <c r="AF25" s="553"/>
      <c r="AG25" s="541">
        <f t="shared" si="0"/>
        <v>13497492</v>
      </c>
      <c r="AH25" s="541"/>
      <c r="AI25" s="541"/>
      <c r="AJ25" s="541"/>
      <c r="AK25" s="542">
        <f t="shared" si="1"/>
        <v>0</v>
      </c>
      <c r="AL25" s="542">
        <f t="shared" si="1"/>
        <v>13497492</v>
      </c>
      <c r="AM25" s="554">
        <f>SUM(AM22:AM24)</f>
        <v>12297492</v>
      </c>
      <c r="AN25" s="554"/>
      <c r="AO25" s="543">
        <f t="shared" si="2"/>
        <v>12297492</v>
      </c>
      <c r="AP25" s="554">
        <f>SUM(AP22:AP24)</f>
        <v>400000</v>
      </c>
      <c r="AQ25" s="554"/>
      <c r="AR25" s="544">
        <f t="shared" si="3"/>
        <v>400000</v>
      </c>
      <c r="AS25" s="554">
        <f>SUM(AS22:AS24)</f>
        <v>800000</v>
      </c>
      <c r="AT25" s="532"/>
      <c r="AU25" s="544">
        <f t="shared" si="4"/>
        <v>800000</v>
      </c>
    </row>
    <row r="26" spans="1:47" ht="19.5" customHeight="1">
      <c r="A26" s="551" t="s">
        <v>65</v>
      </c>
      <c r="B26" s="551"/>
      <c r="C26" s="552" t="s">
        <v>66</v>
      </c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3" t="s">
        <v>67</v>
      </c>
      <c r="AD26" s="553"/>
      <c r="AE26" s="553"/>
      <c r="AF26" s="553"/>
      <c r="AG26" s="541">
        <f t="shared" si="0"/>
        <v>91117244</v>
      </c>
      <c r="AH26" s="541"/>
      <c r="AI26" s="541"/>
      <c r="AJ26" s="541"/>
      <c r="AK26" s="542">
        <f t="shared" si="1"/>
        <v>0</v>
      </c>
      <c r="AL26" s="542">
        <f t="shared" si="1"/>
        <v>91117244</v>
      </c>
      <c r="AM26" s="554">
        <f>SUM(AM25,AM21)</f>
        <v>18831923</v>
      </c>
      <c r="AN26" s="554"/>
      <c r="AO26" s="543">
        <f t="shared" si="2"/>
        <v>18831923</v>
      </c>
      <c r="AP26" s="554">
        <f>SUM(AP25,AP21)</f>
        <v>36865293</v>
      </c>
      <c r="AQ26" s="554"/>
      <c r="AR26" s="544">
        <f t="shared" si="3"/>
        <v>36865293</v>
      </c>
      <c r="AS26" s="554">
        <f>SUM(AS25,AS21)</f>
        <v>35420028</v>
      </c>
      <c r="AT26" s="532"/>
      <c r="AU26" s="544">
        <f t="shared" si="4"/>
        <v>35420028</v>
      </c>
    </row>
    <row r="27" spans="1:47" s="486" customFormat="1" ht="19.5" customHeight="1">
      <c r="A27" s="551" t="s">
        <v>68</v>
      </c>
      <c r="B27" s="551"/>
      <c r="C27" s="556" t="s">
        <v>69</v>
      </c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3" t="s">
        <v>70</v>
      </c>
      <c r="AD27" s="553"/>
      <c r="AE27" s="553"/>
      <c r="AF27" s="553"/>
      <c r="AG27" s="541">
        <f t="shared" si="0"/>
        <v>16168424</v>
      </c>
      <c r="AH27" s="541"/>
      <c r="AI27" s="541"/>
      <c r="AJ27" s="541"/>
      <c r="AK27" s="542">
        <f t="shared" si="1"/>
        <v>0</v>
      </c>
      <c r="AL27" s="542">
        <f t="shared" si="1"/>
        <v>16168424</v>
      </c>
      <c r="AM27" s="554">
        <v>3213659</v>
      </c>
      <c r="AN27" s="554"/>
      <c r="AO27" s="543">
        <f t="shared" si="2"/>
        <v>3213659</v>
      </c>
      <c r="AP27" s="554">
        <v>7188507</v>
      </c>
      <c r="AQ27" s="554"/>
      <c r="AR27" s="544">
        <f t="shared" si="3"/>
        <v>7188507</v>
      </c>
      <c r="AS27" s="554">
        <v>5766258</v>
      </c>
      <c r="AT27" s="557"/>
      <c r="AU27" s="544">
        <f t="shared" si="4"/>
        <v>5766258</v>
      </c>
    </row>
    <row r="28" spans="1:47" ht="19.5" customHeight="1">
      <c r="A28" s="539" t="s">
        <v>71</v>
      </c>
      <c r="B28" s="539"/>
      <c r="C28" s="550" t="s">
        <v>72</v>
      </c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48" t="s">
        <v>73</v>
      </c>
      <c r="AD28" s="548"/>
      <c r="AE28" s="548"/>
      <c r="AF28" s="548"/>
      <c r="AG28" s="541">
        <f t="shared" si="0"/>
        <v>56300</v>
      </c>
      <c r="AH28" s="541"/>
      <c r="AI28" s="541"/>
      <c r="AJ28" s="541"/>
      <c r="AK28" s="542">
        <f t="shared" si="1"/>
        <v>0</v>
      </c>
      <c r="AL28" s="542">
        <f t="shared" si="1"/>
        <v>56300</v>
      </c>
      <c r="AM28" s="544"/>
      <c r="AN28" s="544"/>
      <c r="AO28" s="543">
        <f t="shared" si="2"/>
        <v>0</v>
      </c>
      <c r="AP28" s="544">
        <v>50000</v>
      </c>
      <c r="AQ28" s="544"/>
      <c r="AR28" s="544">
        <f t="shared" si="3"/>
        <v>50000</v>
      </c>
      <c r="AS28" s="544">
        <v>6300</v>
      </c>
      <c r="AT28" s="532"/>
      <c r="AU28" s="544">
        <f t="shared" si="4"/>
        <v>6300</v>
      </c>
    </row>
    <row r="29" spans="1:47" ht="19.5" customHeight="1">
      <c r="A29" s="539" t="s">
        <v>74</v>
      </c>
      <c r="B29" s="539"/>
      <c r="C29" s="550" t="s">
        <v>75</v>
      </c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48" t="s">
        <v>76</v>
      </c>
      <c r="AD29" s="548"/>
      <c r="AE29" s="548"/>
      <c r="AF29" s="548"/>
      <c r="AG29" s="541">
        <f t="shared" si="0"/>
        <v>26552703</v>
      </c>
      <c r="AH29" s="541"/>
      <c r="AI29" s="541"/>
      <c r="AJ29" s="541"/>
      <c r="AK29" s="542">
        <f t="shared" si="1"/>
        <v>0</v>
      </c>
      <c r="AL29" s="542">
        <f t="shared" si="1"/>
        <v>26552703</v>
      </c>
      <c r="AM29" s="544">
        <v>2175000</v>
      </c>
      <c r="AN29" s="544"/>
      <c r="AO29" s="543">
        <f t="shared" si="2"/>
        <v>2175000</v>
      </c>
      <c r="AP29" s="544">
        <v>970000</v>
      </c>
      <c r="AQ29" s="544"/>
      <c r="AR29" s="544">
        <f t="shared" si="3"/>
        <v>970000</v>
      </c>
      <c r="AS29" s="544">
        <v>23407703</v>
      </c>
      <c r="AT29" s="532"/>
      <c r="AU29" s="544">
        <f t="shared" si="4"/>
        <v>23407703</v>
      </c>
    </row>
    <row r="30" spans="1:47" ht="19.5" customHeight="1">
      <c r="A30" s="539" t="s">
        <v>77</v>
      </c>
      <c r="B30" s="539"/>
      <c r="C30" s="550" t="s">
        <v>78</v>
      </c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48" t="s">
        <v>79</v>
      </c>
      <c r="AD30" s="548"/>
      <c r="AE30" s="548"/>
      <c r="AF30" s="548"/>
      <c r="AG30" s="541">
        <f t="shared" si="0"/>
        <v>0</v>
      </c>
      <c r="AH30" s="541"/>
      <c r="AI30" s="541"/>
      <c r="AJ30" s="541"/>
      <c r="AK30" s="542">
        <f t="shared" si="1"/>
        <v>0</v>
      </c>
      <c r="AL30" s="542">
        <f t="shared" si="1"/>
        <v>0</v>
      </c>
      <c r="AM30" s="544"/>
      <c r="AN30" s="544"/>
      <c r="AO30" s="543">
        <f t="shared" si="2"/>
        <v>0</v>
      </c>
      <c r="AP30" s="544"/>
      <c r="AQ30" s="544"/>
      <c r="AR30" s="544">
        <f t="shared" si="3"/>
        <v>0</v>
      </c>
      <c r="AS30" s="544"/>
      <c r="AT30" s="532"/>
      <c r="AU30" s="544">
        <f t="shared" si="4"/>
        <v>0</v>
      </c>
    </row>
    <row r="31" spans="1:47" ht="19.5" customHeight="1">
      <c r="A31" s="551" t="s">
        <v>80</v>
      </c>
      <c r="B31" s="551"/>
      <c r="C31" s="556" t="s">
        <v>81</v>
      </c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3" t="s">
        <v>82</v>
      </c>
      <c r="AD31" s="553"/>
      <c r="AE31" s="553"/>
      <c r="AF31" s="553"/>
      <c r="AG31" s="541">
        <f t="shared" si="0"/>
        <v>26609003</v>
      </c>
      <c r="AH31" s="541"/>
      <c r="AI31" s="541"/>
      <c r="AJ31" s="541"/>
      <c r="AK31" s="542">
        <f t="shared" si="1"/>
        <v>0</v>
      </c>
      <c r="AL31" s="542">
        <f t="shared" si="1"/>
        <v>26609003</v>
      </c>
      <c r="AM31" s="544">
        <f>SUM(AM28:AM30)</f>
        <v>2175000</v>
      </c>
      <c r="AN31" s="544"/>
      <c r="AO31" s="543">
        <f t="shared" si="2"/>
        <v>2175000</v>
      </c>
      <c r="AP31" s="544">
        <f>SUM(AP28:AP30)</f>
        <v>1020000</v>
      </c>
      <c r="AQ31" s="544"/>
      <c r="AR31" s="544">
        <f t="shared" si="3"/>
        <v>1020000</v>
      </c>
      <c r="AS31" s="544">
        <f>SUM(AS28:AS30)</f>
        <v>23414003</v>
      </c>
      <c r="AT31" s="532"/>
      <c r="AU31" s="544">
        <f t="shared" si="4"/>
        <v>23414003</v>
      </c>
    </row>
    <row r="32" spans="1:47" ht="19.5" customHeight="1">
      <c r="A32" s="539" t="s">
        <v>83</v>
      </c>
      <c r="B32" s="539"/>
      <c r="C32" s="550" t="s">
        <v>84</v>
      </c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48" t="s">
        <v>85</v>
      </c>
      <c r="AD32" s="548"/>
      <c r="AE32" s="548"/>
      <c r="AF32" s="548"/>
      <c r="AG32" s="541">
        <f t="shared" si="0"/>
        <v>1005117</v>
      </c>
      <c r="AH32" s="541"/>
      <c r="AI32" s="541"/>
      <c r="AJ32" s="541"/>
      <c r="AK32" s="542">
        <f t="shared" si="1"/>
        <v>0</v>
      </c>
      <c r="AL32" s="542">
        <f t="shared" si="1"/>
        <v>1005117</v>
      </c>
      <c r="AM32" s="544">
        <v>281517</v>
      </c>
      <c r="AN32" s="544"/>
      <c r="AO32" s="543">
        <f t="shared" si="2"/>
        <v>281517</v>
      </c>
      <c r="AP32" s="544">
        <v>400000</v>
      </c>
      <c r="AQ32" s="544"/>
      <c r="AR32" s="544">
        <f t="shared" si="3"/>
        <v>400000</v>
      </c>
      <c r="AS32" s="544">
        <v>323600</v>
      </c>
      <c r="AT32" s="532"/>
      <c r="AU32" s="544">
        <f t="shared" si="4"/>
        <v>323600</v>
      </c>
    </row>
    <row r="33" spans="1:47" ht="19.5" customHeight="1">
      <c r="A33" s="539" t="s">
        <v>86</v>
      </c>
      <c r="B33" s="539"/>
      <c r="C33" s="550" t="s">
        <v>87</v>
      </c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48" t="s">
        <v>88</v>
      </c>
      <c r="AD33" s="548"/>
      <c r="AE33" s="548"/>
      <c r="AF33" s="548"/>
      <c r="AG33" s="541">
        <f t="shared" si="0"/>
        <v>590600</v>
      </c>
      <c r="AH33" s="541"/>
      <c r="AI33" s="541"/>
      <c r="AJ33" s="541"/>
      <c r="AK33" s="542">
        <f t="shared" si="1"/>
        <v>0</v>
      </c>
      <c r="AL33" s="542">
        <f t="shared" si="1"/>
        <v>590600</v>
      </c>
      <c r="AM33" s="544">
        <v>140000</v>
      </c>
      <c r="AN33" s="544"/>
      <c r="AO33" s="543">
        <f t="shared" si="2"/>
        <v>140000</v>
      </c>
      <c r="AP33" s="544">
        <v>350000</v>
      </c>
      <c r="AQ33" s="544"/>
      <c r="AR33" s="544">
        <f t="shared" si="3"/>
        <v>350000</v>
      </c>
      <c r="AS33" s="544">
        <v>100600</v>
      </c>
      <c r="AT33" s="532"/>
      <c r="AU33" s="544">
        <f t="shared" si="4"/>
        <v>100600</v>
      </c>
    </row>
    <row r="34" spans="1:47" ht="19.5" customHeight="1">
      <c r="A34" s="551" t="s">
        <v>89</v>
      </c>
      <c r="B34" s="551"/>
      <c r="C34" s="556" t="s">
        <v>90</v>
      </c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6"/>
      <c r="AC34" s="553" t="s">
        <v>91</v>
      </c>
      <c r="AD34" s="553"/>
      <c r="AE34" s="553"/>
      <c r="AF34" s="553"/>
      <c r="AG34" s="541">
        <f t="shared" si="0"/>
        <v>1595717</v>
      </c>
      <c r="AH34" s="541"/>
      <c r="AI34" s="541"/>
      <c r="AJ34" s="541"/>
      <c r="AK34" s="542">
        <f t="shared" si="1"/>
        <v>0</v>
      </c>
      <c r="AL34" s="542">
        <f t="shared" si="1"/>
        <v>1595717</v>
      </c>
      <c r="AM34" s="554">
        <f>SUM(AM32:AM33)</f>
        <v>421517</v>
      </c>
      <c r="AN34" s="554"/>
      <c r="AO34" s="543">
        <f t="shared" si="2"/>
        <v>421517</v>
      </c>
      <c r="AP34" s="554">
        <f>SUM(AP32:AP33)</f>
        <v>750000</v>
      </c>
      <c r="AQ34" s="554"/>
      <c r="AR34" s="544">
        <f t="shared" si="3"/>
        <v>750000</v>
      </c>
      <c r="AS34" s="554">
        <f>SUM(AS32:AS33)</f>
        <v>424200</v>
      </c>
      <c r="AT34" s="532"/>
      <c r="AU34" s="544">
        <f t="shared" si="4"/>
        <v>424200</v>
      </c>
    </row>
    <row r="35" spans="1:47" ht="19.5" customHeight="1">
      <c r="A35" s="539" t="s">
        <v>92</v>
      </c>
      <c r="B35" s="539"/>
      <c r="C35" s="550" t="s">
        <v>93</v>
      </c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48" t="s">
        <v>94</v>
      </c>
      <c r="AD35" s="548"/>
      <c r="AE35" s="548"/>
      <c r="AF35" s="548"/>
      <c r="AG35" s="541">
        <f t="shared" si="0"/>
        <v>5789000</v>
      </c>
      <c r="AH35" s="541"/>
      <c r="AI35" s="541"/>
      <c r="AJ35" s="541"/>
      <c r="AK35" s="542">
        <f t="shared" si="1"/>
        <v>0</v>
      </c>
      <c r="AL35" s="542">
        <f t="shared" si="1"/>
        <v>5789000</v>
      </c>
      <c r="AM35" s="544">
        <v>4289000</v>
      </c>
      <c r="AN35" s="544"/>
      <c r="AO35" s="543">
        <f t="shared" si="2"/>
        <v>4289000</v>
      </c>
      <c r="AP35" s="544"/>
      <c r="AQ35" s="544"/>
      <c r="AR35" s="544">
        <f t="shared" si="3"/>
        <v>0</v>
      </c>
      <c r="AS35" s="544">
        <v>1500000</v>
      </c>
      <c r="AT35" s="532"/>
      <c r="AU35" s="544">
        <f t="shared" si="4"/>
        <v>1500000</v>
      </c>
    </row>
    <row r="36" spans="1:47" ht="19.5" customHeight="1">
      <c r="A36" s="539" t="s">
        <v>95</v>
      </c>
      <c r="B36" s="539"/>
      <c r="C36" s="550" t="s">
        <v>96</v>
      </c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48" t="s">
        <v>97</v>
      </c>
      <c r="AD36" s="548"/>
      <c r="AE36" s="548"/>
      <c r="AF36" s="548"/>
      <c r="AG36" s="541">
        <f t="shared" si="0"/>
        <v>5570648</v>
      </c>
      <c r="AH36" s="541"/>
      <c r="AI36" s="541"/>
      <c r="AJ36" s="541"/>
      <c r="AK36" s="542">
        <f t="shared" si="1"/>
        <v>0</v>
      </c>
      <c r="AL36" s="542">
        <f t="shared" si="1"/>
        <v>5570648</v>
      </c>
      <c r="AM36" s="544">
        <v>4900648</v>
      </c>
      <c r="AN36" s="544"/>
      <c r="AO36" s="543">
        <f t="shared" si="2"/>
        <v>4900648</v>
      </c>
      <c r="AP36" s="544"/>
      <c r="AQ36" s="544"/>
      <c r="AR36" s="544">
        <f t="shared" si="3"/>
        <v>0</v>
      </c>
      <c r="AS36" s="544">
        <v>670000</v>
      </c>
      <c r="AT36" s="532"/>
      <c r="AU36" s="544">
        <f t="shared" si="4"/>
        <v>670000</v>
      </c>
    </row>
    <row r="37" spans="1:47" ht="19.5" customHeight="1">
      <c r="A37" s="539" t="s">
        <v>98</v>
      </c>
      <c r="B37" s="539"/>
      <c r="C37" s="550" t="s">
        <v>99</v>
      </c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48" t="s">
        <v>100</v>
      </c>
      <c r="AD37" s="548"/>
      <c r="AE37" s="548"/>
      <c r="AF37" s="548"/>
      <c r="AG37" s="541">
        <f t="shared" si="0"/>
        <v>0</v>
      </c>
      <c r="AH37" s="541"/>
      <c r="AI37" s="541"/>
      <c r="AJ37" s="541"/>
      <c r="AK37" s="542">
        <f t="shared" si="1"/>
        <v>0</v>
      </c>
      <c r="AL37" s="542">
        <f t="shared" si="1"/>
        <v>0</v>
      </c>
      <c r="AM37" s="544"/>
      <c r="AN37" s="544"/>
      <c r="AO37" s="543">
        <f t="shared" si="2"/>
        <v>0</v>
      </c>
      <c r="AP37" s="544"/>
      <c r="AQ37" s="544"/>
      <c r="AR37" s="544">
        <f t="shared" si="3"/>
        <v>0</v>
      </c>
      <c r="AS37" s="544"/>
      <c r="AT37" s="532"/>
      <c r="AU37" s="544">
        <f t="shared" si="4"/>
        <v>0</v>
      </c>
    </row>
    <row r="38" spans="1:47" ht="19.5" customHeight="1">
      <c r="A38" s="539" t="s">
        <v>101</v>
      </c>
      <c r="B38" s="539"/>
      <c r="C38" s="550" t="s">
        <v>102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48" t="s">
        <v>103</v>
      </c>
      <c r="AD38" s="548"/>
      <c r="AE38" s="548"/>
      <c r="AF38" s="548"/>
      <c r="AG38" s="541">
        <f t="shared" si="0"/>
        <v>2626210</v>
      </c>
      <c r="AH38" s="541"/>
      <c r="AI38" s="541"/>
      <c r="AJ38" s="541"/>
      <c r="AK38" s="542">
        <f t="shared" si="1"/>
        <v>0</v>
      </c>
      <c r="AL38" s="542">
        <f t="shared" si="1"/>
        <v>2626210</v>
      </c>
      <c r="AM38" s="544">
        <v>754210</v>
      </c>
      <c r="AN38" s="544"/>
      <c r="AO38" s="543">
        <f t="shared" si="2"/>
        <v>754210</v>
      </c>
      <c r="AP38" s="544">
        <v>100000</v>
      </c>
      <c r="AQ38" s="544"/>
      <c r="AR38" s="544">
        <f t="shared" si="3"/>
        <v>100000</v>
      </c>
      <c r="AS38" s="544">
        <v>1772000</v>
      </c>
      <c r="AT38" s="532"/>
      <c r="AU38" s="544">
        <f t="shared" si="4"/>
        <v>1772000</v>
      </c>
    </row>
    <row r="39" spans="1:47" ht="19.5" customHeight="1">
      <c r="A39" s="539" t="s">
        <v>104</v>
      </c>
      <c r="B39" s="539"/>
      <c r="C39" s="370" t="s">
        <v>105</v>
      </c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548" t="s">
        <v>106</v>
      </c>
      <c r="AD39" s="548"/>
      <c r="AE39" s="548"/>
      <c r="AF39" s="548"/>
      <c r="AG39" s="541">
        <f t="shared" si="0"/>
        <v>650000</v>
      </c>
      <c r="AH39" s="541"/>
      <c r="AI39" s="541"/>
      <c r="AJ39" s="541"/>
      <c r="AK39" s="542">
        <f t="shared" si="1"/>
        <v>0</v>
      </c>
      <c r="AL39" s="542">
        <f t="shared" si="1"/>
        <v>650000</v>
      </c>
      <c r="AM39" s="544">
        <v>650000</v>
      </c>
      <c r="AN39" s="544"/>
      <c r="AO39" s="543">
        <f t="shared" si="2"/>
        <v>650000</v>
      </c>
      <c r="AP39" s="544"/>
      <c r="AQ39" s="544"/>
      <c r="AR39" s="544">
        <f t="shared" si="3"/>
        <v>0</v>
      </c>
      <c r="AS39" s="544"/>
      <c r="AT39" s="532"/>
      <c r="AU39" s="544">
        <f t="shared" si="4"/>
        <v>0</v>
      </c>
    </row>
    <row r="40" spans="1:47" ht="19.5" customHeight="1">
      <c r="A40" s="539" t="s">
        <v>107</v>
      </c>
      <c r="B40" s="539"/>
      <c r="C40" s="555" t="s">
        <v>108</v>
      </c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48" t="s">
        <v>109</v>
      </c>
      <c r="AD40" s="548"/>
      <c r="AE40" s="548"/>
      <c r="AF40" s="548"/>
      <c r="AG40" s="541">
        <f t="shared" si="0"/>
        <v>1565500</v>
      </c>
      <c r="AH40" s="541"/>
      <c r="AI40" s="541"/>
      <c r="AJ40" s="541"/>
      <c r="AK40" s="542">
        <f t="shared" si="1"/>
        <v>0</v>
      </c>
      <c r="AL40" s="542">
        <f t="shared" si="1"/>
        <v>1565500</v>
      </c>
      <c r="AM40" s="544">
        <v>528500</v>
      </c>
      <c r="AN40" s="544"/>
      <c r="AO40" s="543">
        <f t="shared" si="2"/>
        <v>528500</v>
      </c>
      <c r="AP40" s="544">
        <v>900000</v>
      </c>
      <c r="AQ40" s="544"/>
      <c r="AR40" s="544">
        <f t="shared" si="3"/>
        <v>900000</v>
      </c>
      <c r="AS40" s="544">
        <v>137000</v>
      </c>
      <c r="AT40" s="532"/>
      <c r="AU40" s="544">
        <f t="shared" si="4"/>
        <v>137000</v>
      </c>
    </row>
    <row r="41" spans="1:47" ht="19.5" customHeight="1">
      <c r="A41" s="539" t="s">
        <v>110</v>
      </c>
      <c r="B41" s="539"/>
      <c r="C41" s="550" t="s">
        <v>111</v>
      </c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48" t="s">
        <v>112</v>
      </c>
      <c r="AD41" s="548"/>
      <c r="AE41" s="548"/>
      <c r="AF41" s="548"/>
      <c r="AG41" s="541">
        <f t="shared" si="0"/>
        <v>5654782</v>
      </c>
      <c r="AH41" s="541"/>
      <c r="AI41" s="541"/>
      <c r="AJ41" s="541"/>
      <c r="AK41" s="542">
        <f t="shared" si="1"/>
        <v>0</v>
      </c>
      <c r="AL41" s="542">
        <f t="shared" si="1"/>
        <v>5654782</v>
      </c>
      <c r="AM41" s="544">
        <v>2969000</v>
      </c>
      <c r="AN41" s="544"/>
      <c r="AO41" s="543">
        <f t="shared" si="2"/>
        <v>2969000</v>
      </c>
      <c r="AP41" s="544">
        <v>1200000</v>
      </c>
      <c r="AQ41" s="544"/>
      <c r="AR41" s="544">
        <f t="shared" si="3"/>
        <v>1200000</v>
      </c>
      <c r="AS41" s="544">
        <v>1485782</v>
      </c>
      <c r="AT41" s="532"/>
      <c r="AU41" s="544">
        <f t="shared" si="4"/>
        <v>1485782</v>
      </c>
    </row>
    <row r="42" spans="1:47" ht="19.5" customHeight="1">
      <c r="A42" s="551" t="s">
        <v>113</v>
      </c>
      <c r="B42" s="551"/>
      <c r="C42" s="556" t="s">
        <v>114</v>
      </c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3" t="s">
        <v>115</v>
      </c>
      <c r="AD42" s="553"/>
      <c r="AE42" s="553"/>
      <c r="AF42" s="553"/>
      <c r="AG42" s="541">
        <f t="shared" si="0"/>
        <v>21856140</v>
      </c>
      <c r="AH42" s="541"/>
      <c r="AI42" s="541"/>
      <c r="AJ42" s="541"/>
      <c r="AK42" s="542">
        <f t="shared" si="1"/>
        <v>0</v>
      </c>
      <c r="AL42" s="542">
        <f t="shared" si="1"/>
        <v>21856140</v>
      </c>
      <c r="AM42" s="554">
        <f>SUM(AM35:AM41)</f>
        <v>14091358</v>
      </c>
      <c r="AN42" s="554"/>
      <c r="AO42" s="543">
        <f t="shared" si="2"/>
        <v>14091358</v>
      </c>
      <c r="AP42" s="554">
        <f>SUM(AP35:AP41)</f>
        <v>2200000</v>
      </c>
      <c r="AQ42" s="554"/>
      <c r="AR42" s="544">
        <f t="shared" si="3"/>
        <v>2200000</v>
      </c>
      <c r="AS42" s="554">
        <f>SUM(AS35:AS41)</f>
        <v>5564782</v>
      </c>
      <c r="AT42" s="532"/>
      <c r="AU42" s="544">
        <f t="shared" si="4"/>
        <v>5564782</v>
      </c>
    </row>
    <row r="43" spans="1:47" ht="19.5" customHeight="1">
      <c r="A43" s="539" t="s">
        <v>116</v>
      </c>
      <c r="B43" s="539"/>
      <c r="C43" s="550" t="s">
        <v>117</v>
      </c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48" t="s">
        <v>118</v>
      </c>
      <c r="AD43" s="548"/>
      <c r="AE43" s="548"/>
      <c r="AF43" s="548"/>
      <c r="AG43" s="541">
        <f t="shared" si="0"/>
        <v>80000</v>
      </c>
      <c r="AH43" s="541"/>
      <c r="AI43" s="541"/>
      <c r="AJ43" s="541"/>
      <c r="AK43" s="542">
        <f t="shared" si="1"/>
        <v>0</v>
      </c>
      <c r="AL43" s="542">
        <f t="shared" si="1"/>
        <v>80000</v>
      </c>
      <c r="AM43" s="544">
        <v>30000</v>
      </c>
      <c r="AN43" s="544"/>
      <c r="AO43" s="543">
        <f t="shared" si="2"/>
        <v>30000</v>
      </c>
      <c r="AP43" s="544">
        <v>50000</v>
      </c>
      <c r="AQ43" s="544"/>
      <c r="AR43" s="544">
        <f t="shared" si="3"/>
        <v>50000</v>
      </c>
      <c r="AS43" s="544"/>
      <c r="AT43" s="532"/>
      <c r="AU43" s="544">
        <f t="shared" si="4"/>
        <v>0</v>
      </c>
    </row>
    <row r="44" spans="1:47" ht="19.5" customHeight="1">
      <c r="A44" s="539" t="s">
        <v>119</v>
      </c>
      <c r="B44" s="539"/>
      <c r="C44" s="550" t="s">
        <v>120</v>
      </c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  <c r="T44" s="550"/>
      <c r="U44" s="550"/>
      <c r="V44" s="550"/>
      <c r="W44" s="550"/>
      <c r="X44" s="550"/>
      <c r="Y44" s="550"/>
      <c r="Z44" s="550"/>
      <c r="AA44" s="550"/>
      <c r="AB44" s="550"/>
      <c r="AC44" s="548" t="s">
        <v>121</v>
      </c>
      <c r="AD44" s="548"/>
      <c r="AE44" s="548"/>
      <c r="AF44" s="548"/>
      <c r="AG44" s="541">
        <f t="shared" si="0"/>
        <v>0</v>
      </c>
      <c r="AH44" s="541"/>
      <c r="AI44" s="541"/>
      <c r="AJ44" s="541"/>
      <c r="AK44" s="542">
        <f t="shared" si="1"/>
        <v>0</v>
      </c>
      <c r="AL44" s="542">
        <f t="shared" si="1"/>
        <v>0</v>
      </c>
      <c r="AM44" s="544"/>
      <c r="AN44" s="544"/>
      <c r="AO44" s="543">
        <f t="shared" si="2"/>
        <v>0</v>
      </c>
      <c r="AP44" s="544"/>
      <c r="AQ44" s="544"/>
      <c r="AR44" s="544">
        <f t="shared" si="3"/>
        <v>0</v>
      </c>
      <c r="AS44" s="544"/>
      <c r="AT44" s="532"/>
      <c r="AU44" s="544">
        <f t="shared" si="4"/>
        <v>0</v>
      </c>
    </row>
    <row r="45" spans="1:47" ht="19.5" customHeight="1">
      <c r="A45" s="551" t="s">
        <v>122</v>
      </c>
      <c r="B45" s="551"/>
      <c r="C45" s="556" t="s">
        <v>123</v>
      </c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3" t="s">
        <v>124</v>
      </c>
      <c r="AD45" s="553"/>
      <c r="AE45" s="553"/>
      <c r="AF45" s="553"/>
      <c r="AG45" s="541">
        <f t="shared" si="0"/>
        <v>80000</v>
      </c>
      <c r="AH45" s="541"/>
      <c r="AI45" s="541"/>
      <c r="AJ45" s="541"/>
      <c r="AK45" s="542">
        <f t="shared" si="1"/>
        <v>0</v>
      </c>
      <c r="AL45" s="542">
        <f t="shared" si="1"/>
        <v>80000</v>
      </c>
      <c r="AM45" s="554">
        <f>SUM(AM43:AM44)</f>
        <v>30000</v>
      </c>
      <c r="AN45" s="554"/>
      <c r="AO45" s="543">
        <f t="shared" si="2"/>
        <v>30000</v>
      </c>
      <c r="AP45" s="554">
        <f>SUM(AP43:AP44)</f>
        <v>50000</v>
      </c>
      <c r="AQ45" s="554"/>
      <c r="AR45" s="544">
        <f t="shared" si="3"/>
        <v>50000</v>
      </c>
      <c r="AS45" s="554">
        <f>SUM(AS43:AS44)</f>
        <v>0</v>
      </c>
      <c r="AT45" s="532"/>
      <c r="AU45" s="544">
        <f t="shared" si="4"/>
        <v>0</v>
      </c>
    </row>
    <row r="46" spans="1:47" ht="19.5" customHeight="1">
      <c r="A46" s="539" t="s">
        <v>125</v>
      </c>
      <c r="B46" s="539"/>
      <c r="C46" s="550" t="s">
        <v>126</v>
      </c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0"/>
      <c r="AB46" s="550"/>
      <c r="AC46" s="548" t="s">
        <v>127</v>
      </c>
      <c r="AD46" s="548"/>
      <c r="AE46" s="548"/>
      <c r="AF46" s="548"/>
      <c r="AG46" s="541">
        <f t="shared" si="0"/>
        <v>10821893</v>
      </c>
      <c r="AH46" s="541"/>
      <c r="AI46" s="541"/>
      <c r="AJ46" s="541"/>
      <c r="AK46" s="542">
        <f t="shared" si="1"/>
        <v>0</v>
      </c>
      <c r="AL46" s="542">
        <f t="shared" si="1"/>
        <v>10821893</v>
      </c>
      <c r="AM46" s="544">
        <v>4348793</v>
      </c>
      <c r="AN46" s="544"/>
      <c r="AO46" s="543">
        <f t="shared" si="2"/>
        <v>4348793</v>
      </c>
      <c r="AP46" s="544">
        <v>550000</v>
      </c>
      <c r="AQ46" s="544"/>
      <c r="AR46" s="544">
        <f t="shared" si="3"/>
        <v>550000</v>
      </c>
      <c r="AS46" s="544">
        <v>5923100</v>
      </c>
      <c r="AT46" s="532"/>
      <c r="AU46" s="544">
        <f t="shared" si="4"/>
        <v>5923100</v>
      </c>
    </row>
    <row r="47" spans="1:47" ht="19.5" customHeight="1">
      <c r="A47" s="539" t="s">
        <v>128</v>
      </c>
      <c r="B47" s="539"/>
      <c r="C47" s="550" t="s">
        <v>129</v>
      </c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48" t="s">
        <v>130</v>
      </c>
      <c r="AD47" s="548"/>
      <c r="AE47" s="548"/>
      <c r="AF47" s="548"/>
      <c r="AG47" s="541">
        <f t="shared" si="0"/>
        <v>3400000</v>
      </c>
      <c r="AH47" s="541"/>
      <c r="AI47" s="541"/>
      <c r="AJ47" s="541"/>
      <c r="AK47" s="542">
        <f t="shared" si="1"/>
        <v>0</v>
      </c>
      <c r="AL47" s="542">
        <f t="shared" si="1"/>
        <v>3400000</v>
      </c>
      <c r="AM47" s="544"/>
      <c r="AN47" s="544"/>
      <c r="AO47" s="543">
        <f t="shared" si="2"/>
        <v>0</v>
      </c>
      <c r="AP47" s="544"/>
      <c r="AQ47" s="544"/>
      <c r="AR47" s="544">
        <f t="shared" si="3"/>
        <v>0</v>
      </c>
      <c r="AS47" s="544">
        <v>3400000</v>
      </c>
      <c r="AT47" s="532"/>
      <c r="AU47" s="544">
        <f t="shared" si="4"/>
        <v>3400000</v>
      </c>
    </row>
    <row r="48" spans="1:47" ht="19.5" customHeight="1">
      <c r="A48" s="539" t="s">
        <v>131</v>
      </c>
      <c r="B48" s="539"/>
      <c r="C48" s="550" t="s">
        <v>132</v>
      </c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48" t="s">
        <v>133</v>
      </c>
      <c r="AD48" s="548"/>
      <c r="AE48" s="548"/>
      <c r="AF48" s="548"/>
      <c r="AG48" s="541">
        <f t="shared" si="0"/>
        <v>0</v>
      </c>
      <c r="AH48" s="541"/>
      <c r="AI48" s="541"/>
      <c r="AJ48" s="541"/>
      <c r="AK48" s="542">
        <f t="shared" si="1"/>
        <v>0</v>
      </c>
      <c r="AL48" s="542">
        <f t="shared" si="1"/>
        <v>0</v>
      </c>
      <c r="AM48" s="544"/>
      <c r="AN48" s="544"/>
      <c r="AO48" s="543">
        <f t="shared" si="2"/>
        <v>0</v>
      </c>
      <c r="AP48" s="544"/>
      <c r="AQ48" s="544"/>
      <c r="AR48" s="544">
        <f t="shared" si="3"/>
        <v>0</v>
      </c>
      <c r="AS48" s="544"/>
      <c r="AT48" s="532"/>
      <c r="AU48" s="544">
        <f t="shared" si="4"/>
        <v>0</v>
      </c>
    </row>
    <row r="49" spans="1:47" ht="19.5" customHeight="1">
      <c r="A49" s="539" t="s">
        <v>134</v>
      </c>
      <c r="B49" s="539"/>
      <c r="C49" s="550" t="s">
        <v>135</v>
      </c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  <c r="S49" s="550"/>
      <c r="T49" s="550"/>
      <c r="U49" s="550"/>
      <c r="V49" s="550"/>
      <c r="W49" s="550"/>
      <c r="X49" s="550"/>
      <c r="Y49" s="550"/>
      <c r="Z49" s="550"/>
      <c r="AA49" s="550"/>
      <c r="AB49" s="550"/>
      <c r="AC49" s="548" t="s">
        <v>136</v>
      </c>
      <c r="AD49" s="548"/>
      <c r="AE49" s="548"/>
      <c r="AF49" s="548"/>
      <c r="AG49" s="541">
        <f t="shared" si="0"/>
        <v>0</v>
      </c>
      <c r="AH49" s="541"/>
      <c r="AI49" s="541"/>
      <c r="AJ49" s="541"/>
      <c r="AK49" s="542">
        <f t="shared" si="1"/>
        <v>0</v>
      </c>
      <c r="AL49" s="542">
        <f t="shared" si="1"/>
        <v>0</v>
      </c>
      <c r="AM49" s="544"/>
      <c r="AN49" s="544"/>
      <c r="AO49" s="543">
        <f t="shared" si="2"/>
        <v>0</v>
      </c>
      <c r="AP49" s="544"/>
      <c r="AQ49" s="544"/>
      <c r="AR49" s="544">
        <f t="shared" si="3"/>
        <v>0</v>
      </c>
      <c r="AS49" s="544"/>
      <c r="AT49" s="532"/>
      <c r="AU49" s="544">
        <f t="shared" si="4"/>
        <v>0</v>
      </c>
    </row>
    <row r="50" spans="1:47" ht="19.5" customHeight="1">
      <c r="A50" s="539" t="s">
        <v>137</v>
      </c>
      <c r="B50" s="539"/>
      <c r="C50" s="550" t="s">
        <v>138</v>
      </c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0"/>
      <c r="AC50" s="548" t="s">
        <v>139</v>
      </c>
      <c r="AD50" s="548"/>
      <c r="AE50" s="548"/>
      <c r="AF50" s="548"/>
      <c r="AG50" s="541">
        <f t="shared" si="0"/>
        <v>30000</v>
      </c>
      <c r="AH50" s="541"/>
      <c r="AI50" s="541"/>
      <c r="AJ50" s="541"/>
      <c r="AK50" s="542">
        <f t="shared" si="1"/>
        <v>0</v>
      </c>
      <c r="AL50" s="542">
        <f t="shared" si="1"/>
        <v>30000</v>
      </c>
      <c r="AM50" s="544"/>
      <c r="AN50" s="544"/>
      <c r="AO50" s="543">
        <f t="shared" si="2"/>
        <v>0</v>
      </c>
      <c r="AP50" s="544">
        <v>30000</v>
      </c>
      <c r="AQ50" s="544"/>
      <c r="AR50" s="544">
        <f t="shared" si="3"/>
        <v>30000</v>
      </c>
      <c r="AS50" s="544"/>
      <c r="AT50" s="532"/>
      <c r="AU50" s="544">
        <f t="shared" si="4"/>
        <v>0</v>
      </c>
    </row>
    <row r="51" spans="1:47" ht="19.5" customHeight="1">
      <c r="A51" s="551" t="s">
        <v>140</v>
      </c>
      <c r="B51" s="551"/>
      <c r="C51" s="556" t="s">
        <v>141</v>
      </c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3" t="s">
        <v>142</v>
      </c>
      <c r="AD51" s="553"/>
      <c r="AE51" s="553"/>
      <c r="AF51" s="553"/>
      <c r="AG51" s="541">
        <f t="shared" si="0"/>
        <v>14251893</v>
      </c>
      <c r="AH51" s="541"/>
      <c r="AI51" s="541"/>
      <c r="AJ51" s="541"/>
      <c r="AK51" s="542">
        <f t="shared" si="1"/>
        <v>0</v>
      </c>
      <c r="AL51" s="542">
        <f t="shared" si="1"/>
        <v>14251893</v>
      </c>
      <c r="AM51" s="554">
        <f>SUM(AM46:AM50)</f>
        <v>4348793</v>
      </c>
      <c r="AN51" s="554"/>
      <c r="AO51" s="543">
        <f t="shared" si="2"/>
        <v>4348793</v>
      </c>
      <c r="AP51" s="554">
        <f>SUM(AP46:AP50)</f>
        <v>580000</v>
      </c>
      <c r="AQ51" s="554"/>
      <c r="AR51" s="544">
        <f t="shared" si="3"/>
        <v>580000</v>
      </c>
      <c r="AS51" s="554">
        <f>SUM(AS46:AS50)</f>
        <v>9323100</v>
      </c>
      <c r="AT51" s="532"/>
      <c r="AU51" s="544">
        <f t="shared" si="4"/>
        <v>9323100</v>
      </c>
    </row>
    <row r="52" spans="1:47" ht="19.5" customHeight="1">
      <c r="A52" s="551" t="s">
        <v>143</v>
      </c>
      <c r="B52" s="551"/>
      <c r="C52" s="556" t="s">
        <v>144</v>
      </c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3" t="s">
        <v>145</v>
      </c>
      <c r="AD52" s="553"/>
      <c r="AE52" s="553"/>
      <c r="AF52" s="553"/>
      <c r="AG52" s="541">
        <f t="shared" si="0"/>
        <v>64392753</v>
      </c>
      <c r="AH52" s="541"/>
      <c r="AI52" s="541"/>
      <c r="AJ52" s="541"/>
      <c r="AK52" s="542">
        <f t="shared" si="1"/>
        <v>0</v>
      </c>
      <c r="AL52" s="542">
        <f t="shared" si="1"/>
        <v>64392753</v>
      </c>
      <c r="AM52" s="554">
        <f>SUM(AM31+AM34+AM42+AM45+AM51)</f>
        <v>21066668</v>
      </c>
      <c r="AN52" s="554"/>
      <c r="AO52" s="543">
        <f t="shared" si="2"/>
        <v>21066668</v>
      </c>
      <c r="AP52" s="554">
        <f>SUM(AP31+AP34+AP42+AP45+AP51)</f>
        <v>4600000</v>
      </c>
      <c r="AQ52" s="554"/>
      <c r="AR52" s="544">
        <f t="shared" si="3"/>
        <v>4600000</v>
      </c>
      <c r="AS52" s="554">
        <f>SUM(AS31+AS34+AS42+AS45+AS51)</f>
        <v>38726085</v>
      </c>
      <c r="AT52" s="532"/>
      <c r="AU52" s="544">
        <f t="shared" si="4"/>
        <v>38726085</v>
      </c>
    </row>
    <row r="53" spans="1:47" ht="19.5" customHeight="1">
      <c r="A53" s="539" t="s">
        <v>146</v>
      </c>
      <c r="B53" s="539"/>
      <c r="C53" s="558" t="s">
        <v>147</v>
      </c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48" t="s">
        <v>148</v>
      </c>
      <c r="AD53" s="548"/>
      <c r="AE53" s="548"/>
      <c r="AF53" s="548"/>
      <c r="AG53" s="541">
        <f t="shared" si="0"/>
        <v>0</v>
      </c>
      <c r="AH53" s="541"/>
      <c r="AI53" s="541"/>
      <c r="AJ53" s="541"/>
      <c r="AK53" s="542">
        <f t="shared" si="1"/>
        <v>0</v>
      </c>
      <c r="AL53" s="542">
        <f t="shared" si="1"/>
        <v>0</v>
      </c>
      <c r="AM53" s="544"/>
      <c r="AN53" s="544"/>
      <c r="AO53" s="543">
        <f t="shared" si="2"/>
        <v>0</v>
      </c>
      <c r="AP53" s="544"/>
      <c r="AQ53" s="544"/>
      <c r="AR53" s="544">
        <f t="shared" si="3"/>
        <v>0</v>
      </c>
      <c r="AS53" s="544"/>
      <c r="AT53" s="532"/>
      <c r="AU53" s="544">
        <f t="shared" si="4"/>
        <v>0</v>
      </c>
    </row>
    <row r="54" spans="1:47" ht="19.5" customHeight="1">
      <c r="A54" s="539" t="s">
        <v>149</v>
      </c>
      <c r="B54" s="539"/>
      <c r="C54" s="558" t="s">
        <v>150</v>
      </c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48" t="s">
        <v>151</v>
      </c>
      <c r="AD54" s="548"/>
      <c r="AE54" s="548"/>
      <c r="AF54" s="548"/>
      <c r="AG54" s="541">
        <f t="shared" si="0"/>
        <v>0</v>
      </c>
      <c r="AH54" s="541"/>
      <c r="AI54" s="541"/>
      <c r="AJ54" s="541"/>
      <c r="AK54" s="542">
        <f t="shared" si="1"/>
        <v>0</v>
      </c>
      <c r="AL54" s="542">
        <f t="shared" si="1"/>
        <v>0</v>
      </c>
      <c r="AM54" s="544"/>
      <c r="AN54" s="544"/>
      <c r="AO54" s="543">
        <f t="shared" si="2"/>
        <v>0</v>
      </c>
      <c r="AP54" s="544"/>
      <c r="AQ54" s="544"/>
      <c r="AR54" s="544">
        <f t="shared" si="3"/>
        <v>0</v>
      </c>
      <c r="AS54" s="544"/>
      <c r="AT54" s="532"/>
      <c r="AU54" s="544">
        <f t="shared" si="4"/>
        <v>0</v>
      </c>
    </row>
    <row r="55" spans="1:47" ht="19.5" customHeight="1">
      <c r="A55" s="539" t="s">
        <v>152</v>
      </c>
      <c r="B55" s="539"/>
      <c r="C55" s="367" t="s">
        <v>153</v>
      </c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548" t="s">
        <v>154</v>
      </c>
      <c r="AD55" s="548"/>
      <c r="AE55" s="548"/>
      <c r="AF55" s="548"/>
      <c r="AG55" s="541">
        <f t="shared" si="0"/>
        <v>0</v>
      </c>
      <c r="AH55" s="541"/>
      <c r="AI55" s="541"/>
      <c r="AJ55" s="541"/>
      <c r="AK55" s="542">
        <f t="shared" si="1"/>
        <v>0</v>
      </c>
      <c r="AL55" s="542">
        <f t="shared" si="1"/>
        <v>0</v>
      </c>
      <c r="AM55" s="544"/>
      <c r="AN55" s="544"/>
      <c r="AO55" s="543">
        <f t="shared" si="2"/>
        <v>0</v>
      </c>
      <c r="AP55" s="544"/>
      <c r="AQ55" s="544"/>
      <c r="AR55" s="544">
        <f t="shared" si="3"/>
        <v>0</v>
      </c>
      <c r="AS55" s="544"/>
      <c r="AT55" s="532"/>
      <c r="AU55" s="544">
        <f t="shared" si="4"/>
        <v>0</v>
      </c>
    </row>
    <row r="56" spans="1:47" ht="19.5" customHeight="1">
      <c r="A56" s="539" t="s">
        <v>155</v>
      </c>
      <c r="B56" s="539"/>
      <c r="C56" s="367" t="s">
        <v>156</v>
      </c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548" t="s">
        <v>157</v>
      </c>
      <c r="AD56" s="548"/>
      <c r="AE56" s="548"/>
      <c r="AF56" s="548"/>
      <c r="AG56" s="541">
        <f t="shared" si="0"/>
        <v>0</v>
      </c>
      <c r="AH56" s="541"/>
      <c r="AI56" s="541"/>
      <c r="AJ56" s="541"/>
      <c r="AK56" s="542">
        <f t="shared" si="1"/>
        <v>0</v>
      </c>
      <c r="AL56" s="542">
        <f t="shared" si="1"/>
        <v>0</v>
      </c>
      <c r="AM56" s="544"/>
      <c r="AN56" s="544"/>
      <c r="AO56" s="543">
        <f t="shared" si="2"/>
        <v>0</v>
      </c>
      <c r="AP56" s="544"/>
      <c r="AQ56" s="544"/>
      <c r="AR56" s="544">
        <f t="shared" si="3"/>
        <v>0</v>
      </c>
      <c r="AS56" s="544"/>
      <c r="AT56" s="532"/>
      <c r="AU56" s="544">
        <f t="shared" si="4"/>
        <v>0</v>
      </c>
    </row>
    <row r="57" spans="1:47" ht="19.5" customHeight="1">
      <c r="A57" s="539" t="s">
        <v>158</v>
      </c>
      <c r="B57" s="539"/>
      <c r="C57" s="367" t="s">
        <v>159</v>
      </c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548" t="s">
        <v>160</v>
      </c>
      <c r="AD57" s="548"/>
      <c r="AE57" s="548"/>
      <c r="AF57" s="548"/>
      <c r="AG57" s="541">
        <f t="shared" si="0"/>
        <v>0</v>
      </c>
      <c r="AH57" s="541"/>
      <c r="AI57" s="541"/>
      <c r="AJ57" s="541"/>
      <c r="AK57" s="542">
        <f t="shared" si="1"/>
        <v>0</v>
      </c>
      <c r="AL57" s="542">
        <f t="shared" si="1"/>
        <v>0</v>
      </c>
      <c r="AM57" s="544"/>
      <c r="AN57" s="544"/>
      <c r="AO57" s="543">
        <f t="shared" si="2"/>
        <v>0</v>
      </c>
      <c r="AP57" s="544"/>
      <c r="AQ57" s="544"/>
      <c r="AR57" s="544">
        <f t="shared" si="3"/>
        <v>0</v>
      </c>
      <c r="AS57" s="544"/>
      <c r="AT57" s="532"/>
      <c r="AU57" s="544">
        <f t="shared" si="4"/>
        <v>0</v>
      </c>
    </row>
    <row r="58" spans="1:47" ht="19.5" customHeight="1">
      <c r="A58" s="539" t="s">
        <v>161</v>
      </c>
      <c r="B58" s="539"/>
      <c r="C58" s="558" t="s">
        <v>162</v>
      </c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  <c r="AC58" s="548" t="s">
        <v>163</v>
      </c>
      <c r="AD58" s="548"/>
      <c r="AE58" s="548"/>
      <c r="AF58" s="548"/>
      <c r="AG58" s="541">
        <f t="shared" si="0"/>
        <v>0</v>
      </c>
      <c r="AH58" s="541"/>
      <c r="AI58" s="541"/>
      <c r="AJ58" s="541"/>
      <c r="AK58" s="542">
        <f t="shared" si="1"/>
        <v>0</v>
      </c>
      <c r="AL58" s="542">
        <f t="shared" si="1"/>
        <v>0</v>
      </c>
      <c r="AM58" s="544"/>
      <c r="AN58" s="544"/>
      <c r="AO58" s="543">
        <f t="shared" si="2"/>
        <v>0</v>
      </c>
      <c r="AP58" s="544"/>
      <c r="AQ58" s="544"/>
      <c r="AR58" s="544">
        <f t="shared" si="3"/>
        <v>0</v>
      </c>
      <c r="AS58" s="544"/>
      <c r="AT58" s="532"/>
      <c r="AU58" s="544">
        <f t="shared" si="4"/>
        <v>0</v>
      </c>
    </row>
    <row r="59" spans="1:47" ht="19.5" customHeight="1">
      <c r="A59" s="539" t="s">
        <v>164</v>
      </c>
      <c r="B59" s="539"/>
      <c r="C59" s="558" t="s">
        <v>703</v>
      </c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48" t="s">
        <v>165</v>
      </c>
      <c r="AD59" s="548"/>
      <c r="AE59" s="548"/>
      <c r="AF59" s="548"/>
      <c r="AG59" s="541">
        <f t="shared" si="0"/>
        <v>0</v>
      </c>
      <c r="AH59" s="541"/>
      <c r="AI59" s="541"/>
      <c r="AJ59" s="541"/>
      <c r="AK59" s="542">
        <f t="shared" si="1"/>
        <v>0</v>
      </c>
      <c r="AL59" s="542">
        <f t="shared" si="1"/>
        <v>0</v>
      </c>
      <c r="AM59" s="544"/>
      <c r="AN59" s="544"/>
      <c r="AO59" s="543">
        <f t="shared" si="2"/>
        <v>0</v>
      </c>
      <c r="AP59" s="544"/>
      <c r="AQ59" s="544"/>
      <c r="AR59" s="544">
        <f t="shared" si="3"/>
        <v>0</v>
      </c>
      <c r="AS59" s="544"/>
      <c r="AT59" s="532"/>
      <c r="AU59" s="544">
        <f t="shared" si="4"/>
        <v>0</v>
      </c>
    </row>
    <row r="60" spans="1:47" ht="19.5" customHeight="1">
      <c r="A60" s="539" t="s">
        <v>166</v>
      </c>
      <c r="B60" s="539"/>
      <c r="C60" s="558" t="s">
        <v>167</v>
      </c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48" t="s">
        <v>168</v>
      </c>
      <c r="AD60" s="548"/>
      <c r="AE60" s="548"/>
      <c r="AF60" s="548"/>
      <c r="AG60" s="541">
        <f t="shared" si="0"/>
        <v>9664589</v>
      </c>
      <c r="AH60" s="541"/>
      <c r="AI60" s="541"/>
      <c r="AJ60" s="541"/>
      <c r="AK60" s="542">
        <f t="shared" si="1"/>
        <v>0</v>
      </c>
      <c r="AL60" s="542">
        <f t="shared" si="1"/>
        <v>9664589</v>
      </c>
      <c r="AM60" s="544">
        <v>9664589</v>
      </c>
      <c r="AN60" s="544"/>
      <c r="AO60" s="543">
        <f t="shared" si="2"/>
        <v>9664589</v>
      </c>
      <c r="AP60" s="544"/>
      <c r="AQ60" s="544"/>
      <c r="AR60" s="544">
        <f t="shared" si="3"/>
        <v>0</v>
      </c>
      <c r="AS60" s="544"/>
      <c r="AT60" s="532"/>
      <c r="AU60" s="544">
        <f t="shared" si="4"/>
        <v>0</v>
      </c>
    </row>
    <row r="61" spans="1:47" ht="19.5" customHeight="1">
      <c r="A61" s="551" t="s">
        <v>169</v>
      </c>
      <c r="B61" s="551"/>
      <c r="C61" s="559" t="s">
        <v>170</v>
      </c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 s="559"/>
      <c r="V61" s="559"/>
      <c r="W61" s="559"/>
      <c r="X61" s="559"/>
      <c r="Y61" s="559"/>
      <c r="Z61" s="559"/>
      <c r="AA61" s="559"/>
      <c r="AB61" s="559"/>
      <c r="AC61" s="553" t="s">
        <v>171</v>
      </c>
      <c r="AD61" s="553"/>
      <c r="AE61" s="553"/>
      <c r="AF61" s="553"/>
      <c r="AG61" s="541">
        <f t="shared" si="0"/>
        <v>9664589</v>
      </c>
      <c r="AH61" s="541"/>
      <c r="AI61" s="541"/>
      <c r="AJ61" s="541"/>
      <c r="AK61" s="542">
        <f t="shared" si="1"/>
        <v>0</v>
      </c>
      <c r="AL61" s="542">
        <f t="shared" si="1"/>
        <v>9664589</v>
      </c>
      <c r="AM61" s="554">
        <f>SUM(AM56:AM60)</f>
        <v>9664589</v>
      </c>
      <c r="AN61" s="554"/>
      <c r="AO61" s="543">
        <f t="shared" si="2"/>
        <v>9664589</v>
      </c>
      <c r="AP61" s="554">
        <f>SUM(AP56:AP60)</f>
        <v>0</v>
      </c>
      <c r="AQ61" s="554"/>
      <c r="AR61" s="544">
        <f t="shared" si="3"/>
        <v>0</v>
      </c>
      <c r="AS61" s="554">
        <f>SUM(AS56:AS60)</f>
        <v>0</v>
      </c>
      <c r="AT61" s="532"/>
      <c r="AU61" s="544">
        <f t="shared" si="4"/>
        <v>0</v>
      </c>
    </row>
    <row r="62" spans="1:47" ht="19.5" customHeight="1">
      <c r="A62" s="539" t="s">
        <v>172</v>
      </c>
      <c r="B62" s="539"/>
      <c r="C62" s="560" t="s">
        <v>173</v>
      </c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48" t="s">
        <v>174</v>
      </c>
      <c r="AD62" s="548"/>
      <c r="AE62" s="548"/>
      <c r="AF62" s="548"/>
      <c r="AG62" s="541">
        <f t="shared" si="0"/>
        <v>0</v>
      </c>
      <c r="AH62" s="541"/>
      <c r="AI62" s="541"/>
      <c r="AJ62" s="541"/>
      <c r="AK62" s="542">
        <f t="shared" si="1"/>
        <v>0</v>
      </c>
      <c r="AL62" s="542">
        <f t="shared" si="1"/>
        <v>0</v>
      </c>
      <c r="AM62" s="544"/>
      <c r="AN62" s="544"/>
      <c r="AO62" s="543">
        <f t="shared" si="2"/>
        <v>0</v>
      </c>
      <c r="AP62" s="544"/>
      <c r="AQ62" s="544"/>
      <c r="AR62" s="544">
        <f t="shared" si="3"/>
        <v>0</v>
      </c>
      <c r="AS62" s="544"/>
      <c r="AT62" s="532"/>
      <c r="AU62" s="544">
        <f t="shared" si="4"/>
        <v>0</v>
      </c>
    </row>
    <row r="63" spans="1:47" ht="19.5" customHeight="1">
      <c r="A63" s="539" t="s">
        <v>175</v>
      </c>
      <c r="B63" s="539"/>
      <c r="C63" s="560" t="s">
        <v>176</v>
      </c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48" t="s">
        <v>177</v>
      </c>
      <c r="AD63" s="548"/>
      <c r="AE63" s="548"/>
      <c r="AF63" s="548"/>
      <c r="AG63" s="541">
        <f t="shared" si="0"/>
        <v>0</v>
      </c>
      <c r="AH63" s="541"/>
      <c r="AI63" s="541"/>
      <c r="AJ63" s="541"/>
      <c r="AK63" s="542">
        <f t="shared" si="1"/>
        <v>0</v>
      </c>
      <c r="AL63" s="542">
        <f t="shared" si="1"/>
        <v>0</v>
      </c>
      <c r="AM63" s="544"/>
      <c r="AN63" s="544"/>
      <c r="AO63" s="543">
        <f t="shared" si="2"/>
        <v>0</v>
      </c>
      <c r="AP63" s="544"/>
      <c r="AQ63" s="544"/>
      <c r="AR63" s="544">
        <f t="shared" si="3"/>
        <v>0</v>
      </c>
      <c r="AS63" s="544"/>
      <c r="AT63" s="532"/>
      <c r="AU63" s="544">
        <f t="shared" si="4"/>
        <v>0</v>
      </c>
    </row>
    <row r="64" spans="1:47" ht="29.25" customHeight="1">
      <c r="A64" s="539" t="s">
        <v>178</v>
      </c>
      <c r="B64" s="539"/>
      <c r="C64" s="560" t="s">
        <v>179</v>
      </c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48" t="s">
        <v>180</v>
      </c>
      <c r="AD64" s="548"/>
      <c r="AE64" s="548"/>
      <c r="AF64" s="548"/>
      <c r="AG64" s="541">
        <f t="shared" si="0"/>
        <v>0</v>
      </c>
      <c r="AH64" s="541"/>
      <c r="AI64" s="541"/>
      <c r="AJ64" s="541"/>
      <c r="AK64" s="542">
        <f t="shared" si="1"/>
        <v>0</v>
      </c>
      <c r="AL64" s="542">
        <f t="shared" si="1"/>
        <v>0</v>
      </c>
      <c r="AM64" s="544"/>
      <c r="AN64" s="544"/>
      <c r="AO64" s="543">
        <f t="shared" si="2"/>
        <v>0</v>
      </c>
      <c r="AP64" s="544"/>
      <c r="AQ64" s="544"/>
      <c r="AR64" s="544">
        <f t="shared" si="3"/>
        <v>0</v>
      </c>
      <c r="AS64" s="544"/>
      <c r="AT64" s="532"/>
      <c r="AU64" s="544">
        <f t="shared" si="4"/>
        <v>0</v>
      </c>
    </row>
    <row r="65" spans="1:47" ht="29.25" customHeight="1">
      <c r="A65" s="539" t="s">
        <v>181</v>
      </c>
      <c r="B65" s="539"/>
      <c r="C65" s="560" t="s">
        <v>182</v>
      </c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48" t="s">
        <v>183</v>
      </c>
      <c r="AD65" s="548"/>
      <c r="AE65" s="548"/>
      <c r="AF65" s="548"/>
      <c r="AG65" s="541">
        <f t="shared" si="0"/>
        <v>0</v>
      </c>
      <c r="AH65" s="541"/>
      <c r="AI65" s="541"/>
      <c r="AJ65" s="541"/>
      <c r="AK65" s="542">
        <f t="shared" si="1"/>
        <v>0</v>
      </c>
      <c r="AL65" s="542">
        <f t="shared" si="1"/>
        <v>0</v>
      </c>
      <c r="AM65" s="544"/>
      <c r="AN65" s="544"/>
      <c r="AO65" s="543">
        <f t="shared" si="2"/>
        <v>0</v>
      </c>
      <c r="AP65" s="544"/>
      <c r="AQ65" s="544"/>
      <c r="AR65" s="544">
        <f t="shared" si="3"/>
        <v>0</v>
      </c>
      <c r="AS65" s="544"/>
      <c r="AT65" s="532"/>
      <c r="AU65" s="544">
        <f t="shared" si="4"/>
        <v>0</v>
      </c>
    </row>
    <row r="66" spans="1:47" ht="29.25" customHeight="1">
      <c r="A66" s="539" t="s">
        <v>184</v>
      </c>
      <c r="B66" s="539"/>
      <c r="C66" s="560" t="s">
        <v>185</v>
      </c>
      <c r="D66" s="56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560"/>
      <c r="P66" s="560"/>
      <c r="Q66" s="560"/>
      <c r="R66" s="560"/>
      <c r="S66" s="560"/>
      <c r="T66" s="560"/>
      <c r="U66" s="560"/>
      <c r="V66" s="560"/>
      <c r="W66" s="560"/>
      <c r="X66" s="560"/>
      <c r="Y66" s="560"/>
      <c r="Z66" s="560"/>
      <c r="AA66" s="560"/>
      <c r="AB66" s="560"/>
      <c r="AC66" s="548" t="s">
        <v>186</v>
      </c>
      <c r="AD66" s="548"/>
      <c r="AE66" s="548"/>
      <c r="AF66" s="548"/>
      <c r="AG66" s="541">
        <f t="shared" si="0"/>
        <v>0</v>
      </c>
      <c r="AH66" s="541"/>
      <c r="AI66" s="541"/>
      <c r="AJ66" s="541"/>
      <c r="AK66" s="542">
        <f t="shared" si="1"/>
        <v>0</v>
      </c>
      <c r="AL66" s="542">
        <f t="shared" si="1"/>
        <v>0</v>
      </c>
      <c r="AM66" s="544"/>
      <c r="AN66" s="544"/>
      <c r="AO66" s="543">
        <f t="shared" si="2"/>
        <v>0</v>
      </c>
      <c r="AP66" s="544"/>
      <c r="AQ66" s="544"/>
      <c r="AR66" s="544">
        <f t="shared" si="3"/>
        <v>0</v>
      </c>
      <c r="AS66" s="544"/>
      <c r="AT66" s="532"/>
      <c r="AU66" s="544">
        <f t="shared" si="4"/>
        <v>0</v>
      </c>
    </row>
    <row r="67" spans="1:47" ht="19.5" customHeight="1">
      <c r="A67" s="539" t="s">
        <v>187</v>
      </c>
      <c r="B67" s="539"/>
      <c r="C67" s="560" t="s">
        <v>188</v>
      </c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560"/>
      <c r="P67" s="560"/>
      <c r="Q67" s="560"/>
      <c r="R67" s="560"/>
      <c r="S67" s="560"/>
      <c r="T67" s="560"/>
      <c r="U67" s="560"/>
      <c r="V67" s="560"/>
      <c r="W67" s="560"/>
      <c r="X67" s="560"/>
      <c r="Y67" s="560"/>
      <c r="Z67" s="560"/>
      <c r="AA67" s="560"/>
      <c r="AB67" s="560"/>
      <c r="AC67" s="548" t="s">
        <v>189</v>
      </c>
      <c r="AD67" s="548"/>
      <c r="AE67" s="548"/>
      <c r="AF67" s="548"/>
      <c r="AG67" s="541">
        <f t="shared" si="0"/>
        <v>36521917</v>
      </c>
      <c r="AH67" s="541"/>
      <c r="AI67" s="541"/>
      <c r="AJ67" s="541"/>
      <c r="AK67" s="542">
        <f t="shared" si="1"/>
        <v>0</v>
      </c>
      <c r="AL67" s="542">
        <f t="shared" si="1"/>
        <v>36521917</v>
      </c>
      <c r="AM67" s="544">
        <v>36521917</v>
      </c>
      <c r="AN67" s="544"/>
      <c r="AO67" s="543">
        <f t="shared" si="2"/>
        <v>36521917</v>
      </c>
      <c r="AP67" s="544"/>
      <c r="AQ67" s="544"/>
      <c r="AR67" s="544">
        <f t="shared" si="3"/>
        <v>0</v>
      </c>
      <c r="AS67" s="544"/>
      <c r="AT67" s="532"/>
      <c r="AU67" s="544">
        <f t="shared" si="4"/>
        <v>0</v>
      </c>
    </row>
    <row r="68" spans="1:47" ht="29.25" customHeight="1">
      <c r="A68" s="539" t="s">
        <v>190</v>
      </c>
      <c r="B68" s="539"/>
      <c r="C68" s="560" t="s">
        <v>191</v>
      </c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48" t="s">
        <v>192</v>
      </c>
      <c r="AD68" s="548"/>
      <c r="AE68" s="548"/>
      <c r="AF68" s="548"/>
      <c r="AG68" s="541">
        <f t="shared" si="0"/>
        <v>0</v>
      </c>
      <c r="AH68" s="541"/>
      <c r="AI68" s="541"/>
      <c r="AJ68" s="541"/>
      <c r="AK68" s="542">
        <f t="shared" si="1"/>
        <v>0</v>
      </c>
      <c r="AL68" s="542">
        <f t="shared" si="1"/>
        <v>0</v>
      </c>
      <c r="AM68" s="544"/>
      <c r="AN68" s="544"/>
      <c r="AO68" s="543">
        <f t="shared" si="2"/>
        <v>0</v>
      </c>
      <c r="AP68" s="544"/>
      <c r="AQ68" s="544"/>
      <c r="AR68" s="544">
        <f t="shared" si="3"/>
        <v>0</v>
      </c>
      <c r="AS68" s="544"/>
      <c r="AT68" s="532"/>
      <c r="AU68" s="544">
        <f t="shared" si="4"/>
        <v>0</v>
      </c>
    </row>
    <row r="69" spans="1:47" ht="29.25" customHeight="1">
      <c r="A69" s="539" t="s">
        <v>193</v>
      </c>
      <c r="B69" s="539"/>
      <c r="C69" s="560" t="s">
        <v>194</v>
      </c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48" t="s">
        <v>195</v>
      </c>
      <c r="AD69" s="548"/>
      <c r="AE69" s="548"/>
      <c r="AF69" s="548"/>
      <c r="AG69" s="541">
        <f t="shared" si="0"/>
        <v>0</v>
      </c>
      <c r="AH69" s="541"/>
      <c r="AI69" s="541"/>
      <c r="AJ69" s="541"/>
      <c r="AK69" s="542">
        <f t="shared" si="1"/>
        <v>0</v>
      </c>
      <c r="AL69" s="542">
        <f t="shared" si="1"/>
        <v>0</v>
      </c>
      <c r="AM69" s="544"/>
      <c r="AN69" s="544"/>
      <c r="AO69" s="543">
        <f t="shared" si="2"/>
        <v>0</v>
      </c>
      <c r="AP69" s="544"/>
      <c r="AQ69" s="544"/>
      <c r="AR69" s="544">
        <f t="shared" si="3"/>
        <v>0</v>
      </c>
      <c r="AS69" s="544"/>
      <c r="AT69" s="532"/>
      <c r="AU69" s="544">
        <f t="shared" si="4"/>
        <v>0</v>
      </c>
    </row>
    <row r="70" spans="1:47" ht="19.5" customHeight="1">
      <c r="A70" s="539" t="s">
        <v>196</v>
      </c>
      <c r="B70" s="539"/>
      <c r="C70" s="560" t="s">
        <v>197</v>
      </c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48" t="s">
        <v>198</v>
      </c>
      <c r="AD70" s="548"/>
      <c r="AE70" s="548"/>
      <c r="AF70" s="548"/>
      <c r="AG70" s="541">
        <f t="shared" si="0"/>
        <v>0</v>
      </c>
      <c r="AH70" s="541"/>
      <c r="AI70" s="541"/>
      <c r="AJ70" s="541"/>
      <c r="AK70" s="542">
        <f t="shared" si="1"/>
        <v>0</v>
      </c>
      <c r="AL70" s="542">
        <f t="shared" si="1"/>
        <v>0</v>
      </c>
      <c r="AM70" s="544"/>
      <c r="AN70" s="544"/>
      <c r="AO70" s="543">
        <f t="shared" si="2"/>
        <v>0</v>
      </c>
      <c r="AP70" s="544"/>
      <c r="AQ70" s="544"/>
      <c r="AR70" s="544">
        <f t="shared" si="3"/>
        <v>0</v>
      </c>
      <c r="AS70" s="544"/>
      <c r="AT70" s="532"/>
      <c r="AU70" s="544">
        <f t="shared" si="4"/>
        <v>0</v>
      </c>
    </row>
    <row r="71" spans="1:47" ht="19.5" customHeight="1">
      <c r="A71" s="539" t="s">
        <v>199</v>
      </c>
      <c r="B71" s="539"/>
      <c r="C71" s="561" t="s">
        <v>200</v>
      </c>
      <c r="D71" s="561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  <c r="AA71" s="561"/>
      <c r="AB71" s="561"/>
      <c r="AC71" s="548" t="s">
        <v>201</v>
      </c>
      <c r="AD71" s="548"/>
      <c r="AE71" s="548"/>
      <c r="AF71" s="548"/>
      <c r="AG71" s="541">
        <f t="shared" si="0"/>
        <v>0</v>
      </c>
      <c r="AH71" s="541"/>
      <c r="AI71" s="541"/>
      <c r="AJ71" s="541"/>
      <c r="AK71" s="542">
        <f t="shared" si="1"/>
        <v>0</v>
      </c>
      <c r="AL71" s="542">
        <f t="shared" si="1"/>
        <v>0</v>
      </c>
      <c r="AM71" s="544"/>
      <c r="AN71" s="544"/>
      <c r="AO71" s="543">
        <f t="shared" si="2"/>
        <v>0</v>
      </c>
      <c r="AP71" s="544"/>
      <c r="AQ71" s="544"/>
      <c r="AR71" s="544">
        <f t="shared" si="3"/>
        <v>0</v>
      </c>
      <c r="AS71" s="544"/>
      <c r="AT71" s="532"/>
      <c r="AU71" s="544">
        <f t="shared" si="4"/>
        <v>0</v>
      </c>
    </row>
    <row r="72" spans="1:47" ht="19.5" customHeight="1">
      <c r="A72" s="539" t="s">
        <v>202</v>
      </c>
      <c r="B72" s="539"/>
      <c r="C72" s="560" t="s">
        <v>203</v>
      </c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548" t="s">
        <v>204</v>
      </c>
      <c r="AD72" s="548"/>
      <c r="AE72" s="548"/>
      <c r="AF72" s="548"/>
      <c r="AG72" s="541">
        <f t="shared" si="0"/>
        <v>3410000</v>
      </c>
      <c r="AH72" s="541"/>
      <c r="AI72" s="541"/>
      <c r="AJ72" s="541"/>
      <c r="AK72" s="542">
        <f t="shared" si="1"/>
        <v>0</v>
      </c>
      <c r="AL72" s="542">
        <f t="shared" si="1"/>
        <v>3410000</v>
      </c>
      <c r="AM72" s="544">
        <v>3410000</v>
      </c>
      <c r="AN72" s="544"/>
      <c r="AO72" s="543">
        <f t="shared" si="2"/>
        <v>3410000</v>
      </c>
      <c r="AP72" s="544"/>
      <c r="AQ72" s="544"/>
      <c r="AR72" s="544">
        <f t="shared" si="3"/>
        <v>0</v>
      </c>
      <c r="AS72" s="544"/>
      <c r="AT72" s="532"/>
      <c r="AU72" s="544">
        <f t="shared" si="4"/>
        <v>0</v>
      </c>
    </row>
    <row r="73" spans="1:47" ht="19.5" customHeight="1">
      <c r="A73" s="539" t="s">
        <v>205</v>
      </c>
      <c r="B73" s="539"/>
      <c r="C73" s="561" t="s">
        <v>206</v>
      </c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48" t="s">
        <v>207</v>
      </c>
      <c r="AD73" s="548"/>
      <c r="AE73" s="548"/>
      <c r="AF73" s="548"/>
      <c r="AG73" s="541">
        <f aca="true" t="shared" si="5" ref="AG73:AG97">SUM(AM73+AP73+AS73)</f>
        <v>387338</v>
      </c>
      <c r="AH73" s="541"/>
      <c r="AI73" s="541"/>
      <c r="AJ73" s="541"/>
      <c r="AK73" s="542">
        <f aca="true" t="shared" si="6" ref="AK73:AL96">SUM(AN73+AQ73+AT73)</f>
        <v>0</v>
      </c>
      <c r="AL73" s="542">
        <f t="shared" si="6"/>
        <v>387338</v>
      </c>
      <c r="AM73" s="544">
        <v>387338</v>
      </c>
      <c r="AN73" s="544"/>
      <c r="AO73" s="543">
        <f aca="true" t="shared" si="7" ref="AO73:AO97">SUM(AM73:AN73)</f>
        <v>387338</v>
      </c>
      <c r="AP73" s="544"/>
      <c r="AQ73" s="544"/>
      <c r="AR73" s="544">
        <f aca="true" t="shared" si="8" ref="AR73:AR97">SUM(AP73:AQ73)</f>
        <v>0</v>
      </c>
      <c r="AS73" s="544"/>
      <c r="AT73" s="532"/>
      <c r="AU73" s="544">
        <f aca="true" t="shared" si="9" ref="AU73:AU97">SUM(AS73:AT73)</f>
        <v>0</v>
      </c>
    </row>
    <row r="74" spans="1:47" ht="19.5" customHeight="1">
      <c r="A74" s="551" t="s">
        <v>208</v>
      </c>
      <c r="B74" s="551"/>
      <c r="C74" s="559" t="s">
        <v>209</v>
      </c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559"/>
      <c r="Y74" s="559"/>
      <c r="Z74" s="559"/>
      <c r="AA74" s="559"/>
      <c r="AB74" s="559"/>
      <c r="AC74" s="553" t="s">
        <v>210</v>
      </c>
      <c r="AD74" s="553"/>
      <c r="AE74" s="553"/>
      <c r="AF74" s="553"/>
      <c r="AG74" s="541">
        <f t="shared" si="5"/>
        <v>40319255</v>
      </c>
      <c r="AH74" s="541"/>
      <c r="AI74" s="541"/>
      <c r="AJ74" s="541"/>
      <c r="AK74" s="542">
        <f t="shared" si="6"/>
        <v>0</v>
      </c>
      <c r="AL74" s="542">
        <f t="shared" si="6"/>
        <v>40319255</v>
      </c>
      <c r="AM74" s="544">
        <f>SUM(AM62:AM73)</f>
        <v>40319255</v>
      </c>
      <c r="AN74" s="544"/>
      <c r="AO74" s="543">
        <f t="shared" si="7"/>
        <v>40319255</v>
      </c>
      <c r="AP74" s="544">
        <f>SUM(AP62:AP73)</f>
        <v>0</v>
      </c>
      <c r="AQ74" s="544"/>
      <c r="AR74" s="544">
        <f t="shared" si="8"/>
        <v>0</v>
      </c>
      <c r="AS74" s="544">
        <f>SUM(AS62:AS73)</f>
        <v>0</v>
      </c>
      <c r="AT74" s="532"/>
      <c r="AU74" s="544">
        <f t="shared" si="9"/>
        <v>0</v>
      </c>
    </row>
    <row r="75" spans="1:47" ht="19.5" customHeight="1">
      <c r="A75" s="539" t="s">
        <v>211</v>
      </c>
      <c r="B75" s="539"/>
      <c r="C75" s="562" t="s">
        <v>212</v>
      </c>
      <c r="D75" s="562"/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2"/>
      <c r="R75" s="562"/>
      <c r="S75" s="562"/>
      <c r="T75" s="562"/>
      <c r="U75" s="562"/>
      <c r="V75" s="562"/>
      <c r="W75" s="562"/>
      <c r="X75" s="562"/>
      <c r="Y75" s="562"/>
      <c r="Z75" s="562"/>
      <c r="AA75" s="562"/>
      <c r="AB75" s="562"/>
      <c r="AC75" s="548" t="s">
        <v>213</v>
      </c>
      <c r="AD75" s="548"/>
      <c r="AE75" s="548"/>
      <c r="AF75" s="548"/>
      <c r="AG75" s="541">
        <f t="shared" si="5"/>
        <v>0</v>
      </c>
      <c r="AH75" s="541"/>
      <c r="AI75" s="541"/>
      <c r="AJ75" s="541"/>
      <c r="AK75" s="542">
        <f t="shared" si="6"/>
        <v>0</v>
      </c>
      <c r="AL75" s="542">
        <f t="shared" si="6"/>
        <v>0</v>
      </c>
      <c r="AM75" s="544"/>
      <c r="AN75" s="544"/>
      <c r="AO75" s="543">
        <f t="shared" si="7"/>
        <v>0</v>
      </c>
      <c r="AP75" s="544"/>
      <c r="AQ75" s="544"/>
      <c r="AR75" s="544">
        <f t="shared" si="8"/>
        <v>0</v>
      </c>
      <c r="AS75" s="544"/>
      <c r="AT75" s="532"/>
      <c r="AU75" s="544">
        <f t="shared" si="9"/>
        <v>0</v>
      </c>
    </row>
    <row r="76" spans="1:47" ht="19.5" customHeight="1">
      <c r="A76" s="539" t="s">
        <v>214</v>
      </c>
      <c r="B76" s="539"/>
      <c r="C76" s="562" t="s">
        <v>215</v>
      </c>
      <c r="D76" s="562"/>
      <c r="E76" s="562"/>
      <c r="F76" s="562"/>
      <c r="G76" s="562"/>
      <c r="H76" s="562"/>
      <c r="I76" s="562"/>
      <c r="J76" s="562"/>
      <c r="K76" s="562"/>
      <c r="L76" s="562"/>
      <c r="M76" s="562"/>
      <c r="N76" s="562"/>
      <c r="O76" s="562"/>
      <c r="P76" s="562"/>
      <c r="Q76" s="562"/>
      <c r="R76" s="562"/>
      <c r="S76" s="562"/>
      <c r="T76" s="562"/>
      <c r="U76" s="562"/>
      <c r="V76" s="562"/>
      <c r="W76" s="562"/>
      <c r="X76" s="562"/>
      <c r="Y76" s="562"/>
      <c r="Z76" s="562"/>
      <c r="AA76" s="562"/>
      <c r="AB76" s="562"/>
      <c r="AC76" s="548" t="s">
        <v>216</v>
      </c>
      <c r="AD76" s="548"/>
      <c r="AE76" s="548"/>
      <c r="AF76" s="548"/>
      <c r="AG76" s="541">
        <f t="shared" si="5"/>
        <v>0</v>
      </c>
      <c r="AH76" s="541"/>
      <c r="AI76" s="541"/>
      <c r="AJ76" s="541"/>
      <c r="AK76" s="542">
        <f t="shared" si="6"/>
        <v>0</v>
      </c>
      <c r="AL76" s="542">
        <f t="shared" si="6"/>
        <v>0</v>
      </c>
      <c r="AM76" s="544"/>
      <c r="AN76" s="544"/>
      <c r="AO76" s="543">
        <f t="shared" si="7"/>
        <v>0</v>
      </c>
      <c r="AP76" s="544"/>
      <c r="AQ76" s="544"/>
      <c r="AR76" s="544">
        <f t="shared" si="8"/>
        <v>0</v>
      </c>
      <c r="AS76" s="544"/>
      <c r="AT76" s="532"/>
      <c r="AU76" s="544">
        <f t="shared" si="9"/>
        <v>0</v>
      </c>
    </row>
    <row r="77" spans="1:47" ht="19.5" customHeight="1">
      <c r="A77" s="539" t="s">
        <v>217</v>
      </c>
      <c r="B77" s="539"/>
      <c r="C77" s="562" t="s">
        <v>218</v>
      </c>
      <c r="D77" s="562"/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48" t="s">
        <v>219</v>
      </c>
      <c r="AD77" s="548"/>
      <c r="AE77" s="548"/>
      <c r="AF77" s="548"/>
      <c r="AG77" s="541">
        <f t="shared" si="5"/>
        <v>400000</v>
      </c>
      <c r="AH77" s="541"/>
      <c r="AI77" s="541"/>
      <c r="AJ77" s="541"/>
      <c r="AK77" s="542">
        <f t="shared" si="6"/>
        <v>0</v>
      </c>
      <c r="AL77" s="542">
        <f t="shared" si="6"/>
        <v>400000</v>
      </c>
      <c r="AM77" s="544"/>
      <c r="AN77" s="544"/>
      <c r="AO77" s="543">
        <f t="shared" si="7"/>
        <v>0</v>
      </c>
      <c r="AP77" s="544">
        <v>400000</v>
      </c>
      <c r="AQ77" s="544"/>
      <c r="AR77" s="544">
        <f t="shared" si="8"/>
        <v>400000</v>
      </c>
      <c r="AS77" s="544"/>
      <c r="AT77" s="532"/>
      <c r="AU77" s="544">
        <f t="shared" si="9"/>
        <v>0</v>
      </c>
    </row>
    <row r="78" spans="1:47" ht="19.5" customHeight="1">
      <c r="A78" s="539" t="s">
        <v>220</v>
      </c>
      <c r="B78" s="539"/>
      <c r="C78" s="562" t="s">
        <v>221</v>
      </c>
      <c r="D78" s="562"/>
      <c r="E78" s="562"/>
      <c r="F78" s="562"/>
      <c r="G78" s="562"/>
      <c r="H78" s="562"/>
      <c r="I78" s="562"/>
      <c r="J78" s="562"/>
      <c r="K78" s="562"/>
      <c r="L78" s="562"/>
      <c r="M78" s="562"/>
      <c r="N78" s="562"/>
      <c r="O78" s="562"/>
      <c r="P78" s="562"/>
      <c r="Q78" s="562"/>
      <c r="R78" s="562"/>
      <c r="S78" s="562"/>
      <c r="T78" s="562"/>
      <c r="U78" s="562"/>
      <c r="V78" s="562"/>
      <c r="W78" s="562"/>
      <c r="X78" s="562"/>
      <c r="Y78" s="562"/>
      <c r="Z78" s="562"/>
      <c r="AA78" s="562"/>
      <c r="AB78" s="562"/>
      <c r="AC78" s="548" t="s">
        <v>222</v>
      </c>
      <c r="AD78" s="548"/>
      <c r="AE78" s="548"/>
      <c r="AF78" s="548"/>
      <c r="AG78" s="541">
        <f t="shared" si="5"/>
        <v>306300</v>
      </c>
      <c r="AH78" s="541"/>
      <c r="AI78" s="541"/>
      <c r="AJ78" s="541"/>
      <c r="AK78" s="542">
        <f t="shared" si="6"/>
        <v>393701</v>
      </c>
      <c r="AL78" s="542">
        <f t="shared" si="6"/>
        <v>700001</v>
      </c>
      <c r="AM78" s="544">
        <v>306300</v>
      </c>
      <c r="AN78" s="544">
        <v>393701</v>
      </c>
      <c r="AO78" s="543">
        <f t="shared" si="7"/>
        <v>700001</v>
      </c>
      <c r="AP78" s="544"/>
      <c r="AQ78" s="544"/>
      <c r="AR78" s="544">
        <f t="shared" si="8"/>
        <v>0</v>
      </c>
      <c r="AS78" s="544"/>
      <c r="AT78" s="532"/>
      <c r="AU78" s="544">
        <f t="shared" si="9"/>
        <v>0</v>
      </c>
    </row>
    <row r="79" spans="1:47" ht="19.5" customHeight="1">
      <c r="A79" s="539" t="s">
        <v>223</v>
      </c>
      <c r="B79" s="539"/>
      <c r="C79" s="555" t="s">
        <v>224</v>
      </c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5"/>
      <c r="AC79" s="548" t="s">
        <v>225</v>
      </c>
      <c r="AD79" s="548"/>
      <c r="AE79" s="548"/>
      <c r="AF79" s="548"/>
      <c r="AG79" s="541">
        <f t="shared" si="5"/>
        <v>0</v>
      </c>
      <c r="AH79" s="541"/>
      <c r="AI79" s="541"/>
      <c r="AJ79" s="541"/>
      <c r="AK79" s="542">
        <f t="shared" si="6"/>
        <v>0</v>
      </c>
      <c r="AL79" s="542">
        <f t="shared" si="6"/>
        <v>0</v>
      </c>
      <c r="AM79" s="544"/>
      <c r="AN79" s="544"/>
      <c r="AO79" s="543">
        <f t="shared" si="7"/>
        <v>0</v>
      </c>
      <c r="AP79" s="544"/>
      <c r="AQ79" s="544"/>
      <c r="AR79" s="544">
        <f t="shared" si="8"/>
        <v>0</v>
      </c>
      <c r="AS79" s="544"/>
      <c r="AT79" s="532"/>
      <c r="AU79" s="544">
        <f t="shared" si="9"/>
        <v>0</v>
      </c>
    </row>
    <row r="80" spans="1:47" ht="19.5" customHeight="1">
      <c r="A80" s="539" t="s">
        <v>226</v>
      </c>
      <c r="B80" s="539"/>
      <c r="C80" s="555" t="s">
        <v>227</v>
      </c>
      <c r="D80" s="555"/>
      <c r="E80" s="555"/>
      <c r="F80" s="555"/>
      <c r="G80" s="555"/>
      <c r="H80" s="555"/>
      <c r="I80" s="555"/>
      <c r="J80" s="555"/>
      <c r="K80" s="555"/>
      <c r="L80" s="555"/>
      <c r="M80" s="555"/>
      <c r="N80" s="555"/>
      <c r="O80" s="555"/>
      <c r="P80" s="555"/>
      <c r="Q80" s="555"/>
      <c r="R80" s="555"/>
      <c r="S80" s="555"/>
      <c r="T80" s="555"/>
      <c r="U80" s="555"/>
      <c r="V80" s="555"/>
      <c r="W80" s="555"/>
      <c r="X80" s="555"/>
      <c r="Y80" s="555"/>
      <c r="Z80" s="555"/>
      <c r="AA80" s="555"/>
      <c r="AB80" s="555"/>
      <c r="AC80" s="548" t="s">
        <v>228</v>
      </c>
      <c r="AD80" s="548"/>
      <c r="AE80" s="548"/>
      <c r="AF80" s="548"/>
      <c r="AG80" s="541">
        <f t="shared" si="5"/>
        <v>0</v>
      </c>
      <c r="AH80" s="541"/>
      <c r="AI80" s="541"/>
      <c r="AJ80" s="541"/>
      <c r="AK80" s="542">
        <f t="shared" si="6"/>
        <v>0</v>
      </c>
      <c r="AL80" s="542">
        <f t="shared" si="6"/>
        <v>0</v>
      </c>
      <c r="AM80" s="544"/>
      <c r="AN80" s="544"/>
      <c r="AO80" s="543">
        <f t="shared" si="7"/>
        <v>0</v>
      </c>
      <c r="AP80" s="544"/>
      <c r="AQ80" s="544"/>
      <c r="AR80" s="544">
        <f t="shared" si="8"/>
        <v>0</v>
      </c>
      <c r="AS80" s="544"/>
      <c r="AT80" s="532"/>
      <c r="AU80" s="544">
        <f t="shared" si="9"/>
        <v>0</v>
      </c>
    </row>
    <row r="81" spans="1:47" ht="19.5" customHeight="1">
      <c r="A81" s="539" t="s">
        <v>229</v>
      </c>
      <c r="B81" s="539"/>
      <c r="C81" s="555" t="s">
        <v>230</v>
      </c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5"/>
      <c r="AA81" s="555"/>
      <c r="AB81" s="555"/>
      <c r="AC81" s="548" t="s">
        <v>231</v>
      </c>
      <c r="AD81" s="548"/>
      <c r="AE81" s="548"/>
      <c r="AF81" s="548"/>
      <c r="AG81" s="541">
        <f t="shared" si="5"/>
        <v>190701</v>
      </c>
      <c r="AH81" s="541"/>
      <c r="AI81" s="541"/>
      <c r="AJ81" s="541"/>
      <c r="AK81" s="542">
        <f t="shared" si="6"/>
        <v>106299</v>
      </c>
      <c r="AL81" s="542">
        <f t="shared" si="6"/>
        <v>297000</v>
      </c>
      <c r="AM81" s="544">
        <v>82701</v>
      </c>
      <c r="AN81" s="544">
        <v>106299</v>
      </c>
      <c r="AO81" s="543">
        <f t="shared" si="7"/>
        <v>189000</v>
      </c>
      <c r="AP81" s="544">
        <v>108000</v>
      </c>
      <c r="AQ81" s="544"/>
      <c r="AR81" s="544">
        <f t="shared" si="8"/>
        <v>108000</v>
      </c>
      <c r="AS81" s="544"/>
      <c r="AT81" s="532"/>
      <c r="AU81" s="544">
        <f t="shared" si="9"/>
        <v>0</v>
      </c>
    </row>
    <row r="82" spans="1:47" s="486" customFormat="1" ht="19.5" customHeight="1">
      <c r="A82" s="551" t="s">
        <v>232</v>
      </c>
      <c r="B82" s="551"/>
      <c r="C82" s="563" t="s">
        <v>233</v>
      </c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53" t="s">
        <v>234</v>
      </c>
      <c r="AD82" s="553"/>
      <c r="AE82" s="553"/>
      <c r="AF82" s="553"/>
      <c r="AG82" s="541">
        <f t="shared" si="5"/>
        <v>897001</v>
      </c>
      <c r="AH82" s="541"/>
      <c r="AI82" s="541"/>
      <c r="AJ82" s="541"/>
      <c r="AK82" s="542">
        <f t="shared" si="6"/>
        <v>500000</v>
      </c>
      <c r="AL82" s="542">
        <f t="shared" si="6"/>
        <v>1397001</v>
      </c>
      <c r="AM82" s="554">
        <f>SUM(AM75:AM81)</f>
        <v>389001</v>
      </c>
      <c r="AN82" s="554">
        <f>SUM(AN75:AN81)</f>
        <v>500000</v>
      </c>
      <c r="AO82" s="543">
        <f t="shared" si="7"/>
        <v>889001</v>
      </c>
      <c r="AP82" s="554">
        <f>SUM(AP75:AP81)</f>
        <v>508000</v>
      </c>
      <c r="AQ82" s="554"/>
      <c r="AR82" s="544">
        <f t="shared" si="8"/>
        <v>508000</v>
      </c>
      <c r="AS82" s="554">
        <f>SUM(AS75:AS81)</f>
        <v>0</v>
      </c>
      <c r="AT82" s="557"/>
      <c r="AU82" s="544">
        <f t="shared" si="9"/>
        <v>0</v>
      </c>
    </row>
    <row r="83" spans="1:47" ht="19.5" customHeight="1">
      <c r="A83" s="539" t="s">
        <v>235</v>
      </c>
      <c r="B83" s="539"/>
      <c r="C83" s="558" t="s">
        <v>236</v>
      </c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  <c r="AC83" s="548" t="s">
        <v>237</v>
      </c>
      <c r="AD83" s="548"/>
      <c r="AE83" s="548"/>
      <c r="AF83" s="548"/>
      <c r="AG83" s="541">
        <f t="shared" si="5"/>
        <v>51454187</v>
      </c>
      <c r="AH83" s="541"/>
      <c r="AI83" s="541"/>
      <c r="AJ83" s="541"/>
      <c r="AK83" s="542">
        <f t="shared" si="6"/>
        <v>0</v>
      </c>
      <c r="AL83" s="542">
        <f t="shared" si="6"/>
        <v>51454187</v>
      </c>
      <c r="AM83" s="544">
        <v>51454187</v>
      </c>
      <c r="AN83" s="544"/>
      <c r="AO83" s="543">
        <f t="shared" si="7"/>
        <v>51454187</v>
      </c>
      <c r="AP83" s="544"/>
      <c r="AQ83" s="544"/>
      <c r="AR83" s="544">
        <f t="shared" si="8"/>
        <v>0</v>
      </c>
      <c r="AS83" s="544"/>
      <c r="AT83" s="532"/>
      <c r="AU83" s="544">
        <f t="shared" si="9"/>
        <v>0</v>
      </c>
    </row>
    <row r="84" spans="1:47" ht="19.5" customHeight="1">
      <c r="A84" s="539" t="s">
        <v>238</v>
      </c>
      <c r="B84" s="539"/>
      <c r="C84" s="558" t="s">
        <v>239</v>
      </c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48" t="s">
        <v>240</v>
      </c>
      <c r="AD84" s="548"/>
      <c r="AE84" s="548"/>
      <c r="AF84" s="548"/>
      <c r="AG84" s="541">
        <f t="shared" si="5"/>
        <v>0</v>
      </c>
      <c r="AH84" s="541"/>
      <c r="AI84" s="541"/>
      <c r="AJ84" s="541"/>
      <c r="AK84" s="542">
        <f t="shared" si="6"/>
        <v>0</v>
      </c>
      <c r="AL84" s="542">
        <f t="shared" si="6"/>
        <v>0</v>
      </c>
      <c r="AM84" s="544"/>
      <c r="AN84" s="544"/>
      <c r="AO84" s="543">
        <f t="shared" si="7"/>
        <v>0</v>
      </c>
      <c r="AP84" s="544"/>
      <c r="AQ84" s="544"/>
      <c r="AR84" s="544">
        <f t="shared" si="8"/>
        <v>0</v>
      </c>
      <c r="AS84" s="544"/>
      <c r="AT84" s="532"/>
      <c r="AU84" s="544">
        <f t="shared" si="9"/>
        <v>0</v>
      </c>
    </row>
    <row r="85" spans="1:47" ht="19.5" customHeight="1">
      <c r="A85" s="539" t="s">
        <v>241</v>
      </c>
      <c r="B85" s="539"/>
      <c r="C85" s="558" t="s">
        <v>242</v>
      </c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558"/>
      <c r="V85" s="558"/>
      <c r="W85" s="558"/>
      <c r="X85" s="558"/>
      <c r="Y85" s="558"/>
      <c r="Z85" s="558"/>
      <c r="AA85" s="558"/>
      <c r="AB85" s="558"/>
      <c r="AC85" s="548" t="s">
        <v>243</v>
      </c>
      <c r="AD85" s="548"/>
      <c r="AE85" s="548"/>
      <c r="AF85" s="548"/>
      <c r="AG85" s="541">
        <f t="shared" si="5"/>
        <v>0</v>
      </c>
      <c r="AH85" s="541"/>
      <c r="AI85" s="541"/>
      <c r="AJ85" s="541"/>
      <c r="AK85" s="542">
        <f t="shared" si="6"/>
        <v>0</v>
      </c>
      <c r="AL85" s="542">
        <f t="shared" si="6"/>
        <v>0</v>
      </c>
      <c r="AM85" s="544"/>
      <c r="AN85" s="544"/>
      <c r="AO85" s="543">
        <f t="shared" si="7"/>
        <v>0</v>
      </c>
      <c r="AP85" s="544"/>
      <c r="AQ85" s="544"/>
      <c r="AR85" s="544">
        <f t="shared" si="8"/>
        <v>0</v>
      </c>
      <c r="AS85" s="544"/>
      <c r="AT85" s="532"/>
      <c r="AU85" s="544">
        <f t="shared" si="9"/>
        <v>0</v>
      </c>
    </row>
    <row r="86" spans="1:47" ht="19.5" customHeight="1">
      <c r="A86" s="539" t="s">
        <v>244</v>
      </c>
      <c r="B86" s="539"/>
      <c r="C86" s="558" t="s">
        <v>245</v>
      </c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48" t="s">
        <v>246</v>
      </c>
      <c r="AD86" s="548"/>
      <c r="AE86" s="548"/>
      <c r="AF86" s="548"/>
      <c r="AG86" s="541">
        <f t="shared" si="5"/>
        <v>13892631</v>
      </c>
      <c r="AH86" s="541"/>
      <c r="AI86" s="541"/>
      <c r="AJ86" s="541"/>
      <c r="AK86" s="542">
        <f t="shared" si="6"/>
        <v>0</v>
      </c>
      <c r="AL86" s="542">
        <f t="shared" si="6"/>
        <v>13892631</v>
      </c>
      <c r="AM86" s="544">
        <v>13892631</v>
      </c>
      <c r="AN86" s="544"/>
      <c r="AO86" s="543">
        <f t="shared" si="7"/>
        <v>13892631</v>
      </c>
      <c r="AP86" s="544"/>
      <c r="AQ86" s="544"/>
      <c r="AR86" s="544">
        <f t="shared" si="8"/>
        <v>0</v>
      </c>
      <c r="AS86" s="544"/>
      <c r="AT86" s="532"/>
      <c r="AU86" s="544">
        <f t="shared" si="9"/>
        <v>0</v>
      </c>
    </row>
    <row r="87" spans="1:47" s="486" customFormat="1" ht="19.5" customHeight="1">
      <c r="A87" s="551" t="s">
        <v>247</v>
      </c>
      <c r="B87" s="551"/>
      <c r="C87" s="559" t="s">
        <v>248</v>
      </c>
      <c r="D87" s="559"/>
      <c r="E87" s="559"/>
      <c r="F87" s="559"/>
      <c r="G87" s="559"/>
      <c r="H87" s="559"/>
      <c r="I87" s="559"/>
      <c r="J87" s="559"/>
      <c r="K87" s="559"/>
      <c r="L87" s="559"/>
      <c r="M87" s="559"/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3" t="s">
        <v>249</v>
      </c>
      <c r="AD87" s="553"/>
      <c r="AE87" s="553"/>
      <c r="AF87" s="553"/>
      <c r="AG87" s="541">
        <f t="shared" si="5"/>
        <v>65346818</v>
      </c>
      <c r="AH87" s="541"/>
      <c r="AI87" s="541"/>
      <c r="AJ87" s="541"/>
      <c r="AK87" s="542">
        <f t="shared" si="6"/>
        <v>0</v>
      </c>
      <c r="AL87" s="542">
        <f t="shared" si="6"/>
        <v>65346818</v>
      </c>
      <c r="AM87" s="554">
        <f>SUM(AM83:AM86)</f>
        <v>65346818</v>
      </c>
      <c r="AN87" s="554"/>
      <c r="AO87" s="543">
        <f t="shared" si="7"/>
        <v>65346818</v>
      </c>
      <c r="AP87" s="554">
        <f>SUM(AP83:AP86)</f>
        <v>0</v>
      </c>
      <c r="AQ87" s="554"/>
      <c r="AR87" s="544">
        <f t="shared" si="8"/>
        <v>0</v>
      </c>
      <c r="AS87" s="554">
        <f>SUM(AS83:AS86)</f>
        <v>0</v>
      </c>
      <c r="AT87" s="557"/>
      <c r="AU87" s="544">
        <f t="shared" si="9"/>
        <v>0</v>
      </c>
    </row>
    <row r="88" spans="1:47" ht="29.25" customHeight="1">
      <c r="A88" s="539" t="s">
        <v>250</v>
      </c>
      <c r="B88" s="539"/>
      <c r="C88" s="558" t="s">
        <v>251</v>
      </c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558"/>
      <c r="Y88" s="558"/>
      <c r="Z88" s="558"/>
      <c r="AA88" s="558"/>
      <c r="AB88" s="558"/>
      <c r="AC88" s="548" t="s">
        <v>252</v>
      </c>
      <c r="AD88" s="548"/>
      <c r="AE88" s="548"/>
      <c r="AF88" s="548"/>
      <c r="AG88" s="541">
        <f t="shared" si="5"/>
        <v>0</v>
      </c>
      <c r="AH88" s="541"/>
      <c r="AI88" s="541"/>
      <c r="AJ88" s="541"/>
      <c r="AK88" s="542">
        <f t="shared" si="6"/>
        <v>0</v>
      </c>
      <c r="AL88" s="542">
        <f t="shared" si="6"/>
        <v>0</v>
      </c>
      <c r="AM88" s="544"/>
      <c r="AN88" s="544"/>
      <c r="AO88" s="543">
        <f t="shared" si="7"/>
        <v>0</v>
      </c>
      <c r="AP88" s="544"/>
      <c r="AQ88" s="544"/>
      <c r="AR88" s="544">
        <f t="shared" si="8"/>
        <v>0</v>
      </c>
      <c r="AS88" s="544"/>
      <c r="AT88" s="532"/>
      <c r="AU88" s="544">
        <f t="shared" si="9"/>
        <v>0</v>
      </c>
    </row>
    <row r="89" spans="1:47" ht="29.25" customHeight="1">
      <c r="A89" s="539" t="s">
        <v>253</v>
      </c>
      <c r="B89" s="539"/>
      <c r="C89" s="558" t="s">
        <v>254</v>
      </c>
      <c r="D89" s="558"/>
      <c r="E89" s="558"/>
      <c r="F89" s="558"/>
      <c r="G89" s="558"/>
      <c r="H89" s="558"/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558"/>
      <c r="X89" s="558"/>
      <c r="Y89" s="558"/>
      <c r="Z89" s="558"/>
      <c r="AA89" s="558"/>
      <c r="AB89" s="558"/>
      <c r="AC89" s="548" t="s">
        <v>255</v>
      </c>
      <c r="AD89" s="548"/>
      <c r="AE89" s="548"/>
      <c r="AF89" s="548"/>
      <c r="AG89" s="541">
        <f t="shared" si="5"/>
        <v>0</v>
      </c>
      <c r="AH89" s="541"/>
      <c r="AI89" s="541"/>
      <c r="AJ89" s="541"/>
      <c r="AK89" s="542">
        <f t="shared" si="6"/>
        <v>0</v>
      </c>
      <c r="AL89" s="542">
        <f t="shared" si="6"/>
        <v>0</v>
      </c>
      <c r="AM89" s="544"/>
      <c r="AN89" s="544"/>
      <c r="AO89" s="543">
        <f t="shared" si="7"/>
        <v>0</v>
      </c>
      <c r="AP89" s="544"/>
      <c r="AQ89" s="544"/>
      <c r="AR89" s="544">
        <f t="shared" si="8"/>
        <v>0</v>
      </c>
      <c r="AS89" s="544"/>
      <c r="AT89" s="532"/>
      <c r="AU89" s="544">
        <f t="shared" si="9"/>
        <v>0</v>
      </c>
    </row>
    <row r="90" spans="1:47" ht="29.25" customHeight="1">
      <c r="A90" s="539" t="s">
        <v>256</v>
      </c>
      <c r="B90" s="539"/>
      <c r="C90" s="558" t="s">
        <v>257</v>
      </c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48" t="s">
        <v>258</v>
      </c>
      <c r="AD90" s="548"/>
      <c r="AE90" s="548"/>
      <c r="AF90" s="548"/>
      <c r="AG90" s="541">
        <f t="shared" si="5"/>
        <v>0</v>
      </c>
      <c r="AH90" s="541"/>
      <c r="AI90" s="541"/>
      <c r="AJ90" s="541"/>
      <c r="AK90" s="542">
        <f t="shared" si="6"/>
        <v>0</v>
      </c>
      <c r="AL90" s="542">
        <f t="shared" si="6"/>
        <v>0</v>
      </c>
      <c r="AM90" s="544"/>
      <c r="AN90" s="544"/>
      <c r="AO90" s="543">
        <f t="shared" si="7"/>
        <v>0</v>
      </c>
      <c r="AP90" s="544"/>
      <c r="AQ90" s="544"/>
      <c r="AR90" s="544">
        <f t="shared" si="8"/>
        <v>0</v>
      </c>
      <c r="AS90" s="544"/>
      <c r="AT90" s="532"/>
      <c r="AU90" s="544">
        <f t="shared" si="9"/>
        <v>0</v>
      </c>
    </row>
    <row r="91" spans="1:47" ht="19.5" customHeight="1">
      <c r="A91" s="539" t="s">
        <v>259</v>
      </c>
      <c r="B91" s="539"/>
      <c r="C91" s="558" t="s">
        <v>260</v>
      </c>
      <c r="D91" s="558"/>
      <c r="E91" s="558"/>
      <c r="F91" s="558"/>
      <c r="G91" s="558"/>
      <c r="H91" s="558"/>
      <c r="I91" s="558"/>
      <c r="J91" s="558"/>
      <c r="K91" s="558"/>
      <c r="L91" s="558"/>
      <c r="M91" s="558"/>
      <c r="N91" s="558"/>
      <c r="O91" s="558"/>
      <c r="P91" s="558"/>
      <c r="Q91" s="558"/>
      <c r="R91" s="558"/>
      <c r="S91" s="558"/>
      <c r="T91" s="558"/>
      <c r="U91" s="558"/>
      <c r="V91" s="558"/>
      <c r="W91" s="558"/>
      <c r="X91" s="558"/>
      <c r="Y91" s="558"/>
      <c r="Z91" s="558"/>
      <c r="AA91" s="558"/>
      <c r="AB91" s="558"/>
      <c r="AC91" s="548" t="s">
        <v>261</v>
      </c>
      <c r="AD91" s="548"/>
      <c r="AE91" s="548"/>
      <c r="AF91" s="548"/>
      <c r="AG91" s="541">
        <f t="shared" si="5"/>
        <v>0</v>
      </c>
      <c r="AH91" s="541"/>
      <c r="AI91" s="541"/>
      <c r="AJ91" s="541"/>
      <c r="AK91" s="542">
        <f t="shared" si="6"/>
        <v>0</v>
      </c>
      <c r="AL91" s="542">
        <f t="shared" si="6"/>
        <v>0</v>
      </c>
      <c r="AM91" s="544"/>
      <c r="AN91" s="544"/>
      <c r="AO91" s="543">
        <f t="shared" si="7"/>
        <v>0</v>
      </c>
      <c r="AP91" s="544"/>
      <c r="AQ91" s="544"/>
      <c r="AR91" s="544">
        <f t="shared" si="8"/>
        <v>0</v>
      </c>
      <c r="AS91" s="544"/>
      <c r="AT91" s="532"/>
      <c r="AU91" s="544">
        <f t="shared" si="9"/>
        <v>0</v>
      </c>
    </row>
    <row r="92" spans="1:47" ht="29.25" customHeight="1">
      <c r="A92" s="539" t="s">
        <v>262</v>
      </c>
      <c r="B92" s="539"/>
      <c r="C92" s="558" t="s">
        <v>263</v>
      </c>
      <c r="D92" s="558"/>
      <c r="E92" s="558"/>
      <c r="F92" s="558"/>
      <c r="G92" s="558"/>
      <c r="H92" s="558"/>
      <c r="I92" s="558"/>
      <c r="J92" s="558"/>
      <c r="K92" s="558"/>
      <c r="L92" s="558"/>
      <c r="M92" s="558"/>
      <c r="N92" s="558"/>
      <c r="O92" s="558"/>
      <c r="P92" s="558"/>
      <c r="Q92" s="558"/>
      <c r="R92" s="558"/>
      <c r="S92" s="558"/>
      <c r="T92" s="558"/>
      <c r="U92" s="558"/>
      <c r="V92" s="558"/>
      <c r="W92" s="558"/>
      <c r="X92" s="558"/>
      <c r="Y92" s="558"/>
      <c r="Z92" s="558"/>
      <c r="AA92" s="558"/>
      <c r="AB92" s="558"/>
      <c r="AC92" s="548" t="s">
        <v>264</v>
      </c>
      <c r="AD92" s="548"/>
      <c r="AE92" s="548"/>
      <c r="AF92" s="548"/>
      <c r="AG92" s="541">
        <f t="shared" si="5"/>
        <v>0</v>
      </c>
      <c r="AH92" s="541"/>
      <c r="AI92" s="541"/>
      <c r="AJ92" s="541"/>
      <c r="AK92" s="542">
        <f t="shared" si="6"/>
        <v>0</v>
      </c>
      <c r="AL92" s="542">
        <f t="shared" si="6"/>
        <v>0</v>
      </c>
      <c r="AM92" s="544"/>
      <c r="AN92" s="544"/>
      <c r="AO92" s="543">
        <f t="shared" si="7"/>
        <v>0</v>
      </c>
      <c r="AP92" s="544"/>
      <c r="AQ92" s="544"/>
      <c r="AR92" s="544">
        <f t="shared" si="8"/>
        <v>0</v>
      </c>
      <c r="AS92" s="544"/>
      <c r="AT92" s="532"/>
      <c r="AU92" s="544">
        <f t="shared" si="9"/>
        <v>0</v>
      </c>
    </row>
    <row r="93" spans="1:47" ht="29.25" customHeight="1">
      <c r="A93" s="539" t="s">
        <v>265</v>
      </c>
      <c r="B93" s="539"/>
      <c r="C93" s="558" t="s">
        <v>266</v>
      </c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48" t="s">
        <v>267</v>
      </c>
      <c r="AD93" s="548"/>
      <c r="AE93" s="548"/>
      <c r="AF93" s="548"/>
      <c r="AG93" s="541">
        <f t="shared" si="5"/>
        <v>0</v>
      </c>
      <c r="AH93" s="541"/>
      <c r="AI93" s="541"/>
      <c r="AJ93" s="541"/>
      <c r="AK93" s="542">
        <f t="shared" si="6"/>
        <v>0</v>
      </c>
      <c r="AL93" s="542">
        <f t="shared" si="6"/>
        <v>0</v>
      </c>
      <c r="AM93" s="544"/>
      <c r="AN93" s="544"/>
      <c r="AO93" s="543">
        <f t="shared" si="7"/>
        <v>0</v>
      </c>
      <c r="AP93" s="544"/>
      <c r="AQ93" s="544"/>
      <c r="AR93" s="544">
        <f t="shared" si="8"/>
        <v>0</v>
      </c>
      <c r="AS93" s="544"/>
      <c r="AT93" s="532"/>
      <c r="AU93" s="544">
        <f t="shared" si="9"/>
        <v>0</v>
      </c>
    </row>
    <row r="94" spans="1:47" ht="19.5" customHeight="1">
      <c r="A94" s="539" t="s">
        <v>268</v>
      </c>
      <c r="B94" s="539"/>
      <c r="C94" s="558" t="s">
        <v>269</v>
      </c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48" t="s">
        <v>270</v>
      </c>
      <c r="AD94" s="548"/>
      <c r="AE94" s="548"/>
      <c r="AF94" s="548"/>
      <c r="AG94" s="541">
        <f t="shared" si="5"/>
        <v>0</v>
      </c>
      <c r="AH94" s="541"/>
      <c r="AI94" s="541"/>
      <c r="AJ94" s="541"/>
      <c r="AK94" s="542">
        <f t="shared" si="6"/>
        <v>0</v>
      </c>
      <c r="AL94" s="542">
        <f t="shared" si="6"/>
        <v>0</v>
      </c>
      <c r="AM94" s="544"/>
      <c r="AN94" s="544"/>
      <c r="AO94" s="543">
        <f t="shared" si="7"/>
        <v>0</v>
      </c>
      <c r="AP94" s="544"/>
      <c r="AQ94" s="544"/>
      <c r="AR94" s="544">
        <f t="shared" si="8"/>
        <v>0</v>
      </c>
      <c r="AS94" s="544"/>
      <c r="AT94" s="532"/>
      <c r="AU94" s="544">
        <f t="shared" si="9"/>
        <v>0</v>
      </c>
    </row>
    <row r="95" spans="1:47" ht="19.5" customHeight="1">
      <c r="A95" s="539" t="s">
        <v>271</v>
      </c>
      <c r="B95" s="539"/>
      <c r="C95" s="558" t="s">
        <v>272</v>
      </c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48" t="s">
        <v>273</v>
      </c>
      <c r="AD95" s="548"/>
      <c r="AE95" s="548"/>
      <c r="AF95" s="548"/>
      <c r="AG95" s="541">
        <f t="shared" si="5"/>
        <v>0</v>
      </c>
      <c r="AH95" s="541"/>
      <c r="AI95" s="541"/>
      <c r="AJ95" s="541"/>
      <c r="AK95" s="542">
        <f t="shared" si="6"/>
        <v>0</v>
      </c>
      <c r="AL95" s="542">
        <f t="shared" si="6"/>
        <v>0</v>
      </c>
      <c r="AM95" s="544"/>
      <c r="AN95" s="544"/>
      <c r="AO95" s="543">
        <f t="shared" si="7"/>
        <v>0</v>
      </c>
      <c r="AP95" s="544"/>
      <c r="AQ95" s="544"/>
      <c r="AR95" s="544">
        <f t="shared" si="8"/>
        <v>0</v>
      </c>
      <c r="AS95" s="544"/>
      <c r="AT95" s="532"/>
      <c r="AU95" s="544">
        <f t="shared" si="9"/>
        <v>0</v>
      </c>
    </row>
    <row r="96" spans="1:47" ht="19.5" customHeight="1">
      <c r="A96" s="551" t="s">
        <v>274</v>
      </c>
      <c r="B96" s="551"/>
      <c r="C96" s="559" t="s">
        <v>275</v>
      </c>
      <c r="D96" s="559"/>
      <c r="E96" s="559"/>
      <c r="F96" s="559"/>
      <c r="G96" s="559"/>
      <c r="H96" s="559"/>
      <c r="I96" s="559"/>
      <c r="J96" s="559"/>
      <c r="K96" s="559"/>
      <c r="L96" s="559"/>
      <c r="M96" s="559"/>
      <c r="N96" s="559"/>
      <c r="O96" s="559"/>
      <c r="P96" s="559"/>
      <c r="Q96" s="559"/>
      <c r="R96" s="559"/>
      <c r="S96" s="559"/>
      <c r="T96" s="559"/>
      <c r="U96" s="559"/>
      <c r="V96" s="559"/>
      <c r="W96" s="559"/>
      <c r="X96" s="559"/>
      <c r="Y96" s="559"/>
      <c r="Z96" s="559"/>
      <c r="AA96" s="559"/>
      <c r="AB96" s="559"/>
      <c r="AC96" s="553" t="s">
        <v>276</v>
      </c>
      <c r="AD96" s="553"/>
      <c r="AE96" s="553"/>
      <c r="AF96" s="553"/>
      <c r="AG96" s="541">
        <f t="shared" si="5"/>
        <v>0</v>
      </c>
      <c r="AH96" s="541"/>
      <c r="AI96" s="541"/>
      <c r="AJ96" s="541"/>
      <c r="AK96" s="542">
        <f t="shared" si="6"/>
        <v>0</v>
      </c>
      <c r="AL96" s="542">
        <f t="shared" si="6"/>
        <v>0</v>
      </c>
      <c r="AM96" s="544">
        <f>SUM(AM93:AM95)</f>
        <v>0</v>
      </c>
      <c r="AN96" s="544"/>
      <c r="AO96" s="543">
        <f t="shared" si="7"/>
        <v>0</v>
      </c>
      <c r="AP96" s="544"/>
      <c r="AQ96" s="544"/>
      <c r="AR96" s="544">
        <f t="shared" si="8"/>
        <v>0</v>
      </c>
      <c r="AS96" s="544"/>
      <c r="AT96" s="532"/>
      <c r="AU96" s="544">
        <f t="shared" si="9"/>
        <v>0</v>
      </c>
    </row>
    <row r="97" spans="1:47" s="486" customFormat="1" ht="19.5" customHeight="1">
      <c r="A97" s="551" t="s">
        <v>277</v>
      </c>
      <c r="B97" s="551"/>
      <c r="C97" s="563" t="s">
        <v>278</v>
      </c>
      <c r="D97" s="563"/>
      <c r="E97" s="563"/>
      <c r="F97" s="563"/>
      <c r="G97" s="563"/>
      <c r="H97" s="563"/>
      <c r="I97" s="563"/>
      <c r="J97" s="563"/>
      <c r="K97" s="563"/>
      <c r="L97" s="563"/>
      <c r="M97" s="563"/>
      <c r="N97" s="563"/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563"/>
      <c r="AA97" s="563"/>
      <c r="AB97" s="563"/>
      <c r="AC97" s="553" t="s">
        <v>279</v>
      </c>
      <c r="AD97" s="553"/>
      <c r="AE97" s="553"/>
      <c r="AF97" s="553"/>
      <c r="AG97" s="541">
        <f t="shared" si="5"/>
        <v>287906084</v>
      </c>
      <c r="AH97" s="541"/>
      <c r="AI97" s="541"/>
      <c r="AJ97" s="541"/>
      <c r="AK97" s="542">
        <f>SUM(AK26+AK27+AK52+AK61+AK74+AK82+AK87+AK96)</f>
        <v>500000</v>
      </c>
      <c r="AL97" s="542">
        <f>SUM(AO97+AR97+AU97)</f>
        <v>288406084</v>
      </c>
      <c r="AM97" s="554">
        <f>SUM(AM26+AM27+AM52+AM61+AM74+AM82+AM87)</f>
        <v>158831913</v>
      </c>
      <c r="AN97" s="554">
        <f>SUM(AN26+AN27+AN52+AN61+AN74+AN82+AN87+AN96)</f>
        <v>500000</v>
      </c>
      <c r="AO97" s="543">
        <f t="shared" si="7"/>
        <v>159331913</v>
      </c>
      <c r="AP97" s="554">
        <f>SUM(AP26+AP27+AP52+AP61+AP74+AP82+AP87)</f>
        <v>49161800</v>
      </c>
      <c r="AQ97" s="554"/>
      <c r="AR97" s="544">
        <f t="shared" si="8"/>
        <v>49161800</v>
      </c>
      <c r="AS97" s="554">
        <f>SUM(AS26+AS27+AS52+AS61+AS74+AS82+AS87)</f>
        <v>79912371</v>
      </c>
      <c r="AT97" s="557"/>
      <c r="AU97" s="544">
        <f t="shared" si="9"/>
        <v>79912371</v>
      </c>
    </row>
    <row r="98" spans="3:32" ht="12.75">
      <c r="C98" s="564"/>
      <c r="D98" s="564"/>
      <c r="E98" s="564"/>
      <c r="F98" s="564"/>
      <c r="G98" s="564"/>
      <c r="H98" s="564"/>
      <c r="I98" s="564"/>
      <c r="J98" s="564"/>
      <c r="K98" s="564"/>
      <c r="L98" s="564"/>
      <c r="M98" s="564"/>
      <c r="N98" s="564"/>
      <c r="O98" s="564"/>
      <c r="P98" s="564"/>
      <c r="Q98" s="564"/>
      <c r="R98" s="564"/>
      <c r="S98" s="564"/>
      <c r="T98" s="564"/>
      <c r="U98" s="564"/>
      <c r="V98" s="564"/>
      <c r="W98" s="564"/>
      <c r="X98" s="564"/>
      <c r="Y98" s="564"/>
      <c r="Z98" s="564"/>
      <c r="AA98" s="564"/>
      <c r="AB98" s="564"/>
      <c r="AC98" s="564"/>
      <c r="AD98" s="564"/>
      <c r="AE98" s="564"/>
      <c r="AF98" s="564"/>
    </row>
    <row r="99" spans="3:32" ht="12.75">
      <c r="C99" s="564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</row>
    <row r="100" spans="3:32" ht="12.75">
      <c r="C100" s="564"/>
      <c r="D100" s="564"/>
      <c r="E100" s="564"/>
      <c r="F100" s="564"/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564"/>
      <c r="Y100" s="564"/>
      <c r="Z100" s="564"/>
      <c r="AA100" s="564"/>
      <c r="AB100" s="564"/>
      <c r="AC100" s="564"/>
      <c r="AD100" s="564"/>
      <c r="AE100" s="564"/>
      <c r="AF100" s="564"/>
    </row>
    <row r="101" spans="3:32" ht="12.75">
      <c r="C101" s="564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4"/>
      <c r="T101" s="564"/>
      <c r="U101" s="564"/>
      <c r="V101" s="564"/>
      <c r="W101" s="564"/>
      <c r="X101" s="564"/>
      <c r="Y101" s="564"/>
      <c r="Z101" s="564"/>
      <c r="AA101" s="564"/>
      <c r="AB101" s="564"/>
      <c r="AC101" s="564"/>
      <c r="AD101" s="564"/>
      <c r="AE101" s="564"/>
      <c r="AF101" s="564"/>
    </row>
    <row r="102" spans="3:32" ht="12.75">
      <c r="C102" s="564"/>
      <c r="D102" s="564"/>
      <c r="E102" s="564"/>
      <c r="F102" s="564"/>
      <c r="G102" s="564"/>
      <c r="H102" s="564"/>
      <c r="I102" s="564"/>
      <c r="J102" s="564"/>
      <c r="K102" s="564"/>
      <c r="L102" s="564"/>
      <c r="M102" s="564"/>
      <c r="N102" s="564"/>
      <c r="O102" s="564"/>
      <c r="P102" s="564"/>
      <c r="Q102" s="564"/>
      <c r="R102" s="564"/>
      <c r="S102" s="564"/>
      <c r="T102" s="564"/>
      <c r="U102" s="564"/>
      <c r="V102" s="564"/>
      <c r="W102" s="564"/>
      <c r="X102" s="564"/>
      <c r="Y102" s="564"/>
      <c r="Z102" s="564"/>
      <c r="AA102" s="564"/>
      <c r="AB102" s="564"/>
      <c r="AC102" s="564"/>
      <c r="AD102" s="564"/>
      <c r="AE102" s="564"/>
      <c r="AF102" s="564"/>
    </row>
    <row r="103" spans="3:32" ht="12.75">
      <c r="C103" s="564"/>
      <c r="D103" s="564"/>
      <c r="E103" s="564"/>
      <c r="F103" s="564"/>
      <c r="G103" s="564"/>
      <c r="H103" s="564"/>
      <c r="I103" s="564"/>
      <c r="J103" s="564"/>
      <c r="K103" s="564"/>
      <c r="L103" s="564"/>
      <c r="M103" s="564"/>
      <c r="N103" s="564"/>
      <c r="O103" s="564"/>
      <c r="P103" s="564"/>
      <c r="Q103" s="564"/>
      <c r="R103" s="564"/>
      <c r="S103" s="564"/>
      <c r="T103" s="564"/>
      <c r="U103" s="564"/>
      <c r="V103" s="564"/>
      <c r="W103" s="564"/>
      <c r="X103" s="564"/>
      <c r="Y103" s="564"/>
      <c r="Z103" s="564"/>
      <c r="AA103" s="564"/>
      <c r="AB103" s="564"/>
      <c r="AC103" s="564"/>
      <c r="AD103" s="564"/>
      <c r="AE103" s="564"/>
      <c r="AF103" s="564"/>
    </row>
    <row r="104" spans="29:32" ht="12.75">
      <c r="AC104" s="564"/>
      <c r="AD104" s="564"/>
      <c r="AE104" s="564"/>
      <c r="AF104" s="564"/>
    </row>
    <row r="105" spans="29:32" ht="12.75">
      <c r="AC105" s="564"/>
      <c r="AD105" s="564"/>
      <c r="AE105" s="564"/>
      <c r="AF105" s="564"/>
    </row>
  </sheetData>
  <sheetProtection/>
  <mergeCells count="377"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6:B6"/>
    <mergeCell ref="C6:AB6"/>
    <mergeCell ref="AC6:AF6"/>
    <mergeCell ref="AG6:AJ6"/>
    <mergeCell ref="A7:B7"/>
    <mergeCell ref="C7:AB7"/>
    <mergeCell ref="AC7:AF7"/>
    <mergeCell ref="AG7:AJ7"/>
    <mergeCell ref="AM1:AP1"/>
    <mergeCell ref="A2:AU2"/>
    <mergeCell ref="A3:AU3"/>
    <mergeCell ref="A4:AU4"/>
    <mergeCell ref="A5:AF5"/>
    <mergeCell ref="AG5:AL5"/>
    <mergeCell ref="AM5:AO5"/>
    <mergeCell ref="AP5:AR5"/>
    <mergeCell ref="AS5:AU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43" r:id="rId1"/>
  <headerFooter alignWithMargins="0">
    <oddHeader>&amp;R2. melléklet</oddHeader>
  </headerFooter>
  <rowBreaks count="1" manualBreakCount="1">
    <brk id="46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5"/>
  <cols>
    <col min="1" max="1" width="70.140625" style="225" customWidth="1"/>
    <col min="2" max="2" width="16.7109375" style="241" customWidth="1"/>
    <col min="3" max="3" width="16.28125" style="225" customWidth="1"/>
    <col min="4" max="16384" width="9.140625" style="225" customWidth="1"/>
  </cols>
  <sheetData>
    <row r="1" spans="1:4" ht="18">
      <c r="A1" s="381"/>
      <c r="B1" s="381"/>
      <c r="C1" s="223" t="s">
        <v>858</v>
      </c>
      <c r="D1" s="224"/>
    </row>
    <row r="2" spans="1:3" ht="33.75" customHeight="1">
      <c r="A2" s="382" t="s">
        <v>848</v>
      </c>
      <c r="B2" s="383"/>
      <c r="C2" s="226"/>
    </row>
    <row r="3" spans="1:4" ht="18">
      <c r="A3" s="227"/>
      <c r="B3" s="228"/>
      <c r="C3" s="227"/>
      <c r="D3" s="224"/>
    </row>
    <row r="4" spans="1:4" ht="18">
      <c r="A4" s="227"/>
      <c r="B4" s="228"/>
      <c r="C4" s="227"/>
      <c r="D4" s="224"/>
    </row>
    <row r="5" spans="1:4" ht="18">
      <c r="A5" s="263"/>
      <c r="B5" s="262" t="s">
        <v>790</v>
      </c>
      <c r="C5" s="227"/>
      <c r="D5" s="224"/>
    </row>
    <row r="6" spans="1:4" ht="36">
      <c r="A6" s="229" t="s">
        <v>772</v>
      </c>
      <c r="B6" s="261" t="s">
        <v>815</v>
      </c>
      <c r="D6" s="224"/>
    </row>
    <row r="7" spans="1:4" ht="18">
      <c r="A7" s="230" t="s">
        <v>773</v>
      </c>
      <c r="B7" s="231">
        <v>3705521</v>
      </c>
      <c r="D7" s="224"/>
    </row>
    <row r="8" spans="1:4" ht="18">
      <c r="A8" s="232" t="s">
        <v>796</v>
      </c>
      <c r="B8" s="231">
        <v>66650</v>
      </c>
      <c r="D8" s="224"/>
    </row>
    <row r="9" spans="1:4" ht="18">
      <c r="A9" s="232" t="s">
        <v>774</v>
      </c>
      <c r="B9" s="231">
        <v>32549746</v>
      </c>
      <c r="D9" s="224"/>
    </row>
    <row r="10" spans="1:4" ht="18">
      <c r="A10" s="230" t="s">
        <v>775</v>
      </c>
      <c r="B10" s="231">
        <v>200000</v>
      </c>
      <c r="D10" s="224"/>
    </row>
    <row r="11" spans="1:4" ht="18">
      <c r="A11" s="233" t="s">
        <v>776</v>
      </c>
      <c r="B11" s="234">
        <f>SUM(B7:B10)</f>
        <v>36521917</v>
      </c>
      <c r="D11" s="224"/>
    </row>
    <row r="12" spans="1:4" ht="18">
      <c r="A12" s="230" t="s">
        <v>777</v>
      </c>
      <c r="B12" s="231">
        <v>130000</v>
      </c>
      <c r="D12" s="224"/>
    </row>
    <row r="13" spans="1:4" ht="18">
      <c r="A13" s="230" t="s">
        <v>778</v>
      </c>
      <c r="B13" s="231">
        <v>100000</v>
      </c>
      <c r="D13" s="235"/>
    </row>
    <row r="14" spans="1:5" ht="18">
      <c r="A14" s="230" t="s">
        <v>779</v>
      </c>
      <c r="B14" s="231">
        <v>600000</v>
      </c>
      <c r="D14" s="235"/>
      <c r="E14" s="235"/>
    </row>
    <row r="15" spans="1:5" ht="18">
      <c r="A15" s="230" t="s">
        <v>786</v>
      </c>
      <c r="B15" s="231">
        <v>380000</v>
      </c>
      <c r="D15" s="235"/>
      <c r="E15" s="235"/>
    </row>
    <row r="16" spans="1:5" ht="18">
      <c r="A16" s="230" t="s">
        <v>780</v>
      </c>
      <c r="B16" s="231">
        <v>900000</v>
      </c>
      <c r="D16" s="235"/>
      <c r="E16" s="235"/>
    </row>
    <row r="17" spans="1:5" ht="18">
      <c r="A17" s="230" t="s">
        <v>781</v>
      </c>
      <c r="B17" s="231">
        <v>800000</v>
      </c>
      <c r="D17" s="235"/>
      <c r="E17" s="235"/>
    </row>
    <row r="18" spans="1:5" ht="18">
      <c r="A18" s="238" t="s">
        <v>816</v>
      </c>
      <c r="B18" s="231">
        <v>50000</v>
      </c>
      <c r="D18" s="235"/>
      <c r="E18" s="235"/>
    </row>
    <row r="19" spans="1:5" ht="18">
      <c r="A19" s="230" t="s">
        <v>817</v>
      </c>
      <c r="B19" s="231">
        <v>50000</v>
      </c>
      <c r="D19" s="235"/>
      <c r="E19" s="235"/>
    </row>
    <row r="20" spans="1:256" ht="18">
      <c r="A20" s="230" t="s">
        <v>795</v>
      </c>
      <c r="B20" s="231">
        <v>150000</v>
      </c>
      <c r="D20" s="235"/>
      <c r="E20" s="235"/>
      <c r="IV20" s="241"/>
    </row>
    <row r="21" spans="1:256" ht="18">
      <c r="A21" s="230" t="s">
        <v>818</v>
      </c>
      <c r="B21" s="231">
        <v>250000</v>
      </c>
      <c r="D21" s="235"/>
      <c r="E21" s="235"/>
      <c r="IV21" s="241"/>
    </row>
    <row r="22" spans="1:5" ht="18">
      <c r="A22" s="236" t="s">
        <v>782</v>
      </c>
      <c r="B22" s="237">
        <f>SUM(B12:B21)</f>
        <v>3410000</v>
      </c>
      <c r="D22" s="239"/>
      <c r="E22" s="238"/>
    </row>
    <row r="23" spans="1:5" ht="18">
      <c r="A23" s="232" t="s">
        <v>783</v>
      </c>
      <c r="B23" s="231">
        <v>46337305</v>
      </c>
      <c r="C23" s="238"/>
      <c r="D23" s="238"/>
      <c r="E23" s="238"/>
    </row>
    <row r="24" spans="1:5" ht="18">
      <c r="A24" s="232" t="s">
        <v>784</v>
      </c>
      <c r="B24" s="231">
        <v>46916407</v>
      </c>
      <c r="C24" s="260"/>
      <c r="D24" s="224"/>
      <c r="E24" s="259"/>
    </row>
    <row r="25" spans="1:2" s="239" customFormat="1" ht="18">
      <c r="A25" s="233" t="s">
        <v>785</v>
      </c>
      <c r="B25" s="234">
        <f>SUM(B23:B24)</f>
        <v>93253712</v>
      </c>
    </row>
    <row r="26" spans="1:5" ht="15.75">
      <c r="A26" s="238"/>
      <c r="B26" s="240"/>
      <c r="C26" s="238"/>
      <c r="D26" s="238"/>
      <c r="E26" s="238"/>
    </row>
    <row r="27" spans="1:5" ht="18">
      <c r="A27" s="227"/>
      <c r="B27" s="228"/>
      <c r="C27" s="258"/>
      <c r="D27" s="224"/>
      <c r="E27" s="238"/>
    </row>
    <row r="28" spans="1:5" ht="18">
      <c r="A28" s="227"/>
      <c r="B28" s="228"/>
      <c r="C28" s="258"/>
      <c r="D28" s="224"/>
      <c r="E28" s="238"/>
    </row>
    <row r="29" spans="1:5" ht="15.75">
      <c r="A29" s="238"/>
      <c r="B29" s="240"/>
      <c r="C29" s="238"/>
      <c r="D29" s="238"/>
      <c r="E29" s="238"/>
    </row>
    <row r="30" spans="1:5" ht="18">
      <c r="A30" s="238"/>
      <c r="B30" s="240"/>
      <c r="C30" s="238"/>
      <c r="D30" s="239"/>
      <c r="E30" s="238"/>
    </row>
    <row r="31" spans="1:5" ht="18">
      <c r="A31" s="238"/>
      <c r="B31" s="240"/>
      <c r="C31" s="238"/>
      <c r="D31" s="239"/>
      <c r="E31" s="238"/>
    </row>
    <row r="32" spans="1:5" ht="18">
      <c r="A32" s="238"/>
      <c r="B32" s="240"/>
      <c r="C32" s="238"/>
      <c r="D32" s="239"/>
      <c r="E32" s="238"/>
    </row>
    <row r="33" spans="1:5" ht="18">
      <c r="A33" s="238"/>
      <c r="B33" s="240"/>
      <c r="C33" s="238"/>
      <c r="D33" s="239"/>
      <c r="E33" s="238"/>
    </row>
    <row r="34" spans="1:5" ht="18">
      <c r="A34" s="238"/>
      <c r="B34" s="240"/>
      <c r="C34" s="238"/>
      <c r="D34" s="239"/>
      <c r="E34" s="238"/>
    </row>
    <row r="51" ht="12.75">
      <c r="C51" s="223"/>
    </row>
    <row r="52" spans="2:3" ht="18">
      <c r="B52" s="382"/>
      <c r="C52" s="382"/>
    </row>
    <row r="55" spans="2:3" ht="18">
      <c r="B55" s="257"/>
      <c r="C55" s="256"/>
    </row>
    <row r="56" spans="2:3" ht="15.75">
      <c r="B56" s="255"/>
      <c r="C56" s="254"/>
    </row>
    <row r="57" spans="2:3" ht="15">
      <c r="B57" s="253"/>
      <c r="C57" s="253"/>
    </row>
    <row r="58" spans="2:3" ht="15">
      <c r="B58" s="253"/>
      <c r="C58" s="253"/>
    </row>
    <row r="59" spans="2:3" ht="15">
      <c r="B59" s="253"/>
      <c r="C59" s="253"/>
    </row>
    <row r="60" spans="2:3" ht="15">
      <c r="B60" s="253"/>
      <c r="C60" s="253"/>
    </row>
    <row r="61" spans="2:3" ht="15">
      <c r="B61" s="253"/>
      <c r="C61" s="253"/>
    </row>
    <row r="62" spans="2:3" ht="15">
      <c r="B62" s="253"/>
      <c r="C62" s="253"/>
    </row>
    <row r="63" spans="2:3" ht="15">
      <c r="B63" s="253"/>
      <c r="C63" s="253"/>
    </row>
    <row r="64" spans="2:3" ht="15">
      <c r="B64" s="253"/>
      <c r="C64" s="253"/>
    </row>
    <row r="65" spans="2:3" ht="15">
      <c r="B65" s="253"/>
      <c r="C65" s="253"/>
    </row>
    <row r="66" spans="2:3" ht="14.25">
      <c r="B66" s="252"/>
      <c r="C66" s="235"/>
    </row>
    <row r="67" spans="2:3" ht="14.25">
      <c r="B67" s="252"/>
      <c r="C67" s="235"/>
    </row>
    <row r="68" spans="2:3" ht="14.25">
      <c r="B68" s="252"/>
      <c r="C68" s="235"/>
    </row>
    <row r="69" spans="2:3" ht="14.25">
      <c r="B69" s="252"/>
      <c r="C69" s="235"/>
    </row>
    <row r="70" spans="2:3" ht="15.75">
      <c r="B70" s="240"/>
      <c r="C70" s="240"/>
    </row>
  </sheetData>
  <sheetProtection/>
  <mergeCells count="3">
    <mergeCell ref="A1:B1"/>
    <mergeCell ref="A2:B2"/>
    <mergeCell ref="B52:C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60" zoomScalePageLayoutView="0" workbookViewId="0" topLeftCell="A1">
      <selection activeCell="A28" sqref="A28"/>
    </sheetView>
  </sheetViews>
  <sheetFormatPr defaultColWidth="9.140625" defaultRowHeight="15"/>
  <cols>
    <col min="1" max="1" width="59.28125" style="212" customWidth="1"/>
    <col min="2" max="2" width="17.421875" style="312" customWidth="1"/>
    <col min="3" max="3" width="18.00390625" style="212" customWidth="1"/>
    <col min="4" max="16384" width="9.140625" style="212" customWidth="1"/>
  </cols>
  <sheetData>
    <row r="1" spans="1:2" ht="14.25">
      <c r="A1" s="384" t="s">
        <v>857</v>
      </c>
      <c r="B1" s="385"/>
    </row>
    <row r="2" spans="1:3" ht="41.25" customHeight="1">
      <c r="A2" s="386" t="s">
        <v>847</v>
      </c>
      <c r="B2" s="386"/>
      <c r="C2" s="301"/>
    </row>
    <row r="3" spans="1:3" ht="18">
      <c r="A3" s="213"/>
      <c r="B3" s="302"/>
      <c r="C3" s="213"/>
    </row>
    <row r="4" spans="1:3" ht="18">
      <c r="A4" s="213"/>
      <c r="B4" s="302"/>
      <c r="C4" s="213"/>
    </row>
    <row r="5" spans="1:3" ht="18">
      <c r="A5" s="213"/>
      <c r="B5" s="302"/>
      <c r="C5" s="213"/>
    </row>
    <row r="6" spans="1:2" ht="18">
      <c r="A6" s="303"/>
      <c r="B6" s="304" t="s">
        <v>814</v>
      </c>
    </row>
    <row r="7" spans="1:2" ht="45.75" customHeight="1">
      <c r="A7" s="214" t="s">
        <v>677</v>
      </c>
      <c r="B7" s="305" t="s">
        <v>771</v>
      </c>
    </row>
    <row r="8" spans="1:2" ht="18">
      <c r="A8" s="215" t="s">
        <v>819</v>
      </c>
      <c r="B8" s="216">
        <v>13900598</v>
      </c>
    </row>
    <row r="9" spans="1:2" ht="18">
      <c r="A9" s="217" t="s">
        <v>820</v>
      </c>
      <c r="B9" s="218">
        <v>-1573855</v>
      </c>
    </row>
    <row r="10" spans="1:2" ht="18">
      <c r="A10" s="217" t="s">
        <v>821</v>
      </c>
      <c r="B10" s="218">
        <v>-1912154</v>
      </c>
    </row>
    <row r="11" spans="1:2" ht="18">
      <c r="A11" s="217" t="s">
        <v>822</v>
      </c>
      <c r="B11" s="218">
        <v>-750000</v>
      </c>
    </row>
    <row r="12" spans="1:2" ht="18">
      <c r="A12" s="215" t="s">
        <v>823</v>
      </c>
      <c r="B12" s="216">
        <f>SUM(B8:B11)</f>
        <v>9664589</v>
      </c>
    </row>
    <row r="13" spans="1:2" ht="18">
      <c r="A13" s="217" t="s">
        <v>824</v>
      </c>
      <c r="B13" s="216">
        <f>SUM(B14:B16)</f>
        <v>3750000</v>
      </c>
    </row>
    <row r="14" spans="1:4" ht="18">
      <c r="A14" s="306" t="s">
        <v>825</v>
      </c>
      <c r="B14" s="219">
        <v>3100000</v>
      </c>
      <c r="D14" s="220"/>
    </row>
    <row r="15" spans="1:2" ht="18">
      <c r="A15" s="217" t="s">
        <v>826</v>
      </c>
      <c r="B15" s="219">
        <v>200000</v>
      </c>
    </row>
    <row r="16" spans="1:2" ht="18">
      <c r="A16" s="307" t="s">
        <v>827</v>
      </c>
      <c r="B16" s="219">
        <v>450000</v>
      </c>
    </row>
    <row r="17" spans="1:2" ht="36.75" customHeight="1">
      <c r="A17" s="308" t="s">
        <v>828</v>
      </c>
      <c r="B17" s="216">
        <v>5914589</v>
      </c>
    </row>
    <row r="18" spans="1:2" ht="18">
      <c r="A18" s="221" t="s">
        <v>829</v>
      </c>
      <c r="B18" s="222">
        <f>SUM(B13+B17)</f>
        <v>9664589</v>
      </c>
    </row>
    <row r="22" spans="1:3" ht="15.75">
      <c r="A22" s="309"/>
      <c r="B22" s="310"/>
      <c r="C22" s="311"/>
    </row>
    <row r="23" ht="12.75">
      <c r="A23" s="309"/>
    </row>
    <row r="24" ht="12.75">
      <c r="A24" s="309"/>
    </row>
    <row r="25" ht="12.75">
      <c r="A25" s="309"/>
    </row>
    <row r="26" ht="12.75">
      <c r="A26" s="309"/>
    </row>
    <row r="27" ht="12.75">
      <c r="A27" s="309"/>
    </row>
    <row r="28" ht="12.75">
      <c r="A28" s="309"/>
    </row>
    <row r="29" ht="12.75">
      <c r="A29" s="309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zoomScaleSheetLayoutView="100" zoomScalePageLayoutView="0" workbookViewId="0" topLeftCell="A3">
      <selection activeCell="AM12" sqref="AM12"/>
    </sheetView>
  </sheetViews>
  <sheetFormatPr defaultColWidth="9.140625" defaultRowHeight="15"/>
  <cols>
    <col min="1" max="28" width="2.7109375" style="461" customWidth="1"/>
    <col min="29" max="29" width="2.7109375" style="566" customWidth="1"/>
    <col min="30" max="32" width="2.7109375" style="461" customWidth="1"/>
    <col min="33" max="36" width="2.7109375" style="463" customWidth="1"/>
    <col min="37" max="37" width="12.00390625" style="463" customWidth="1"/>
    <col min="38" max="38" width="11.28125" style="463" customWidth="1"/>
    <col min="39" max="41" width="11.421875" style="463" customWidth="1"/>
    <col min="42" max="44" width="10.8515625" style="463" customWidth="1"/>
    <col min="45" max="45" width="11.8515625" style="463" customWidth="1"/>
    <col min="46" max="46" width="10.421875" style="461" customWidth="1"/>
    <col min="47" max="47" width="10.57421875" style="461" customWidth="1"/>
    <col min="48" max="52" width="2.7109375" style="461" customWidth="1"/>
    <col min="53" max="16384" width="9.140625" style="461" customWidth="1"/>
  </cols>
  <sheetData>
    <row r="1" spans="39:44" ht="21.75" customHeight="1">
      <c r="AM1" s="462"/>
      <c r="AN1" s="462"/>
      <c r="AO1" s="462"/>
      <c r="AP1" s="462"/>
      <c r="AQ1" s="567"/>
      <c r="AR1" s="567"/>
    </row>
    <row r="2" spans="1:47" ht="31.5" customHeight="1">
      <c r="A2" s="514" t="s">
        <v>846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</row>
    <row r="3" spans="1:47" ht="31.5" customHeight="1">
      <c r="A3" s="514" t="s">
        <v>802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</row>
    <row r="4" spans="1:47" ht="25.5" customHeight="1">
      <c r="A4" s="568" t="s">
        <v>280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</row>
    <row r="5" spans="1:45" ht="19.5" customHeight="1">
      <c r="A5" s="389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</row>
    <row r="6" spans="1:47" ht="45.75" customHeight="1">
      <c r="A6" s="517" t="s">
        <v>2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71" t="s">
        <v>556</v>
      </c>
      <c r="AH6" s="572"/>
      <c r="AI6" s="572"/>
      <c r="AJ6" s="572"/>
      <c r="AK6" s="572"/>
      <c r="AL6" s="573"/>
      <c r="AM6" s="574" t="s">
        <v>862</v>
      </c>
      <c r="AN6" s="574"/>
      <c r="AO6" s="574"/>
      <c r="AP6" s="574" t="s">
        <v>863</v>
      </c>
      <c r="AQ6" s="574"/>
      <c r="AR6" s="574"/>
      <c r="AS6" s="575" t="s">
        <v>619</v>
      </c>
      <c r="AT6" s="575"/>
      <c r="AU6" s="575"/>
    </row>
    <row r="7" spans="1:47" ht="34.5" customHeight="1">
      <c r="A7" s="527" t="s">
        <v>3</v>
      </c>
      <c r="B7" s="377"/>
      <c r="C7" s="528" t="s">
        <v>4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529" t="s">
        <v>5</v>
      </c>
      <c r="AD7" s="379"/>
      <c r="AE7" s="379"/>
      <c r="AF7" s="379"/>
      <c r="AG7" s="576" t="s">
        <v>6</v>
      </c>
      <c r="AH7" s="392"/>
      <c r="AI7" s="392"/>
      <c r="AJ7" s="392"/>
      <c r="AK7" s="339" t="s">
        <v>860</v>
      </c>
      <c r="AL7" s="577" t="s">
        <v>861</v>
      </c>
      <c r="AM7" s="577" t="s">
        <v>618</v>
      </c>
      <c r="AN7" s="577" t="s">
        <v>860</v>
      </c>
      <c r="AO7" s="577" t="s">
        <v>861</v>
      </c>
      <c r="AP7" s="577" t="s">
        <v>620</v>
      </c>
      <c r="AQ7" s="577" t="s">
        <v>860</v>
      </c>
      <c r="AR7" s="577" t="s">
        <v>861</v>
      </c>
      <c r="AS7" s="577" t="s">
        <v>620</v>
      </c>
      <c r="AT7" s="337" t="s">
        <v>860</v>
      </c>
      <c r="AU7" s="578" t="s">
        <v>861</v>
      </c>
    </row>
    <row r="8" spans="1:47" ht="12.75">
      <c r="A8" s="533" t="s">
        <v>7</v>
      </c>
      <c r="B8" s="533"/>
      <c r="C8" s="534" t="s">
        <v>8</v>
      </c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 t="s">
        <v>9</v>
      </c>
      <c r="AD8" s="375"/>
      <c r="AE8" s="375"/>
      <c r="AF8" s="375"/>
      <c r="AG8" s="574" t="s">
        <v>10</v>
      </c>
      <c r="AH8" s="574"/>
      <c r="AI8" s="574"/>
      <c r="AJ8" s="574"/>
      <c r="AK8" s="537"/>
      <c r="AL8" s="537"/>
      <c r="AM8" s="537" t="s">
        <v>531</v>
      </c>
      <c r="AN8" s="537"/>
      <c r="AO8" s="537"/>
      <c r="AP8" s="537" t="s">
        <v>532</v>
      </c>
      <c r="AQ8" s="537"/>
      <c r="AR8" s="537"/>
      <c r="AS8" s="537" t="s">
        <v>533</v>
      </c>
      <c r="AT8" s="579"/>
      <c r="AU8" s="532"/>
    </row>
    <row r="9" spans="1:47" s="486" customFormat="1" ht="19.5" customHeight="1">
      <c r="A9" s="580" t="s">
        <v>11</v>
      </c>
      <c r="B9" s="534"/>
      <c r="C9" s="549" t="s">
        <v>281</v>
      </c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55" t="s">
        <v>282</v>
      </c>
      <c r="AD9" s="555"/>
      <c r="AE9" s="555"/>
      <c r="AF9" s="555"/>
      <c r="AG9" s="581">
        <f>SUM(AM9+AP9+AS9)</f>
        <v>59280202</v>
      </c>
      <c r="AH9" s="541"/>
      <c r="AI9" s="541"/>
      <c r="AJ9" s="541"/>
      <c r="AK9" s="582">
        <f>SUM(AN9+AQ9+AT9)</f>
        <v>0</v>
      </c>
      <c r="AL9" s="582">
        <f>SUM(AO9+AR9+AU9)</f>
        <v>59280202</v>
      </c>
      <c r="AM9" s="582">
        <v>59280202</v>
      </c>
      <c r="AN9" s="582"/>
      <c r="AO9" s="582">
        <f>SUM(AM9:AN9)</f>
        <v>59280202</v>
      </c>
      <c r="AP9" s="583"/>
      <c r="AQ9" s="583"/>
      <c r="AR9" s="583"/>
      <c r="AS9" s="485"/>
      <c r="AT9" s="557"/>
      <c r="AU9" s="557"/>
    </row>
    <row r="10" spans="1:47" s="486" customFormat="1" ht="19.5" customHeight="1">
      <c r="A10" s="580" t="s">
        <v>14</v>
      </c>
      <c r="B10" s="534"/>
      <c r="C10" s="550" t="s">
        <v>283</v>
      </c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5" t="s">
        <v>284</v>
      </c>
      <c r="AD10" s="555"/>
      <c r="AE10" s="555"/>
      <c r="AF10" s="555"/>
      <c r="AG10" s="581">
        <f aca="true" t="shared" si="0" ref="AG10:AG67">SUM(AM10+AP10+AS10)</f>
        <v>28205130</v>
      </c>
      <c r="AH10" s="541"/>
      <c r="AI10" s="541"/>
      <c r="AJ10" s="541"/>
      <c r="AK10" s="582">
        <f aca="true" t="shared" si="1" ref="AK10:AL67">SUM(AN10+AQ10+AT10)</f>
        <v>0</v>
      </c>
      <c r="AL10" s="582">
        <f t="shared" si="1"/>
        <v>28205130</v>
      </c>
      <c r="AM10" s="582">
        <v>28205130</v>
      </c>
      <c r="AN10" s="582"/>
      <c r="AO10" s="582">
        <f>SUM(AM10:AN10)</f>
        <v>28205130</v>
      </c>
      <c r="AP10" s="583"/>
      <c r="AQ10" s="583"/>
      <c r="AR10" s="583"/>
      <c r="AS10" s="485"/>
      <c r="AT10" s="557"/>
      <c r="AU10" s="557"/>
    </row>
    <row r="11" spans="1:47" s="486" customFormat="1" ht="30.75" customHeight="1">
      <c r="A11" s="580" t="s">
        <v>17</v>
      </c>
      <c r="B11" s="534"/>
      <c r="C11" s="550" t="s">
        <v>285</v>
      </c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5" t="s">
        <v>286</v>
      </c>
      <c r="AD11" s="555"/>
      <c r="AE11" s="555"/>
      <c r="AF11" s="555"/>
      <c r="AG11" s="581">
        <f t="shared" si="0"/>
        <v>43351490</v>
      </c>
      <c r="AH11" s="541"/>
      <c r="AI11" s="541"/>
      <c r="AJ11" s="541"/>
      <c r="AK11" s="582">
        <f t="shared" si="1"/>
        <v>0</v>
      </c>
      <c r="AL11" s="582">
        <f t="shared" si="1"/>
        <v>43351490</v>
      </c>
      <c r="AM11" s="582">
        <v>43351490</v>
      </c>
      <c r="AN11" s="582"/>
      <c r="AO11" s="582">
        <f>SUM(AM11:AN11)</f>
        <v>43351490</v>
      </c>
      <c r="AP11" s="583"/>
      <c r="AQ11" s="583"/>
      <c r="AR11" s="583"/>
      <c r="AS11" s="485"/>
      <c r="AT11" s="557"/>
      <c r="AU11" s="557"/>
    </row>
    <row r="12" spans="1:47" ht="19.5" customHeight="1">
      <c r="A12" s="580" t="s">
        <v>20</v>
      </c>
      <c r="B12" s="534"/>
      <c r="C12" s="550" t="s">
        <v>287</v>
      </c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5" t="s">
        <v>288</v>
      </c>
      <c r="AD12" s="555"/>
      <c r="AE12" s="555"/>
      <c r="AF12" s="555"/>
      <c r="AG12" s="581">
        <f t="shared" si="0"/>
        <v>1800000</v>
      </c>
      <c r="AH12" s="541"/>
      <c r="AI12" s="541"/>
      <c r="AJ12" s="541"/>
      <c r="AK12" s="582">
        <f t="shared" si="1"/>
        <v>500000</v>
      </c>
      <c r="AL12" s="582">
        <f t="shared" si="1"/>
        <v>2300000</v>
      </c>
      <c r="AM12" s="582">
        <v>1800000</v>
      </c>
      <c r="AN12" s="582">
        <v>500000</v>
      </c>
      <c r="AO12" s="582">
        <f>SUM(AM12:AN12)</f>
        <v>2300000</v>
      </c>
      <c r="AP12" s="582"/>
      <c r="AQ12" s="582"/>
      <c r="AR12" s="582"/>
      <c r="AS12" s="482"/>
      <c r="AT12" s="532"/>
      <c r="AU12" s="532"/>
    </row>
    <row r="13" spans="1:47" ht="19.5" customHeight="1">
      <c r="A13" s="580" t="s">
        <v>23</v>
      </c>
      <c r="B13" s="534"/>
      <c r="C13" s="550" t="s">
        <v>289</v>
      </c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5" t="s">
        <v>290</v>
      </c>
      <c r="AD13" s="555"/>
      <c r="AE13" s="555"/>
      <c r="AF13" s="555"/>
      <c r="AG13" s="581">
        <f t="shared" si="0"/>
        <v>0</v>
      </c>
      <c r="AH13" s="541"/>
      <c r="AI13" s="541"/>
      <c r="AJ13" s="541"/>
      <c r="AK13" s="582">
        <f t="shared" si="1"/>
        <v>0</v>
      </c>
      <c r="AL13" s="582">
        <f t="shared" si="1"/>
        <v>0</v>
      </c>
      <c r="AM13" s="582"/>
      <c r="AN13" s="582"/>
      <c r="AO13" s="582">
        <f aca="true" t="shared" si="2" ref="AO13:AO67">SUM(AM13:AN13)</f>
        <v>0</v>
      </c>
      <c r="AP13" s="582"/>
      <c r="AQ13" s="582"/>
      <c r="AR13" s="582"/>
      <c r="AS13" s="482"/>
      <c r="AT13" s="532"/>
      <c r="AU13" s="532"/>
    </row>
    <row r="14" spans="1:47" ht="19.5" customHeight="1">
      <c r="A14" s="580" t="s">
        <v>26</v>
      </c>
      <c r="B14" s="534"/>
      <c r="C14" s="550" t="s">
        <v>291</v>
      </c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5" t="s">
        <v>292</v>
      </c>
      <c r="AD14" s="555"/>
      <c r="AE14" s="555"/>
      <c r="AF14" s="555"/>
      <c r="AG14" s="581">
        <f t="shared" si="0"/>
        <v>0</v>
      </c>
      <c r="AH14" s="541"/>
      <c r="AI14" s="541"/>
      <c r="AJ14" s="541"/>
      <c r="AK14" s="582">
        <f t="shared" si="1"/>
        <v>0</v>
      </c>
      <c r="AL14" s="582">
        <f t="shared" si="1"/>
        <v>0</v>
      </c>
      <c r="AM14" s="582"/>
      <c r="AN14" s="582"/>
      <c r="AO14" s="582">
        <f t="shared" si="2"/>
        <v>0</v>
      </c>
      <c r="AP14" s="582"/>
      <c r="AQ14" s="582"/>
      <c r="AR14" s="582"/>
      <c r="AS14" s="482"/>
      <c r="AT14" s="532"/>
      <c r="AU14" s="532"/>
    </row>
    <row r="15" spans="1:47" ht="19.5" customHeight="1">
      <c r="A15" s="584" t="s">
        <v>29</v>
      </c>
      <c r="B15" s="528"/>
      <c r="C15" s="556" t="s">
        <v>293</v>
      </c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63" t="s">
        <v>294</v>
      </c>
      <c r="AD15" s="563"/>
      <c r="AE15" s="563"/>
      <c r="AF15" s="563"/>
      <c r="AG15" s="581">
        <f t="shared" si="0"/>
        <v>132636822</v>
      </c>
      <c r="AH15" s="541"/>
      <c r="AI15" s="541"/>
      <c r="AJ15" s="541"/>
      <c r="AK15" s="582">
        <f t="shared" si="1"/>
        <v>500000</v>
      </c>
      <c r="AL15" s="582">
        <f t="shared" si="1"/>
        <v>133136822</v>
      </c>
      <c r="AM15" s="582">
        <f>SUM(AM9:AM14)</f>
        <v>132636822</v>
      </c>
      <c r="AN15" s="582">
        <v>500000</v>
      </c>
      <c r="AO15" s="582">
        <f t="shared" si="2"/>
        <v>133136822</v>
      </c>
      <c r="AP15" s="582">
        <f>SUM(AP9:AP14)</f>
        <v>0</v>
      </c>
      <c r="AQ15" s="582"/>
      <c r="AR15" s="582"/>
      <c r="AS15" s="582">
        <f>SUM(AS9:AS14)</f>
        <v>0</v>
      </c>
      <c r="AT15" s="532"/>
      <c r="AU15" s="532"/>
    </row>
    <row r="16" spans="1:47" ht="19.5" customHeight="1">
      <c r="A16" s="580" t="s">
        <v>32</v>
      </c>
      <c r="B16" s="534"/>
      <c r="C16" s="550" t="s">
        <v>295</v>
      </c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5" t="s">
        <v>296</v>
      </c>
      <c r="AD16" s="555"/>
      <c r="AE16" s="555"/>
      <c r="AF16" s="555"/>
      <c r="AG16" s="581">
        <f t="shared" si="0"/>
        <v>0</v>
      </c>
      <c r="AH16" s="541"/>
      <c r="AI16" s="541"/>
      <c r="AJ16" s="541"/>
      <c r="AK16" s="582">
        <f t="shared" si="1"/>
        <v>0</v>
      </c>
      <c r="AL16" s="582">
        <f t="shared" si="1"/>
        <v>0</v>
      </c>
      <c r="AM16" s="582"/>
      <c r="AN16" s="582"/>
      <c r="AO16" s="582">
        <f t="shared" si="2"/>
        <v>0</v>
      </c>
      <c r="AP16" s="582"/>
      <c r="AQ16" s="582"/>
      <c r="AR16" s="582"/>
      <c r="AS16" s="482"/>
      <c r="AT16" s="532"/>
      <c r="AU16" s="532"/>
    </row>
    <row r="17" spans="1:47" ht="29.25" customHeight="1">
      <c r="A17" s="580" t="s">
        <v>35</v>
      </c>
      <c r="B17" s="534"/>
      <c r="C17" s="550" t="s">
        <v>297</v>
      </c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5" t="s">
        <v>298</v>
      </c>
      <c r="AD17" s="555"/>
      <c r="AE17" s="555"/>
      <c r="AF17" s="555"/>
      <c r="AG17" s="581">
        <f t="shared" si="0"/>
        <v>0</v>
      </c>
      <c r="AH17" s="541"/>
      <c r="AI17" s="541"/>
      <c r="AJ17" s="541"/>
      <c r="AK17" s="582">
        <f t="shared" si="1"/>
        <v>0</v>
      </c>
      <c r="AL17" s="582">
        <f t="shared" si="1"/>
        <v>0</v>
      </c>
      <c r="AM17" s="582"/>
      <c r="AN17" s="582"/>
      <c r="AO17" s="582">
        <f t="shared" si="2"/>
        <v>0</v>
      </c>
      <c r="AP17" s="582"/>
      <c r="AQ17" s="582"/>
      <c r="AR17" s="582"/>
      <c r="AS17" s="482"/>
      <c r="AT17" s="532"/>
      <c r="AU17" s="532"/>
    </row>
    <row r="18" spans="1:47" ht="29.25" customHeight="1">
      <c r="A18" s="580" t="s">
        <v>38</v>
      </c>
      <c r="B18" s="534"/>
      <c r="C18" s="550" t="s">
        <v>299</v>
      </c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5" t="s">
        <v>300</v>
      </c>
      <c r="AD18" s="555"/>
      <c r="AE18" s="555"/>
      <c r="AF18" s="555"/>
      <c r="AG18" s="581">
        <f t="shared" si="0"/>
        <v>50000</v>
      </c>
      <c r="AH18" s="541"/>
      <c r="AI18" s="541"/>
      <c r="AJ18" s="541"/>
      <c r="AK18" s="582">
        <f t="shared" si="1"/>
        <v>0</v>
      </c>
      <c r="AL18" s="582">
        <f t="shared" si="1"/>
        <v>50000</v>
      </c>
      <c r="AM18" s="582">
        <v>50000</v>
      </c>
      <c r="AN18" s="582"/>
      <c r="AO18" s="582">
        <f t="shared" si="2"/>
        <v>50000</v>
      </c>
      <c r="AP18" s="582"/>
      <c r="AQ18" s="582"/>
      <c r="AR18" s="582"/>
      <c r="AS18" s="482"/>
      <c r="AT18" s="532"/>
      <c r="AU18" s="532"/>
    </row>
    <row r="19" spans="1:47" ht="29.25" customHeight="1">
      <c r="A19" s="580" t="s">
        <v>41</v>
      </c>
      <c r="B19" s="534"/>
      <c r="C19" s="550" t="s">
        <v>301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5" t="s">
        <v>302</v>
      </c>
      <c r="AD19" s="555"/>
      <c r="AE19" s="555"/>
      <c r="AF19" s="555"/>
      <c r="AG19" s="581">
        <f t="shared" si="0"/>
        <v>0</v>
      </c>
      <c r="AH19" s="541"/>
      <c r="AI19" s="541"/>
      <c r="AJ19" s="541"/>
      <c r="AK19" s="582">
        <f t="shared" si="1"/>
        <v>0</v>
      </c>
      <c r="AL19" s="582">
        <f t="shared" si="1"/>
        <v>0</v>
      </c>
      <c r="AM19" s="582"/>
      <c r="AN19" s="582"/>
      <c r="AO19" s="582">
        <f t="shared" si="2"/>
        <v>0</v>
      </c>
      <c r="AP19" s="582"/>
      <c r="AQ19" s="582"/>
      <c r="AR19" s="582"/>
      <c r="AS19" s="482"/>
      <c r="AT19" s="532"/>
      <c r="AU19" s="532"/>
    </row>
    <row r="20" spans="1:47" ht="19.5" customHeight="1">
      <c r="A20" s="580" t="s">
        <v>44</v>
      </c>
      <c r="B20" s="534"/>
      <c r="C20" s="550" t="s">
        <v>303</v>
      </c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5" t="s">
        <v>304</v>
      </c>
      <c r="AD20" s="555"/>
      <c r="AE20" s="555"/>
      <c r="AF20" s="555"/>
      <c r="AG20" s="581">
        <f t="shared" si="0"/>
        <v>19535334</v>
      </c>
      <c r="AH20" s="541"/>
      <c r="AI20" s="541"/>
      <c r="AJ20" s="541"/>
      <c r="AK20" s="582">
        <f t="shared" si="1"/>
        <v>0</v>
      </c>
      <c r="AL20" s="582">
        <f t="shared" si="1"/>
        <v>19535334</v>
      </c>
      <c r="AM20" s="582">
        <v>17346799</v>
      </c>
      <c r="AN20" s="582"/>
      <c r="AO20" s="582">
        <f t="shared" si="2"/>
        <v>17346799</v>
      </c>
      <c r="AP20" s="582">
        <v>2188535</v>
      </c>
      <c r="AQ20" s="582"/>
      <c r="AR20" s="582">
        <f>SUM(AP20:AQ20)</f>
        <v>2188535</v>
      </c>
      <c r="AS20" s="482"/>
      <c r="AT20" s="532"/>
      <c r="AU20" s="532"/>
    </row>
    <row r="21" spans="1:47" ht="19.5" customHeight="1">
      <c r="A21" s="584" t="s">
        <v>47</v>
      </c>
      <c r="B21" s="528"/>
      <c r="C21" s="556" t="s">
        <v>305</v>
      </c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63" t="s">
        <v>306</v>
      </c>
      <c r="AD21" s="563"/>
      <c r="AE21" s="563"/>
      <c r="AF21" s="563"/>
      <c r="AG21" s="581">
        <f t="shared" si="0"/>
        <v>152222156</v>
      </c>
      <c r="AH21" s="541"/>
      <c r="AI21" s="541"/>
      <c r="AJ21" s="541"/>
      <c r="AK21" s="582">
        <f t="shared" si="1"/>
        <v>500000</v>
      </c>
      <c r="AL21" s="582">
        <f t="shared" si="1"/>
        <v>152722156</v>
      </c>
      <c r="AM21" s="582">
        <f>SUM(AM15:AM20)</f>
        <v>150033621</v>
      </c>
      <c r="AN21" s="582">
        <v>500000</v>
      </c>
      <c r="AO21" s="582">
        <f t="shared" si="2"/>
        <v>150533621</v>
      </c>
      <c r="AP21" s="582">
        <f>SUM(AP15:AP20)</f>
        <v>2188535</v>
      </c>
      <c r="AQ21" s="582"/>
      <c r="AR21" s="582">
        <f aca="true" t="shared" si="3" ref="AR21:AR67">SUM(AP21:AQ21)</f>
        <v>2188535</v>
      </c>
      <c r="AS21" s="582">
        <f>SUM(AS15:AS20)</f>
        <v>0</v>
      </c>
      <c r="AT21" s="532"/>
      <c r="AU21" s="532"/>
    </row>
    <row r="22" spans="1:47" ht="19.5" customHeight="1">
      <c r="A22" s="580" t="s">
        <v>50</v>
      </c>
      <c r="B22" s="534"/>
      <c r="C22" s="550" t="s">
        <v>307</v>
      </c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5" t="s">
        <v>308</v>
      </c>
      <c r="AD22" s="555"/>
      <c r="AE22" s="555"/>
      <c r="AF22" s="555"/>
      <c r="AG22" s="581">
        <f t="shared" si="0"/>
        <v>0</v>
      </c>
      <c r="AH22" s="541"/>
      <c r="AI22" s="541"/>
      <c r="AJ22" s="541"/>
      <c r="AK22" s="582">
        <f t="shared" si="1"/>
        <v>0</v>
      </c>
      <c r="AL22" s="582">
        <f t="shared" si="1"/>
        <v>0</v>
      </c>
      <c r="AM22" s="582"/>
      <c r="AN22" s="582"/>
      <c r="AO22" s="582">
        <f t="shared" si="2"/>
        <v>0</v>
      </c>
      <c r="AP22" s="582"/>
      <c r="AQ22" s="582"/>
      <c r="AR22" s="582">
        <f t="shared" si="3"/>
        <v>0</v>
      </c>
      <c r="AS22" s="482"/>
      <c r="AT22" s="532"/>
      <c r="AU22" s="532"/>
    </row>
    <row r="23" spans="1:47" ht="29.25" customHeight="1">
      <c r="A23" s="580" t="s">
        <v>53</v>
      </c>
      <c r="B23" s="534"/>
      <c r="C23" s="550" t="s">
        <v>309</v>
      </c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5" t="s">
        <v>310</v>
      </c>
      <c r="AD23" s="555"/>
      <c r="AE23" s="555"/>
      <c r="AF23" s="555"/>
      <c r="AG23" s="581">
        <f t="shared" si="0"/>
        <v>0</v>
      </c>
      <c r="AH23" s="541"/>
      <c r="AI23" s="541"/>
      <c r="AJ23" s="541"/>
      <c r="AK23" s="582">
        <f t="shared" si="1"/>
        <v>0</v>
      </c>
      <c r="AL23" s="582">
        <f t="shared" si="1"/>
        <v>0</v>
      </c>
      <c r="AM23" s="582"/>
      <c r="AN23" s="582"/>
      <c r="AO23" s="582">
        <f t="shared" si="2"/>
        <v>0</v>
      </c>
      <c r="AP23" s="582"/>
      <c r="AQ23" s="582"/>
      <c r="AR23" s="582">
        <f t="shared" si="3"/>
        <v>0</v>
      </c>
      <c r="AS23" s="482"/>
      <c r="AT23" s="532"/>
      <c r="AU23" s="532"/>
    </row>
    <row r="24" spans="1:47" ht="29.25" customHeight="1">
      <c r="A24" s="580" t="s">
        <v>56</v>
      </c>
      <c r="B24" s="534"/>
      <c r="C24" s="550" t="s">
        <v>311</v>
      </c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5" t="s">
        <v>312</v>
      </c>
      <c r="AD24" s="555"/>
      <c r="AE24" s="555"/>
      <c r="AF24" s="555"/>
      <c r="AG24" s="581">
        <f t="shared" si="0"/>
        <v>0</v>
      </c>
      <c r="AH24" s="541"/>
      <c r="AI24" s="541"/>
      <c r="AJ24" s="541"/>
      <c r="AK24" s="582">
        <f t="shared" si="1"/>
        <v>0</v>
      </c>
      <c r="AL24" s="582">
        <f t="shared" si="1"/>
        <v>0</v>
      </c>
      <c r="AM24" s="582"/>
      <c r="AN24" s="582"/>
      <c r="AO24" s="582">
        <f t="shared" si="2"/>
        <v>0</v>
      </c>
      <c r="AP24" s="582"/>
      <c r="AQ24" s="582"/>
      <c r="AR24" s="582">
        <f t="shared" si="3"/>
        <v>0</v>
      </c>
      <c r="AS24" s="482"/>
      <c r="AT24" s="532"/>
      <c r="AU24" s="532"/>
    </row>
    <row r="25" spans="1:47" ht="29.25" customHeight="1">
      <c r="A25" s="580" t="s">
        <v>59</v>
      </c>
      <c r="B25" s="534"/>
      <c r="C25" s="550" t="s">
        <v>313</v>
      </c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5" t="s">
        <v>314</v>
      </c>
      <c r="AD25" s="555"/>
      <c r="AE25" s="555"/>
      <c r="AF25" s="555"/>
      <c r="AG25" s="581">
        <f t="shared" si="0"/>
        <v>0</v>
      </c>
      <c r="AH25" s="541"/>
      <c r="AI25" s="541"/>
      <c r="AJ25" s="541"/>
      <c r="AK25" s="582">
        <f t="shared" si="1"/>
        <v>0</v>
      </c>
      <c r="AL25" s="582">
        <f t="shared" si="1"/>
        <v>0</v>
      </c>
      <c r="AM25" s="582"/>
      <c r="AN25" s="582"/>
      <c r="AO25" s="582">
        <f t="shared" si="2"/>
        <v>0</v>
      </c>
      <c r="AP25" s="582"/>
      <c r="AQ25" s="582"/>
      <c r="AR25" s="582">
        <f t="shared" si="3"/>
        <v>0</v>
      </c>
      <c r="AS25" s="482"/>
      <c r="AT25" s="532"/>
      <c r="AU25" s="532"/>
    </row>
    <row r="26" spans="1:47" ht="19.5" customHeight="1">
      <c r="A26" s="580" t="s">
        <v>62</v>
      </c>
      <c r="B26" s="534"/>
      <c r="C26" s="550" t="s">
        <v>315</v>
      </c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5" t="s">
        <v>316</v>
      </c>
      <c r="AD26" s="555"/>
      <c r="AE26" s="555"/>
      <c r="AF26" s="555"/>
      <c r="AG26" s="581">
        <f t="shared" si="0"/>
        <v>2499387</v>
      </c>
      <c r="AH26" s="541"/>
      <c r="AI26" s="541"/>
      <c r="AJ26" s="541"/>
      <c r="AK26" s="582">
        <f t="shared" si="1"/>
        <v>0</v>
      </c>
      <c r="AL26" s="582">
        <f t="shared" si="1"/>
        <v>2499387</v>
      </c>
      <c r="AM26" s="582">
        <v>2499387</v>
      </c>
      <c r="AN26" s="582"/>
      <c r="AO26" s="582">
        <f t="shared" si="2"/>
        <v>2499387</v>
      </c>
      <c r="AP26" s="582"/>
      <c r="AQ26" s="582"/>
      <c r="AR26" s="582">
        <f t="shared" si="3"/>
        <v>0</v>
      </c>
      <c r="AS26" s="482"/>
      <c r="AT26" s="532"/>
      <c r="AU26" s="532"/>
    </row>
    <row r="27" spans="1:47" ht="19.5" customHeight="1">
      <c r="A27" s="584" t="s">
        <v>65</v>
      </c>
      <c r="B27" s="528"/>
      <c r="C27" s="556" t="s">
        <v>317</v>
      </c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63" t="s">
        <v>318</v>
      </c>
      <c r="AD27" s="563"/>
      <c r="AE27" s="563"/>
      <c r="AF27" s="563"/>
      <c r="AG27" s="581">
        <f t="shared" si="0"/>
        <v>2499387</v>
      </c>
      <c r="AH27" s="541"/>
      <c r="AI27" s="541"/>
      <c r="AJ27" s="541"/>
      <c r="AK27" s="582">
        <f t="shared" si="1"/>
        <v>0</v>
      </c>
      <c r="AL27" s="582">
        <f t="shared" si="1"/>
        <v>2499387</v>
      </c>
      <c r="AM27" s="582">
        <f>SUM(AM22:AM26)</f>
        <v>2499387</v>
      </c>
      <c r="AN27" s="582"/>
      <c r="AO27" s="582">
        <f t="shared" si="2"/>
        <v>2499387</v>
      </c>
      <c r="AP27" s="582">
        <f>SUM(AP22:AP26)</f>
        <v>0</v>
      </c>
      <c r="AQ27" s="582"/>
      <c r="AR27" s="582">
        <f t="shared" si="3"/>
        <v>0</v>
      </c>
      <c r="AS27" s="582">
        <f>SUM(AS22:AS26)</f>
        <v>0</v>
      </c>
      <c r="AT27" s="532"/>
      <c r="AU27" s="532"/>
    </row>
    <row r="28" spans="1:47" ht="19.5" customHeight="1">
      <c r="A28" s="580" t="s">
        <v>68</v>
      </c>
      <c r="B28" s="534"/>
      <c r="C28" s="550" t="s">
        <v>319</v>
      </c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5" t="s">
        <v>320</v>
      </c>
      <c r="AD28" s="555"/>
      <c r="AE28" s="555"/>
      <c r="AF28" s="555"/>
      <c r="AG28" s="581">
        <f t="shared" si="0"/>
        <v>0</v>
      </c>
      <c r="AH28" s="541"/>
      <c r="AI28" s="541"/>
      <c r="AJ28" s="541"/>
      <c r="AK28" s="582">
        <f t="shared" si="1"/>
        <v>0</v>
      </c>
      <c r="AL28" s="582">
        <f t="shared" si="1"/>
        <v>0</v>
      </c>
      <c r="AM28" s="583"/>
      <c r="AN28" s="583"/>
      <c r="AO28" s="582">
        <f t="shared" si="2"/>
        <v>0</v>
      </c>
      <c r="AP28" s="582"/>
      <c r="AQ28" s="582"/>
      <c r="AR28" s="582">
        <f t="shared" si="3"/>
        <v>0</v>
      </c>
      <c r="AS28" s="482"/>
      <c r="AT28" s="532"/>
      <c r="AU28" s="532"/>
    </row>
    <row r="29" spans="1:47" ht="19.5" customHeight="1">
      <c r="A29" s="580" t="s">
        <v>71</v>
      </c>
      <c r="B29" s="534"/>
      <c r="C29" s="550" t="s">
        <v>321</v>
      </c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5" t="s">
        <v>322</v>
      </c>
      <c r="AD29" s="555"/>
      <c r="AE29" s="555"/>
      <c r="AF29" s="555"/>
      <c r="AG29" s="581">
        <f t="shared" si="0"/>
        <v>0</v>
      </c>
      <c r="AH29" s="541"/>
      <c r="AI29" s="541"/>
      <c r="AJ29" s="541"/>
      <c r="AK29" s="582">
        <f t="shared" si="1"/>
        <v>0</v>
      </c>
      <c r="AL29" s="582">
        <f t="shared" si="1"/>
        <v>0</v>
      </c>
      <c r="AM29" s="582"/>
      <c r="AN29" s="582"/>
      <c r="AO29" s="582">
        <f t="shared" si="2"/>
        <v>0</v>
      </c>
      <c r="AP29" s="582"/>
      <c r="AQ29" s="582"/>
      <c r="AR29" s="582">
        <f t="shared" si="3"/>
        <v>0</v>
      </c>
      <c r="AS29" s="482"/>
      <c r="AT29" s="532"/>
      <c r="AU29" s="532"/>
    </row>
    <row r="30" spans="1:47" s="566" customFormat="1" ht="19.5" customHeight="1">
      <c r="A30" s="584" t="s">
        <v>74</v>
      </c>
      <c r="B30" s="528"/>
      <c r="C30" s="556" t="s">
        <v>323</v>
      </c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63" t="s">
        <v>324</v>
      </c>
      <c r="AD30" s="563"/>
      <c r="AE30" s="563"/>
      <c r="AF30" s="563"/>
      <c r="AG30" s="581">
        <f t="shared" si="0"/>
        <v>0</v>
      </c>
      <c r="AH30" s="541"/>
      <c r="AI30" s="541"/>
      <c r="AJ30" s="541"/>
      <c r="AK30" s="582">
        <f t="shared" si="1"/>
        <v>0</v>
      </c>
      <c r="AL30" s="582">
        <f t="shared" si="1"/>
        <v>0</v>
      </c>
      <c r="AM30" s="582"/>
      <c r="AN30" s="582"/>
      <c r="AO30" s="582">
        <f t="shared" si="2"/>
        <v>0</v>
      </c>
      <c r="AP30" s="582"/>
      <c r="AQ30" s="582"/>
      <c r="AR30" s="582">
        <f t="shared" si="3"/>
        <v>0</v>
      </c>
      <c r="AS30" s="585"/>
      <c r="AT30" s="586"/>
      <c r="AU30" s="586"/>
    </row>
    <row r="31" spans="1:47" ht="19.5" customHeight="1">
      <c r="A31" s="580" t="s">
        <v>77</v>
      </c>
      <c r="B31" s="534"/>
      <c r="C31" s="550" t="s">
        <v>325</v>
      </c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5" t="s">
        <v>326</v>
      </c>
      <c r="AD31" s="555"/>
      <c r="AE31" s="555"/>
      <c r="AF31" s="555"/>
      <c r="AG31" s="581">
        <f t="shared" si="0"/>
        <v>0</v>
      </c>
      <c r="AH31" s="541"/>
      <c r="AI31" s="541"/>
      <c r="AJ31" s="541"/>
      <c r="AK31" s="582">
        <f t="shared" si="1"/>
        <v>0</v>
      </c>
      <c r="AL31" s="582">
        <f t="shared" si="1"/>
        <v>0</v>
      </c>
      <c r="AM31" s="582"/>
      <c r="AN31" s="582"/>
      <c r="AO31" s="582">
        <f t="shared" si="2"/>
        <v>0</v>
      </c>
      <c r="AP31" s="582"/>
      <c r="AQ31" s="582"/>
      <c r="AR31" s="582">
        <f t="shared" si="3"/>
        <v>0</v>
      </c>
      <c r="AS31" s="482"/>
      <c r="AT31" s="532"/>
      <c r="AU31" s="532"/>
    </row>
    <row r="32" spans="1:47" ht="19.5" customHeight="1">
      <c r="A32" s="580" t="s">
        <v>80</v>
      </c>
      <c r="B32" s="534"/>
      <c r="C32" s="550" t="s">
        <v>327</v>
      </c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5" t="s">
        <v>328</v>
      </c>
      <c r="AD32" s="555"/>
      <c r="AE32" s="555"/>
      <c r="AF32" s="555"/>
      <c r="AG32" s="581">
        <f t="shared" si="0"/>
        <v>0</v>
      </c>
      <c r="AH32" s="541"/>
      <c r="AI32" s="541"/>
      <c r="AJ32" s="541"/>
      <c r="AK32" s="582">
        <f t="shared" si="1"/>
        <v>0</v>
      </c>
      <c r="AL32" s="582">
        <f t="shared" si="1"/>
        <v>0</v>
      </c>
      <c r="AM32" s="582"/>
      <c r="AN32" s="582"/>
      <c r="AO32" s="582">
        <f t="shared" si="2"/>
        <v>0</v>
      </c>
      <c r="AP32" s="582"/>
      <c r="AQ32" s="582"/>
      <c r="AR32" s="582">
        <f t="shared" si="3"/>
        <v>0</v>
      </c>
      <c r="AS32" s="482"/>
      <c r="AT32" s="532"/>
      <c r="AU32" s="532"/>
    </row>
    <row r="33" spans="1:47" ht="19.5" customHeight="1">
      <c r="A33" s="580" t="s">
        <v>83</v>
      </c>
      <c r="B33" s="534"/>
      <c r="C33" s="550" t="s">
        <v>329</v>
      </c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5" t="s">
        <v>330</v>
      </c>
      <c r="AD33" s="555"/>
      <c r="AE33" s="555"/>
      <c r="AF33" s="555"/>
      <c r="AG33" s="581">
        <f t="shared" si="0"/>
        <v>5200000</v>
      </c>
      <c r="AH33" s="541"/>
      <c r="AI33" s="541"/>
      <c r="AJ33" s="541"/>
      <c r="AK33" s="582">
        <f t="shared" si="1"/>
        <v>0</v>
      </c>
      <c r="AL33" s="582">
        <f t="shared" si="1"/>
        <v>5200000</v>
      </c>
      <c r="AM33" s="582">
        <v>5200000</v>
      </c>
      <c r="AN33" s="582"/>
      <c r="AO33" s="582">
        <f t="shared" si="2"/>
        <v>5200000</v>
      </c>
      <c r="AP33" s="582"/>
      <c r="AQ33" s="582"/>
      <c r="AR33" s="582">
        <f t="shared" si="3"/>
        <v>0</v>
      </c>
      <c r="AS33" s="482"/>
      <c r="AT33" s="532"/>
      <c r="AU33" s="532"/>
    </row>
    <row r="34" spans="1:47" ht="19.5" customHeight="1">
      <c r="A34" s="580" t="s">
        <v>86</v>
      </c>
      <c r="B34" s="534"/>
      <c r="C34" s="550" t="s">
        <v>331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5" t="s">
        <v>332</v>
      </c>
      <c r="AD34" s="555"/>
      <c r="AE34" s="555"/>
      <c r="AF34" s="555"/>
      <c r="AG34" s="581">
        <f t="shared" si="0"/>
        <v>24000000</v>
      </c>
      <c r="AH34" s="541"/>
      <c r="AI34" s="541"/>
      <c r="AJ34" s="541"/>
      <c r="AK34" s="582">
        <f t="shared" si="1"/>
        <v>0</v>
      </c>
      <c r="AL34" s="582">
        <f t="shared" si="1"/>
        <v>24000000</v>
      </c>
      <c r="AM34" s="582">
        <v>24000000</v>
      </c>
      <c r="AN34" s="582"/>
      <c r="AO34" s="582">
        <f t="shared" si="2"/>
        <v>24000000</v>
      </c>
      <c r="AP34" s="582"/>
      <c r="AQ34" s="582"/>
      <c r="AR34" s="582">
        <f t="shared" si="3"/>
        <v>0</v>
      </c>
      <c r="AS34" s="482"/>
      <c r="AT34" s="532"/>
      <c r="AU34" s="532"/>
    </row>
    <row r="35" spans="1:47" ht="19.5" customHeight="1">
      <c r="A35" s="580" t="s">
        <v>89</v>
      </c>
      <c r="B35" s="534"/>
      <c r="C35" s="550" t="s">
        <v>333</v>
      </c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5" t="s">
        <v>334</v>
      </c>
      <c r="AD35" s="555"/>
      <c r="AE35" s="555"/>
      <c r="AF35" s="555"/>
      <c r="AG35" s="581">
        <f t="shared" si="0"/>
        <v>0</v>
      </c>
      <c r="AH35" s="541"/>
      <c r="AI35" s="541"/>
      <c r="AJ35" s="541"/>
      <c r="AK35" s="582">
        <f t="shared" si="1"/>
        <v>0</v>
      </c>
      <c r="AL35" s="582">
        <f t="shared" si="1"/>
        <v>0</v>
      </c>
      <c r="AM35" s="582"/>
      <c r="AN35" s="582"/>
      <c r="AO35" s="582">
        <f t="shared" si="2"/>
        <v>0</v>
      </c>
      <c r="AP35" s="582"/>
      <c r="AQ35" s="582"/>
      <c r="AR35" s="582">
        <f t="shared" si="3"/>
        <v>0</v>
      </c>
      <c r="AS35" s="482"/>
      <c r="AT35" s="532"/>
      <c r="AU35" s="532"/>
    </row>
    <row r="36" spans="1:47" ht="19.5" customHeight="1">
      <c r="A36" s="580" t="s">
        <v>92</v>
      </c>
      <c r="B36" s="534"/>
      <c r="C36" s="550" t="s">
        <v>335</v>
      </c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5" t="s">
        <v>336</v>
      </c>
      <c r="AD36" s="555"/>
      <c r="AE36" s="555"/>
      <c r="AF36" s="555"/>
      <c r="AG36" s="581">
        <f t="shared" si="0"/>
        <v>0</v>
      </c>
      <c r="AH36" s="541"/>
      <c r="AI36" s="541"/>
      <c r="AJ36" s="541"/>
      <c r="AK36" s="582">
        <f t="shared" si="1"/>
        <v>0</v>
      </c>
      <c r="AL36" s="582">
        <f t="shared" si="1"/>
        <v>0</v>
      </c>
      <c r="AM36" s="582"/>
      <c r="AN36" s="582"/>
      <c r="AO36" s="582">
        <f t="shared" si="2"/>
        <v>0</v>
      </c>
      <c r="AP36" s="582"/>
      <c r="AQ36" s="582"/>
      <c r="AR36" s="582">
        <f t="shared" si="3"/>
        <v>0</v>
      </c>
      <c r="AS36" s="482"/>
      <c r="AT36" s="532"/>
      <c r="AU36" s="532"/>
    </row>
    <row r="37" spans="1:47" ht="19.5" customHeight="1">
      <c r="A37" s="580" t="s">
        <v>95</v>
      </c>
      <c r="B37" s="534"/>
      <c r="C37" s="550" t="s">
        <v>337</v>
      </c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5" t="s">
        <v>338</v>
      </c>
      <c r="AD37" s="555"/>
      <c r="AE37" s="555"/>
      <c r="AF37" s="555"/>
      <c r="AG37" s="581">
        <f t="shared" si="0"/>
        <v>3300000</v>
      </c>
      <c r="AH37" s="541"/>
      <c r="AI37" s="541"/>
      <c r="AJ37" s="541"/>
      <c r="AK37" s="582">
        <f t="shared" si="1"/>
        <v>0</v>
      </c>
      <c r="AL37" s="582">
        <f t="shared" si="1"/>
        <v>3300000</v>
      </c>
      <c r="AM37" s="582">
        <v>3300000</v>
      </c>
      <c r="AN37" s="582"/>
      <c r="AO37" s="582">
        <f t="shared" si="2"/>
        <v>3300000</v>
      </c>
      <c r="AP37" s="582"/>
      <c r="AQ37" s="582"/>
      <c r="AR37" s="582">
        <f t="shared" si="3"/>
        <v>0</v>
      </c>
      <c r="AS37" s="482"/>
      <c r="AT37" s="532"/>
      <c r="AU37" s="532"/>
    </row>
    <row r="38" spans="1:47" ht="19.5" customHeight="1">
      <c r="A38" s="580" t="s">
        <v>98</v>
      </c>
      <c r="B38" s="534"/>
      <c r="C38" s="550" t="s">
        <v>339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5" t="s">
        <v>340</v>
      </c>
      <c r="AD38" s="555"/>
      <c r="AE38" s="555"/>
      <c r="AF38" s="555"/>
      <c r="AG38" s="581">
        <f t="shared" si="0"/>
        <v>480000</v>
      </c>
      <c r="AH38" s="541"/>
      <c r="AI38" s="541"/>
      <c r="AJ38" s="541"/>
      <c r="AK38" s="582">
        <f t="shared" si="1"/>
        <v>0</v>
      </c>
      <c r="AL38" s="582">
        <f t="shared" si="1"/>
        <v>480000</v>
      </c>
      <c r="AM38" s="582">
        <v>480000</v>
      </c>
      <c r="AN38" s="582"/>
      <c r="AO38" s="582">
        <f t="shared" si="2"/>
        <v>480000</v>
      </c>
      <c r="AP38" s="582"/>
      <c r="AQ38" s="582"/>
      <c r="AR38" s="582">
        <f t="shared" si="3"/>
        <v>0</v>
      </c>
      <c r="AS38" s="482"/>
      <c r="AT38" s="532"/>
      <c r="AU38" s="532"/>
    </row>
    <row r="39" spans="1:47" ht="19.5" customHeight="1">
      <c r="A39" s="584" t="s">
        <v>101</v>
      </c>
      <c r="B39" s="528"/>
      <c r="C39" s="556" t="s">
        <v>341</v>
      </c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63" t="s">
        <v>342</v>
      </c>
      <c r="AD39" s="563"/>
      <c r="AE39" s="563"/>
      <c r="AF39" s="563"/>
      <c r="AG39" s="581">
        <f t="shared" si="0"/>
        <v>27780000</v>
      </c>
      <c r="AH39" s="541"/>
      <c r="AI39" s="541"/>
      <c r="AJ39" s="541"/>
      <c r="AK39" s="582">
        <f t="shared" si="1"/>
        <v>0</v>
      </c>
      <c r="AL39" s="582">
        <f t="shared" si="1"/>
        <v>27780000</v>
      </c>
      <c r="AM39" s="582">
        <f>SUM(AM34:AM38)</f>
        <v>27780000</v>
      </c>
      <c r="AN39" s="582"/>
      <c r="AO39" s="582">
        <f t="shared" si="2"/>
        <v>27780000</v>
      </c>
      <c r="AP39" s="582">
        <f>SUM(AP34:AP38)</f>
        <v>0</v>
      </c>
      <c r="AQ39" s="582"/>
      <c r="AR39" s="582">
        <f t="shared" si="3"/>
        <v>0</v>
      </c>
      <c r="AS39" s="582">
        <f>SUM(AS34:AS38)</f>
        <v>0</v>
      </c>
      <c r="AT39" s="532"/>
      <c r="AU39" s="532"/>
    </row>
    <row r="40" spans="1:47" ht="19.5" customHeight="1">
      <c r="A40" s="580" t="s">
        <v>104</v>
      </c>
      <c r="B40" s="534"/>
      <c r="C40" s="550" t="s">
        <v>343</v>
      </c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0"/>
      <c r="U40" s="550"/>
      <c r="V40" s="550"/>
      <c r="W40" s="550"/>
      <c r="X40" s="550"/>
      <c r="Y40" s="550"/>
      <c r="Z40" s="550"/>
      <c r="AA40" s="550"/>
      <c r="AB40" s="550"/>
      <c r="AC40" s="555" t="s">
        <v>344</v>
      </c>
      <c r="AD40" s="555"/>
      <c r="AE40" s="555"/>
      <c r="AF40" s="555"/>
      <c r="AG40" s="581">
        <f t="shared" si="0"/>
        <v>1500000</v>
      </c>
      <c r="AH40" s="541"/>
      <c r="AI40" s="541"/>
      <c r="AJ40" s="541"/>
      <c r="AK40" s="582">
        <f t="shared" si="1"/>
        <v>0</v>
      </c>
      <c r="AL40" s="582">
        <f t="shared" si="1"/>
        <v>1500000</v>
      </c>
      <c r="AM40" s="582">
        <v>1500000</v>
      </c>
      <c r="AN40" s="582"/>
      <c r="AO40" s="582">
        <f t="shared" si="2"/>
        <v>1500000</v>
      </c>
      <c r="AP40" s="582"/>
      <c r="AQ40" s="582"/>
      <c r="AR40" s="582">
        <f t="shared" si="3"/>
        <v>0</v>
      </c>
      <c r="AS40" s="482"/>
      <c r="AT40" s="532"/>
      <c r="AU40" s="532"/>
    </row>
    <row r="41" spans="1:47" ht="19.5" customHeight="1">
      <c r="A41" s="584" t="s">
        <v>107</v>
      </c>
      <c r="B41" s="528"/>
      <c r="C41" s="556" t="s">
        <v>345</v>
      </c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63" t="s">
        <v>346</v>
      </c>
      <c r="AD41" s="563"/>
      <c r="AE41" s="563"/>
      <c r="AF41" s="563"/>
      <c r="AG41" s="581">
        <f t="shared" si="0"/>
        <v>34480000</v>
      </c>
      <c r="AH41" s="541"/>
      <c r="AI41" s="541"/>
      <c r="AJ41" s="541"/>
      <c r="AK41" s="582">
        <f t="shared" si="1"/>
        <v>0</v>
      </c>
      <c r="AL41" s="582">
        <f t="shared" si="1"/>
        <v>34480000</v>
      </c>
      <c r="AM41" s="582">
        <v>34480000</v>
      </c>
      <c r="AN41" s="582"/>
      <c r="AO41" s="582">
        <f t="shared" si="2"/>
        <v>34480000</v>
      </c>
      <c r="AP41" s="582">
        <f>SUM(AP33+AP39+AP40)</f>
        <v>0</v>
      </c>
      <c r="AQ41" s="582"/>
      <c r="AR41" s="582">
        <f t="shared" si="3"/>
        <v>0</v>
      </c>
      <c r="AS41" s="582">
        <f>SUM(AS33+AS39+AS40)</f>
        <v>0</v>
      </c>
      <c r="AT41" s="532"/>
      <c r="AU41" s="532"/>
    </row>
    <row r="42" spans="1:47" ht="19.5" customHeight="1">
      <c r="A42" s="580" t="s">
        <v>110</v>
      </c>
      <c r="B42" s="534"/>
      <c r="C42" s="558" t="s">
        <v>347</v>
      </c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5" t="s">
        <v>348</v>
      </c>
      <c r="AD42" s="555"/>
      <c r="AE42" s="555"/>
      <c r="AF42" s="555"/>
      <c r="AG42" s="581">
        <f t="shared" si="0"/>
        <v>824961</v>
      </c>
      <c r="AH42" s="541"/>
      <c r="AI42" s="541"/>
      <c r="AJ42" s="541"/>
      <c r="AK42" s="582">
        <f t="shared" si="1"/>
        <v>0</v>
      </c>
      <c r="AL42" s="582">
        <f t="shared" si="1"/>
        <v>824961</v>
      </c>
      <c r="AM42" s="582">
        <v>510000</v>
      </c>
      <c r="AN42" s="582"/>
      <c r="AO42" s="582">
        <f t="shared" si="2"/>
        <v>510000</v>
      </c>
      <c r="AP42" s="582">
        <v>314961</v>
      </c>
      <c r="AQ42" s="582"/>
      <c r="AR42" s="582">
        <f t="shared" si="3"/>
        <v>314961</v>
      </c>
      <c r="AS42" s="544"/>
      <c r="AT42" s="532"/>
      <c r="AU42" s="532"/>
    </row>
    <row r="43" spans="1:47" ht="19.5" customHeight="1">
      <c r="A43" s="580" t="s">
        <v>113</v>
      </c>
      <c r="B43" s="534"/>
      <c r="C43" s="558" t="s">
        <v>349</v>
      </c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5" t="s">
        <v>350</v>
      </c>
      <c r="AD43" s="555"/>
      <c r="AE43" s="555"/>
      <c r="AF43" s="555"/>
      <c r="AG43" s="581">
        <f t="shared" si="0"/>
        <v>23075073</v>
      </c>
      <c r="AH43" s="541"/>
      <c r="AI43" s="541"/>
      <c r="AJ43" s="541"/>
      <c r="AK43" s="582">
        <f t="shared" si="1"/>
        <v>0</v>
      </c>
      <c r="AL43" s="582">
        <f t="shared" si="1"/>
        <v>23075073</v>
      </c>
      <c r="AM43" s="582">
        <v>2489780</v>
      </c>
      <c r="AN43" s="582"/>
      <c r="AO43" s="582">
        <f t="shared" si="2"/>
        <v>2489780</v>
      </c>
      <c r="AP43" s="582">
        <v>20585293</v>
      </c>
      <c r="AQ43" s="582"/>
      <c r="AR43" s="582">
        <f t="shared" si="3"/>
        <v>20585293</v>
      </c>
      <c r="AS43" s="544"/>
      <c r="AT43" s="532"/>
      <c r="AU43" s="532"/>
    </row>
    <row r="44" spans="1:47" ht="19.5" customHeight="1">
      <c r="A44" s="580" t="s">
        <v>116</v>
      </c>
      <c r="B44" s="534"/>
      <c r="C44" s="558" t="s">
        <v>351</v>
      </c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5" t="s">
        <v>352</v>
      </c>
      <c r="AD44" s="555"/>
      <c r="AE44" s="555"/>
      <c r="AF44" s="555"/>
      <c r="AG44" s="581">
        <f t="shared" si="0"/>
        <v>890000</v>
      </c>
      <c r="AH44" s="541"/>
      <c r="AI44" s="541"/>
      <c r="AJ44" s="541"/>
      <c r="AK44" s="582">
        <f t="shared" si="1"/>
        <v>0</v>
      </c>
      <c r="AL44" s="582">
        <f t="shared" si="1"/>
        <v>890000</v>
      </c>
      <c r="AM44" s="582">
        <v>890000</v>
      </c>
      <c r="AN44" s="582"/>
      <c r="AO44" s="582">
        <f t="shared" si="2"/>
        <v>890000</v>
      </c>
      <c r="AP44" s="582"/>
      <c r="AQ44" s="582"/>
      <c r="AR44" s="582">
        <f t="shared" si="3"/>
        <v>0</v>
      </c>
      <c r="AS44" s="544"/>
      <c r="AT44" s="532"/>
      <c r="AU44" s="532"/>
    </row>
    <row r="45" spans="1:47" ht="19.5" customHeight="1">
      <c r="A45" s="580" t="s">
        <v>119</v>
      </c>
      <c r="B45" s="534"/>
      <c r="C45" s="558" t="s">
        <v>353</v>
      </c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5" t="s">
        <v>354</v>
      </c>
      <c r="AD45" s="555"/>
      <c r="AE45" s="555"/>
      <c r="AF45" s="555"/>
      <c r="AG45" s="581">
        <f t="shared" si="0"/>
        <v>0</v>
      </c>
      <c r="AH45" s="541"/>
      <c r="AI45" s="541"/>
      <c r="AJ45" s="541"/>
      <c r="AK45" s="582">
        <f t="shared" si="1"/>
        <v>0</v>
      </c>
      <c r="AL45" s="582">
        <f t="shared" si="1"/>
        <v>0</v>
      </c>
      <c r="AM45" s="582"/>
      <c r="AN45" s="582"/>
      <c r="AO45" s="582">
        <f t="shared" si="2"/>
        <v>0</v>
      </c>
      <c r="AP45" s="582"/>
      <c r="AQ45" s="582"/>
      <c r="AR45" s="582">
        <f t="shared" si="3"/>
        <v>0</v>
      </c>
      <c r="AS45" s="544"/>
      <c r="AT45" s="532"/>
      <c r="AU45" s="532"/>
    </row>
    <row r="46" spans="1:47" ht="19.5" customHeight="1">
      <c r="A46" s="580" t="s">
        <v>122</v>
      </c>
      <c r="B46" s="534"/>
      <c r="C46" s="558" t="s">
        <v>355</v>
      </c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5" t="s">
        <v>356</v>
      </c>
      <c r="AD46" s="555"/>
      <c r="AE46" s="555"/>
      <c r="AF46" s="555"/>
      <c r="AG46" s="581">
        <f t="shared" si="0"/>
        <v>0</v>
      </c>
      <c r="AH46" s="541"/>
      <c r="AI46" s="541"/>
      <c r="AJ46" s="541"/>
      <c r="AK46" s="582">
        <f t="shared" si="1"/>
        <v>0</v>
      </c>
      <c r="AL46" s="582">
        <f t="shared" si="1"/>
        <v>0</v>
      </c>
      <c r="AM46" s="582"/>
      <c r="AN46" s="582"/>
      <c r="AO46" s="582">
        <f t="shared" si="2"/>
        <v>0</v>
      </c>
      <c r="AP46" s="582"/>
      <c r="AQ46" s="582"/>
      <c r="AR46" s="582">
        <f t="shared" si="3"/>
        <v>0</v>
      </c>
      <c r="AS46" s="544"/>
      <c r="AT46" s="532"/>
      <c r="AU46" s="532"/>
    </row>
    <row r="47" spans="1:47" ht="19.5" customHeight="1">
      <c r="A47" s="580" t="s">
        <v>125</v>
      </c>
      <c r="B47" s="534"/>
      <c r="C47" s="558" t="s">
        <v>357</v>
      </c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5" t="s">
        <v>358</v>
      </c>
      <c r="AD47" s="555"/>
      <c r="AE47" s="555"/>
      <c r="AF47" s="555"/>
      <c r="AG47" s="581">
        <f t="shared" si="0"/>
        <v>5958029</v>
      </c>
      <c r="AH47" s="541"/>
      <c r="AI47" s="541"/>
      <c r="AJ47" s="541"/>
      <c r="AK47" s="582">
        <f t="shared" si="1"/>
        <v>0</v>
      </c>
      <c r="AL47" s="582">
        <f t="shared" si="1"/>
        <v>5958029</v>
      </c>
      <c r="AM47" s="582"/>
      <c r="AN47" s="582"/>
      <c r="AO47" s="582">
        <f t="shared" si="2"/>
        <v>0</v>
      </c>
      <c r="AP47" s="582">
        <v>5958029</v>
      </c>
      <c r="AQ47" s="582"/>
      <c r="AR47" s="582">
        <f t="shared" si="3"/>
        <v>5958029</v>
      </c>
      <c r="AS47" s="544"/>
      <c r="AT47" s="532"/>
      <c r="AU47" s="532"/>
    </row>
    <row r="48" spans="1:47" ht="19.5" customHeight="1">
      <c r="A48" s="580" t="s">
        <v>128</v>
      </c>
      <c r="B48" s="534"/>
      <c r="C48" s="558" t="s">
        <v>359</v>
      </c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5" t="s">
        <v>360</v>
      </c>
      <c r="AD48" s="555"/>
      <c r="AE48" s="555"/>
      <c r="AF48" s="555"/>
      <c r="AG48" s="581">
        <f t="shared" si="0"/>
        <v>0</v>
      </c>
      <c r="AH48" s="541"/>
      <c r="AI48" s="541"/>
      <c r="AJ48" s="541"/>
      <c r="AK48" s="582">
        <f t="shared" si="1"/>
        <v>0</v>
      </c>
      <c r="AL48" s="582">
        <f t="shared" si="1"/>
        <v>0</v>
      </c>
      <c r="AM48" s="582"/>
      <c r="AN48" s="582"/>
      <c r="AO48" s="582">
        <f t="shared" si="2"/>
        <v>0</v>
      </c>
      <c r="AP48" s="582"/>
      <c r="AQ48" s="582"/>
      <c r="AR48" s="582">
        <f t="shared" si="3"/>
        <v>0</v>
      </c>
      <c r="AS48" s="482"/>
      <c r="AT48" s="532"/>
      <c r="AU48" s="532"/>
    </row>
    <row r="49" spans="1:47" ht="19.5" customHeight="1">
      <c r="A49" s="580" t="s">
        <v>131</v>
      </c>
      <c r="B49" s="534"/>
      <c r="C49" s="558" t="s">
        <v>361</v>
      </c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5" t="s">
        <v>362</v>
      </c>
      <c r="AD49" s="555"/>
      <c r="AE49" s="555"/>
      <c r="AF49" s="555"/>
      <c r="AG49" s="581">
        <f t="shared" si="0"/>
        <v>0</v>
      </c>
      <c r="AH49" s="541"/>
      <c r="AI49" s="541"/>
      <c r="AJ49" s="541"/>
      <c r="AK49" s="582">
        <f t="shared" si="1"/>
        <v>0</v>
      </c>
      <c r="AL49" s="582">
        <f t="shared" si="1"/>
        <v>0</v>
      </c>
      <c r="AM49" s="582"/>
      <c r="AN49" s="582"/>
      <c r="AO49" s="582">
        <f t="shared" si="2"/>
        <v>0</v>
      </c>
      <c r="AP49" s="582"/>
      <c r="AQ49" s="582"/>
      <c r="AR49" s="582">
        <f t="shared" si="3"/>
        <v>0</v>
      </c>
      <c r="AS49" s="482"/>
      <c r="AT49" s="532"/>
      <c r="AU49" s="532"/>
    </row>
    <row r="50" spans="1:47" ht="19.5" customHeight="1">
      <c r="A50" s="580" t="s">
        <v>134</v>
      </c>
      <c r="B50" s="534"/>
      <c r="C50" s="558" t="s">
        <v>363</v>
      </c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5" t="s">
        <v>364</v>
      </c>
      <c r="AD50" s="555"/>
      <c r="AE50" s="555"/>
      <c r="AF50" s="555"/>
      <c r="AG50" s="581">
        <f t="shared" si="0"/>
        <v>0</v>
      </c>
      <c r="AH50" s="541"/>
      <c r="AI50" s="541"/>
      <c r="AJ50" s="541"/>
      <c r="AK50" s="582">
        <f t="shared" si="1"/>
        <v>0</v>
      </c>
      <c r="AL50" s="582">
        <f t="shared" si="1"/>
        <v>0</v>
      </c>
      <c r="AM50" s="582"/>
      <c r="AN50" s="582"/>
      <c r="AO50" s="582">
        <f t="shared" si="2"/>
        <v>0</v>
      </c>
      <c r="AP50" s="582"/>
      <c r="AQ50" s="582"/>
      <c r="AR50" s="582">
        <f t="shared" si="3"/>
        <v>0</v>
      </c>
      <c r="AS50" s="482"/>
      <c r="AT50" s="532"/>
      <c r="AU50" s="532"/>
    </row>
    <row r="51" spans="1:47" ht="19.5" customHeight="1">
      <c r="A51" s="580" t="s">
        <v>137</v>
      </c>
      <c r="B51" s="534"/>
      <c r="C51" s="558" t="s">
        <v>365</v>
      </c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5" t="s">
        <v>366</v>
      </c>
      <c r="AD51" s="555"/>
      <c r="AE51" s="555"/>
      <c r="AF51" s="555"/>
      <c r="AG51" s="581">
        <f t="shared" si="0"/>
        <v>643700</v>
      </c>
      <c r="AH51" s="541"/>
      <c r="AI51" s="541"/>
      <c r="AJ51" s="541"/>
      <c r="AK51" s="582">
        <f t="shared" si="1"/>
        <v>0</v>
      </c>
      <c r="AL51" s="582">
        <f t="shared" si="1"/>
        <v>643700</v>
      </c>
      <c r="AM51" s="582">
        <v>643700</v>
      </c>
      <c r="AN51" s="582"/>
      <c r="AO51" s="582">
        <f t="shared" si="2"/>
        <v>643700</v>
      </c>
      <c r="AP51" s="582"/>
      <c r="AQ51" s="582"/>
      <c r="AR51" s="582">
        <f t="shared" si="3"/>
        <v>0</v>
      </c>
      <c r="AS51" s="482"/>
      <c r="AT51" s="532"/>
      <c r="AU51" s="532"/>
    </row>
    <row r="52" spans="1:47" ht="19.5" customHeight="1">
      <c r="A52" s="584" t="s">
        <v>140</v>
      </c>
      <c r="B52" s="528"/>
      <c r="C52" s="559" t="s">
        <v>367</v>
      </c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63" t="s">
        <v>368</v>
      </c>
      <c r="AD52" s="563"/>
      <c r="AE52" s="563"/>
      <c r="AF52" s="563"/>
      <c r="AG52" s="581">
        <f t="shared" si="0"/>
        <v>31076802</v>
      </c>
      <c r="AH52" s="541"/>
      <c r="AI52" s="541"/>
      <c r="AJ52" s="541"/>
      <c r="AK52" s="582">
        <f t="shared" si="1"/>
        <v>0</v>
      </c>
      <c r="AL52" s="582">
        <f t="shared" si="1"/>
        <v>31076802</v>
      </c>
      <c r="AM52" s="582">
        <f>SUM(AM42:AM51)</f>
        <v>4533480</v>
      </c>
      <c r="AN52" s="582"/>
      <c r="AO52" s="582">
        <f t="shared" si="2"/>
        <v>4533480</v>
      </c>
      <c r="AP52" s="582">
        <f>SUM(AP43:AP51)</f>
        <v>26543322</v>
      </c>
      <c r="AQ52" s="582"/>
      <c r="AR52" s="582">
        <f t="shared" si="3"/>
        <v>26543322</v>
      </c>
      <c r="AS52" s="582">
        <f>SUM(AS42:AS51)</f>
        <v>0</v>
      </c>
      <c r="AT52" s="532"/>
      <c r="AU52" s="532"/>
    </row>
    <row r="53" spans="1:47" ht="19.5" customHeight="1">
      <c r="A53" s="580">
        <v>45</v>
      </c>
      <c r="B53" s="580"/>
      <c r="C53" s="558" t="s">
        <v>369</v>
      </c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5" t="s">
        <v>370</v>
      </c>
      <c r="AD53" s="555"/>
      <c r="AE53" s="555"/>
      <c r="AF53" s="555"/>
      <c r="AG53" s="581">
        <f t="shared" si="0"/>
        <v>0</v>
      </c>
      <c r="AH53" s="541"/>
      <c r="AI53" s="541"/>
      <c r="AJ53" s="541"/>
      <c r="AK53" s="582">
        <f t="shared" si="1"/>
        <v>0</v>
      </c>
      <c r="AL53" s="582">
        <f t="shared" si="1"/>
        <v>0</v>
      </c>
      <c r="AM53" s="582"/>
      <c r="AN53" s="582"/>
      <c r="AO53" s="582">
        <f t="shared" si="2"/>
        <v>0</v>
      </c>
      <c r="AP53" s="582"/>
      <c r="AQ53" s="582"/>
      <c r="AR53" s="582">
        <f t="shared" si="3"/>
        <v>0</v>
      </c>
      <c r="AS53" s="482"/>
      <c r="AT53" s="532"/>
      <c r="AU53" s="532"/>
    </row>
    <row r="54" spans="1:47" ht="19.5" customHeight="1">
      <c r="A54" s="580">
        <v>46</v>
      </c>
      <c r="B54" s="580"/>
      <c r="C54" s="558" t="s">
        <v>371</v>
      </c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5" t="s">
        <v>372</v>
      </c>
      <c r="AD54" s="555"/>
      <c r="AE54" s="555"/>
      <c r="AF54" s="555"/>
      <c r="AG54" s="581">
        <f t="shared" si="0"/>
        <v>0</v>
      </c>
      <c r="AH54" s="541"/>
      <c r="AI54" s="541"/>
      <c r="AJ54" s="541"/>
      <c r="AK54" s="582">
        <f t="shared" si="1"/>
        <v>0</v>
      </c>
      <c r="AL54" s="582">
        <f t="shared" si="1"/>
        <v>0</v>
      </c>
      <c r="AM54" s="582"/>
      <c r="AN54" s="582"/>
      <c r="AO54" s="582">
        <f t="shared" si="2"/>
        <v>0</v>
      </c>
      <c r="AP54" s="582"/>
      <c r="AQ54" s="582"/>
      <c r="AR54" s="582">
        <f t="shared" si="3"/>
        <v>0</v>
      </c>
      <c r="AS54" s="482"/>
      <c r="AT54" s="532"/>
      <c r="AU54" s="532"/>
    </row>
    <row r="55" spans="1:47" ht="19.5" customHeight="1">
      <c r="A55" s="580">
        <v>47</v>
      </c>
      <c r="B55" s="580"/>
      <c r="C55" s="558" t="s">
        <v>373</v>
      </c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5" t="s">
        <v>374</v>
      </c>
      <c r="AD55" s="555"/>
      <c r="AE55" s="555"/>
      <c r="AF55" s="555"/>
      <c r="AG55" s="581">
        <f t="shared" si="0"/>
        <v>0</v>
      </c>
      <c r="AH55" s="541"/>
      <c r="AI55" s="541"/>
      <c r="AJ55" s="541"/>
      <c r="AK55" s="582">
        <f t="shared" si="1"/>
        <v>0</v>
      </c>
      <c r="AL55" s="582">
        <f t="shared" si="1"/>
        <v>0</v>
      </c>
      <c r="AM55" s="582"/>
      <c r="AN55" s="582"/>
      <c r="AO55" s="582">
        <f t="shared" si="2"/>
        <v>0</v>
      </c>
      <c r="AP55" s="582"/>
      <c r="AQ55" s="582"/>
      <c r="AR55" s="582">
        <f t="shared" si="3"/>
        <v>0</v>
      </c>
      <c r="AS55" s="482"/>
      <c r="AT55" s="532"/>
      <c r="AU55" s="532"/>
    </row>
    <row r="56" spans="1:47" ht="19.5" customHeight="1">
      <c r="A56" s="580">
        <v>48</v>
      </c>
      <c r="B56" s="580"/>
      <c r="C56" s="558" t="s">
        <v>375</v>
      </c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5" t="s">
        <v>376</v>
      </c>
      <c r="AD56" s="555"/>
      <c r="AE56" s="555"/>
      <c r="AF56" s="555"/>
      <c r="AG56" s="581">
        <f t="shared" si="0"/>
        <v>0</v>
      </c>
      <c r="AH56" s="541"/>
      <c r="AI56" s="541"/>
      <c r="AJ56" s="541"/>
      <c r="AK56" s="582">
        <f t="shared" si="1"/>
        <v>0</v>
      </c>
      <c r="AL56" s="582">
        <f t="shared" si="1"/>
        <v>0</v>
      </c>
      <c r="AM56" s="582"/>
      <c r="AN56" s="582"/>
      <c r="AO56" s="582">
        <f t="shared" si="2"/>
        <v>0</v>
      </c>
      <c r="AP56" s="582"/>
      <c r="AQ56" s="582"/>
      <c r="AR56" s="582">
        <f t="shared" si="3"/>
        <v>0</v>
      </c>
      <c r="AS56" s="482"/>
      <c r="AT56" s="532"/>
      <c r="AU56" s="532"/>
    </row>
    <row r="57" spans="1:47" ht="19.5" customHeight="1">
      <c r="A57" s="580">
        <v>49</v>
      </c>
      <c r="B57" s="580"/>
      <c r="C57" s="558" t="s">
        <v>377</v>
      </c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55" t="s">
        <v>378</v>
      </c>
      <c r="AD57" s="555"/>
      <c r="AE57" s="555"/>
      <c r="AF57" s="555"/>
      <c r="AG57" s="581">
        <f t="shared" si="0"/>
        <v>0</v>
      </c>
      <c r="AH57" s="541"/>
      <c r="AI57" s="541"/>
      <c r="AJ57" s="541"/>
      <c r="AK57" s="582">
        <f t="shared" si="1"/>
        <v>0</v>
      </c>
      <c r="AL57" s="582">
        <f t="shared" si="1"/>
        <v>0</v>
      </c>
      <c r="AM57" s="582"/>
      <c r="AN57" s="582"/>
      <c r="AO57" s="582">
        <f t="shared" si="2"/>
        <v>0</v>
      </c>
      <c r="AP57" s="582"/>
      <c r="AQ57" s="582"/>
      <c r="AR57" s="582">
        <f t="shared" si="3"/>
        <v>0</v>
      </c>
      <c r="AS57" s="482"/>
      <c r="AT57" s="532"/>
      <c r="AU57" s="532"/>
    </row>
    <row r="58" spans="1:47" ht="19.5" customHeight="1">
      <c r="A58" s="584">
        <v>50</v>
      </c>
      <c r="B58" s="584"/>
      <c r="C58" s="556" t="s">
        <v>379</v>
      </c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  <c r="AA58" s="556"/>
      <c r="AB58" s="556"/>
      <c r="AC58" s="563" t="s">
        <v>380</v>
      </c>
      <c r="AD58" s="563"/>
      <c r="AE58" s="563"/>
      <c r="AF58" s="563"/>
      <c r="AG58" s="581">
        <f t="shared" si="0"/>
        <v>0</v>
      </c>
      <c r="AH58" s="541"/>
      <c r="AI58" s="541"/>
      <c r="AJ58" s="541"/>
      <c r="AK58" s="582">
        <f t="shared" si="1"/>
        <v>0</v>
      </c>
      <c r="AL58" s="582">
        <f t="shared" si="1"/>
        <v>0</v>
      </c>
      <c r="AM58" s="582">
        <f>SUM(AM53:AM57)</f>
        <v>0</v>
      </c>
      <c r="AN58" s="582"/>
      <c r="AO58" s="582">
        <f t="shared" si="2"/>
        <v>0</v>
      </c>
      <c r="AP58" s="582">
        <f>SUM(AP53:AP57)</f>
        <v>0</v>
      </c>
      <c r="AQ58" s="582"/>
      <c r="AR58" s="582">
        <f t="shared" si="3"/>
        <v>0</v>
      </c>
      <c r="AS58" s="582">
        <f>SUM(AS53:AS57)</f>
        <v>0</v>
      </c>
      <c r="AT58" s="532"/>
      <c r="AU58" s="532"/>
    </row>
    <row r="59" spans="1:47" ht="29.25" customHeight="1">
      <c r="A59" s="580">
        <v>51</v>
      </c>
      <c r="B59" s="580"/>
      <c r="C59" s="558" t="s">
        <v>381</v>
      </c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55" t="s">
        <v>382</v>
      </c>
      <c r="AD59" s="555"/>
      <c r="AE59" s="555"/>
      <c r="AF59" s="555"/>
      <c r="AG59" s="581">
        <f t="shared" si="0"/>
        <v>0</v>
      </c>
      <c r="AH59" s="541"/>
      <c r="AI59" s="541"/>
      <c r="AJ59" s="541"/>
      <c r="AK59" s="582">
        <f t="shared" si="1"/>
        <v>0</v>
      </c>
      <c r="AL59" s="582">
        <f t="shared" si="1"/>
        <v>0</v>
      </c>
      <c r="AM59" s="582"/>
      <c r="AN59" s="582"/>
      <c r="AO59" s="582">
        <f t="shared" si="2"/>
        <v>0</v>
      </c>
      <c r="AP59" s="582"/>
      <c r="AQ59" s="582"/>
      <c r="AR59" s="582">
        <f t="shared" si="3"/>
        <v>0</v>
      </c>
      <c r="AS59" s="482"/>
      <c r="AT59" s="532"/>
      <c r="AU59" s="532"/>
    </row>
    <row r="60" spans="1:47" ht="29.25" customHeight="1">
      <c r="A60" s="580">
        <v>52</v>
      </c>
      <c r="B60" s="580"/>
      <c r="C60" s="550" t="s">
        <v>383</v>
      </c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  <c r="Q60" s="550"/>
      <c r="R60" s="550"/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5" t="s">
        <v>384</v>
      </c>
      <c r="AD60" s="555"/>
      <c r="AE60" s="555"/>
      <c r="AF60" s="555"/>
      <c r="AG60" s="581">
        <f t="shared" si="0"/>
        <v>315000</v>
      </c>
      <c r="AH60" s="541"/>
      <c r="AI60" s="541"/>
      <c r="AJ60" s="541"/>
      <c r="AK60" s="582">
        <f t="shared" si="1"/>
        <v>0</v>
      </c>
      <c r="AL60" s="582">
        <f t="shared" si="1"/>
        <v>315000</v>
      </c>
      <c r="AM60" s="582">
        <v>315000</v>
      </c>
      <c r="AN60" s="582"/>
      <c r="AO60" s="582">
        <f t="shared" si="2"/>
        <v>315000</v>
      </c>
      <c r="AP60" s="582"/>
      <c r="AQ60" s="582"/>
      <c r="AR60" s="582">
        <f t="shared" si="3"/>
        <v>0</v>
      </c>
      <c r="AS60" s="482"/>
      <c r="AT60" s="532"/>
      <c r="AU60" s="532"/>
    </row>
    <row r="61" spans="1:47" ht="19.5" customHeight="1">
      <c r="A61" s="580">
        <v>53</v>
      </c>
      <c r="B61" s="580"/>
      <c r="C61" s="558" t="s">
        <v>385</v>
      </c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5" t="s">
        <v>386</v>
      </c>
      <c r="AD61" s="555"/>
      <c r="AE61" s="555"/>
      <c r="AF61" s="555"/>
      <c r="AG61" s="581">
        <f t="shared" si="0"/>
        <v>0</v>
      </c>
      <c r="AH61" s="541"/>
      <c r="AI61" s="541"/>
      <c r="AJ61" s="541"/>
      <c r="AK61" s="582">
        <f t="shared" si="1"/>
        <v>0</v>
      </c>
      <c r="AL61" s="582">
        <f t="shared" si="1"/>
        <v>0</v>
      </c>
      <c r="AM61" s="582"/>
      <c r="AN61" s="582"/>
      <c r="AO61" s="582">
        <f t="shared" si="2"/>
        <v>0</v>
      </c>
      <c r="AP61" s="582"/>
      <c r="AQ61" s="582"/>
      <c r="AR61" s="582">
        <f t="shared" si="3"/>
        <v>0</v>
      </c>
      <c r="AS61" s="482"/>
      <c r="AT61" s="532"/>
      <c r="AU61" s="532"/>
    </row>
    <row r="62" spans="1:47" ht="19.5" customHeight="1">
      <c r="A62" s="584">
        <v>54</v>
      </c>
      <c r="B62" s="584"/>
      <c r="C62" s="556" t="s">
        <v>387</v>
      </c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63" t="s">
        <v>388</v>
      </c>
      <c r="AD62" s="563"/>
      <c r="AE62" s="563"/>
      <c r="AF62" s="563"/>
      <c r="AG62" s="581">
        <f t="shared" si="0"/>
        <v>315000</v>
      </c>
      <c r="AH62" s="541"/>
      <c r="AI62" s="541"/>
      <c r="AJ62" s="541"/>
      <c r="AK62" s="582">
        <f t="shared" si="1"/>
        <v>0</v>
      </c>
      <c r="AL62" s="582">
        <f t="shared" si="1"/>
        <v>315000</v>
      </c>
      <c r="AM62" s="582">
        <f>SUM(AM59:AM61)</f>
        <v>315000</v>
      </c>
      <c r="AN62" s="582"/>
      <c r="AO62" s="582">
        <f t="shared" si="2"/>
        <v>315000</v>
      </c>
      <c r="AP62" s="582">
        <f>SUM(AP59:AP61)</f>
        <v>0</v>
      </c>
      <c r="AQ62" s="582"/>
      <c r="AR62" s="582">
        <f t="shared" si="3"/>
        <v>0</v>
      </c>
      <c r="AS62" s="582">
        <f>SUM(AS59:AS61)</f>
        <v>0</v>
      </c>
      <c r="AT62" s="532"/>
      <c r="AU62" s="532"/>
    </row>
    <row r="63" spans="1:47" ht="29.25" customHeight="1">
      <c r="A63" s="580">
        <v>55</v>
      </c>
      <c r="B63" s="580"/>
      <c r="C63" s="558" t="s">
        <v>389</v>
      </c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58"/>
      <c r="AA63" s="558"/>
      <c r="AB63" s="558"/>
      <c r="AC63" s="555" t="s">
        <v>390</v>
      </c>
      <c r="AD63" s="555"/>
      <c r="AE63" s="555"/>
      <c r="AF63" s="555"/>
      <c r="AG63" s="581">
        <f t="shared" si="0"/>
        <v>0</v>
      </c>
      <c r="AH63" s="541"/>
      <c r="AI63" s="541"/>
      <c r="AJ63" s="541"/>
      <c r="AK63" s="582">
        <f t="shared" si="1"/>
        <v>0</v>
      </c>
      <c r="AL63" s="582">
        <f t="shared" si="1"/>
        <v>0</v>
      </c>
      <c r="AM63" s="582"/>
      <c r="AN63" s="582"/>
      <c r="AO63" s="582">
        <f t="shared" si="2"/>
        <v>0</v>
      </c>
      <c r="AP63" s="582"/>
      <c r="AQ63" s="582"/>
      <c r="AR63" s="582">
        <f t="shared" si="3"/>
        <v>0</v>
      </c>
      <c r="AS63" s="482"/>
      <c r="AT63" s="532"/>
      <c r="AU63" s="532"/>
    </row>
    <row r="64" spans="1:47" ht="29.25" customHeight="1">
      <c r="A64" s="580">
        <v>56</v>
      </c>
      <c r="B64" s="580"/>
      <c r="C64" s="550" t="s">
        <v>391</v>
      </c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5" t="s">
        <v>392</v>
      </c>
      <c r="AD64" s="555"/>
      <c r="AE64" s="555"/>
      <c r="AF64" s="555"/>
      <c r="AG64" s="581">
        <f t="shared" si="0"/>
        <v>105000</v>
      </c>
      <c r="AH64" s="541"/>
      <c r="AI64" s="541"/>
      <c r="AJ64" s="541"/>
      <c r="AK64" s="582">
        <f t="shared" si="1"/>
        <v>0</v>
      </c>
      <c r="AL64" s="582">
        <f t="shared" si="1"/>
        <v>105000</v>
      </c>
      <c r="AM64" s="582">
        <v>105000</v>
      </c>
      <c r="AN64" s="582"/>
      <c r="AO64" s="582">
        <f t="shared" si="2"/>
        <v>105000</v>
      </c>
      <c r="AP64" s="582"/>
      <c r="AQ64" s="582"/>
      <c r="AR64" s="582">
        <f t="shared" si="3"/>
        <v>0</v>
      </c>
      <c r="AS64" s="482"/>
      <c r="AT64" s="532"/>
      <c r="AU64" s="532"/>
    </row>
    <row r="65" spans="1:47" ht="19.5" customHeight="1">
      <c r="A65" s="580">
        <v>57</v>
      </c>
      <c r="B65" s="580"/>
      <c r="C65" s="558" t="s">
        <v>393</v>
      </c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5" t="s">
        <v>394</v>
      </c>
      <c r="AD65" s="555"/>
      <c r="AE65" s="555"/>
      <c r="AF65" s="555"/>
      <c r="AG65" s="581">
        <f t="shared" si="0"/>
        <v>0</v>
      </c>
      <c r="AH65" s="541"/>
      <c r="AI65" s="541"/>
      <c r="AJ65" s="541"/>
      <c r="AK65" s="582">
        <f t="shared" si="1"/>
        <v>0</v>
      </c>
      <c r="AL65" s="582">
        <f t="shared" si="1"/>
        <v>0</v>
      </c>
      <c r="AM65" s="582"/>
      <c r="AN65" s="582"/>
      <c r="AO65" s="582">
        <f t="shared" si="2"/>
        <v>0</v>
      </c>
      <c r="AP65" s="582"/>
      <c r="AQ65" s="582"/>
      <c r="AR65" s="582">
        <f t="shared" si="3"/>
        <v>0</v>
      </c>
      <c r="AS65" s="482"/>
      <c r="AT65" s="532"/>
      <c r="AU65" s="532"/>
    </row>
    <row r="66" spans="1:47" ht="19.5" customHeight="1">
      <c r="A66" s="584">
        <v>58</v>
      </c>
      <c r="B66" s="584"/>
      <c r="C66" s="556" t="s">
        <v>395</v>
      </c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6"/>
      <c r="V66" s="556"/>
      <c r="W66" s="556"/>
      <c r="X66" s="556"/>
      <c r="Y66" s="556"/>
      <c r="Z66" s="556"/>
      <c r="AA66" s="556"/>
      <c r="AB66" s="556"/>
      <c r="AC66" s="563" t="s">
        <v>396</v>
      </c>
      <c r="AD66" s="563"/>
      <c r="AE66" s="563"/>
      <c r="AF66" s="563"/>
      <c r="AG66" s="581">
        <f t="shared" si="0"/>
        <v>105000</v>
      </c>
      <c r="AH66" s="541"/>
      <c r="AI66" s="541"/>
      <c r="AJ66" s="541"/>
      <c r="AK66" s="582">
        <f t="shared" si="1"/>
        <v>0</v>
      </c>
      <c r="AL66" s="582">
        <f t="shared" si="1"/>
        <v>105000</v>
      </c>
      <c r="AM66" s="582">
        <f>SUM(AM63:AM65)</f>
        <v>105000</v>
      </c>
      <c r="AN66" s="582"/>
      <c r="AO66" s="582">
        <f t="shared" si="2"/>
        <v>105000</v>
      </c>
      <c r="AP66" s="582">
        <f>SUM(AP63:AP65)</f>
        <v>0</v>
      </c>
      <c r="AQ66" s="582"/>
      <c r="AR66" s="582">
        <f t="shared" si="3"/>
        <v>0</v>
      </c>
      <c r="AS66" s="582">
        <f>SUM(AS63:AS65)</f>
        <v>0</v>
      </c>
      <c r="AT66" s="532"/>
      <c r="AU66" s="532"/>
    </row>
    <row r="67" spans="1:47" ht="19.5" customHeight="1">
      <c r="A67" s="584">
        <v>59</v>
      </c>
      <c r="B67" s="584"/>
      <c r="C67" s="559" t="s">
        <v>397</v>
      </c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63" t="s">
        <v>398</v>
      </c>
      <c r="AD67" s="563"/>
      <c r="AE67" s="563"/>
      <c r="AF67" s="563"/>
      <c r="AG67" s="581">
        <f t="shared" si="0"/>
        <v>220698345</v>
      </c>
      <c r="AH67" s="541"/>
      <c r="AI67" s="541"/>
      <c r="AJ67" s="541"/>
      <c r="AK67" s="582">
        <f t="shared" si="1"/>
        <v>500000</v>
      </c>
      <c r="AL67" s="582">
        <f t="shared" si="1"/>
        <v>221198345</v>
      </c>
      <c r="AM67" s="582">
        <f>SUM(AM21+AM27+AM30+AM41+AM52+AM58+AM62+AM66)</f>
        <v>191966488</v>
      </c>
      <c r="AN67" s="582">
        <v>500000</v>
      </c>
      <c r="AO67" s="582">
        <f t="shared" si="2"/>
        <v>192466488</v>
      </c>
      <c r="AP67" s="582">
        <f>SUM(AP15+AP21+AP27+AP30+AP41+AP52+AP58+AP62+AP66)</f>
        <v>28731857</v>
      </c>
      <c r="AQ67" s="582"/>
      <c r="AR67" s="582">
        <f t="shared" si="3"/>
        <v>28731857</v>
      </c>
      <c r="AS67" s="582">
        <f>SUM(AS15+AS21+AS27+AS30+AS41+AS52+AS58+AS62+AS66)</f>
        <v>0</v>
      </c>
      <c r="AT67" s="532"/>
      <c r="AU67" s="532"/>
    </row>
  </sheetData>
  <sheetProtection/>
  <mergeCells count="254">
    <mergeCell ref="A67:B67"/>
    <mergeCell ref="C67:AB67"/>
    <mergeCell ref="AC67:AF67"/>
    <mergeCell ref="AG67:AJ67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M1:AP1"/>
    <mergeCell ref="A2:AU2"/>
    <mergeCell ref="A3:AU3"/>
    <mergeCell ref="A4:AU4"/>
    <mergeCell ref="A5:AS5"/>
    <mergeCell ref="A6:AF6"/>
    <mergeCell ref="AG6:AL6"/>
    <mergeCell ref="AM6:AO6"/>
    <mergeCell ref="AP6:AR6"/>
    <mergeCell ref="AS6:AU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63" r:id="rId1"/>
  <headerFooter alignWithMargins="0">
    <oddHeader>&amp;R3.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999"/>
  <sheetViews>
    <sheetView view="pageBreakPreview" zoomScale="60" zoomScalePageLayoutView="0" workbookViewId="0" topLeftCell="A1">
      <selection activeCell="B1" sqref="B1"/>
    </sheetView>
  </sheetViews>
  <sheetFormatPr defaultColWidth="17.28125" defaultRowHeight="15"/>
  <cols>
    <col min="1" max="1" width="55.140625" style="176" customWidth="1"/>
    <col min="2" max="2" width="14.7109375" style="176" customWidth="1"/>
    <col min="3" max="25" width="8.00390625" style="176" customWidth="1"/>
    <col min="26" max="16384" width="17.28125" style="176" customWidth="1"/>
  </cols>
  <sheetData>
    <row r="1" spans="1:2" ht="12.75" customHeight="1">
      <c r="A1" s="288"/>
      <c r="B1" s="289" t="s">
        <v>859</v>
      </c>
    </row>
    <row r="2" spans="1:2" ht="33.75" customHeight="1">
      <c r="A2" s="394" t="s">
        <v>849</v>
      </c>
      <c r="B2" s="395"/>
    </row>
    <row r="3" spans="1:2" ht="12.75" customHeight="1">
      <c r="A3" s="288"/>
      <c r="B3" s="290"/>
    </row>
    <row r="4" spans="1:2" ht="18" customHeight="1">
      <c r="A4" s="291"/>
      <c r="B4" s="277" t="s">
        <v>813</v>
      </c>
    </row>
    <row r="5" spans="1:2" ht="36" customHeight="1">
      <c r="A5" s="292" t="s">
        <v>709</v>
      </c>
      <c r="B5" s="293" t="s">
        <v>803</v>
      </c>
    </row>
    <row r="6" spans="1:2" ht="15.75" customHeight="1">
      <c r="A6" s="294" t="s">
        <v>710</v>
      </c>
      <c r="B6" s="295">
        <v>5200000</v>
      </c>
    </row>
    <row r="7" spans="1:2" ht="15" customHeight="1">
      <c r="A7" s="296" t="s">
        <v>711</v>
      </c>
      <c r="B7" s="297"/>
    </row>
    <row r="8" spans="1:2" ht="15" customHeight="1">
      <c r="A8" s="296" t="s">
        <v>712</v>
      </c>
      <c r="B8" s="297">
        <v>5200000</v>
      </c>
    </row>
    <row r="9" spans="1:2" ht="15.75" customHeight="1">
      <c r="A9" s="298" t="s">
        <v>713</v>
      </c>
      <c r="B9" s="299">
        <f>SUM(B10:B11)</f>
        <v>480000</v>
      </c>
    </row>
    <row r="10" spans="1:2" ht="15" customHeight="1">
      <c r="A10" s="296" t="s">
        <v>714</v>
      </c>
      <c r="B10" s="297">
        <v>480000</v>
      </c>
    </row>
    <row r="11" spans="1:2" ht="15.75" customHeight="1">
      <c r="A11" s="296"/>
      <c r="B11" s="297"/>
    </row>
    <row r="12" spans="1:2" ht="15" customHeight="1">
      <c r="A12" s="298" t="s">
        <v>715</v>
      </c>
      <c r="B12" s="299">
        <f>SUM(B13)</f>
        <v>24000000</v>
      </c>
    </row>
    <row r="13" spans="1:2" ht="15.75" customHeight="1">
      <c r="A13" s="296" t="s">
        <v>716</v>
      </c>
      <c r="B13" s="297">
        <v>24000000</v>
      </c>
    </row>
    <row r="14" spans="1:2" ht="15" customHeight="1">
      <c r="A14" s="298" t="s">
        <v>717</v>
      </c>
      <c r="B14" s="299">
        <v>1500000</v>
      </c>
    </row>
    <row r="15" spans="1:2" ht="18" customHeight="1">
      <c r="A15" s="296"/>
      <c r="B15" s="297"/>
    </row>
    <row r="16" spans="1:2" ht="15" customHeight="1">
      <c r="A16" s="207"/>
      <c r="B16" s="297"/>
    </row>
    <row r="17" spans="1:2" ht="15.75" customHeight="1">
      <c r="A17" s="300"/>
      <c r="B17" s="297"/>
    </row>
    <row r="18" spans="1:2" ht="15.75" customHeight="1">
      <c r="A18" s="298" t="s">
        <v>718</v>
      </c>
      <c r="B18" s="297">
        <v>3300000</v>
      </c>
    </row>
    <row r="19" spans="1:2" ht="20.25" customHeight="1">
      <c r="A19" s="298" t="s">
        <v>719</v>
      </c>
      <c r="B19" s="299">
        <f>SUM(B6+B9+B12+B14+B18)</f>
        <v>34480000</v>
      </c>
    </row>
    <row r="20" spans="1:2" ht="12.75" customHeight="1">
      <c r="A20" s="288"/>
      <c r="B20" s="290"/>
    </row>
    <row r="21" spans="1:2" ht="18" customHeight="1">
      <c r="A21" s="175"/>
      <c r="B21" s="175"/>
    </row>
    <row r="22" spans="1:2" ht="17.25" customHeight="1">
      <c r="A22" s="175"/>
      <c r="B22" s="175"/>
    </row>
    <row r="23" spans="1:2" ht="12.75" customHeight="1">
      <c r="A23" s="175"/>
      <c r="B23" s="175"/>
    </row>
    <row r="24" spans="1:2" ht="12.75" customHeight="1">
      <c r="A24" s="175"/>
      <c r="B24" s="175"/>
    </row>
    <row r="25" spans="1:2" ht="12.75" customHeight="1">
      <c r="A25" s="175"/>
      <c r="B25" s="175"/>
    </row>
    <row r="26" spans="1:2" ht="12.75" customHeight="1">
      <c r="A26" s="175"/>
      <c r="B26" s="175"/>
    </row>
    <row r="27" spans="1:2" ht="12.75" customHeight="1">
      <c r="A27" s="175"/>
      <c r="B27" s="175"/>
    </row>
    <row r="28" spans="1:2" ht="12.75" customHeight="1">
      <c r="A28" s="175"/>
      <c r="B28" s="175"/>
    </row>
    <row r="29" spans="1:2" ht="12.75" customHeight="1">
      <c r="A29" s="175"/>
      <c r="B29" s="175"/>
    </row>
    <row r="30" spans="1:2" ht="21" customHeight="1">
      <c r="A30" s="175"/>
      <c r="B30" s="175"/>
    </row>
    <row r="31" spans="1:2" ht="18" customHeight="1">
      <c r="A31" s="175"/>
      <c r="B31" s="175"/>
    </row>
    <row r="32" spans="1:2" ht="12.75" customHeight="1">
      <c r="A32" s="175"/>
      <c r="B32" s="175"/>
    </row>
    <row r="33" spans="1:2" ht="12.75" customHeight="1">
      <c r="A33" s="175"/>
      <c r="B33" s="175"/>
    </row>
    <row r="34" spans="1:2" ht="12.75" customHeight="1">
      <c r="A34" s="175"/>
      <c r="B34" s="175"/>
    </row>
    <row r="35" spans="1:2" ht="12.75" customHeight="1">
      <c r="A35" s="175"/>
      <c r="B35" s="175"/>
    </row>
    <row r="36" spans="1:2" ht="12.75" customHeight="1">
      <c r="A36" s="175"/>
      <c r="B36" s="175"/>
    </row>
    <row r="37" spans="1:2" ht="12.75" customHeight="1">
      <c r="A37" s="175"/>
      <c r="B37" s="175"/>
    </row>
    <row r="38" spans="1:2" ht="12.75" customHeight="1">
      <c r="A38" s="175"/>
      <c r="B38" s="175"/>
    </row>
    <row r="39" spans="1:2" ht="12.75" customHeight="1">
      <c r="A39" s="175"/>
      <c r="B39" s="175"/>
    </row>
    <row r="40" spans="1:2" ht="12.75" customHeight="1">
      <c r="A40" s="175"/>
      <c r="B40" s="175"/>
    </row>
    <row r="41" spans="1:2" ht="12.75" customHeight="1">
      <c r="A41" s="175"/>
      <c r="B41" s="175"/>
    </row>
    <row r="42" spans="1:2" ht="12.75" customHeight="1">
      <c r="A42" s="175"/>
      <c r="B42" s="175"/>
    </row>
    <row r="43" spans="1:2" ht="12.75" customHeight="1">
      <c r="A43" s="175"/>
      <c r="B43" s="175"/>
    </row>
    <row r="44" spans="1:2" ht="12.75" customHeight="1">
      <c r="A44" s="175"/>
      <c r="B44" s="175"/>
    </row>
    <row r="45" spans="1:2" ht="12.75" customHeight="1">
      <c r="A45" s="175"/>
      <c r="B45" s="175"/>
    </row>
    <row r="46" spans="1:2" ht="12.75" customHeight="1">
      <c r="A46" s="175"/>
      <c r="B46" s="175"/>
    </row>
    <row r="47" spans="1:2" ht="12.75" customHeight="1">
      <c r="A47" s="175"/>
      <c r="B47" s="175"/>
    </row>
    <row r="48" spans="1:2" ht="12.75" customHeight="1">
      <c r="A48" s="175"/>
      <c r="B48" s="175"/>
    </row>
    <row r="49" spans="1:2" ht="12.75" customHeight="1">
      <c r="A49" s="175"/>
      <c r="B49" s="175"/>
    </row>
    <row r="50" spans="1:2" ht="12.75" customHeight="1">
      <c r="A50" s="175"/>
      <c r="B50" s="175"/>
    </row>
    <row r="51" spans="1:2" ht="12.75" customHeight="1">
      <c r="A51" s="175"/>
      <c r="B51" s="175"/>
    </row>
    <row r="52" spans="1:2" ht="12.75" customHeight="1">
      <c r="A52" s="175"/>
      <c r="B52" s="175"/>
    </row>
    <row r="53" spans="1:2" ht="12.75" customHeight="1">
      <c r="A53" s="175"/>
      <c r="B53" s="175"/>
    </row>
    <row r="54" spans="1:2" ht="12.75" customHeight="1">
      <c r="A54" s="175"/>
      <c r="B54" s="175"/>
    </row>
    <row r="55" spans="1:2" ht="12.75" customHeight="1">
      <c r="A55" s="175"/>
      <c r="B55" s="175"/>
    </row>
    <row r="56" spans="1:2" ht="12.75" customHeight="1">
      <c r="A56" s="175"/>
      <c r="B56" s="175"/>
    </row>
    <row r="57" spans="1:2" ht="12.75" customHeight="1">
      <c r="A57" s="175"/>
      <c r="B57" s="175"/>
    </row>
    <row r="58" spans="1:2" ht="12.75" customHeight="1">
      <c r="A58" s="175"/>
      <c r="B58" s="175"/>
    </row>
    <row r="59" spans="1:2" ht="12.75" customHeight="1">
      <c r="A59" s="175"/>
      <c r="B59" s="175"/>
    </row>
    <row r="60" spans="1:2" ht="12.75" customHeight="1">
      <c r="A60" s="175"/>
      <c r="B60" s="175"/>
    </row>
    <row r="61" spans="1:2" ht="12.75" customHeight="1">
      <c r="A61" s="175"/>
      <c r="B61" s="175"/>
    </row>
    <row r="62" spans="1:2" ht="12.75" customHeight="1">
      <c r="A62" s="175"/>
      <c r="B62" s="175"/>
    </row>
    <row r="63" spans="1:2" ht="12.75" customHeight="1">
      <c r="A63" s="175"/>
      <c r="B63" s="175"/>
    </row>
    <row r="64" spans="1:2" ht="12.75" customHeight="1">
      <c r="A64" s="175"/>
      <c r="B64" s="175"/>
    </row>
    <row r="65" spans="1:2" ht="12.75" customHeight="1">
      <c r="A65" s="175"/>
      <c r="B65" s="175"/>
    </row>
    <row r="66" spans="1:2" ht="12.75" customHeight="1">
      <c r="A66" s="175"/>
      <c r="B66" s="175"/>
    </row>
    <row r="67" spans="1:2" ht="12.75" customHeight="1">
      <c r="A67" s="175"/>
      <c r="B67" s="175"/>
    </row>
    <row r="68" spans="1:2" ht="12.75" customHeight="1">
      <c r="A68" s="175"/>
      <c r="B68" s="175"/>
    </row>
    <row r="69" spans="1:2" ht="12.75" customHeight="1">
      <c r="A69" s="175"/>
      <c r="B69" s="175"/>
    </row>
    <row r="70" spans="1:2" ht="12.75" customHeight="1">
      <c r="A70" s="175"/>
      <c r="B70" s="175"/>
    </row>
    <row r="71" spans="1:2" ht="12.75" customHeight="1">
      <c r="A71" s="175"/>
      <c r="B71" s="175"/>
    </row>
    <row r="72" spans="1:2" ht="12.75" customHeight="1">
      <c r="A72" s="175"/>
      <c r="B72" s="175"/>
    </row>
    <row r="73" spans="1:2" ht="12.75" customHeight="1">
      <c r="A73" s="175"/>
      <c r="B73" s="175"/>
    </row>
    <row r="74" spans="1:2" ht="12.75" customHeight="1">
      <c r="A74" s="175"/>
      <c r="B74" s="175"/>
    </row>
    <row r="75" spans="1:2" ht="12.75" customHeight="1">
      <c r="A75" s="175"/>
      <c r="B75" s="175"/>
    </row>
    <row r="76" spans="1:2" ht="12.75" customHeight="1">
      <c r="A76" s="175"/>
      <c r="B76" s="175"/>
    </row>
    <row r="77" spans="1:2" ht="12.75" customHeight="1">
      <c r="A77" s="175"/>
      <c r="B77" s="175"/>
    </row>
    <row r="78" spans="1:2" ht="12.75" customHeight="1">
      <c r="A78" s="175"/>
      <c r="B78" s="175"/>
    </row>
    <row r="79" spans="1:2" ht="12.75" customHeight="1">
      <c r="A79" s="175"/>
      <c r="B79" s="175"/>
    </row>
    <row r="80" spans="1:2" ht="12.75" customHeight="1">
      <c r="A80" s="175"/>
      <c r="B80" s="175"/>
    </row>
    <row r="81" spans="1:2" ht="12.75" customHeight="1">
      <c r="A81" s="175"/>
      <c r="B81" s="175"/>
    </row>
    <row r="82" spans="1:2" ht="12.75" customHeight="1">
      <c r="A82" s="175"/>
      <c r="B82" s="175"/>
    </row>
    <row r="83" spans="1:2" ht="12.75" customHeight="1">
      <c r="A83" s="175"/>
      <c r="B83" s="175"/>
    </row>
    <row r="84" spans="1:2" ht="12.75" customHeight="1">
      <c r="A84" s="175"/>
      <c r="B84" s="175"/>
    </row>
    <row r="85" spans="1:2" ht="12.75" customHeight="1">
      <c r="A85" s="175"/>
      <c r="B85" s="175"/>
    </row>
    <row r="86" spans="1:2" ht="12.75" customHeight="1">
      <c r="A86" s="175"/>
      <c r="B86" s="175"/>
    </row>
    <row r="87" spans="1:2" ht="12.75" customHeight="1">
      <c r="A87" s="175"/>
      <c r="B87" s="175"/>
    </row>
    <row r="88" spans="1:2" ht="12.75" customHeight="1">
      <c r="A88" s="175"/>
      <c r="B88" s="175"/>
    </row>
    <row r="89" spans="1:2" ht="12.75" customHeight="1">
      <c r="A89" s="175"/>
      <c r="B89" s="175"/>
    </row>
    <row r="90" spans="1:2" ht="12.75" customHeight="1">
      <c r="A90" s="175"/>
      <c r="B90" s="175"/>
    </row>
    <row r="91" spans="1:2" ht="12.75" customHeight="1">
      <c r="A91" s="175"/>
      <c r="B91" s="175"/>
    </row>
    <row r="92" spans="1:2" ht="12.75" customHeight="1">
      <c r="A92" s="175"/>
      <c r="B92" s="175"/>
    </row>
    <row r="93" spans="1:2" ht="12.75" customHeight="1">
      <c r="A93" s="175"/>
      <c r="B93" s="175"/>
    </row>
    <row r="94" spans="1:2" ht="12.75" customHeight="1">
      <c r="A94" s="175"/>
      <c r="B94" s="175"/>
    </row>
    <row r="95" spans="1:2" ht="12.75" customHeight="1">
      <c r="A95" s="175"/>
      <c r="B95" s="175"/>
    </row>
    <row r="96" spans="1:2" ht="12.75" customHeight="1">
      <c r="A96" s="175"/>
      <c r="B96" s="175"/>
    </row>
    <row r="97" spans="1:2" ht="12.75" customHeight="1">
      <c r="A97" s="175"/>
      <c r="B97" s="175"/>
    </row>
    <row r="98" spans="1:2" ht="12.75" customHeight="1">
      <c r="A98" s="175"/>
      <c r="B98" s="175"/>
    </row>
    <row r="99" spans="1:2" ht="12.75" customHeight="1">
      <c r="A99" s="175"/>
      <c r="B99" s="175"/>
    </row>
    <row r="100" spans="1:2" ht="12.75" customHeight="1">
      <c r="A100" s="175"/>
      <c r="B100" s="175"/>
    </row>
    <row r="101" spans="1:2" ht="12.75" customHeight="1">
      <c r="A101" s="175"/>
      <c r="B101" s="175"/>
    </row>
    <row r="102" spans="1:2" ht="12.75" customHeight="1">
      <c r="A102" s="175"/>
      <c r="B102" s="175"/>
    </row>
    <row r="103" spans="1:2" ht="12.75" customHeight="1">
      <c r="A103" s="175"/>
      <c r="B103" s="175"/>
    </row>
    <row r="104" spans="1:2" ht="12.75" customHeight="1">
      <c r="A104" s="175"/>
      <c r="B104" s="175"/>
    </row>
    <row r="105" spans="1:2" ht="12.75" customHeight="1">
      <c r="A105" s="175"/>
      <c r="B105" s="175"/>
    </row>
    <row r="106" spans="1:2" ht="12.75" customHeight="1">
      <c r="A106" s="175"/>
      <c r="B106" s="175"/>
    </row>
    <row r="107" spans="1:2" ht="12.75" customHeight="1">
      <c r="A107" s="175"/>
      <c r="B107" s="175"/>
    </row>
    <row r="108" spans="1:2" ht="12.75" customHeight="1">
      <c r="A108" s="175"/>
      <c r="B108" s="175"/>
    </row>
    <row r="109" spans="1:2" ht="12.75" customHeight="1">
      <c r="A109" s="175"/>
      <c r="B109" s="175"/>
    </row>
    <row r="110" spans="1:2" ht="12.75" customHeight="1">
      <c r="A110" s="175"/>
      <c r="B110" s="175"/>
    </row>
    <row r="111" spans="1:2" ht="12.75" customHeight="1">
      <c r="A111" s="175"/>
      <c r="B111" s="175"/>
    </row>
    <row r="112" spans="1:2" ht="12.75" customHeight="1">
      <c r="A112" s="175"/>
      <c r="B112" s="175"/>
    </row>
    <row r="113" spans="1:2" ht="12.75" customHeight="1">
      <c r="A113" s="175"/>
      <c r="B113" s="175"/>
    </row>
    <row r="114" spans="1:2" ht="12.75" customHeight="1">
      <c r="A114" s="175"/>
      <c r="B114" s="175"/>
    </row>
    <row r="115" spans="1:2" ht="12.75" customHeight="1">
      <c r="A115" s="175"/>
      <c r="B115" s="175"/>
    </row>
    <row r="116" spans="1:2" ht="12.75" customHeight="1">
      <c r="A116" s="175"/>
      <c r="B116" s="175"/>
    </row>
    <row r="117" spans="1:2" ht="12.75" customHeight="1">
      <c r="A117" s="175"/>
      <c r="B117" s="175"/>
    </row>
    <row r="118" spans="1:2" ht="12.75" customHeight="1">
      <c r="A118" s="175"/>
      <c r="B118" s="175"/>
    </row>
    <row r="119" spans="1:2" ht="12.75" customHeight="1">
      <c r="A119" s="175"/>
      <c r="B119" s="175"/>
    </row>
    <row r="120" spans="1:2" ht="12.75" customHeight="1">
      <c r="A120" s="175"/>
      <c r="B120" s="175"/>
    </row>
    <row r="121" spans="1:2" ht="12.75" customHeight="1">
      <c r="A121" s="175"/>
      <c r="B121" s="175"/>
    </row>
    <row r="122" spans="1:2" ht="12.75" customHeight="1">
      <c r="A122" s="175"/>
      <c r="B122" s="175"/>
    </row>
    <row r="123" spans="1:2" ht="12.75" customHeight="1">
      <c r="A123" s="175"/>
      <c r="B123" s="175"/>
    </row>
    <row r="124" spans="1:2" ht="12.75" customHeight="1">
      <c r="A124" s="175"/>
      <c r="B124" s="175"/>
    </row>
    <row r="125" spans="1:2" ht="12.75" customHeight="1">
      <c r="A125" s="175"/>
      <c r="B125" s="175"/>
    </row>
    <row r="126" spans="1:2" ht="12.75" customHeight="1">
      <c r="A126" s="175"/>
      <c r="B126" s="175"/>
    </row>
    <row r="127" spans="1:2" ht="12.75" customHeight="1">
      <c r="A127" s="175"/>
      <c r="B127" s="175"/>
    </row>
    <row r="128" spans="1:2" ht="12.75" customHeight="1">
      <c r="A128" s="175"/>
      <c r="B128" s="175"/>
    </row>
    <row r="129" spans="1:2" ht="12.75" customHeight="1">
      <c r="A129" s="175"/>
      <c r="B129" s="175"/>
    </row>
    <row r="130" spans="1:2" ht="12.75" customHeight="1">
      <c r="A130" s="175"/>
      <c r="B130" s="175"/>
    </row>
    <row r="131" spans="1:2" ht="12.75" customHeight="1">
      <c r="A131" s="175"/>
      <c r="B131" s="175"/>
    </row>
    <row r="132" spans="1:2" ht="12.75" customHeight="1">
      <c r="A132" s="175"/>
      <c r="B132" s="175"/>
    </row>
    <row r="133" spans="1:2" ht="12.75" customHeight="1">
      <c r="A133" s="175"/>
      <c r="B133" s="175"/>
    </row>
    <row r="134" spans="1:2" ht="12.75" customHeight="1">
      <c r="A134" s="175"/>
      <c r="B134" s="175"/>
    </row>
    <row r="135" spans="1:2" ht="12.75" customHeight="1">
      <c r="A135" s="175"/>
      <c r="B135" s="175"/>
    </row>
    <row r="136" spans="1:2" ht="12.75" customHeight="1">
      <c r="A136" s="175"/>
      <c r="B136" s="175"/>
    </row>
    <row r="137" spans="1:2" ht="12.75" customHeight="1">
      <c r="A137" s="175"/>
      <c r="B137" s="175"/>
    </row>
    <row r="138" spans="1:2" ht="12.75" customHeight="1">
      <c r="A138" s="175"/>
      <c r="B138" s="175"/>
    </row>
    <row r="139" spans="1:2" ht="12.75" customHeight="1">
      <c r="A139" s="175"/>
      <c r="B139" s="175"/>
    </row>
    <row r="140" spans="1:2" ht="12.75" customHeight="1">
      <c r="A140" s="175"/>
      <c r="B140" s="175"/>
    </row>
    <row r="141" spans="1:2" ht="12.75" customHeight="1">
      <c r="A141" s="175"/>
      <c r="B141" s="175"/>
    </row>
    <row r="142" spans="1:2" ht="12.75" customHeight="1">
      <c r="A142" s="175"/>
      <c r="B142" s="175"/>
    </row>
    <row r="143" spans="1:2" ht="12.75" customHeight="1">
      <c r="A143" s="175"/>
      <c r="B143" s="175"/>
    </row>
    <row r="144" spans="1:2" ht="12.75" customHeight="1">
      <c r="A144" s="175"/>
      <c r="B144" s="175"/>
    </row>
    <row r="145" spans="1:2" ht="12.75" customHeight="1">
      <c r="A145" s="175"/>
      <c r="B145" s="175"/>
    </row>
    <row r="146" spans="1:2" ht="12.75" customHeight="1">
      <c r="A146" s="175"/>
      <c r="B146" s="175"/>
    </row>
    <row r="147" spans="1:2" ht="12.75" customHeight="1">
      <c r="A147" s="175"/>
      <c r="B147" s="175"/>
    </row>
    <row r="148" spans="1:2" ht="12.75" customHeight="1">
      <c r="A148" s="175"/>
      <c r="B148" s="175"/>
    </row>
    <row r="149" spans="1:2" ht="12.75" customHeight="1">
      <c r="A149" s="175"/>
      <c r="B149" s="175"/>
    </row>
    <row r="150" spans="1:2" ht="12.75" customHeight="1">
      <c r="A150" s="175"/>
      <c r="B150" s="175"/>
    </row>
    <row r="151" spans="1:2" ht="12.75" customHeight="1">
      <c r="A151" s="175"/>
      <c r="B151" s="175"/>
    </row>
    <row r="152" spans="1:2" ht="12.75" customHeight="1">
      <c r="A152" s="175"/>
      <c r="B152" s="175"/>
    </row>
    <row r="153" spans="1:2" ht="12.75" customHeight="1">
      <c r="A153" s="175"/>
      <c r="B153" s="175"/>
    </row>
    <row r="154" spans="1:2" ht="12.75" customHeight="1">
      <c r="A154" s="175"/>
      <c r="B154" s="175"/>
    </row>
    <row r="155" spans="1:2" ht="12.75" customHeight="1">
      <c r="A155" s="175"/>
      <c r="B155" s="175"/>
    </row>
    <row r="156" spans="1:2" ht="12.75" customHeight="1">
      <c r="A156" s="175"/>
      <c r="B156" s="175"/>
    </row>
    <row r="157" spans="1:2" ht="12.75" customHeight="1">
      <c r="A157" s="175"/>
      <c r="B157" s="175"/>
    </row>
    <row r="158" spans="1:2" ht="12.75" customHeight="1">
      <c r="A158" s="175"/>
      <c r="B158" s="175"/>
    </row>
    <row r="159" spans="1:2" ht="12.75" customHeight="1">
      <c r="A159" s="175"/>
      <c r="B159" s="175"/>
    </row>
    <row r="160" spans="1:2" ht="12.75" customHeight="1">
      <c r="A160" s="175"/>
      <c r="B160" s="175"/>
    </row>
    <row r="161" spans="1:2" ht="12.75" customHeight="1">
      <c r="A161" s="175"/>
      <c r="B161" s="175"/>
    </row>
    <row r="162" spans="1:2" ht="12.75" customHeight="1">
      <c r="A162" s="175"/>
      <c r="B162" s="175"/>
    </row>
    <row r="163" spans="1:2" ht="12.75" customHeight="1">
      <c r="A163" s="175"/>
      <c r="B163" s="175"/>
    </row>
    <row r="164" spans="1:2" ht="12.75" customHeight="1">
      <c r="A164" s="175"/>
      <c r="B164" s="175"/>
    </row>
    <row r="165" spans="1:2" ht="12.75" customHeight="1">
      <c r="A165" s="175"/>
      <c r="B165" s="175"/>
    </row>
    <row r="166" spans="1:2" ht="12.75" customHeight="1">
      <c r="A166" s="175"/>
      <c r="B166" s="175"/>
    </row>
    <row r="167" spans="1:2" ht="12.75" customHeight="1">
      <c r="A167" s="175"/>
      <c r="B167" s="175"/>
    </row>
    <row r="168" spans="1:2" ht="12.75" customHeight="1">
      <c r="A168" s="175"/>
      <c r="B168" s="175"/>
    </row>
    <row r="169" spans="1:2" ht="12.75" customHeight="1">
      <c r="A169" s="175"/>
      <c r="B169" s="175"/>
    </row>
    <row r="170" spans="1:2" ht="12.75" customHeight="1">
      <c r="A170" s="175"/>
      <c r="B170" s="175"/>
    </row>
    <row r="171" spans="1:2" ht="12.75" customHeight="1">
      <c r="A171" s="175"/>
      <c r="B171" s="175"/>
    </row>
    <row r="172" spans="1:2" ht="12.75" customHeight="1">
      <c r="A172" s="175"/>
      <c r="B172" s="175"/>
    </row>
    <row r="173" spans="1:2" ht="12.75" customHeight="1">
      <c r="A173" s="175"/>
      <c r="B173" s="175"/>
    </row>
    <row r="174" spans="1:2" ht="12.75" customHeight="1">
      <c r="A174" s="175"/>
      <c r="B174" s="175"/>
    </row>
    <row r="175" spans="1:2" ht="12.75" customHeight="1">
      <c r="A175" s="175"/>
      <c r="B175" s="175"/>
    </row>
    <row r="176" spans="1:2" ht="12.75" customHeight="1">
      <c r="A176" s="175"/>
      <c r="B176" s="175"/>
    </row>
    <row r="177" spans="1:2" ht="12.75" customHeight="1">
      <c r="A177" s="175"/>
      <c r="B177" s="175"/>
    </row>
    <row r="178" spans="1:2" ht="12.75" customHeight="1">
      <c r="A178" s="175"/>
      <c r="B178" s="175"/>
    </row>
    <row r="179" spans="1:2" ht="12.75" customHeight="1">
      <c r="A179" s="175"/>
      <c r="B179" s="175"/>
    </row>
    <row r="180" spans="1:2" ht="12.75" customHeight="1">
      <c r="A180" s="175"/>
      <c r="B180" s="175"/>
    </row>
    <row r="181" spans="1:2" ht="12.75" customHeight="1">
      <c r="A181" s="175"/>
      <c r="B181" s="175"/>
    </row>
    <row r="182" spans="1:2" ht="12.75" customHeight="1">
      <c r="A182" s="175"/>
      <c r="B182" s="175"/>
    </row>
    <row r="183" spans="1:2" ht="12.75" customHeight="1">
      <c r="A183" s="175"/>
      <c r="B183" s="175"/>
    </row>
    <row r="184" spans="1:2" ht="12.75" customHeight="1">
      <c r="A184" s="175"/>
      <c r="B184" s="175"/>
    </row>
    <row r="185" spans="1:2" ht="12.75" customHeight="1">
      <c r="A185" s="175"/>
      <c r="B185" s="175"/>
    </row>
    <row r="186" spans="1:2" ht="12.75" customHeight="1">
      <c r="A186" s="175"/>
      <c r="B186" s="175"/>
    </row>
    <row r="187" spans="1:2" ht="12.75" customHeight="1">
      <c r="A187" s="175"/>
      <c r="B187" s="175"/>
    </row>
    <row r="188" spans="1:2" ht="12.75" customHeight="1">
      <c r="A188" s="175"/>
      <c r="B188" s="175"/>
    </row>
    <row r="189" spans="1:2" ht="12.75" customHeight="1">
      <c r="A189" s="175"/>
      <c r="B189" s="175"/>
    </row>
    <row r="190" spans="1:2" ht="12.75" customHeight="1">
      <c r="A190" s="175"/>
      <c r="B190" s="175"/>
    </row>
    <row r="191" spans="1:2" ht="12.75" customHeight="1">
      <c r="A191" s="175"/>
      <c r="B191" s="175"/>
    </row>
    <row r="192" spans="1:2" ht="12.75" customHeight="1">
      <c r="A192" s="175"/>
      <c r="B192" s="175"/>
    </row>
    <row r="193" spans="1:2" ht="12.75" customHeight="1">
      <c r="A193" s="175"/>
      <c r="B193" s="175"/>
    </row>
    <row r="194" spans="1:2" ht="12.75" customHeight="1">
      <c r="A194" s="175"/>
      <c r="B194" s="175"/>
    </row>
    <row r="195" spans="1:2" ht="12.75" customHeight="1">
      <c r="A195" s="175"/>
      <c r="B195" s="175"/>
    </row>
    <row r="196" spans="1:2" ht="12.75" customHeight="1">
      <c r="A196" s="175"/>
      <c r="B196" s="175"/>
    </row>
    <row r="197" spans="1:2" ht="12.75" customHeight="1">
      <c r="A197" s="175"/>
      <c r="B197" s="175"/>
    </row>
    <row r="198" spans="1:2" ht="12.75" customHeight="1">
      <c r="A198" s="175"/>
      <c r="B198" s="175"/>
    </row>
    <row r="199" spans="1:2" ht="12.75" customHeight="1">
      <c r="A199" s="175"/>
      <c r="B199" s="175"/>
    </row>
    <row r="200" spans="1:2" ht="12.75" customHeight="1">
      <c r="A200" s="175"/>
      <c r="B200" s="175"/>
    </row>
    <row r="201" spans="1:2" ht="12.75" customHeight="1">
      <c r="A201" s="175"/>
      <c r="B201" s="175"/>
    </row>
    <row r="202" spans="1:2" ht="12.75" customHeight="1">
      <c r="A202" s="175"/>
      <c r="B202" s="175"/>
    </row>
    <row r="203" spans="1:2" ht="12.75" customHeight="1">
      <c r="A203" s="175"/>
      <c r="B203" s="175"/>
    </row>
    <row r="204" spans="1:2" ht="12.75" customHeight="1">
      <c r="A204" s="175"/>
      <c r="B204" s="175"/>
    </row>
    <row r="205" spans="1:2" ht="12.75" customHeight="1">
      <c r="A205" s="175"/>
      <c r="B205" s="175"/>
    </row>
    <row r="206" spans="1:2" ht="12.75" customHeight="1">
      <c r="A206" s="175"/>
      <c r="B206" s="175"/>
    </row>
    <row r="207" spans="1:2" ht="12.75" customHeight="1">
      <c r="A207" s="175"/>
      <c r="B207" s="175"/>
    </row>
    <row r="208" spans="1:2" ht="12.75" customHeight="1">
      <c r="A208" s="175"/>
      <c r="B208" s="175"/>
    </row>
    <row r="209" spans="1:2" ht="12.75" customHeight="1">
      <c r="A209" s="175"/>
      <c r="B209" s="175"/>
    </row>
    <row r="210" spans="1:2" ht="12.75" customHeight="1">
      <c r="A210" s="175"/>
      <c r="B210" s="175"/>
    </row>
    <row r="211" spans="1:2" ht="12.75" customHeight="1">
      <c r="A211" s="175"/>
      <c r="B211" s="175"/>
    </row>
    <row r="212" spans="1:2" ht="12.75" customHeight="1">
      <c r="A212" s="175"/>
      <c r="B212" s="175"/>
    </row>
    <row r="213" spans="1:2" ht="12.75" customHeight="1">
      <c r="A213" s="175"/>
      <c r="B213" s="175"/>
    </row>
    <row r="214" spans="1:2" ht="12.75" customHeight="1">
      <c r="A214" s="175"/>
      <c r="B214" s="175"/>
    </row>
    <row r="215" spans="1:2" ht="12.75" customHeight="1">
      <c r="A215" s="175"/>
      <c r="B215" s="175"/>
    </row>
    <row r="216" spans="1:2" ht="12.75" customHeight="1">
      <c r="A216" s="175"/>
      <c r="B216" s="175"/>
    </row>
    <row r="217" spans="1:2" ht="12.75" customHeight="1">
      <c r="A217" s="175"/>
      <c r="B217" s="175"/>
    </row>
    <row r="218" spans="1:2" ht="12.75" customHeight="1">
      <c r="A218" s="175"/>
      <c r="B218" s="175"/>
    </row>
    <row r="219" spans="1:2" ht="12.75" customHeight="1">
      <c r="A219" s="175"/>
      <c r="B219" s="175"/>
    </row>
    <row r="220" spans="1:2" ht="12.75" customHeight="1">
      <c r="A220" s="175"/>
      <c r="B220" s="175"/>
    </row>
    <row r="221" spans="1:2" ht="12.75" customHeight="1">
      <c r="A221" s="175"/>
      <c r="B221" s="175"/>
    </row>
    <row r="222" spans="1:2" ht="12.75" customHeight="1">
      <c r="A222" s="175"/>
      <c r="B222" s="175"/>
    </row>
    <row r="223" spans="1:2" ht="12.75" customHeight="1">
      <c r="A223" s="175"/>
      <c r="B223" s="175"/>
    </row>
    <row r="224" spans="1:2" ht="12.75" customHeight="1">
      <c r="A224" s="175"/>
      <c r="B224" s="175"/>
    </row>
    <row r="225" spans="1:2" ht="12.75" customHeight="1">
      <c r="A225" s="175"/>
      <c r="B225" s="175"/>
    </row>
    <row r="226" spans="1:2" ht="12.75" customHeight="1">
      <c r="A226" s="175"/>
      <c r="B226" s="175"/>
    </row>
    <row r="227" spans="1:2" ht="12.75" customHeight="1">
      <c r="A227" s="175"/>
      <c r="B227" s="175"/>
    </row>
    <row r="228" spans="1:2" ht="12.75" customHeight="1">
      <c r="A228" s="175"/>
      <c r="B228" s="175"/>
    </row>
    <row r="229" spans="1:2" ht="12.75" customHeight="1">
      <c r="A229" s="175"/>
      <c r="B229" s="175"/>
    </row>
    <row r="230" spans="1:2" ht="12.75" customHeight="1">
      <c r="A230" s="175"/>
      <c r="B230" s="175"/>
    </row>
    <row r="231" spans="1:2" ht="12.75" customHeight="1">
      <c r="A231" s="175"/>
      <c r="B231" s="175"/>
    </row>
    <row r="232" spans="1:2" ht="12.75" customHeight="1">
      <c r="A232" s="175"/>
      <c r="B232" s="175"/>
    </row>
    <row r="233" spans="1:2" ht="12.75" customHeight="1">
      <c r="A233" s="175"/>
      <c r="B233" s="175"/>
    </row>
    <row r="234" spans="1:2" ht="12.75" customHeight="1">
      <c r="A234" s="175"/>
      <c r="B234" s="175"/>
    </row>
    <row r="235" spans="1:2" ht="12.75" customHeight="1">
      <c r="A235" s="175"/>
      <c r="B235" s="175"/>
    </row>
    <row r="236" spans="1:2" ht="12.75" customHeight="1">
      <c r="A236" s="175"/>
      <c r="B236" s="175"/>
    </row>
    <row r="237" spans="1:2" ht="12.75" customHeight="1">
      <c r="A237" s="175"/>
      <c r="B237" s="175"/>
    </row>
    <row r="238" spans="1:2" ht="12.75" customHeight="1">
      <c r="A238" s="175"/>
      <c r="B238" s="175"/>
    </row>
    <row r="239" spans="1:2" ht="12.75" customHeight="1">
      <c r="A239" s="175"/>
      <c r="B239" s="175"/>
    </row>
    <row r="240" spans="1:2" ht="12.75" customHeight="1">
      <c r="A240" s="175"/>
      <c r="B240" s="175"/>
    </row>
    <row r="241" spans="1:2" ht="12.75" customHeight="1">
      <c r="A241" s="175"/>
      <c r="B241" s="175"/>
    </row>
    <row r="242" spans="1:2" ht="12.75" customHeight="1">
      <c r="A242" s="175"/>
      <c r="B242" s="175"/>
    </row>
    <row r="243" spans="1:2" ht="12.75" customHeight="1">
      <c r="A243" s="175"/>
      <c r="B243" s="175"/>
    </row>
    <row r="244" spans="1:2" ht="12.75" customHeight="1">
      <c r="A244" s="175"/>
      <c r="B244" s="175"/>
    </row>
    <row r="245" spans="1:2" ht="12.75" customHeight="1">
      <c r="A245" s="175"/>
      <c r="B245" s="175"/>
    </row>
    <row r="246" spans="1:2" ht="12.75" customHeight="1">
      <c r="A246" s="175"/>
      <c r="B246" s="175"/>
    </row>
    <row r="247" spans="1:2" ht="12.75" customHeight="1">
      <c r="A247" s="175"/>
      <c r="B247" s="175"/>
    </row>
    <row r="248" spans="1:2" ht="12.75" customHeight="1">
      <c r="A248" s="175"/>
      <c r="B248" s="175"/>
    </row>
    <row r="249" spans="1:2" ht="12.75" customHeight="1">
      <c r="A249" s="175"/>
      <c r="B249" s="175"/>
    </row>
    <row r="250" spans="1:2" ht="12.75" customHeight="1">
      <c r="A250" s="175"/>
      <c r="B250" s="175"/>
    </row>
    <row r="251" spans="1:2" ht="12.75" customHeight="1">
      <c r="A251" s="175"/>
      <c r="B251" s="175"/>
    </row>
    <row r="252" spans="1:2" ht="12.75" customHeight="1">
      <c r="A252" s="175"/>
      <c r="B252" s="175"/>
    </row>
    <row r="253" spans="1:2" ht="12.75" customHeight="1">
      <c r="A253" s="175"/>
      <c r="B253" s="175"/>
    </row>
    <row r="254" spans="1:2" ht="12.75" customHeight="1">
      <c r="A254" s="175"/>
      <c r="B254" s="175"/>
    </row>
    <row r="255" spans="1:2" ht="12.75" customHeight="1">
      <c r="A255" s="175"/>
      <c r="B255" s="175"/>
    </row>
    <row r="256" spans="1:2" ht="12.75" customHeight="1">
      <c r="A256" s="175"/>
      <c r="B256" s="175"/>
    </row>
    <row r="257" spans="1:2" ht="12.75" customHeight="1">
      <c r="A257" s="175"/>
      <c r="B257" s="175"/>
    </row>
    <row r="258" spans="1:2" ht="12.75" customHeight="1">
      <c r="A258" s="175"/>
      <c r="B258" s="175"/>
    </row>
    <row r="259" spans="1:2" ht="12.75" customHeight="1">
      <c r="A259" s="175"/>
      <c r="B259" s="175"/>
    </row>
    <row r="260" spans="1:2" ht="12.75" customHeight="1">
      <c r="A260" s="175"/>
      <c r="B260" s="175"/>
    </row>
    <row r="261" spans="1:2" ht="12.75" customHeight="1">
      <c r="A261" s="175"/>
      <c r="B261" s="175"/>
    </row>
    <row r="262" spans="1:2" ht="12.75" customHeight="1">
      <c r="A262" s="175"/>
      <c r="B262" s="175"/>
    </row>
    <row r="263" spans="1:2" ht="12.75" customHeight="1">
      <c r="A263" s="175"/>
      <c r="B263" s="175"/>
    </row>
    <row r="264" spans="1:2" ht="12.75" customHeight="1">
      <c r="A264" s="175"/>
      <c r="B264" s="175"/>
    </row>
    <row r="265" spans="1:2" ht="12.75" customHeight="1">
      <c r="A265" s="175"/>
      <c r="B265" s="175"/>
    </row>
    <row r="266" spans="1:2" ht="12.75" customHeight="1">
      <c r="A266" s="175"/>
      <c r="B266" s="175"/>
    </row>
    <row r="267" spans="1:2" ht="12.75" customHeight="1">
      <c r="A267" s="175"/>
      <c r="B267" s="175"/>
    </row>
    <row r="268" spans="1:2" ht="12.75" customHeight="1">
      <c r="A268" s="175"/>
      <c r="B268" s="175"/>
    </row>
    <row r="269" spans="1:2" ht="12.75" customHeight="1">
      <c r="A269" s="175"/>
      <c r="B269" s="175"/>
    </row>
    <row r="270" spans="1:2" ht="12.75" customHeight="1">
      <c r="A270" s="175"/>
      <c r="B270" s="175"/>
    </row>
    <row r="271" spans="1:2" ht="12.75" customHeight="1">
      <c r="A271" s="175"/>
      <c r="B271" s="175"/>
    </row>
    <row r="272" spans="1:2" ht="12.75" customHeight="1">
      <c r="A272" s="175"/>
      <c r="B272" s="175"/>
    </row>
    <row r="273" spans="1:2" ht="12.75" customHeight="1">
      <c r="A273" s="175"/>
      <c r="B273" s="175"/>
    </row>
    <row r="274" spans="1:2" ht="12.75" customHeight="1">
      <c r="A274" s="175"/>
      <c r="B274" s="175"/>
    </row>
    <row r="275" spans="1:2" ht="12.75" customHeight="1">
      <c r="A275" s="175"/>
      <c r="B275" s="175"/>
    </row>
    <row r="276" spans="1:2" ht="12.75" customHeight="1">
      <c r="A276" s="175"/>
      <c r="B276" s="175"/>
    </row>
    <row r="277" spans="1:2" ht="12.75" customHeight="1">
      <c r="A277" s="175"/>
      <c r="B277" s="175"/>
    </row>
    <row r="278" spans="1:2" ht="12.75" customHeight="1">
      <c r="A278" s="175"/>
      <c r="B278" s="175"/>
    </row>
    <row r="279" spans="1:2" ht="12.75" customHeight="1">
      <c r="A279" s="175"/>
      <c r="B279" s="175"/>
    </row>
    <row r="280" spans="1:2" ht="12.75" customHeight="1">
      <c r="A280" s="175"/>
      <c r="B280" s="175"/>
    </row>
    <row r="281" spans="1:2" ht="12.75" customHeight="1">
      <c r="A281" s="175"/>
      <c r="B281" s="175"/>
    </row>
    <row r="282" spans="1:2" ht="12.75" customHeight="1">
      <c r="A282" s="175"/>
      <c r="B282" s="175"/>
    </row>
    <row r="283" spans="1:2" ht="12.75" customHeight="1">
      <c r="A283" s="175"/>
      <c r="B283" s="175"/>
    </row>
    <row r="284" spans="1:2" ht="12.75" customHeight="1">
      <c r="A284" s="175"/>
      <c r="B284" s="175"/>
    </row>
    <row r="285" spans="1:2" ht="12.75" customHeight="1">
      <c r="A285" s="175"/>
      <c r="B285" s="175"/>
    </row>
    <row r="286" spans="1:2" ht="12.75" customHeight="1">
      <c r="A286" s="175"/>
      <c r="B286" s="175"/>
    </row>
    <row r="287" spans="1:2" ht="12.75" customHeight="1">
      <c r="A287" s="175"/>
      <c r="B287" s="175"/>
    </row>
    <row r="288" spans="1:2" ht="12.75" customHeight="1">
      <c r="A288" s="175"/>
      <c r="B288" s="175"/>
    </row>
    <row r="289" spans="1:2" ht="12.75" customHeight="1">
      <c r="A289" s="175"/>
      <c r="B289" s="175"/>
    </row>
    <row r="290" spans="1:2" ht="12.75" customHeight="1">
      <c r="A290" s="175"/>
      <c r="B290" s="175"/>
    </row>
    <row r="291" spans="1:2" ht="12.75" customHeight="1">
      <c r="A291" s="175"/>
      <c r="B291" s="175"/>
    </row>
    <row r="292" spans="1:2" ht="12.75" customHeight="1">
      <c r="A292" s="175"/>
      <c r="B292" s="175"/>
    </row>
    <row r="293" spans="1:2" ht="12.75" customHeight="1">
      <c r="A293" s="175"/>
      <c r="B293" s="175"/>
    </row>
    <row r="294" spans="1:2" ht="12.75" customHeight="1">
      <c r="A294" s="175"/>
      <c r="B294" s="175"/>
    </row>
    <row r="295" spans="1:2" ht="12.75" customHeight="1">
      <c r="A295" s="175"/>
      <c r="B295" s="175"/>
    </row>
    <row r="296" spans="1:2" ht="12.75" customHeight="1">
      <c r="A296" s="175"/>
      <c r="B296" s="175"/>
    </row>
    <row r="297" spans="1:2" ht="12.75" customHeight="1">
      <c r="A297" s="175"/>
      <c r="B297" s="175"/>
    </row>
    <row r="298" spans="1:2" ht="12.75" customHeight="1">
      <c r="A298" s="175"/>
      <c r="B298" s="175"/>
    </row>
    <row r="299" spans="1:2" ht="12.75" customHeight="1">
      <c r="A299" s="175"/>
      <c r="B299" s="175"/>
    </row>
    <row r="300" spans="1:2" ht="12.75" customHeight="1">
      <c r="A300" s="175"/>
      <c r="B300" s="175"/>
    </row>
    <row r="301" spans="1:2" ht="12.75" customHeight="1">
      <c r="A301" s="175"/>
      <c r="B301" s="175"/>
    </row>
    <row r="302" spans="1:2" ht="12.75" customHeight="1">
      <c r="A302" s="175"/>
      <c r="B302" s="175"/>
    </row>
    <row r="303" spans="1:2" ht="12.75" customHeight="1">
      <c r="A303" s="175"/>
      <c r="B303" s="175"/>
    </row>
    <row r="304" spans="1:2" ht="12.75" customHeight="1">
      <c r="A304" s="175"/>
      <c r="B304" s="175"/>
    </row>
    <row r="305" spans="1:2" ht="12.75" customHeight="1">
      <c r="A305" s="175"/>
      <c r="B305" s="175"/>
    </row>
    <row r="306" spans="1:2" ht="12.75" customHeight="1">
      <c r="A306" s="175"/>
      <c r="B306" s="175"/>
    </row>
    <row r="307" spans="1:2" ht="12.75" customHeight="1">
      <c r="A307" s="175"/>
      <c r="B307" s="175"/>
    </row>
    <row r="308" spans="1:2" ht="12.75" customHeight="1">
      <c r="A308" s="175"/>
      <c r="B308" s="175"/>
    </row>
    <row r="309" spans="1:2" ht="12.75" customHeight="1">
      <c r="A309" s="175"/>
      <c r="B309" s="175"/>
    </row>
    <row r="310" spans="1:2" ht="12.75" customHeight="1">
      <c r="A310" s="175"/>
      <c r="B310" s="175"/>
    </row>
    <row r="311" spans="1:2" ht="12.75" customHeight="1">
      <c r="A311" s="175"/>
      <c r="B311" s="175"/>
    </row>
    <row r="312" spans="1:2" ht="12.75" customHeight="1">
      <c r="A312" s="175"/>
      <c r="B312" s="175"/>
    </row>
    <row r="313" spans="1:2" ht="12.75" customHeight="1">
      <c r="A313" s="175"/>
      <c r="B313" s="175"/>
    </row>
    <row r="314" spans="1:2" ht="12.75" customHeight="1">
      <c r="A314" s="175"/>
      <c r="B314" s="175"/>
    </row>
    <row r="315" spans="1:2" ht="12.75" customHeight="1">
      <c r="A315" s="175"/>
      <c r="B315" s="175"/>
    </row>
    <row r="316" spans="1:2" ht="12.75" customHeight="1">
      <c r="A316" s="175"/>
      <c r="B316" s="175"/>
    </row>
    <row r="317" spans="1:2" ht="12.75" customHeight="1">
      <c r="A317" s="175"/>
      <c r="B317" s="175"/>
    </row>
    <row r="318" spans="1:2" ht="12.75" customHeight="1">
      <c r="A318" s="175"/>
      <c r="B318" s="175"/>
    </row>
    <row r="319" spans="1:2" ht="12.75" customHeight="1">
      <c r="A319" s="175"/>
      <c r="B319" s="175"/>
    </row>
    <row r="320" spans="1:2" ht="12.75" customHeight="1">
      <c r="A320" s="175"/>
      <c r="B320" s="175"/>
    </row>
    <row r="321" spans="1:2" ht="12.75" customHeight="1">
      <c r="A321" s="175"/>
      <c r="B321" s="175"/>
    </row>
    <row r="322" spans="1:2" ht="12.75" customHeight="1">
      <c r="A322" s="175"/>
      <c r="B322" s="175"/>
    </row>
    <row r="323" spans="1:2" ht="12.75" customHeight="1">
      <c r="A323" s="175"/>
      <c r="B323" s="175"/>
    </row>
    <row r="324" spans="1:2" ht="12.75" customHeight="1">
      <c r="A324" s="175"/>
      <c r="B324" s="175"/>
    </row>
    <row r="325" spans="1:2" ht="12.75" customHeight="1">
      <c r="A325" s="175"/>
      <c r="B325" s="175"/>
    </row>
    <row r="326" spans="1:2" ht="12.75" customHeight="1">
      <c r="A326" s="175"/>
      <c r="B326" s="175"/>
    </row>
    <row r="327" spans="1:2" ht="12.75" customHeight="1">
      <c r="A327" s="175"/>
      <c r="B327" s="175"/>
    </row>
    <row r="328" spans="1:2" ht="12.75" customHeight="1">
      <c r="A328" s="175"/>
      <c r="B328" s="175"/>
    </row>
    <row r="329" spans="1:2" ht="12.75" customHeight="1">
      <c r="A329" s="175"/>
      <c r="B329" s="175"/>
    </row>
    <row r="330" spans="1:2" ht="12.75" customHeight="1">
      <c r="A330" s="175"/>
      <c r="B330" s="175"/>
    </row>
    <row r="331" spans="1:2" ht="12.75" customHeight="1">
      <c r="A331" s="175"/>
      <c r="B331" s="175"/>
    </row>
    <row r="332" spans="1:2" ht="12.75" customHeight="1">
      <c r="A332" s="175"/>
      <c r="B332" s="175"/>
    </row>
    <row r="333" spans="1:2" ht="12.75" customHeight="1">
      <c r="A333" s="175"/>
      <c r="B333" s="175"/>
    </row>
    <row r="334" spans="1:2" ht="12.75" customHeight="1">
      <c r="A334" s="175"/>
      <c r="B334" s="175"/>
    </row>
    <row r="335" spans="1:2" ht="12.75" customHeight="1">
      <c r="A335" s="175"/>
      <c r="B335" s="175"/>
    </row>
    <row r="336" spans="1:2" ht="12.75" customHeight="1">
      <c r="A336" s="175"/>
      <c r="B336" s="175"/>
    </row>
    <row r="337" spans="1:2" ht="12.75" customHeight="1">
      <c r="A337" s="175"/>
      <c r="B337" s="175"/>
    </row>
    <row r="338" spans="1:2" ht="12.75" customHeight="1">
      <c r="A338" s="175"/>
      <c r="B338" s="175"/>
    </row>
    <row r="339" spans="1:2" ht="12.75" customHeight="1">
      <c r="A339" s="175"/>
      <c r="B339" s="175"/>
    </row>
    <row r="340" spans="1:2" ht="12.75" customHeight="1">
      <c r="A340" s="175"/>
      <c r="B340" s="175"/>
    </row>
    <row r="341" spans="1:2" ht="12.75" customHeight="1">
      <c r="A341" s="175"/>
      <c r="B341" s="175"/>
    </row>
    <row r="342" spans="1:2" ht="12.75" customHeight="1">
      <c r="A342" s="175"/>
      <c r="B342" s="175"/>
    </row>
    <row r="343" spans="1:2" ht="12.75" customHeight="1">
      <c r="A343" s="175"/>
      <c r="B343" s="175"/>
    </row>
    <row r="344" spans="1:2" ht="12.75" customHeight="1">
      <c r="A344" s="175"/>
      <c r="B344" s="175"/>
    </row>
    <row r="345" spans="1:2" ht="12.75" customHeight="1">
      <c r="A345" s="175"/>
      <c r="B345" s="175"/>
    </row>
    <row r="346" spans="1:2" ht="12.75" customHeight="1">
      <c r="A346" s="175"/>
      <c r="B346" s="175"/>
    </row>
    <row r="347" spans="1:2" ht="12.75" customHeight="1">
      <c r="A347" s="175"/>
      <c r="B347" s="175"/>
    </row>
    <row r="348" spans="1:2" ht="12.75" customHeight="1">
      <c r="A348" s="175"/>
      <c r="B348" s="175"/>
    </row>
    <row r="349" spans="1:2" ht="12.75" customHeight="1">
      <c r="A349" s="175"/>
      <c r="B349" s="175"/>
    </row>
    <row r="350" spans="1:2" ht="12.75" customHeight="1">
      <c r="A350" s="175"/>
      <c r="B350" s="175"/>
    </row>
    <row r="351" spans="1:2" ht="12.75" customHeight="1">
      <c r="A351" s="175"/>
      <c r="B351" s="175"/>
    </row>
    <row r="352" spans="1:2" ht="12.75" customHeight="1">
      <c r="A352" s="175"/>
      <c r="B352" s="175"/>
    </row>
    <row r="353" spans="1:2" ht="12.75" customHeight="1">
      <c r="A353" s="175"/>
      <c r="B353" s="175"/>
    </row>
    <row r="354" spans="1:2" ht="12.75" customHeight="1">
      <c r="A354" s="175"/>
      <c r="B354" s="175"/>
    </row>
    <row r="355" spans="1:2" ht="12.75" customHeight="1">
      <c r="A355" s="175"/>
      <c r="B355" s="175"/>
    </row>
    <row r="356" spans="1:2" ht="12.75" customHeight="1">
      <c r="A356" s="175"/>
      <c r="B356" s="175"/>
    </row>
    <row r="357" spans="1:2" ht="12.75" customHeight="1">
      <c r="A357" s="175"/>
      <c r="B357" s="175"/>
    </row>
    <row r="358" spans="1:2" ht="12.75" customHeight="1">
      <c r="A358" s="175"/>
      <c r="B358" s="175"/>
    </row>
    <row r="359" spans="1:2" ht="12.75" customHeight="1">
      <c r="A359" s="175"/>
      <c r="B359" s="175"/>
    </row>
    <row r="360" spans="1:2" ht="12.75" customHeight="1">
      <c r="A360" s="175"/>
      <c r="B360" s="175"/>
    </row>
    <row r="361" spans="1:2" ht="12.75" customHeight="1">
      <c r="A361" s="175"/>
      <c r="B361" s="175"/>
    </row>
    <row r="362" spans="1:2" ht="12.75" customHeight="1">
      <c r="A362" s="175"/>
      <c r="B362" s="175"/>
    </row>
    <row r="363" spans="1:2" ht="12.75" customHeight="1">
      <c r="A363" s="175"/>
      <c r="B363" s="175"/>
    </row>
    <row r="364" spans="1:2" ht="12.75" customHeight="1">
      <c r="A364" s="175"/>
      <c r="B364" s="175"/>
    </row>
    <row r="365" spans="1:2" ht="12.75" customHeight="1">
      <c r="A365" s="175"/>
      <c r="B365" s="175"/>
    </row>
    <row r="366" spans="1:2" ht="12.75" customHeight="1">
      <c r="A366" s="175"/>
      <c r="B366" s="175"/>
    </row>
    <row r="367" spans="1:2" ht="12.75" customHeight="1">
      <c r="A367" s="175"/>
      <c r="B367" s="175"/>
    </row>
    <row r="368" spans="1:2" ht="12.75" customHeight="1">
      <c r="A368" s="175"/>
      <c r="B368" s="175"/>
    </row>
    <row r="369" spans="1:2" ht="12.75" customHeight="1">
      <c r="A369" s="175"/>
      <c r="B369" s="175"/>
    </row>
    <row r="370" spans="1:2" ht="12.75" customHeight="1">
      <c r="A370" s="175"/>
      <c r="B370" s="175"/>
    </row>
    <row r="371" spans="1:2" ht="12.75" customHeight="1">
      <c r="A371" s="175"/>
      <c r="B371" s="175"/>
    </row>
    <row r="372" spans="1:2" ht="12.75" customHeight="1">
      <c r="A372" s="175"/>
      <c r="B372" s="175"/>
    </row>
    <row r="373" spans="1:2" ht="12.75" customHeight="1">
      <c r="A373" s="175"/>
      <c r="B373" s="175"/>
    </row>
    <row r="374" spans="1:2" ht="12.75" customHeight="1">
      <c r="A374" s="175"/>
      <c r="B374" s="175"/>
    </row>
    <row r="375" spans="1:2" ht="12.75" customHeight="1">
      <c r="A375" s="175"/>
      <c r="B375" s="175"/>
    </row>
    <row r="376" spans="1:2" ht="12.75" customHeight="1">
      <c r="A376" s="175"/>
      <c r="B376" s="175"/>
    </row>
    <row r="377" spans="1:2" ht="12.75" customHeight="1">
      <c r="A377" s="175"/>
      <c r="B377" s="175"/>
    </row>
    <row r="378" spans="1:2" ht="12.75" customHeight="1">
      <c r="A378" s="175"/>
      <c r="B378" s="175"/>
    </row>
    <row r="379" spans="1:2" ht="12.75" customHeight="1">
      <c r="A379" s="175"/>
      <c r="B379" s="175"/>
    </row>
    <row r="380" spans="1:2" ht="12.75" customHeight="1">
      <c r="A380" s="175"/>
      <c r="B380" s="175"/>
    </row>
    <row r="381" spans="1:2" ht="12.75" customHeight="1">
      <c r="A381" s="175"/>
      <c r="B381" s="175"/>
    </row>
    <row r="382" spans="1:2" ht="12.75" customHeight="1">
      <c r="A382" s="175"/>
      <c r="B382" s="175"/>
    </row>
    <row r="383" spans="1:2" ht="12.75" customHeight="1">
      <c r="A383" s="175"/>
      <c r="B383" s="175"/>
    </row>
    <row r="384" spans="1:2" ht="12.75" customHeight="1">
      <c r="A384" s="175"/>
      <c r="B384" s="175"/>
    </row>
    <row r="385" spans="1:2" ht="12.75" customHeight="1">
      <c r="A385" s="175"/>
      <c r="B385" s="175"/>
    </row>
    <row r="386" spans="1:2" ht="12.75" customHeight="1">
      <c r="A386" s="175"/>
      <c r="B386" s="175"/>
    </row>
    <row r="387" spans="1:2" ht="12.75" customHeight="1">
      <c r="A387" s="175"/>
      <c r="B387" s="175"/>
    </row>
    <row r="388" spans="1:2" ht="12.75" customHeight="1">
      <c r="A388" s="175"/>
      <c r="B388" s="175"/>
    </row>
    <row r="389" spans="1:2" ht="12.75" customHeight="1">
      <c r="A389" s="175"/>
      <c r="B389" s="175"/>
    </row>
    <row r="390" spans="1:2" ht="12.75" customHeight="1">
      <c r="A390" s="175"/>
      <c r="B390" s="175"/>
    </row>
    <row r="391" spans="1:2" ht="12.75" customHeight="1">
      <c r="A391" s="175"/>
      <c r="B391" s="175"/>
    </row>
    <row r="392" spans="1:2" ht="12.75" customHeight="1">
      <c r="A392" s="175"/>
      <c r="B392" s="175"/>
    </row>
    <row r="393" spans="1:2" ht="12.75" customHeight="1">
      <c r="A393" s="175"/>
      <c r="B393" s="175"/>
    </row>
    <row r="394" spans="1:2" ht="12.75" customHeight="1">
      <c r="A394" s="175"/>
      <c r="B394" s="175"/>
    </row>
    <row r="395" spans="1:2" ht="12.75" customHeight="1">
      <c r="A395" s="175"/>
      <c r="B395" s="175"/>
    </row>
    <row r="396" spans="1:2" ht="12.75" customHeight="1">
      <c r="A396" s="175"/>
      <c r="B396" s="175"/>
    </row>
    <row r="397" spans="1:2" ht="12.75" customHeight="1">
      <c r="A397" s="175"/>
      <c r="B397" s="175"/>
    </row>
    <row r="398" spans="1:2" ht="12.75" customHeight="1">
      <c r="A398" s="175"/>
      <c r="B398" s="175"/>
    </row>
    <row r="399" spans="1:2" ht="12.75" customHeight="1">
      <c r="A399" s="175"/>
      <c r="B399" s="175"/>
    </row>
    <row r="400" spans="1:2" ht="12.75" customHeight="1">
      <c r="A400" s="175"/>
      <c r="B400" s="175"/>
    </row>
    <row r="401" spans="1:2" ht="12.75" customHeight="1">
      <c r="A401" s="175"/>
      <c r="B401" s="175"/>
    </row>
    <row r="402" spans="1:2" ht="12.75" customHeight="1">
      <c r="A402" s="175"/>
      <c r="B402" s="175"/>
    </row>
    <row r="403" spans="1:2" ht="12.75" customHeight="1">
      <c r="A403" s="175"/>
      <c r="B403" s="175"/>
    </row>
    <row r="404" spans="1:2" ht="12.75" customHeight="1">
      <c r="A404" s="175"/>
      <c r="B404" s="175"/>
    </row>
    <row r="405" spans="1:2" ht="12.75" customHeight="1">
      <c r="A405" s="175"/>
      <c r="B405" s="175"/>
    </row>
    <row r="406" spans="1:2" ht="12.75" customHeight="1">
      <c r="A406" s="175"/>
      <c r="B406" s="175"/>
    </row>
    <row r="407" spans="1:2" ht="12.75" customHeight="1">
      <c r="A407" s="175"/>
      <c r="B407" s="175"/>
    </row>
    <row r="408" spans="1:2" ht="12.75" customHeight="1">
      <c r="A408" s="175"/>
      <c r="B408" s="175"/>
    </row>
    <row r="409" spans="1:2" ht="12.75" customHeight="1">
      <c r="A409" s="175"/>
      <c r="B409" s="175"/>
    </row>
    <row r="410" spans="1:2" ht="12.75" customHeight="1">
      <c r="A410" s="175"/>
      <c r="B410" s="175"/>
    </row>
    <row r="411" spans="1:2" ht="12.75" customHeight="1">
      <c r="A411" s="175"/>
      <c r="B411" s="175"/>
    </row>
    <row r="412" spans="1:2" ht="12.75" customHeight="1">
      <c r="A412" s="175"/>
      <c r="B412" s="175"/>
    </row>
    <row r="413" spans="1:2" ht="12.75" customHeight="1">
      <c r="A413" s="175"/>
      <c r="B413" s="175"/>
    </row>
    <row r="414" spans="1:2" ht="12.75" customHeight="1">
      <c r="A414" s="175"/>
      <c r="B414" s="175"/>
    </row>
    <row r="415" spans="1:2" ht="12.75" customHeight="1">
      <c r="A415" s="175"/>
      <c r="B415" s="175"/>
    </row>
    <row r="416" spans="1:2" ht="12.75" customHeight="1">
      <c r="A416" s="175"/>
      <c r="B416" s="175"/>
    </row>
    <row r="417" spans="1:2" ht="12.75" customHeight="1">
      <c r="A417" s="175"/>
      <c r="B417" s="175"/>
    </row>
    <row r="418" spans="1:2" ht="12.75" customHeight="1">
      <c r="A418" s="175"/>
      <c r="B418" s="175"/>
    </row>
    <row r="419" spans="1:2" ht="12.75" customHeight="1">
      <c r="A419" s="175"/>
      <c r="B419" s="175"/>
    </row>
    <row r="420" spans="1:2" ht="12.75" customHeight="1">
      <c r="A420" s="175"/>
      <c r="B420" s="175"/>
    </row>
    <row r="421" spans="1:2" ht="12.75" customHeight="1">
      <c r="A421" s="175"/>
      <c r="B421" s="175"/>
    </row>
    <row r="422" spans="1:2" ht="12.75" customHeight="1">
      <c r="A422" s="175"/>
      <c r="B422" s="175"/>
    </row>
    <row r="423" spans="1:2" ht="12.75" customHeight="1">
      <c r="A423" s="175"/>
      <c r="B423" s="175"/>
    </row>
    <row r="424" spans="1:2" ht="12.75" customHeight="1">
      <c r="A424" s="175"/>
      <c r="B424" s="175"/>
    </row>
    <row r="425" spans="1:2" ht="12.75" customHeight="1">
      <c r="A425" s="175"/>
      <c r="B425" s="175"/>
    </row>
    <row r="426" spans="1:2" ht="12.75" customHeight="1">
      <c r="A426" s="175"/>
      <c r="B426" s="175"/>
    </row>
    <row r="427" spans="1:2" ht="12.75" customHeight="1">
      <c r="A427" s="175"/>
      <c r="B427" s="175"/>
    </row>
    <row r="428" spans="1:2" ht="12.75" customHeight="1">
      <c r="A428" s="175"/>
      <c r="B428" s="175"/>
    </row>
    <row r="429" spans="1:2" ht="12.75" customHeight="1">
      <c r="A429" s="175"/>
      <c r="B429" s="175"/>
    </row>
    <row r="430" spans="1:2" ht="12.75" customHeight="1">
      <c r="A430" s="175"/>
      <c r="B430" s="175"/>
    </row>
    <row r="431" spans="1:2" ht="12.75" customHeight="1">
      <c r="A431" s="175"/>
      <c r="B431" s="175"/>
    </row>
    <row r="432" spans="1:2" ht="12.75" customHeight="1">
      <c r="A432" s="175"/>
      <c r="B432" s="175"/>
    </row>
    <row r="433" spans="1:2" ht="12.75" customHeight="1">
      <c r="A433" s="175"/>
      <c r="B433" s="175"/>
    </row>
    <row r="434" spans="1:2" ht="12.75" customHeight="1">
      <c r="A434" s="175"/>
      <c r="B434" s="175"/>
    </row>
    <row r="435" spans="1:2" ht="12.75" customHeight="1">
      <c r="A435" s="175"/>
      <c r="B435" s="175"/>
    </row>
    <row r="436" spans="1:2" ht="12.75" customHeight="1">
      <c r="A436" s="175"/>
      <c r="B436" s="175"/>
    </row>
    <row r="437" spans="1:2" ht="12.75" customHeight="1">
      <c r="A437" s="175"/>
      <c r="B437" s="175"/>
    </row>
    <row r="438" spans="1:2" ht="12.75" customHeight="1">
      <c r="A438" s="175"/>
      <c r="B438" s="175"/>
    </row>
    <row r="439" spans="1:2" ht="12.75" customHeight="1">
      <c r="A439" s="175"/>
      <c r="B439" s="175"/>
    </row>
    <row r="440" spans="1:2" ht="12.75" customHeight="1">
      <c r="A440" s="175"/>
      <c r="B440" s="175"/>
    </row>
    <row r="441" spans="1:2" ht="12.75" customHeight="1">
      <c r="A441" s="175"/>
      <c r="B441" s="175"/>
    </row>
    <row r="442" spans="1:2" ht="12.75" customHeight="1">
      <c r="A442" s="175"/>
      <c r="B442" s="175"/>
    </row>
    <row r="443" spans="1:2" ht="12.75" customHeight="1">
      <c r="A443" s="175"/>
      <c r="B443" s="175"/>
    </row>
    <row r="444" spans="1:2" ht="12.75" customHeight="1">
      <c r="A444" s="175"/>
      <c r="B444" s="175"/>
    </row>
    <row r="445" spans="1:2" ht="12.75" customHeight="1">
      <c r="A445" s="175"/>
      <c r="B445" s="175"/>
    </row>
    <row r="446" spans="1:2" ht="12.75" customHeight="1">
      <c r="A446" s="175"/>
      <c r="B446" s="175"/>
    </row>
    <row r="447" spans="1:2" ht="12.75" customHeight="1">
      <c r="A447" s="175"/>
      <c r="B447" s="175"/>
    </row>
    <row r="448" spans="1:2" ht="12.75" customHeight="1">
      <c r="A448" s="175"/>
      <c r="B448" s="175"/>
    </row>
    <row r="449" spans="1:2" ht="12.75" customHeight="1">
      <c r="A449" s="175"/>
      <c r="B449" s="175"/>
    </row>
    <row r="450" spans="1:2" ht="12.75" customHeight="1">
      <c r="A450" s="175"/>
      <c r="B450" s="175"/>
    </row>
    <row r="451" spans="1:2" ht="12.75" customHeight="1">
      <c r="A451" s="175"/>
      <c r="B451" s="175"/>
    </row>
    <row r="452" spans="1:2" ht="12.75" customHeight="1">
      <c r="A452" s="175"/>
      <c r="B452" s="175"/>
    </row>
    <row r="453" spans="1:2" ht="12.75" customHeight="1">
      <c r="A453" s="175"/>
      <c r="B453" s="175"/>
    </row>
    <row r="454" spans="1:2" ht="12.75" customHeight="1">
      <c r="A454" s="175"/>
      <c r="B454" s="175"/>
    </row>
    <row r="455" spans="1:2" ht="12.75" customHeight="1">
      <c r="A455" s="175"/>
      <c r="B455" s="175"/>
    </row>
    <row r="456" spans="1:2" ht="12.75" customHeight="1">
      <c r="A456" s="175"/>
      <c r="B456" s="175"/>
    </row>
    <row r="457" spans="1:2" ht="12.75" customHeight="1">
      <c r="A457" s="175"/>
      <c r="B457" s="175"/>
    </row>
    <row r="458" spans="1:2" ht="12.75" customHeight="1">
      <c r="A458" s="175"/>
      <c r="B458" s="175"/>
    </row>
    <row r="459" spans="1:2" ht="12.75" customHeight="1">
      <c r="A459" s="175"/>
      <c r="B459" s="175"/>
    </row>
    <row r="460" spans="1:2" ht="12.75" customHeight="1">
      <c r="A460" s="175"/>
      <c r="B460" s="175"/>
    </row>
    <row r="461" spans="1:2" ht="12.75" customHeight="1">
      <c r="A461" s="175"/>
      <c r="B461" s="175"/>
    </row>
    <row r="462" spans="1:2" ht="12.75" customHeight="1">
      <c r="A462" s="175"/>
      <c r="B462" s="175"/>
    </row>
    <row r="463" spans="1:2" ht="12.75" customHeight="1">
      <c r="A463" s="175"/>
      <c r="B463" s="175"/>
    </row>
    <row r="464" spans="1:2" ht="12.75" customHeight="1">
      <c r="A464" s="175"/>
      <c r="B464" s="175"/>
    </row>
    <row r="465" spans="1:2" ht="12.75" customHeight="1">
      <c r="A465" s="175"/>
      <c r="B465" s="175"/>
    </row>
    <row r="466" spans="1:2" ht="12.75" customHeight="1">
      <c r="A466" s="175"/>
      <c r="B466" s="175"/>
    </row>
    <row r="467" spans="1:2" ht="12.75" customHeight="1">
      <c r="A467" s="175"/>
      <c r="B467" s="175"/>
    </row>
    <row r="468" spans="1:2" ht="12.75" customHeight="1">
      <c r="A468" s="175"/>
      <c r="B468" s="175"/>
    </row>
    <row r="469" spans="1:2" ht="12.75" customHeight="1">
      <c r="A469" s="175"/>
      <c r="B469" s="175"/>
    </row>
    <row r="470" spans="1:2" ht="12.75" customHeight="1">
      <c r="A470" s="175"/>
      <c r="B470" s="175"/>
    </row>
    <row r="471" spans="1:2" ht="12.75" customHeight="1">
      <c r="A471" s="175"/>
      <c r="B471" s="175"/>
    </row>
    <row r="472" spans="1:2" ht="12.75" customHeight="1">
      <c r="A472" s="175"/>
      <c r="B472" s="175"/>
    </row>
    <row r="473" spans="1:2" ht="12.75" customHeight="1">
      <c r="A473" s="175"/>
      <c r="B473" s="175"/>
    </row>
    <row r="474" spans="1:2" ht="12.75" customHeight="1">
      <c r="A474" s="175"/>
      <c r="B474" s="175"/>
    </row>
    <row r="475" spans="1:2" ht="12.75" customHeight="1">
      <c r="A475" s="175"/>
      <c r="B475" s="175"/>
    </row>
    <row r="476" spans="1:2" ht="12.75" customHeight="1">
      <c r="A476" s="175"/>
      <c r="B476" s="175"/>
    </row>
    <row r="477" spans="1:2" ht="12.75" customHeight="1">
      <c r="A477" s="175"/>
      <c r="B477" s="175"/>
    </row>
    <row r="478" spans="1:2" ht="12.75" customHeight="1">
      <c r="A478" s="175"/>
      <c r="B478" s="175"/>
    </row>
    <row r="479" spans="1:2" ht="12.75" customHeight="1">
      <c r="A479" s="175"/>
      <c r="B479" s="175"/>
    </row>
    <row r="480" spans="1:2" ht="12.75" customHeight="1">
      <c r="A480" s="175"/>
      <c r="B480" s="175"/>
    </row>
    <row r="481" spans="1:2" ht="12.75" customHeight="1">
      <c r="A481" s="175"/>
      <c r="B481" s="175"/>
    </row>
    <row r="482" spans="1:2" ht="12.75" customHeight="1">
      <c r="A482" s="175"/>
      <c r="B482" s="175"/>
    </row>
    <row r="483" spans="1:2" ht="12.75" customHeight="1">
      <c r="A483" s="175"/>
      <c r="B483" s="175"/>
    </row>
    <row r="484" spans="1:2" ht="12.75" customHeight="1">
      <c r="A484" s="175"/>
      <c r="B484" s="175"/>
    </row>
    <row r="485" spans="1:2" ht="12.75" customHeight="1">
      <c r="A485" s="175"/>
      <c r="B485" s="175"/>
    </row>
    <row r="486" spans="1:2" ht="12.75" customHeight="1">
      <c r="A486" s="175"/>
      <c r="B486" s="175"/>
    </row>
    <row r="487" spans="1:2" ht="12.75" customHeight="1">
      <c r="A487" s="175"/>
      <c r="B487" s="175"/>
    </row>
    <row r="488" spans="1:2" ht="12.75" customHeight="1">
      <c r="A488" s="175"/>
      <c r="B488" s="175"/>
    </row>
    <row r="489" spans="1:2" ht="12.75" customHeight="1">
      <c r="A489" s="175"/>
      <c r="B489" s="175"/>
    </row>
    <row r="490" spans="1:2" ht="12.75" customHeight="1">
      <c r="A490" s="175"/>
      <c r="B490" s="175"/>
    </row>
    <row r="491" spans="1:2" ht="12.75" customHeight="1">
      <c r="A491" s="175"/>
      <c r="B491" s="175"/>
    </row>
    <row r="492" spans="1:2" ht="12.75" customHeight="1">
      <c r="A492" s="175"/>
      <c r="B492" s="175"/>
    </row>
    <row r="493" spans="1:2" ht="12.75" customHeight="1">
      <c r="A493" s="175"/>
      <c r="B493" s="175"/>
    </row>
    <row r="494" spans="1:2" ht="12.75" customHeight="1">
      <c r="A494" s="175"/>
      <c r="B494" s="175"/>
    </row>
    <row r="495" spans="1:2" ht="12.75" customHeight="1">
      <c r="A495" s="175"/>
      <c r="B495" s="175"/>
    </row>
    <row r="496" spans="1:2" ht="12.75" customHeight="1">
      <c r="A496" s="175"/>
      <c r="B496" s="175"/>
    </row>
    <row r="497" spans="1:2" ht="12.75" customHeight="1">
      <c r="A497" s="175"/>
      <c r="B497" s="175"/>
    </row>
    <row r="498" spans="1:2" ht="12.75" customHeight="1">
      <c r="A498" s="175"/>
      <c r="B498" s="175"/>
    </row>
    <row r="499" spans="1:2" ht="12.75" customHeight="1">
      <c r="A499" s="175"/>
      <c r="B499" s="175"/>
    </row>
    <row r="500" spans="1:2" ht="12.75" customHeight="1">
      <c r="A500" s="175"/>
      <c r="B500" s="175"/>
    </row>
    <row r="501" spans="1:2" ht="12.75" customHeight="1">
      <c r="A501" s="175"/>
      <c r="B501" s="175"/>
    </row>
    <row r="502" spans="1:2" ht="12.75" customHeight="1">
      <c r="A502" s="175"/>
      <c r="B502" s="175"/>
    </row>
    <row r="503" spans="1:2" ht="12.75" customHeight="1">
      <c r="A503" s="175"/>
      <c r="B503" s="175"/>
    </row>
    <row r="504" spans="1:2" ht="12.75" customHeight="1">
      <c r="A504" s="175"/>
      <c r="B504" s="175"/>
    </row>
    <row r="505" spans="1:2" ht="12.75" customHeight="1">
      <c r="A505" s="175"/>
      <c r="B505" s="175"/>
    </row>
    <row r="506" spans="1:2" ht="12.75" customHeight="1">
      <c r="A506" s="175"/>
      <c r="B506" s="175"/>
    </row>
    <row r="507" spans="1:2" ht="12.75" customHeight="1">
      <c r="A507" s="175"/>
      <c r="B507" s="175"/>
    </row>
    <row r="508" spans="1:2" ht="12.75" customHeight="1">
      <c r="A508" s="175"/>
      <c r="B508" s="175"/>
    </row>
    <row r="509" spans="1:2" ht="12.75" customHeight="1">
      <c r="A509" s="175"/>
      <c r="B509" s="175"/>
    </row>
    <row r="510" spans="1:2" ht="12.75" customHeight="1">
      <c r="A510" s="175"/>
      <c r="B510" s="175"/>
    </row>
    <row r="511" spans="1:2" ht="12.75" customHeight="1">
      <c r="A511" s="175"/>
      <c r="B511" s="175"/>
    </row>
    <row r="512" spans="1:2" ht="12.75" customHeight="1">
      <c r="A512" s="175"/>
      <c r="B512" s="175"/>
    </row>
    <row r="513" spans="1:2" ht="12.75" customHeight="1">
      <c r="A513" s="175"/>
      <c r="B513" s="175"/>
    </row>
    <row r="514" spans="1:2" ht="12.75" customHeight="1">
      <c r="A514" s="175"/>
      <c r="B514" s="175"/>
    </row>
    <row r="515" spans="1:2" ht="12.75" customHeight="1">
      <c r="A515" s="175"/>
      <c r="B515" s="175"/>
    </row>
    <row r="516" spans="1:2" ht="12.75" customHeight="1">
      <c r="A516" s="175"/>
      <c r="B516" s="175"/>
    </row>
    <row r="517" spans="1:2" ht="12.75" customHeight="1">
      <c r="A517" s="175"/>
      <c r="B517" s="175"/>
    </row>
    <row r="518" spans="1:2" ht="12.75" customHeight="1">
      <c r="A518" s="175"/>
      <c r="B518" s="175"/>
    </row>
    <row r="519" spans="1:2" ht="12.75" customHeight="1">
      <c r="A519" s="175"/>
      <c r="B519" s="175"/>
    </row>
    <row r="520" spans="1:2" ht="12.75" customHeight="1">
      <c r="A520" s="175"/>
      <c r="B520" s="175"/>
    </row>
    <row r="521" spans="1:2" ht="12.75" customHeight="1">
      <c r="A521" s="175"/>
      <c r="B521" s="175"/>
    </row>
    <row r="522" spans="1:2" ht="12.75" customHeight="1">
      <c r="A522" s="175"/>
      <c r="B522" s="175"/>
    </row>
    <row r="523" spans="1:2" ht="12.75" customHeight="1">
      <c r="A523" s="175"/>
      <c r="B523" s="175"/>
    </row>
    <row r="524" spans="1:2" ht="12.75" customHeight="1">
      <c r="A524" s="175"/>
      <c r="B524" s="175"/>
    </row>
    <row r="525" spans="1:2" ht="12.75" customHeight="1">
      <c r="A525" s="175"/>
      <c r="B525" s="175"/>
    </row>
    <row r="526" spans="1:2" ht="12.75" customHeight="1">
      <c r="A526" s="175"/>
      <c r="B526" s="175"/>
    </row>
    <row r="527" spans="1:2" ht="12.75" customHeight="1">
      <c r="A527" s="175"/>
      <c r="B527" s="175"/>
    </row>
    <row r="528" spans="1:2" ht="12.75" customHeight="1">
      <c r="A528" s="175"/>
      <c r="B528" s="175"/>
    </row>
    <row r="529" spans="1:2" ht="12.75" customHeight="1">
      <c r="A529" s="175"/>
      <c r="B529" s="175"/>
    </row>
    <row r="530" spans="1:2" ht="12.75" customHeight="1">
      <c r="A530" s="175"/>
      <c r="B530" s="175"/>
    </row>
    <row r="531" spans="1:2" ht="12.75" customHeight="1">
      <c r="A531" s="175"/>
      <c r="B531" s="175"/>
    </row>
    <row r="532" spans="1:2" ht="12.75" customHeight="1">
      <c r="A532" s="175"/>
      <c r="B532" s="175"/>
    </row>
    <row r="533" spans="1:2" ht="12.75" customHeight="1">
      <c r="A533" s="175"/>
      <c r="B533" s="175"/>
    </row>
    <row r="534" spans="1:2" ht="12.75" customHeight="1">
      <c r="A534" s="175"/>
      <c r="B534" s="175"/>
    </row>
    <row r="535" spans="1:2" ht="12.75" customHeight="1">
      <c r="A535" s="175"/>
      <c r="B535" s="175"/>
    </row>
    <row r="536" spans="1:2" ht="12.75" customHeight="1">
      <c r="A536" s="175"/>
      <c r="B536" s="175"/>
    </row>
    <row r="537" spans="1:2" ht="12.75" customHeight="1">
      <c r="A537" s="175"/>
      <c r="B537" s="175"/>
    </row>
    <row r="538" spans="1:2" ht="12.75" customHeight="1">
      <c r="A538" s="175"/>
      <c r="B538" s="175"/>
    </row>
    <row r="539" spans="1:2" ht="12.75" customHeight="1">
      <c r="A539" s="175"/>
      <c r="B539" s="175"/>
    </row>
    <row r="540" spans="1:2" ht="12.75" customHeight="1">
      <c r="A540" s="175"/>
      <c r="B540" s="175"/>
    </row>
    <row r="541" spans="1:2" ht="12.75" customHeight="1">
      <c r="A541" s="175"/>
      <c r="B541" s="175"/>
    </row>
    <row r="542" spans="1:2" ht="12.75" customHeight="1">
      <c r="A542" s="175"/>
      <c r="B542" s="175"/>
    </row>
    <row r="543" spans="1:2" ht="12.75" customHeight="1">
      <c r="A543" s="175"/>
      <c r="B543" s="175"/>
    </row>
    <row r="544" spans="1:2" ht="12.75" customHeight="1">
      <c r="A544" s="175"/>
      <c r="B544" s="175"/>
    </row>
    <row r="545" spans="1:2" ht="12.75" customHeight="1">
      <c r="A545" s="175"/>
      <c r="B545" s="175"/>
    </row>
    <row r="546" spans="1:2" ht="12.75" customHeight="1">
      <c r="A546" s="175"/>
      <c r="B546" s="175"/>
    </row>
    <row r="547" spans="1:2" ht="12.75" customHeight="1">
      <c r="A547" s="175"/>
      <c r="B547" s="175"/>
    </row>
    <row r="548" spans="1:2" ht="12.75" customHeight="1">
      <c r="A548" s="175"/>
      <c r="B548" s="175"/>
    </row>
    <row r="549" spans="1:2" ht="12.75" customHeight="1">
      <c r="A549" s="175"/>
      <c r="B549" s="175"/>
    </row>
    <row r="550" spans="1:2" ht="12.75" customHeight="1">
      <c r="A550" s="175"/>
      <c r="B550" s="175"/>
    </row>
    <row r="551" spans="1:2" ht="12.75" customHeight="1">
      <c r="A551" s="175"/>
      <c r="B551" s="175"/>
    </row>
    <row r="552" spans="1:2" ht="12.75" customHeight="1">
      <c r="A552" s="175"/>
      <c r="B552" s="175"/>
    </row>
    <row r="553" spans="1:2" ht="12.75" customHeight="1">
      <c r="A553" s="175"/>
      <c r="B553" s="175"/>
    </row>
    <row r="554" spans="1:2" ht="12.75" customHeight="1">
      <c r="A554" s="175"/>
      <c r="B554" s="175"/>
    </row>
    <row r="555" spans="1:2" ht="12.75" customHeight="1">
      <c r="A555" s="175"/>
      <c r="B555" s="175"/>
    </row>
    <row r="556" spans="1:2" ht="12.75" customHeight="1">
      <c r="A556" s="175"/>
      <c r="B556" s="175"/>
    </row>
    <row r="557" spans="1:2" ht="12.75" customHeight="1">
      <c r="A557" s="175"/>
      <c r="B557" s="175"/>
    </row>
    <row r="558" spans="1:2" ht="12.75" customHeight="1">
      <c r="A558" s="175"/>
      <c r="B558" s="175"/>
    </row>
    <row r="559" spans="1:2" ht="12.75" customHeight="1">
      <c r="A559" s="175"/>
      <c r="B559" s="175"/>
    </row>
    <row r="560" spans="1:2" ht="12.75" customHeight="1">
      <c r="A560" s="175"/>
      <c r="B560" s="175"/>
    </row>
    <row r="561" spans="1:2" ht="12.75" customHeight="1">
      <c r="A561" s="175"/>
      <c r="B561" s="175"/>
    </row>
    <row r="562" spans="1:2" ht="12.75" customHeight="1">
      <c r="A562" s="175"/>
      <c r="B562" s="175"/>
    </row>
    <row r="563" spans="1:2" ht="12.75" customHeight="1">
      <c r="A563" s="175"/>
      <c r="B563" s="175"/>
    </row>
    <row r="564" spans="1:2" ht="12.75" customHeight="1">
      <c r="A564" s="175"/>
      <c r="B564" s="175"/>
    </row>
    <row r="565" spans="1:2" ht="12.75" customHeight="1">
      <c r="A565" s="175"/>
      <c r="B565" s="175"/>
    </row>
    <row r="566" spans="1:2" ht="12.75" customHeight="1">
      <c r="A566" s="175"/>
      <c r="B566" s="175"/>
    </row>
    <row r="567" spans="1:2" ht="12.75" customHeight="1">
      <c r="A567" s="175"/>
      <c r="B567" s="175"/>
    </row>
    <row r="568" spans="1:2" ht="12.75" customHeight="1">
      <c r="A568" s="175"/>
      <c r="B568" s="175"/>
    </row>
    <row r="569" spans="1:2" ht="12.75" customHeight="1">
      <c r="A569" s="175"/>
      <c r="B569" s="175"/>
    </row>
    <row r="570" spans="1:2" ht="12.75" customHeight="1">
      <c r="A570" s="175"/>
      <c r="B570" s="175"/>
    </row>
    <row r="571" spans="1:2" ht="12.75" customHeight="1">
      <c r="A571" s="175"/>
      <c r="B571" s="175"/>
    </row>
    <row r="572" spans="1:2" ht="12.75" customHeight="1">
      <c r="A572" s="175"/>
      <c r="B572" s="175"/>
    </row>
    <row r="573" spans="1:2" ht="12.75" customHeight="1">
      <c r="A573" s="175"/>
      <c r="B573" s="175"/>
    </row>
    <row r="574" spans="1:2" ht="12.75" customHeight="1">
      <c r="A574" s="175"/>
      <c r="B574" s="175"/>
    </row>
    <row r="575" spans="1:2" ht="12.75" customHeight="1">
      <c r="A575" s="175"/>
      <c r="B575" s="175"/>
    </row>
    <row r="576" spans="1:2" ht="12.75" customHeight="1">
      <c r="A576" s="175"/>
      <c r="B576" s="175"/>
    </row>
    <row r="577" spans="1:2" ht="12.75" customHeight="1">
      <c r="A577" s="175"/>
      <c r="B577" s="175"/>
    </row>
    <row r="578" spans="1:2" ht="12.75" customHeight="1">
      <c r="A578" s="175"/>
      <c r="B578" s="175"/>
    </row>
    <row r="579" spans="1:2" ht="12.75" customHeight="1">
      <c r="A579" s="175"/>
      <c r="B579" s="175"/>
    </row>
    <row r="580" spans="1:2" ht="12.75" customHeight="1">
      <c r="A580" s="175"/>
      <c r="B580" s="175"/>
    </row>
    <row r="581" spans="1:2" ht="12.75" customHeight="1">
      <c r="A581" s="175"/>
      <c r="B581" s="175"/>
    </row>
    <row r="582" spans="1:2" ht="12.75" customHeight="1">
      <c r="A582" s="175"/>
      <c r="B582" s="175"/>
    </row>
    <row r="583" spans="1:2" ht="12.75" customHeight="1">
      <c r="A583" s="175"/>
      <c r="B583" s="175"/>
    </row>
    <row r="584" spans="1:2" ht="12.75" customHeight="1">
      <c r="A584" s="175"/>
      <c r="B584" s="175"/>
    </row>
    <row r="585" spans="1:2" ht="12.75" customHeight="1">
      <c r="A585" s="175"/>
      <c r="B585" s="175"/>
    </row>
    <row r="586" spans="1:2" ht="12.75" customHeight="1">
      <c r="A586" s="175"/>
      <c r="B586" s="175"/>
    </row>
    <row r="587" spans="1:2" ht="12.75" customHeight="1">
      <c r="A587" s="175"/>
      <c r="B587" s="175"/>
    </row>
    <row r="588" spans="1:2" ht="12.75" customHeight="1">
      <c r="A588" s="175"/>
      <c r="B588" s="175"/>
    </row>
    <row r="589" spans="1:2" ht="12.75" customHeight="1">
      <c r="A589" s="175"/>
      <c r="B589" s="175"/>
    </row>
    <row r="590" spans="1:2" ht="12.75" customHeight="1">
      <c r="A590" s="175"/>
      <c r="B590" s="175"/>
    </row>
    <row r="591" spans="1:2" ht="12.75" customHeight="1">
      <c r="A591" s="175"/>
      <c r="B591" s="175"/>
    </row>
    <row r="592" spans="1:2" ht="12.75" customHeight="1">
      <c r="A592" s="175"/>
      <c r="B592" s="175"/>
    </row>
    <row r="593" spans="1:2" ht="12.75" customHeight="1">
      <c r="A593" s="175"/>
      <c r="B593" s="175"/>
    </row>
    <row r="594" spans="1:2" ht="12.75" customHeight="1">
      <c r="A594" s="175"/>
      <c r="B594" s="175"/>
    </row>
    <row r="595" spans="1:2" ht="12.75" customHeight="1">
      <c r="A595" s="175"/>
      <c r="B595" s="175"/>
    </row>
    <row r="596" spans="1:2" ht="12.75" customHeight="1">
      <c r="A596" s="175"/>
      <c r="B596" s="175"/>
    </row>
    <row r="597" spans="1:2" ht="12.75" customHeight="1">
      <c r="A597" s="175"/>
      <c r="B597" s="175"/>
    </row>
    <row r="598" spans="1:2" ht="12.75" customHeight="1">
      <c r="A598" s="175"/>
      <c r="B598" s="175"/>
    </row>
    <row r="599" spans="1:2" ht="12.75" customHeight="1">
      <c r="A599" s="175"/>
      <c r="B599" s="175"/>
    </row>
    <row r="600" spans="1:2" ht="12.75" customHeight="1">
      <c r="A600" s="175"/>
      <c r="B600" s="175"/>
    </row>
    <row r="601" spans="1:2" ht="12.75" customHeight="1">
      <c r="A601" s="175"/>
      <c r="B601" s="175"/>
    </row>
    <row r="602" spans="1:2" ht="12.75" customHeight="1">
      <c r="A602" s="175"/>
      <c r="B602" s="175"/>
    </row>
    <row r="603" spans="1:2" ht="12.75" customHeight="1">
      <c r="A603" s="175"/>
      <c r="B603" s="175"/>
    </row>
    <row r="604" spans="1:2" ht="12.75" customHeight="1">
      <c r="A604" s="175"/>
      <c r="B604" s="175"/>
    </row>
    <row r="605" spans="1:2" ht="12.75" customHeight="1">
      <c r="A605" s="175"/>
      <c r="B605" s="175"/>
    </row>
    <row r="606" spans="1:2" ht="12.75" customHeight="1">
      <c r="A606" s="175"/>
      <c r="B606" s="175"/>
    </row>
    <row r="607" spans="1:2" ht="12.75" customHeight="1">
      <c r="A607" s="175"/>
      <c r="B607" s="175"/>
    </row>
    <row r="608" spans="1:2" ht="12.75" customHeight="1">
      <c r="A608" s="175"/>
      <c r="B608" s="175"/>
    </row>
    <row r="609" spans="1:2" ht="12.75" customHeight="1">
      <c r="A609" s="175"/>
      <c r="B609" s="175"/>
    </row>
    <row r="610" spans="1:2" ht="12.75" customHeight="1">
      <c r="A610" s="175"/>
      <c r="B610" s="175"/>
    </row>
    <row r="611" spans="1:2" ht="12.75" customHeight="1">
      <c r="A611" s="175"/>
      <c r="B611" s="175"/>
    </row>
    <row r="612" spans="1:2" ht="12.75" customHeight="1">
      <c r="A612" s="175"/>
      <c r="B612" s="175"/>
    </row>
    <row r="613" spans="1:2" ht="12.75" customHeight="1">
      <c r="A613" s="175"/>
      <c r="B613" s="175"/>
    </row>
    <row r="614" spans="1:2" ht="12.75" customHeight="1">
      <c r="A614" s="175"/>
      <c r="B614" s="175"/>
    </row>
    <row r="615" spans="1:2" ht="12.75" customHeight="1">
      <c r="A615" s="175"/>
      <c r="B615" s="175"/>
    </row>
    <row r="616" spans="1:2" ht="12.75" customHeight="1">
      <c r="A616" s="175"/>
      <c r="B616" s="175"/>
    </row>
    <row r="617" spans="1:2" ht="12.75" customHeight="1">
      <c r="A617" s="175"/>
      <c r="B617" s="175"/>
    </row>
    <row r="618" spans="1:2" ht="12.75" customHeight="1">
      <c r="A618" s="175"/>
      <c r="B618" s="175"/>
    </row>
    <row r="619" spans="1:2" ht="12.75" customHeight="1">
      <c r="A619" s="175"/>
      <c r="B619" s="175"/>
    </row>
    <row r="620" spans="1:2" ht="12.75" customHeight="1">
      <c r="A620" s="175"/>
      <c r="B620" s="175"/>
    </row>
    <row r="621" spans="1:2" ht="12.75" customHeight="1">
      <c r="A621" s="175"/>
      <c r="B621" s="175"/>
    </row>
    <row r="622" spans="1:2" ht="12.75" customHeight="1">
      <c r="A622" s="175"/>
      <c r="B622" s="175"/>
    </row>
    <row r="623" spans="1:2" ht="12.75" customHeight="1">
      <c r="A623" s="175"/>
      <c r="B623" s="175"/>
    </row>
    <row r="624" spans="1:2" ht="12.75" customHeight="1">
      <c r="A624" s="175"/>
      <c r="B624" s="175"/>
    </row>
    <row r="625" spans="1:2" ht="12.75" customHeight="1">
      <c r="A625" s="175"/>
      <c r="B625" s="175"/>
    </row>
    <row r="626" spans="1:2" ht="12.75" customHeight="1">
      <c r="A626" s="175"/>
      <c r="B626" s="175"/>
    </row>
    <row r="627" spans="1:2" ht="12.75" customHeight="1">
      <c r="A627" s="175"/>
      <c r="B627" s="175"/>
    </row>
    <row r="628" spans="1:2" ht="12.75" customHeight="1">
      <c r="A628" s="175"/>
      <c r="B628" s="175"/>
    </row>
    <row r="629" spans="1:2" ht="12.75" customHeight="1">
      <c r="A629" s="175"/>
      <c r="B629" s="175"/>
    </row>
    <row r="630" spans="1:2" ht="12.75" customHeight="1">
      <c r="A630" s="175"/>
      <c r="B630" s="175"/>
    </row>
    <row r="631" spans="1:2" ht="12.75" customHeight="1">
      <c r="A631" s="175"/>
      <c r="B631" s="175"/>
    </row>
    <row r="632" spans="1:2" ht="12.75" customHeight="1">
      <c r="A632" s="175"/>
      <c r="B632" s="175"/>
    </row>
    <row r="633" spans="1:2" ht="12.75" customHeight="1">
      <c r="A633" s="175"/>
      <c r="B633" s="175"/>
    </row>
    <row r="634" spans="1:2" ht="12.75" customHeight="1">
      <c r="A634" s="175"/>
      <c r="B634" s="175"/>
    </row>
    <row r="635" spans="1:2" ht="12.75" customHeight="1">
      <c r="A635" s="175"/>
      <c r="B635" s="175"/>
    </row>
    <row r="636" spans="1:2" ht="12.75" customHeight="1">
      <c r="A636" s="175"/>
      <c r="B636" s="175"/>
    </row>
    <row r="637" spans="1:2" ht="12.75" customHeight="1">
      <c r="A637" s="175"/>
      <c r="B637" s="175"/>
    </row>
    <row r="638" spans="1:2" ht="12.75" customHeight="1">
      <c r="A638" s="175"/>
      <c r="B638" s="175"/>
    </row>
    <row r="639" spans="1:2" ht="12.75" customHeight="1">
      <c r="A639" s="175"/>
      <c r="B639" s="175"/>
    </row>
    <row r="640" spans="1:2" ht="12.75" customHeight="1">
      <c r="A640" s="175"/>
      <c r="B640" s="175"/>
    </row>
    <row r="641" spans="1:2" ht="12.75" customHeight="1">
      <c r="A641" s="175"/>
      <c r="B641" s="175"/>
    </row>
    <row r="642" spans="1:2" ht="12.75" customHeight="1">
      <c r="A642" s="175"/>
      <c r="B642" s="175"/>
    </row>
    <row r="643" spans="1:2" ht="12.75" customHeight="1">
      <c r="A643" s="175"/>
      <c r="B643" s="175"/>
    </row>
    <row r="644" spans="1:2" ht="12.75" customHeight="1">
      <c r="A644" s="175"/>
      <c r="B644" s="175"/>
    </row>
    <row r="645" spans="1:2" ht="12.75" customHeight="1">
      <c r="A645" s="175"/>
      <c r="B645" s="175"/>
    </row>
    <row r="646" spans="1:2" ht="12.75" customHeight="1">
      <c r="A646" s="175"/>
      <c r="B646" s="175"/>
    </row>
    <row r="647" spans="1:2" ht="12.75" customHeight="1">
      <c r="A647" s="175"/>
      <c r="B647" s="175"/>
    </row>
    <row r="648" spans="1:2" ht="12.75" customHeight="1">
      <c r="A648" s="175"/>
      <c r="B648" s="175"/>
    </row>
    <row r="649" spans="1:2" ht="12.75" customHeight="1">
      <c r="A649" s="175"/>
      <c r="B649" s="175"/>
    </row>
    <row r="650" spans="1:2" ht="12.75" customHeight="1">
      <c r="A650" s="175"/>
      <c r="B650" s="175"/>
    </row>
    <row r="651" spans="1:2" ht="12.75" customHeight="1">
      <c r="A651" s="175"/>
      <c r="B651" s="175"/>
    </row>
    <row r="652" spans="1:2" ht="12.75" customHeight="1">
      <c r="A652" s="175"/>
      <c r="B652" s="175"/>
    </row>
    <row r="653" spans="1:2" ht="12.75" customHeight="1">
      <c r="A653" s="175"/>
      <c r="B653" s="175"/>
    </row>
    <row r="654" spans="1:2" ht="12.75" customHeight="1">
      <c r="A654" s="175"/>
      <c r="B654" s="175"/>
    </row>
    <row r="655" spans="1:2" ht="12.75" customHeight="1">
      <c r="A655" s="175"/>
      <c r="B655" s="175"/>
    </row>
    <row r="656" spans="1:2" ht="12.75" customHeight="1">
      <c r="A656" s="175"/>
      <c r="B656" s="175"/>
    </row>
    <row r="657" spans="1:2" ht="12.75" customHeight="1">
      <c r="A657" s="175"/>
      <c r="B657" s="175"/>
    </row>
    <row r="658" spans="1:2" ht="12.75" customHeight="1">
      <c r="A658" s="175"/>
      <c r="B658" s="175"/>
    </row>
    <row r="659" spans="1:2" ht="12.75" customHeight="1">
      <c r="A659" s="175"/>
      <c r="B659" s="175"/>
    </row>
    <row r="660" spans="1:2" ht="12.75" customHeight="1">
      <c r="A660" s="175"/>
      <c r="B660" s="175"/>
    </row>
    <row r="661" spans="1:2" ht="12.75" customHeight="1">
      <c r="A661" s="175"/>
      <c r="B661" s="175"/>
    </row>
    <row r="662" spans="1:2" ht="12.75" customHeight="1">
      <c r="A662" s="175"/>
      <c r="B662" s="175"/>
    </row>
    <row r="663" spans="1:2" ht="12.75" customHeight="1">
      <c r="A663" s="175"/>
      <c r="B663" s="175"/>
    </row>
    <row r="664" spans="1:2" ht="12.75" customHeight="1">
      <c r="A664" s="175"/>
      <c r="B664" s="175"/>
    </row>
    <row r="665" spans="1:2" ht="12.75" customHeight="1">
      <c r="A665" s="175"/>
      <c r="B665" s="175"/>
    </row>
    <row r="666" spans="1:2" ht="12.75" customHeight="1">
      <c r="A666" s="175"/>
      <c r="B666" s="175"/>
    </row>
    <row r="667" spans="1:2" ht="12.75" customHeight="1">
      <c r="A667" s="175"/>
      <c r="B667" s="175"/>
    </row>
    <row r="668" spans="1:2" ht="12.75" customHeight="1">
      <c r="A668" s="175"/>
      <c r="B668" s="175"/>
    </row>
    <row r="669" spans="1:2" ht="12.75" customHeight="1">
      <c r="A669" s="175"/>
      <c r="B669" s="175"/>
    </row>
    <row r="670" spans="1:2" ht="12.75" customHeight="1">
      <c r="A670" s="175"/>
      <c r="B670" s="175"/>
    </row>
    <row r="671" spans="1:2" ht="12.75" customHeight="1">
      <c r="A671" s="175"/>
      <c r="B671" s="175"/>
    </row>
    <row r="672" spans="1:2" ht="12.75" customHeight="1">
      <c r="A672" s="175"/>
      <c r="B672" s="175"/>
    </row>
    <row r="673" spans="1:2" ht="12.75" customHeight="1">
      <c r="A673" s="175"/>
      <c r="B673" s="175"/>
    </row>
    <row r="674" spans="1:2" ht="12.75" customHeight="1">
      <c r="A674" s="175"/>
      <c r="B674" s="175"/>
    </row>
    <row r="675" spans="1:2" ht="12.75" customHeight="1">
      <c r="A675" s="175"/>
      <c r="B675" s="175"/>
    </row>
    <row r="676" spans="1:2" ht="12.75" customHeight="1">
      <c r="A676" s="175"/>
      <c r="B676" s="175"/>
    </row>
    <row r="677" spans="1:2" ht="12.75" customHeight="1">
      <c r="A677" s="175"/>
      <c r="B677" s="175"/>
    </row>
    <row r="678" spans="1:2" ht="12.75" customHeight="1">
      <c r="A678" s="175"/>
      <c r="B678" s="175"/>
    </row>
    <row r="679" spans="1:2" ht="12.75" customHeight="1">
      <c r="A679" s="175"/>
      <c r="B679" s="175"/>
    </row>
    <row r="680" spans="1:2" ht="12.75" customHeight="1">
      <c r="A680" s="175"/>
      <c r="B680" s="175"/>
    </row>
    <row r="681" spans="1:2" ht="12.75" customHeight="1">
      <c r="A681" s="175"/>
      <c r="B681" s="175"/>
    </row>
    <row r="682" spans="1:2" ht="12.75" customHeight="1">
      <c r="A682" s="175"/>
      <c r="B682" s="175"/>
    </row>
    <row r="683" spans="1:2" ht="12.75" customHeight="1">
      <c r="A683" s="175"/>
      <c r="B683" s="175"/>
    </row>
    <row r="684" spans="1:2" ht="12.75" customHeight="1">
      <c r="A684" s="175"/>
      <c r="B684" s="175"/>
    </row>
    <row r="685" spans="1:2" ht="12.75" customHeight="1">
      <c r="A685" s="175"/>
      <c r="B685" s="175"/>
    </row>
    <row r="686" spans="1:2" ht="12.75" customHeight="1">
      <c r="A686" s="175"/>
      <c r="B686" s="175"/>
    </row>
    <row r="687" spans="1:2" ht="12.75" customHeight="1">
      <c r="A687" s="175"/>
      <c r="B687" s="175"/>
    </row>
    <row r="688" spans="1:2" ht="12.75" customHeight="1">
      <c r="A688" s="175"/>
      <c r="B688" s="175"/>
    </row>
    <row r="689" spans="1:2" ht="12.75" customHeight="1">
      <c r="A689" s="175"/>
      <c r="B689" s="175"/>
    </row>
    <row r="690" spans="1:2" ht="12.75" customHeight="1">
      <c r="A690" s="175"/>
      <c r="B690" s="175"/>
    </row>
    <row r="691" spans="1:2" ht="12.75" customHeight="1">
      <c r="A691" s="175"/>
      <c r="B691" s="175"/>
    </row>
    <row r="692" spans="1:2" ht="12.75" customHeight="1">
      <c r="A692" s="175"/>
      <c r="B692" s="175"/>
    </row>
    <row r="693" spans="1:2" ht="12.75" customHeight="1">
      <c r="A693" s="175"/>
      <c r="B693" s="175"/>
    </row>
    <row r="694" spans="1:2" ht="12.75" customHeight="1">
      <c r="A694" s="175"/>
      <c r="B694" s="175"/>
    </row>
    <row r="695" spans="1:2" ht="12.75" customHeight="1">
      <c r="A695" s="175"/>
      <c r="B695" s="175"/>
    </row>
    <row r="696" spans="1:2" ht="12.75" customHeight="1">
      <c r="A696" s="175"/>
      <c r="B696" s="175"/>
    </row>
    <row r="697" spans="1:2" ht="12.75" customHeight="1">
      <c r="A697" s="175"/>
      <c r="B697" s="175"/>
    </row>
    <row r="698" spans="1:2" ht="12.75" customHeight="1">
      <c r="A698" s="175"/>
      <c r="B698" s="175"/>
    </row>
    <row r="699" spans="1:2" ht="12.75" customHeight="1">
      <c r="A699" s="175"/>
      <c r="B699" s="175"/>
    </row>
    <row r="700" spans="1:2" ht="12.75" customHeight="1">
      <c r="A700" s="175"/>
      <c r="B700" s="175"/>
    </row>
    <row r="701" spans="1:2" ht="12.75" customHeight="1">
      <c r="A701" s="175"/>
      <c r="B701" s="175"/>
    </row>
    <row r="702" spans="1:2" ht="12.75" customHeight="1">
      <c r="A702" s="175"/>
      <c r="B702" s="175"/>
    </row>
    <row r="703" spans="1:2" ht="12.75" customHeight="1">
      <c r="A703" s="175"/>
      <c r="B703" s="175"/>
    </row>
    <row r="704" spans="1:2" ht="12.75" customHeight="1">
      <c r="A704" s="175"/>
      <c r="B704" s="175"/>
    </row>
    <row r="705" spans="1:2" ht="12.75" customHeight="1">
      <c r="A705" s="175"/>
      <c r="B705" s="175"/>
    </row>
    <row r="706" spans="1:2" ht="12.75" customHeight="1">
      <c r="A706" s="175"/>
      <c r="B706" s="175"/>
    </row>
    <row r="707" spans="1:2" ht="12.75" customHeight="1">
      <c r="A707" s="175"/>
      <c r="B707" s="175"/>
    </row>
    <row r="708" spans="1:2" ht="12.75" customHeight="1">
      <c r="A708" s="175"/>
      <c r="B708" s="175"/>
    </row>
    <row r="709" spans="1:2" ht="12.75" customHeight="1">
      <c r="A709" s="175"/>
      <c r="B709" s="175"/>
    </row>
    <row r="710" spans="1:2" ht="12.75" customHeight="1">
      <c r="A710" s="175"/>
      <c r="B710" s="175"/>
    </row>
    <row r="711" spans="1:2" ht="12.75" customHeight="1">
      <c r="A711" s="175"/>
      <c r="B711" s="175"/>
    </row>
    <row r="712" spans="1:2" ht="12.75" customHeight="1">
      <c r="A712" s="175"/>
      <c r="B712" s="175"/>
    </row>
    <row r="713" spans="1:2" ht="12.75" customHeight="1">
      <c r="A713" s="175"/>
      <c r="B713" s="175"/>
    </row>
    <row r="714" spans="1:2" ht="12.75" customHeight="1">
      <c r="A714" s="175"/>
      <c r="B714" s="175"/>
    </row>
    <row r="715" spans="1:2" ht="12.75" customHeight="1">
      <c r="A715" s="175"/>
      <c r="B715" s="175"/>
    </row>
    <row r="716" spans="1:2" ht="12.75" customHeight="1">
      <c r="A716" s="175"/>
      <c r="B716" s="175"/>
    </row>
    <row r="717" spans="1:2" ht="12.75" customHeight="1">
      <c r="A717" s="175"/>
      <c r="B717" s="175"/>
    </row>
    <row r="718" spans="1:2" ht="12.75" customHeight="1">
      <c r="A718" s="175"/>
      <c r="B718" s="175"/>
    </row>
    <row r="719" spans="1:2" ht="12.75" customHeight="1">
      <c r="A719" s="175"/>
      <c r="B719" s="175"/>
    </row>
    <row r="720" spans="1:2" ht="12.75" customHeight="1">
      <c r="A720" s="175"/>
      <c r="B720" s="175"/>
    </row>
    <row r="721" spans="1:2" ht="12.75" customHeight="1">
      <c r="A721" s="175"/>
      <c r="B721" s="175"/>
    </row>
    <row r="722" spans="1:2" ht="12.75" customHeight="1">
      <c r="A722" s="175"/>
      <c r="B722" s="175"/>
    </row>
    <row r="723" spans="1:2" ht="12.75" customHeight="1">
      <c r="A723" s="175"/>
      <c r="B723" s="175"/>
    </row>
    <row r="724" spans="1:2" ht="12.75" customHeight="1">
      <c r="A724" s="175"/>
      <c r="B724" s="175"/>
    </row>
    <row r="725" spans="1:2" ht="12.75" customHeight="1">
      <c r="A725" s="175"/>
      <c r="B725" s="175"/>
    </row>
    <row r="726" spans="1:2" ht="12.75" customHeight="1">
      <c r="A726" s="175"/>
      <c r="B726" s="175"/>
    </row>
    <row r="727" spans="1:2" ht="12.75" customHeight="1">
      <c r="A727" s="175"/>
      <c r="B727" s="175"/>
    </row>
    <row r="728" spans="1:2" ht="12.75" customHeight="1">
      <c r="A728" s="175"/>
      <c r="B728" s="175"/>
    </row>
    <row r="729" spans="1:2" ht="12.75" customHeight="1">
      <c r="A729" s="175"/>
      <c r="B729" s="175"/>
    </row>
    <row r="730" spans="1:2" ht="12.75" customHeight="1">
      <c r="A730" s="175"/>
      <c r="B730" s="175"/>
    </row>
    <row r="731" spans="1:2" ht="12.75" customHeight="1">
      <c r="A731" s="175"/>
      <c r="B731" s="175"/>
    </row>
    <row r="732" spans="1:2" ht="12.75" customHeight="1">
      <c r="A732" s="175"/>
      <c r="B732" s="175"/>
    </row>
    <row r="733" spans="1:2" ht="12.75" customHeight="1">
      <c r="A733" s="175"/>
      <c r="B733" s="175"/>
    </row>
    <row r="734" spans="1:2" ht="12.75" customHeight="1">
      <c r="A734" s="175"/>
      <c r="B734" s="175"/>
    </row>
    <row r="735" spans="1:2" ht="12.75" customHeight="1">
      <c r="A735" s="175"/>
      <c r="B735" s="175"/>
    </row>
    <row r="736" spans="1:2" ht="12.75" customHeight="1">
      <c r="A736" s="175"/>
      <c r="B736" s="175"/>
    </row>
    <row r="737" spans="1:2" ht="12.75" customHeight="1">
      <c r="A737" s="175"/>
      <c r="B737" s="175"/>
    </row>
    <row r="738" spans="1:2" ht="12.75" customHeight="1">
      <c r="A738" s="175"/>
      <c r="B738" s="175"/>
    </row>
    <row r="739" spans="1:2" ht="12.75" customHeight="1">
      <c r="A739" s="175"/>
      <c r="B739" s="175"/>
    </row>
    <row r="740" spans="1:2" ht="12.75" customHeight="1">
      <c r="A740" s="175"/>
      <c r="B740" s="175"/>
    </row>
    <row r="741" spans="1:2" ht="12.75" customHeight="1">
      <c r="A741" s="175"/>
      <c r="B741" s="175"/>
    </row>
    <row r="742" spans="1:2" ht="12.75" customHeight="1">
      <c r="A742" s="175"/>
      <c r="B742" s="175"/>
    </row>
    <row r="743" spans="1:2" ht="12.75" customHeight="1">
      <c r="A743" s="175"/>
      <c r="B743" s="175"/>
    </row>
    <row r="744" spans="1:2" ht="12.75" customHeight="1">
      <c r="A744" s="175"/>
      <c r="B744" s="175"/>
    </row>
    <row r="745" spans="1:2" ht="12.75" customHeight="1">
      <c r="A745" s="175"/>
      <c r="B745" s="175"/>
    </row>
    <row r="746" spans="1:2" ht="12.75" customHeight="1">
      <c r="A746" s="175"/>
      <c r="B746" s="175"/>
    </row>
    <row r="747" spans="1:2" ht="12.75" customHeight="1">
      <c r="A747" s="175"/>
      <c r="B747" s="175"/>
    </row>
    <row r="748" spans="1:2" ht="12.75" customHeight="1">
      <c r="A748" s="175"/>
      <c r="B748" s="175"/>
    </row>
    <row r="749" spans="1:2" ht="12.75" customHeight="1">
      <c r="A749" s="175"/>
      <c r="B749" s="175"/>
    </row>
    <row r="750" spans="1:2" ht="12.75" customHeight="1">
      <c r="A750" s="175"/>
      <c r="B750" s="175"/>
    </row>
    <row r="751" spans="1:2" ht="12.75" customHeight="1">
      <c r="A751" s="175"/>
      <c r="B751" s="175"/>
    </row>
    <row r="752" spans="1:2" ht="12.75" customHeight="1">
      <c r="A752" s="175"/>
      <c r="B752" s="175"/>
    </row>
    <row r="753" spans="1:2" ht="12.75" customHeight="1">
      <c r="A753" s="175"/>
      <c r="B753" s="175"/>
    </row>
    <row r="754" spans="1:2" ht="12.75" customHeight="1">
      <c r="A754" s="175"/>
      <c r="B754" s="175"/>
    </row>
    <row r="755" spans="1:2" ht="12.75" customHeight="1">
      <c r="A755" s="175"/>
      <c r="B755" s="175"/>
    </row>
    <row r="756" spans="1:2" ht="12.75" customHeight="1">
      <c r="A756" s="175"/>
      <c r="B756" s="175"/>
    </row>
    <row r="757" spans="1:2" ht="12.75" customHeight="1">
      <c r="A757" s="175"/>
      <c r="B757" s="175"/>
    </row>
    <row r="758" spans="1:2" ht="12.75" customHeight="1">
      <c r="A758" s="175"/>
      <c r="B758" s="175"/>
    </row>
    <row r="759" spans="1:2" ht="12.75" customHeight="1">
      <c r="A759" s="175"/>
      <c r="B759" s="175"/>
    </row>
    <row r="760" spans="1:2" ht="12.75" customHeight="1">
      <c r="A760" s="175"/>
      <c r="B760" s="175"/>
    </row>
    <row r="761" spans="1:2" ht="12.75" customHeight="1">
      <c r="A761" s="175"/>
      <c r="B761" s="175"/>
    </row>
    <row r="762" spans="1:2" ht="12.75" customHeight="1">
      <c r="A762" s="175"/>
      <c r="B762" s="175"/>
    </row>
    <row r="763" spans="1:2" ht="12.75" customHeight="1">
      <c r="A763" s="175"/>
      <c r="B763" s="175"/>
    </row>
    <row r="764" spans="1:2" ht="12.75" customHeight="1">
      <c r="A764" s="175"/>
      <c r="B764" s="175"/>
    </row>
    <row r="765" spans="1:2" ht="12.75" customHeight="1">
      <c r="A765" s="175"/>
      <c r="B765" s="175"/>
    </row>
    <row r="766" spans="1:2" ht="12.75" customHeight="1">
      <c r="A766" s="175"/>
      <c r="B766" s="175"/>
    </row>
    <row r="767" spans="1:2" ht="12.75" customHeight="1">
      <c r="A767" s="175"/>
      <c r="B767" s="175"/>
    </row>
    <row r="768" spans="1:2" ht="12.75" customHeight="1">
      <c r="A768" s="175"/>
      <c r="B768" s="175"/>
    </row>
    <row r="769" spans="1:2" ht="12.75" customHeight="1">
      <c r="A769" s="175"/>
      <c r="B769" s="175"/>
    </row>
    <row r="770" spans="1:2" ht="12.75" customHeight="1">
      <c r="A770" s="175"/>
      <c r="B770" s="175"/>
    </row>
    <row r="771" spans="1:2" ht="12.75" customHeight="1">
      <c r="A771" s="175"/>
      <c r="B771" s="175"/>
    </row>
    <row r="772" spans="1:2" ht="12.75" customHeight="1">
      <c r="A772" s="175"/>
      <c r="B772" s="175"/>
    </row>
    <row r="773" spans="1:2" ht="12.75" customHeight="1">
      <c r="A773" s="175"/>
      <c r="B773" s="175"/>
    </row>
    <row r="774" spans="1:2" ht="12.75" customHeight="1">
      <c r="A774" s="175"/>
      <c r="B774" s="175"/>
    </row>
    <row r="775" spans="1:2" ht="12.75" customHeight="1">
      <c r="A775" s="175"/>
      <c r="B775" s="175"/>
    </row>
    <row r="776" spans="1:2" ht="12.75" customHeight="1">
      <c r="A776" s="175"/>
      <c r="B776" s="175"/>
    </row>
    <row r="777" spans="1:2" ht="12.75" customHeight="1">
      <c r="A777" s="175"/>
      <c r="B777" s="175"/>
    </row>
    <row r="778" spans="1:2" ht="12.75" customHeight="1">
      <c r="A778" s="175"/>
      <c r="B778" s="175"/>
    </row>
    <row r="779" spans="1:2" ht="12.75" customHeight="1">
      <c r="A779" s="175"/>
      <c r="B779" s="175"/>
    </row>
    <row r="780" spans="1:2" ht="12.75" customHeight="1">
      <c r="A780" s="175"/>
      <c r="B780" s="175"/>
    </row>
    <row r="781" spans="1:2" ht="12.75" customHeight="1">
      <c r="A781" s="175"/>
      <c r="B781" s="175"/>
    </row>
    <row r="782" spans="1:2" ht="12.75" customHeight="1">
      <c r="A782" s="175"/>
      <c r="B782" s="175"/>
    </row>
    <row r="783" spans="1:2" ht="12.75" customHeight="1">
      <c r="A783" s="175"/>
      <c r="B783" s="175"/>
    </row>
    <row r="784" spans="1:2" ht="12.75" customHeight="1">
      <c r="A784" s="175"/>
      <c r="B784" s="175"/>
    </row>
    <row r="785" spans="1:2" ht="12.75" customHeight="1">
      <c r="A785" s="175"/>
      <c r="B785" s="175"/>
    </row>
    <row r="786" spans="1:2" ht="12.75" customHeight="1">
      <c r="A786" s="175"/>
      <c r="B786" s="175"/>
    </row>
    <row r="787" spans="1:2" ht="12.75" customHeight="1">
      <c r="A787" s="175"/>
      <c r="B787" s="175"/>
    </row>
    <row r="788" spans="1:2" ht="12.75" customHeight="1">
      <c r="A788" s="175"/>
      <c r="B788" s="175"/>
    </row>
    <row r="789" spans="1:2" ht="12.75" customHeight="1">
      <c r="A789" s="175"/>
      <c r="B789" s="175"/>
    </row>
    <row r="790" spans="1:2" ht="12.75" customHeight="1">
      <c r="A790" s="175"/>
      <c r="B790" s="175"/>
    </row>
    <row r="791" spans="1:2" ht="12.75" customHeight="1">
      <c r="A791" s="175"/>
      <c r="B791" s="175"/>
    </row>
    <row r="792" spans="1:2" ht="12.75" customHeight="1">
      <c r="A792" s="175"/>
      <c r="B792" s="175"/>
    </row>
    <row r="793" spans="1:2" ht="12.75" customHeight="1">
      <c r="A793" s="175"/>
      <c r="B793" s="175"/>
    </row>
    <row r="794" spans="1:2" ht="12.75" customHeight="1">
      <c r="A794" s="175"/>
      <c r="B794" s="175"/>
    </row>
    <row r="795" spans="1:2" ht="12.75" customHeight="1">
      <c r="A795" s="175"/>
      <c r="B795" s="175"/>
    </row>
    <row r="796" spans="1:2" ht="12.75" customHeight="1">
      <c r="A796" s="175"/>
      <c r="B796" s="175"/>
    </row>
    <row r="797" spans="1:2" ht="12.75" customHeight="1">
      <c r="A797" s="175"/>
      <c r="B797" s="175"/>
    </row>
    <row r="798" spans="1:2" ht="12.75" customHeight="1">
      <c r="A798" s="175"/>
      <c r="B798" s="175"/>
    </row>
    <row r="799" spans="1:2" ht="12.75" customHeight="1">
      <c r="A799" s="175"/>
      <c r="B799" s="175"/>
    </row>
    <row r="800" spans="1:2" ht="12.75" customHeight="1">
      <c r="A800" s="175"/>
      <c r="B800" s="175"/>
    </row>
    <row r="801" spans="1:2" ht="12.75" customHeight="1">
      <c r="A801" s="175"/>
      <c r="B801" s="175"/>
    </row>
    <row r="802" spans="1:2" ht="12.75" customHeight="1">
      <c r="A802" s="175"/>
      <c r="B802" s="175"/>
    </row>
    <row r="803" spans="1:2" ht="12.75" customHeight="1">
      <c r="A803" s="175"/>
      <c r="B803" s="175"/>
    </row>
    <row r="804" spans="1:2" ht="12.75" customHeight="1">
      <c r="A804" s="175"/>
      <c r="B804" s="175"/>
    </row>
    <row r="805" spans="1:2" ht="12.75" customHeight="1">
      <c r="A805" s="175"/>
      <c r="B805" s="175"/>
    </row>
    <row r="806" spans="1:2" ht="12.75" customHeight="1">
      <c r="A806" s="175"/>
      <c r="B806" s="175"/>
    </row>
    <row r="807" spans="1:2" ht="12.75" customHeight="1">
      <c r="A807" s="175"/>
      <c r="B807" s="175"/>
    </row>
    <row r="808" spans="1:2" ht="12.75" customHeight="1">
      <c r="A808" s="175"/>
      <c r="B808" s="175"/>
    </row>
    <row r="809" spans="1:2" ht="12.75" customHeight="1">
      <c r="A809" s="175"/>
      <c r="B809" s="175"/>
    </row>
    <row r="810" spans="1:2" ht="12.75" customHeight="1">
      <c r="A810" s="175"/>
      <c r="B810" s="175"/>
    </row>
    <row r="811" spans="1:2" ht="12.75" customHeight="1">
      <c r="A811" s="175"/>
      <c r="B811" s="175"/>
    </row>
    <row r="812" spans="1:2" ht="12.75" customHeight="1">
      <c r="A812" s="175"/>
      <c r="B812" s="175"/>
    </row>
    <row r="813" spans="1:2" ht="12.75" customHeight="1">
      <c r="A813" s="175"/>
      <c r="B813" s="175"/>
    </row>
    <row r="814" spans="1:2" ht="12.75" customHeight="1">
      <c r="A814" s="175"/>
      <c r="B814" s="175"/>
    </row>
    <row r="815" spans="1:2" ht="12.75" customHeight="1">
      <c r="A815" s="175"/>
      <c r="B815" s="175"/>
    </row>
    <row r="816" spans="1:2" ht="12.75" customHeight="1">
      <c r="A816" s="175"/>
      <c r="B816" s="175"/>
    </row>
    <row r="817" spans="1:2" ht="12.75" customHeight="1">
      <c r="A817" s="175"/>
      <c r="B817" s="175"/>
    </row>
    <row r="818" spans="1:2" ht="12.75" customHeight="1">
      <c r="A818" s="175"/>
      <c r="B818" s="175"/>
    </row>
    <row r="819" spans="1:2" ht="12.75" customHeight="1">
      <c r="A819" s="175"/>
      <c r="B819" s="175"/>
    </row>
    <row r="820" spans="1:2" ht="12.75" customHeight="1">
      <c r="A820" s="175"/>
      <c r="B820" s="175"/>
    </row>
    <row r="821" spans="1:2" ht="12.75" customHeight="1">
      <c r="A821" s="175"/>
      <c r="B821" s="175"/>
    </row>
    <row r="822" spans="1:2" ht="12.75" customHeight="1">
      <c r="A822" s="175"/>
      <c r="B822" s="175"/>
    </row>
    <row r="823" spans="1:2" ht="12.75" customHeight="1">
      <c r="A823" s="175"/>
      <c r="B823" s="175"/>
    </row>
    <row r="824" spans="1:2" ht="12.75" customHeight="1">
      <c r="A824" s="175"/>
      <c r="B824" s="175"/>
    </row>
    <row r="825" spans="1:2" ht="12.75" customHeight="1">
      <c r="A825" s="175"/>
      <c r="B825" s="175"/>
    </row>
    <row r="826" spans="1:2" ht="12.75" customHeight="1">
      <c r="A826" s="175"/>
      <c r="B826" s="175"/>
    </row>
    <row r="827" spans="1:2" ht="12.75" customHeight="1">
      <c r="A827" s="175"/>
      <c r="B827" s="175"/>
    </row>
    <row r="828" spans="1:2" ht="12.75" customHeight="1">
      <c r="A828" s="175"/>
      <c r="B828" s="175"/>
    </row>
    <row r="829" spans="1:2" ht="12.75" customHeight="1">
      <c r="A829" s="175"/>
      <c r="B829" s="175"/>
    </row>
    <row r="830" spans="1:2" ht="12.75" customHeight="1">
      <c r="A830" s="175"/>
      <c r="B830" s="175"/>
    </row>
    <row r="831" spans="1:2" ht="12.75" customHeight="1">
      <c r="A831" s="175"/>
      <c r="B831" s="175"/>
    </row>
    <row r="832" spans="1:2" ht="12.75" customHeight="1">
      <c r="A832" s="175"/>
      <c r="B832" s="175"/>
    </row>
    <row r="833" spans="1:2" ht="12.75" customHeight="1">
      <c r="A833" s="175"/>
      <c r="B833" s="175"/>
    </row>
    <row r="834" spans="1:2" ht="12.75" customHeight="1">
      <c r="A834" s="175"/>
      <c r="B834" s="175"/>
    </row>
    <row r="835" spans="1:2" ht="12.75" customHeight="1">
      <c r="A835" s="175"/>
      <c r="B835" s="175"/>
    </row>
    <row r="836" spans="1:2" ht="12.75" customHeight="1">
      <c r="A836" s="175"/>
      <c r="B836" s="175"/>
    </row>
    <row r="837" spans="1:2" ht="12.75" customHeight="1">
      <c r="A837" s="175"/>
      <c r="B837" s="175"/>
    </row>
    <row r="838" spans="1:2" ht="12.75" customHeight="1">
      <c r="A838" s="175"/>
      <c r="B838" s="175"/>
    </row>
    <row r="839" spans="1:2" ht="12.75" customHeight="1">
      <c r="A839" s="175"/>
      <c r="B839" s="175"/>
    </row>
    <row r="840" spans="1:2" ht="12.75" customHeight="1">
      <c r="A840" s="175"/>
      <c r="B840" s="175"/>
    </row>
    <row r="841" spans="1:2" ht="12.75" customHeight="1">
      <c r="A841" s="175"/>
      <c r="B841" s="175"/>
    </row>
    <row r="842" spans="1:2" ht="12.75" customHeight="1">
      <c r="A842" s="175"/>
      <c r="B842" s="175"/>
    </row>
    <row r="843" spans="1:2" ht="12.75" customHeight="1">
      <c r="A843" s="175"/>
      <c r="B843" s="175"/>
    </row>
    <row r="844" spans="1:2" ht="12.75" customHeight="1">
      <c r="A844" s="175"/>
      <c r="B844" s="175"/>
    </row>
    <row r="845" spans="1:2" ht="12.75" customHeight="1">
      <c r="A845" s="175"/>
      <c r="B845" s="175"/>
    </row>
    <row r="846" spans="1:2" ht="12.75" customHeight="1">
      <c r="A846" s="175"/>
      <c r="B846" s="175"/>
    </row>
    <row r="847" spans="1:2" ht="12.75" customHeight="1">
      <c r="A847" s="175"/>
      <c r="B847" s="175"/>
    </row>
    <row r="848" spans="1:2" ht="12.75" customHeight="1">
      <c r="A848" s="175"/>
      <c r="B848" s="175"/>
    </row>
    <row r="849" spans="1:2" ht="12.75" customHeight="1">
      <c r="A849" s="175"/>
      <c r="B849" s="175"/>
    </row>
    <row r="850" spans="1:2" ht="12.75" customHeight="1">
      <c r="A850" s="175"/>
      <c r="B850" s="175"/>
    </row>
    <row r="851" spans="1:2" ht="12.75" customHeight="1">
      <c r="A851" s="175"/>
      <c r="B851" s="175"/>
    </row>
    <row r="852" spans="1:2" ht="12.75" customHeight="1">
      <c r="A852" s="175"/>
      <c r="B852" s="175"/>
    </row>
    <row r="853" spans="1:2" ht="12.75" customHeight="1">
      <c r="A853" s="175"/>
      <c r="B853" s="175"/>
    </row>
    <row r="854" spans="1:2" ht="12.75" customHeight="1">
      <c r="A854" s="175"/>
      <c r="B854" s="175"/>
    </row>
    <row r="855" spans="1:2" ht="12.75" customHeight="1">
      <c r="A855" s="175"/>
      <c r="B855" s="175"/>
    </row>
    <row r="856" spans="1:2" ht="12.75" customHeight="1">
      <c r="A856" s="175"/>
      <c r="B856" s="175"/>
    </row>
    <row r="857" spans="1:2" ht="12.75" customHeight="1">
      <c r="A857" s="175"/>
      <c r="B857" s="175"/>
    </row>
    <row r="858" spans="1:2" ht="12.75" customHeight="1">
      <c r="A858" s="175"/>
      <c r="B858" s="175"/>
    </row>
    <row r="859" spans="1:2" ht="12.75" customHeight="1">
      <c r="A859" s="175"/>
      <c r="B859" s="175"/>
    </row>
    <row r="860" spans="1:2" ht="12.75" customHeight="1">
      <c r="A860" s="175"/>
      <c r="B860" s="175"/>
    </row>
    <row r="861" spans="1:2" ht="12.75" customHeight="1">
      <c r="A861" s="175"/>
      <c r="B861" s="175"/>
    </row>
    <row r="862" spans="1:2" ht="12.75" customHeight="1">
      <c r="A862" s="175"/>
      <c r="B862" s="175"/>
    </row>
    <row r="863" spans="1:2" ht="12.75" customHeight="1">
      <c r="A863" s="175"/>
      <c r="B863" s="175"/>
    </row>
    <row r="864" spans="1:2" ht="12.75" customHeight="1">
      <c r="A864" s="175"/>
      <c r="B864" s="175"/>
    </row>
    <row r="865" spans="1:2" ht="12.75" customHeight="1">
      <c r="A865" s="175"/>
      <c r="B865" s="175"/>
    </row>
    <row r="866" spans="1:2" ht="12.75" customHeight="1">
      <c r="A866" s="175"/>
      <c r="B866" s="175"/>
    </row>
    <row r="867" spans="1:2" ht="12.75" customHeight="1">
      <c r="A867" s="175"/>
      <c r="B867" s="175"/>
    </row>
    <row r="868" spans="1:2" ht="12.75" customHeight="1">
      <c r="A868" s="175"/>
      <c r="B868" s="175"/>
    </row>
    <row r="869" spans="1:2" ht="12.75" customHeight="1">
      <c r="A869" s="175"/>
      <c r="B869" s="175"/>
    </row>
    <row r="870" spans="1:2" ht="12.75" customHeight="1">
      <c r="A870" s="175"/>
      <c r="B870" s="175"/>
    </row>
    <row r="871" spans="1:2" ht="12.75" customHeight="1">
      <c r="A871" s="175"/>
      <c r="B871" s="175"/>
    </row>
    <row r="872" spans="1:2" ht="12.75" customHeight="1">
      <c r="A872" s="175"/>
      <c r="B872" s="175"/>
    </row>
    <row r="873" spans="1:2" ht="12.75" customHeight="1">
      <c r="A873" s="175"/>
      <c r="B873" s="175"/>
    </row>
    <row r="874" spans="1:2" ht="12.75" customHeight="1">
      <c r="A874" s="175"/>
      <c r="B874" s="175"/>
    </row>
    <row r="875" spans="1:2" ht="12.75" customHeight="1">
      <c r="A875" s="175"/>
      <c r="B875" s="175"/>
    </row>
    <row r="876" spans="1:2" ht="12.75" customHeight="1">
      <c r="A876" s="175"/>
      <c r="B876" s="175"/>
    </row>
    <row r="877" spans="1:2" ht="12.75" customHeight="1">
      <c r="A877" s="175"/>
      <c r="B877" s="175"/>
    </row>
    <row r="878" spans="1:2" ht="12.75" customHeight="1">
      <c r="A878" s="175"/>
      <c r="B878" s="175"/>
    </row>
    <row r="879" spans="1:2" ht="12.75" customHeight="1">
      <c r="A879" s="175"/>
      <c r="B879" s="175"/>
    </row>
    <row r="880" spans="1:2" ht="12.75" customHeight="1">
      <c r="A880" s="175"/>
      <c r="B880" s="175"/>
    </row>
    <row r="881" spans="1:2" ht="12.75" customHeight="1">
      <c r="A881" s="175"/>
      <c r="B881" s="175"/>
    </row>
    <row r="882" spans="1:2" ht="12.75" customHeight="1">
      <c r="A882" s="175"/>
      <c r="B882" s="175"/>
    </row>
    <row r="883" spans="1:2" ht="12.75" customHeight="1">
      <c r="A883" s="175"/>
      <c r="B883" s="175"/>
    </row>
    <row r="884" spans="1:2" ht="12.75" customHeight="1">
      <c r="A884" s="175"/>
      <c r="B884" s="175"/>
    </row>
    <row r="885" spans="1:2" ht="12.75" customHeight="1">
      <c r="A885" s="175"/>
      <c r="B885" s="175"/>
    </row>
    <row r="886" spans="1:2" ht="12.75" customHeight="1">
      <c r="A886" s="175"/>
      <c r="B886" s="175"/>
    </row>
    <row r="887" spans="1:2" ht="12.75" customHeight="1">
      <c r="A887" s="175"/>
      <c r="B887" s="175"/>
    </row>
    <row r="888" spans="1:2" ht="12.75" customHeight="1">
      <c r="A888" s="175"/>
      <c r="B888" s="175"/>
    </row>
    <row r="889" spans="1:2" ht="12.75" customHeight="1">
      <c r="A889" s="175"/>
      <c r="B889" s="175"/>
    </row>
    <row r="890" spans="1:2" ht="12.75" customHeight="1">
      <c r="A890" s="175"/>
      <c r="B890" s="175"/>
    </row>
    <row r="891" spans="1:2" ht="12.75" customHeight="1">
      <c r="A891" s="175"/>
      <c r="B891" s="175"/>
    </row>
    <row r="892" spans="1:2" ht="12.75" customHeight="1">
      <c r="A892" s="175"/>
      <c r="B892" s="175"/>
    </row>
    <row r="893" spans="1:2" ht="12.75" customHeight="1">
      <c r="A893" s="175"/>
      <c r="B893" s="175"/>
    </row>
    <row r="894" spans="1:2" ht="12.75" customHeight="1">
      <c r="A894" s="175"/>
      <c r="B894" s="175"/>
    </row>
    <row r="895" spans="1:2" ht="12.75" customHeight="1">
      <c r="A895" s="175"/>
      <c r="B895" s="175"/>
    </row>
    <row r="896" spans="1:2" ht="12.75" customHeight="1">
      <c r="A896" s="175"/>
      <c r="B896" s="175"/>
    </row>
    <row r="897" spans="1:2" ht="12.75" customHeight="1">
      <c r="A897" s="175"/>
      <c r="B897" s="175"/>
    </row>
    <row r="898" spans="1:2" ht="12.75" customHeight="1">
      <c r="A898" s="175"/>
      <c r="B898" s="175"/>
    </row>
    <row r="899" spans="1:2" ht="12.75" customHeight="1">
      <c r="A899" s="175"/>
      <c r="B899" s="175"/>
    </row>
    <row r="900" spans="1:2" ht="12.75" customHeight="1">
      <c r="A900" s="175"/>
      <c r="B900" s="175"/>
    </row>
    <row r="901" spans="1:2" ht="12.75" customHeight="1">
      <c r="A901" s="175"/>
      <c r="B901" s="175"/>
    </row>
    <row r="902" spans="1:2" ht="12.75" customHeight="1">
      <c r="A902" s="175"/>
      <c r="B902" s="175"/>
    </row>
    <row r="903" spans="1:2" ht="12.75" customHeight="1">
      <c r="A903" s="175"/>
      <c r="B903" s="175"/>
    </row>
    <row r="904" spans="1:2" ht="12.75" customHeight="1">
      <c r="A904" s="175"/>
      <c r="B904" s="175"/>
    </row>
    <row r="905" spans="1:2" ht="12.75" customHeight="1">
      <c r="A905" s="175"/>
      <c r="B905" s="175"/>
    </row>
    <row r="906" spans="1:2" ht="12.75" customHeight="1">
      <c r="A906" s="175"/>
      <c r="B906" s="175"/>
    </row>
    <row r="907" spans="1:2" ht="12.75" customHeight="1">
      <c r="A907" s="175"/>
      <c r="B907" s="175"/>
    </row>
    <row r="908" spans="1:2" ht="12.75" customHeight="1">
      <c r="A908" s="175"/>
      <c r="B908" s="175"/>
    </row>
    <row r="909" spans="1:2" ht="12.75" customHeight="1">
      <c r="A909" s="175"/>
      <c r="B909" s="175"/>
    </row>
    <row r="910" spans="1:2" ht="12.75" customHeight="1">
      <c r="A910" s="175"/>
      <c r="B910" s="175"/>
    </row>
    <row r="911" spans="1:2" ht="12.75" customHeight="1">
      <c r="A911" s="175"/>
      <c r="B911" s="175"/>
    </row>
    <row r="912" spans="1:2" ht="12.75" customHeight="1">
      <c r="A912" s="175"/>
      <c r="B912" s="175"/>
    </row>
    <row r="913" spans="1:2" ht="12.75" customHeight="1">
      <c r="A913" s="175"/>
      <c r="B913" s="175"/>
    </row>
    <row r="914" spans="1:2" ht="12.75" customHeight="1">
      <c r="A914" s="175"/>
      <c r="B914" s="175"/>
    </row>
    <row r="915" spans="1:2" ht="12.75" customHeight="1">
      <c r="A915" s="175"/>
      <c r="B915" s="175"/>
    </row>
    <row r="916" spans="1:2" ht="12.75" customHeight="1">
      <c r="A916" s="175"/>
      <c r="B916" s="175"/>
    </row>
    <row r="917" spans="1:2" ht="12.75" customHeight="1">
      <c r="A917" s="175"/>
      <c r="B917" s="175"/>
    </row>
    <row r="918" spans="1:2" ht="12.75" customHeight="1">
      <c r="A918" s="175"/>
      <c r="B918" s="175"/>
    </row>
    <row r="919" spans="1:2" ht="12.75" customHeight="1">
      <c r="A919" s="175"/>
      <c r="B919" s="175"/>
    </row>
    <row r="920" spans="1:2" ht="12.75" customHeight="1">
      <c r="A920" s="175"/>
      <c r="B920" s="175"/>
    </row>
    <row r="921" spans="1:2" ht="12.75" customHeight="1">
      <c r="A921" s="175"/>
      <c r="B921" s="175"/>
    </row>
    <row r="922" spans="1:2" ht="12.75" customHeight="1">
      <c r="A922" s="175"/>
      <c r="B922" s="175"/>
    </row>
    <row r="923" spans="1:2" ht="12.75" customHeight="1">
      <c r="A923" s="175"/>
      <c r="B923" s="175"/>
    </row>
    <row r="924" spans="1:2" ht="12.75" customHeight="1">
      <c r="A924" s="175"/>
      <c r="B924" s="175"/>
    </row>
    <row r="925" spans="1:2" ht="12.75" customHeight="1">
      <c r="A925" s="175"/>
      <c r="B925" s="175"/>
    </row>
    <row r="926" spans="1:2" ht="12.75" customHeight="1">
      <c r="A926" s="175"/>
      <c r="B926" s="175"/>
    </row>
    <row r="927" spans="1:2" ht="12.75" customHeight="1">
      <c r="A927" s="175"/>
      <c r="B927" s="175"/>
    </row>
    <row r="928" spans="1:2" ht="12.75" customHeight="1">
      <c r="A928" s="175"/>
      <c r="B928" s="175"/>
    </row>
    <row r="929" spans="1:2" ht="12.75" customHeight="1">
      <c r="A929" s="175"/>
      <c r="B929" s="175"/>
    </row>
    <row r="930" spans="1:2" ht="12.75" customHeight="1">
      <c r="A930" s="175"/>
      <c r="B930" s="175"/>
    </row>
    <row r="931" spans="1:2" ht="12.75" customHeight="1">
      <c r="A931" s="175"/>
      <c r="B931" s="175"/>
    </row>
    <row r="932" spans="1:2" ht="12.75" customHeight="1">
      <c r="A932" s="175"/>
      <c r="B932" s="175"/>
    </row>
    <row r="933" spans="1:2" ht="12.75" customHeight="1">
      <c r="A933" s="175"/>
      <c r="B933" s="175"/>
    </row>
    <row r="934" spans="1:2" ht="12.75" customHeight="1">
      <c r="A934" s="175"/>
      <c r="B934" s="175"/>
    </row>
    <row r="935" spans="1:2" ht="12.75" customHeight="1">
      <c r="A935" s="175"/>
      <c r="B935" s="175"/>
    </row>
    <row r="936" spans="1:2" ht="12.75" customHeight="1">
      <c r="A936" s="175"/>
      <c r="B936" s="175"/>
    </row>
    <row r="937" spans="1:2" ht="12.75" customHeight="1">
      <c r="A937" s="175"/>
      <c r="B937" s="175"/>
    </row>
    <row r="938" spans="1:2" ht="12.75" customHeight="1">
      <c r="A938" s="175"/>
      <c r="B938" s="175"/>
    </row>
    <row r="939" spans="1:2" ht="12.75" customHeight="1">
      <c r="A939" s="175"/>
      <c r="B939" s="175"/>
    </row>
    <row r="940" spans="1:2" ht="12.75" customHeight="1">
      <c r="A940" s="175"/>
      <c r="B940" s="175"/>
    </row>
    <row r="941" spans="1:2" ht="12.75" customHeight="1">
      <c r="A941" s="175"/>
      <c r="B941" s="175"/>
    </row>
    <row r="942" spans="1:2" ht="12.75" customHeight="1">
      <c r="A942" s="175"/>
      <c r="B942" s="175"/>
    </row>
    <row r="943" spans="1:2" ht="12.75" customHeight="1">
      <c r="A943" s="175"/>
      <c r="B943" s="175"/>
    </row>
    <row r="944" spans="1:2" ht="12.75" customHeight="1">
      <c r="A944" s="175"/>
      <c r="B944" s="175"/>
    </row>
    <row r="945" spans="1:2" ht="12.75" customHeight="1">
      <c r="A945" s="175"/>
      <c r="B945" s="175"/>
    </row>
    <row r="946" spans="1:2" ht="12.75" customHeight="1">
      <c r="A946" s="175"/>
      <c r="B946" s="175"/>
    </row>
    <row r="947" spans="1:2" ht="12.75" customHeight="1">
      <c r="A947" s="175"/>
      <c r="B947" s="175"/>
    </row>
    <row r="948" spans="1:2" ht="12.75" customHeight="1">
      <c r="A948" s="175"/>
      <c r="B948" s="175"/>
    </row>
    <row r="949" spans="1:2" ht="12.75" customHeight="1">
      <c r="A949" s="175"/>
      <c r="B949" s="175"/>
    </row>
    <row r="950" spans="1:2" ht="12.75" customHeight="1">
      <c r="A950" s="175"/>
      <c r="B950" s="175"/>
    </row>
    <row r="951" spans="1:2" ht="12.75" customHeight="1">
      <c r="A951" s="175"/>
      <c r="B951" s="175"/>
    </row>
    <row r="952" spans="1:2" ht="12.75" customHeight="1">
      <c r="A952" s="175"/>
      <c r="B952" s="175"/>
    </row>
    <row r="953" spans="1:2" ht="12.75" customHeight="1">
      <c r="A953" s="175"/>
      <c r="B953" s="175"/>
    </row>
    <row r="954" spans="1:2" ht="12.75" customHeight="1">
      <c r="A954" s="175"/>
      <c r="B954" s="175"/>
    </row>
    <row r="955" spans="1:2" ht="12.75" customHeight="1">
      <c r="A955" s="175"/>
      <c r="B955" s="175"/>
    </row>
    <row r="956" spans="1:2" ht="12.75" customHeight="1">
      <c r="A956" s="175"/>
      <c r="B956" s="175"/>
    </row>
    <row r="957" spans="1:2" ht="12.75" customHeight="1">
      <c r="A957" s="175"/>
      <c r="B957" s="175"/>
    </row>
    <row r="958" spans="1:2" ht="12.75" customHeight="1">
      <c r="A958" s="175"/>
      <c r="B958" s="175"/>
    </row>
    <row r="959" spans="1:2" ht="12.75" customHeight="1">
      <c r="A959" s="175"/>
      <c r="B959" s="175"/>
    </row>
    <row r="960" spans="1:2" ht="12.75" customHeight="1">
      <c r="A960" s="175"/>
      <c r="B960" s="175"/>
    </row>
    <row r="961" spans="1:2" ht="12.75" customHeight="1">
      <c r="A961" s="175"/>
      <c r="B961" s="175"/>
    </row>
    <row r="962" spans="1:2" ht="12.75" customHeight="1">
      <c r="A962" s="175"/>
      <c r="B962" s="175"/>
    </row>
    <row r="963" spans="1:2" ht="12.75" customHeight="1">
      <c r="A963" s="175"/>
      <c r="B963" s="175"/>
    </row>
    <row r="964" spans="1:2" ht="12.75" customHeight="1">
      <c r="A964" s="175"/>
      <c r="B964" s="175"/>
    </row>
    <row r="965" spans="1:2" ht="12.75" customHeight="1">
      <c r="A965" s="175"/>
      <c r="B965" s="175"/>
    </row>
    <row r="966" spans="1:2" ht="12.75" customHeight="1">
      <c r="A966" s="175"/>
      <c r="B966" s="175"/>
    </row>
    <row r="967" spans="1:2" ht="12.75" customHeight="1">
      <c r="A967" s="175"/>
      <c r="B967" s="175"/>
    </row>
    <row r="968" spans="1:2" ht="12.75" customHeight="1">
      <c r="A968" s="175"/>
      <c r="B968" s="175"/>
    </row>
    <row r="969" spans="1:2" ht="12.75" customHeight="1">
      <c r="A969" s="175"/>
      <c r="B969" s="175"/>
    </row>
    <row r="970" spans="1:2" ht="12.75" customHeight="1">
      <c r="A970" s="175"/>
      <c r="B970" s="175"/>
    </row>
    <row r="971" spans="1:2" ht="12.75" customHeight="1">
      <c r="A971" s="175"/>
      <c r="B971" s="175"/>
    </row>
    <row r="972" spans="1:2" ht="12.75" customHeight="1">
      <c r="A972" s="175"/>
      <c r="B972" s="175"/>
    </row>
    <row r="973" spans="1:2" ht="12.75" customHeight="1">
      <c r="A973" s="175"/>
      <c r="B973" s="175"/>
    </row>
    <row r="974" spans="1:2" ht="12.75" customHeight="1">
      <c r="A974" s="175"/>
      <c r="B974" s="175"/>
    </row>
    <row r="975" spans="1:2" ht="12.75" customHeight="1">
      <c r="A975" s="175"/>
      <c r="B975" s="175"/>
    </row>
    <row r="976" spans="1:2" ht="12.75" customHeight="1">
      <c r="A976" s="175"/>
      <c r="B976" s="175"/>
    </row>
    <row r="977" spans="1:2" ht="12.75" customHeight="1">
      <c r="A977" s="175"/>
      <c r="B977" s="175"/>
    </row>
    <row r="978" spans="1:2" ht="12.75" customHeight="1">
      <c r="A978" s="175"/>
      <c r="B978" s="175"/>
    </row>
    <row r="979" spans="1:2" ht="12.75" customHeight="1">
      <c r="A979" s="175"/>
      <c r="B979" s="175"/>
    </row>
    <row r="980" spans="1:2" ht="12.75" customHeight="1">
      <c r="A980" s="175"/>
      <c r="B980" s="175"/>
    </row>
    <row r="981" spans="1:2" ht="12.75" customHeight="1">
      <c r="A981" s="175"/>
      <c r="B981" s="175"/>
    </row>
    <row r="982" spans="1:2" ht="12.75" customHeight="1">
      <c r="A982" s="175"/>
      <c r="B982" s="175"/>
    </row>
    <row r="983" spans="1:2" ht="12.75" customHeight="1">
      <c r="A983" s="175"/>
      <c r="B983" s="175"/>
    </row>
    <row r="984" spans="1:2" ht="12.75" customHeight="1">
      <c r="A984" s="175"/>
      <c r="B984" s="175"/>
    </row>
    <row r="985" spans="1:2" ht="12.75" customHeight="1">
      <c r="A985" s="175"/>
      <c r="B985" s="175"/>
    </row>
    <row r="986" spans="1:2" ht="12.75" customHeight="1">
      <c r="A986" s="175"/>
      <c r="B986" s="175"/>
    </row>
    <row r="987" spans="1:2" ht="12.75" customHeight="1">
      <c r="A987" s="175"/>
      <c r="B987" s="175"/>
    </row>
    <row r="988" spans="1:2" ht="12.75" customHeight="1">
      <c r="A988" s="175"/>
      <c r="B988" s="175"/>
    </row>
    <row r="989" spans="1:2" ht="12.75" customHeight="1">
      <c r="A989" s="175"/>
      <c r="B989" s="175"/>
    </row>
    <row r="990" spans="1:2" ht="12.75" customHeight="1">
      <c r="A990" s="175"/>
      <c r="B990" s="175"/>
    </row>
    <row r="991" spans="1:2" ht="12.75" customHeight="1">
      <c r="A991" s="175"/>
      <c r="B991" s="175"/>
    </row>
    <row r="992" spans="1:2" ht="12.75" customHeight="1">
      <c r="A992" s="175"/>
      <c r="B992" s="175"/>
    </row>
    <row r="993" spans="1:2" ht="12.75" customHeight="1">
      <c r="A993" s="175"/>
      <c r="B993" s="175"/>
    </row>
    <row r="994" spans="1:2" ht="12.75" customHeight="1">
      <c r="A994" s="175"/>
      <c r="B994" s="175"/>
    </row>
    <row r="995" spans="1:2" ht="12.75" customHeight="1">
      <c r="A995" s="175"/>
      <c r="B995" s="175"/>
    </row>
    <row r="996" spans="1:2" ht="12.75" customHeight="1">
      <c r="A996" s="175"/>
      <c r="B996" s="175"/>
    </row>
    <row r="997" spans="1:2" ht="12.75" customHeight="1">
      <c r="A997" s="175"/>
      <c r="B997" s="175"/>
    </row>
    <row r="998" spans="1:2" ht="12.75" customHeight="1">
      <c r="A998" s="175"/>
      <c r="B998" s="175"/>
    </row>
    <row r="999" spans="1:2" ht="12.75" customHeight="1">
      <c r="A999" s="175"/>
      <c r="B999" s="175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&amp;R3.1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zoomScalePageLayoutView="0" workbookViewId="0" topLeftCell="A13">
      <selection activeCell="A2" sqref="A2:AM2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396"/>
      <c r="AL1" s="396"/>
    </row>
    <row r="2" spans="1:39" ht="31.5" customHeight="1">
      <c r="A2" s="398" t="s">
        <v>846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</row>
    <row r="3" spans="1:39" ht="31.5" customHeight="1">
      <c r="A3" s="398" t="s">
        <v>802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</row>
    <row r="4" spans="1:39" ht="25.5" customHeight="1">
      <c r="A4" s="399" t="s">
        <v>414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</row>
    <row r="5" spans="1:39" ht="19.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74"/>
      <c r="AL5" s="374"/>
      <c r="AM5" s="124"/>
    </row>
    <row r="6" spans="1:39" ht="27.75" customHeight="1">
      <c r="A6" s="373" t="s">
        <v>2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9" t="s">
        <v>595</v>
      </c>
      <c r="AH6" s="379"/>
      <c r="AI6" s="379"/>
      <c r="AJ6" s="379"/>
      <c r="AK6" s="125" t="s">
        <v>622</v>
      </c>
      <c r="AL6" s="125" t="s">
        <v>619</v>
      </c>
      <c r="AM6" s="242" t="s">
        <v>787</v>
      </c>
    </row>
    <row r="7" spans="1:40" ht="34.5" customHeight="1">
      <c r="A7" s="376" t="s">
        <v>3</v>
      </c>
      <c r="B7" s="377"/>
      <c r="C7" s="378" t="s">
        <v>4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80" t="s">
        <v>5</v>
      </c>
      <c r="AD7" s="379"/>
      <c r="AE7" s="379"/>
      <c r="AF7" s="379"/>
      <c r="AG7" s="377" t="s">
        <v>6</v>
      </c>
      <c r="AH7" s="379"/>
      <c r="AI7" s="379"/>
      <c r="AJ7" s="379"/>
      <c r="AK7" s="116" t="s">
        <v>618</v>
      </c>
      <c r="AL7" s="116" t="s">
        <v>618</v>
      </c>
      <c r="AM7" s="116" t="s">
        <v>788</v>
      </c>
      <c r="AN7" s="117"/>
    </row>
    <row r="8" spans="1:39" ht="12.75">
      <c r="A8" s="371" t="s">
        <v>7</v>
      </c>
      <c r="B8" s="371"/>
      <c r="C8" s="372" t="s">
        <v>8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 t="s">
        <v>9</v>
      </c>
      <c r="AD8" s="372"/>
      <c r="AE8" s="372"/>
      <c r="AF8" s="372"/>
      <c r="AG8" s="372" t="s">
        <v>10</v>
      </c>
      <c r="AH8" s="372"/>
      <c r="AI8" s="372"/>
      <c r="AJ8" s="372"/>
      <c r="AK8" s="124"/>
      <c r="AL8" s="124"/>
      <c r="AM8" s="124"/>
    </row>
    <row r="9" spans="1:39" ht="19.5" customHeight="1">
      <c r="A9" s="387" t="s">
        <v>11</v>
      </c>
      <c r="B9" s="387"/>
      <c r="C9" s="365" t="s">
        <v>415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9" t="s">
        <v>416</v>
      </c>
      <c r="AD9" s="369"/>
      <c r="AE9" s="369"/>
      <c r="AF9" s="369"/>
      <c r="AG9" s="402"/>
      <c r="AH9" s="402"/>
      <c r="AI9" s="402"/>
      <c r="AJ9" s="402"/>
      <c r="AK9" s="122"/>
      <c r="AL9" s="122"/>
      <c r="AM9" s="124"/>
    </row>
    <row r="10" spans="1:39" ht="19.5" customHeight="1">
      <c r="A10" s="387" t="s">
        <v>14</v>
      </c>
      <c r="B10" s="387"/>
      <c r="C10" s="365" t="s">
        <v>417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9" t="s">
        <v>418</v>
      </c>
      <c r="AD10" s="369"/>
      <c r="AE10" s="369"/>
      <c r="AF10" s="369"/>
      <c r="AG10" s="402"/>
      <c r="AH10" s="402"/>
      <c r="AI10" s="402"/>
      <c r="AJ10" s="402"/>
      <c r="AK10" s="122"/>
      <c r="AL10" s="122"/>
      <c r="AM10" s="124"/>
    </row>
    <row r="11" spans="1:39" ht="19.5" customHeight="1">
      <c r="A11" s="387" t="s">
        <v>17</v>
      </c>
      <c r="B11" s="387"/>
      <c r="C11" s="365" t="s">
        <v>419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9" t="s">
        <v>420</v>
      </c>
      <c r="AD11" s="369"/>
      <c r="AE11" s="369"/>
      <c r="AF11" s="369"/>
      <c r="AG11" s="402"/>
      <c r="AH11" s="402"/>
      <c r="AI11" s="402"/>
      <c r="AJ11" s="402"/>
      <c r="AK11" s="122"/>
      <c r="AL11" s="122"/>
      <c r="AM11" s="124"/>
    </row>
    <row r="12" spans="1:39" ht="19.5" customHeight="1">
      <c r="A12" s="388" t="s">
        <v>20</v>
      </c>
      <c r="B12" s="388"/>
      <c r="C12" s="366" t="s">
        <v>421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8" t="s">
        <v>422</v>
      </c>
      <c r="AD12" s="368"/>
      <c r="AE12" s="368"/>
      <c r="AF12" s="368"/>
      <c r="AG12" s="402"/>
      <c r="AH12" s="402"/>
      <c r="AI12" s="402"/>
      <c r="AJ12" s="402"/>
      <c r="AK12" s="122"/>
      <c r="AL12" s="122"/>
      <c r="AM12" s="124"/>
    </row>
    <row r="13" spans="1:39" s="3" customFormat="1" ht="19.5" customHeight="1">
      <c r="A13" s="387" t="s">
        <v>23</v>
      </c>
      <c r="B13" s="387"/>
      <c r="C13" s="401" t="s">
        <v>423</v>
      </c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369" t="s">
        <v>424</v>
      </c>
      <c r="AD13" s="369"/>
      <c r="AE13" s="369"/>
      <c r="AF13" s="369"/>
      <c r="AG13" s="402"/>
      <c r="AH13" s="402"/>
      <c r="AI13" s="402"/>
      <c r="AJ13" s="402"/>
      <c r="AK13" s="123"/>
      <c r="AL13" s="123"/>
      <c r="AM13" s="203"/>
    </row>
    <row r="14" spans="1:39" ht="19.5" customHeight="1">
      <c r="A14" s="387" t="s">
        <v>26</v>
      </c>
      <c r="B14" s="387"/>
      <c r="C14" s="401" t="s">
        <v>425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369" t="s">
        <v>426</v>
      </c>
      <c r="AD14" s="369"/>
      <c r="AE14" s="369"/>
      <c r="AF14" s="369"/>
      <c r="AG14" s="402"/>
      <c r="AH14" s="402"/>
      <c r="AI14" s="402"/>
      <c r="AJ14" s="402"/>
      <c r="AK14" s="122"/>
      <c r="AL14" s="122"/>
      <c r="AM14" s="124"/>
    </row>
    <row r="15" spans="1:39" ht="19.5" customHeight="1">
      <c r="A15" s="387" t="s">
        <v>29</v>
      </c>
      <c r="B15" s="387"/>
      <c r="C15" s="365" t="s">
        <v>427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9" t="s">
        <v>428</v>
      </c>
      <c r="AD15" s="369"/>
      <c r="AE15" s="369"/>
      <c r="AF15" s="369"/>
      <c r="AG15" s="402"/>
      <c r="AH15" s="402"/>
      <c r="AI15" s="402"/>
      <c r="AJ15" s="402"/>
      <c r="AK15" s="122"/>
      <c r="AL15" s="122"/>
      <c r="AM15" s="124"/>
    </row>
    <row r="16" spans="1:39" ht="19.5" customHeight="1">
      <c r="A16" s="387" t="s">
        <v>32</v>
      </c>
      <c r="B16" s="387"/>
      <c r="C16" s="365" t="s">
        <v>429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9" t="s">
        <v>430</v>
      </c>
      <c r="AD16" s="369"/>
      <c r="AE16" s="369"/>
      <c r="AF16" s="369"/>
      <c r="AG16" s="402"/>
      <c r="AH16" s="402"/>
      <c r="AI16" s="402"/>
      <c r="AJ16" s="402"/>
      <c r="AK16" s="122"/>
      <c r="AL16" s="122"/>
      <c r="AM16" s="124"/>
    </row>
    <row r="17" spans="1:39" ht="19.5" customHeight="1">
      <c r="A17" s="388" t="s">
        <v>35</v>
      </c>
      <c r="B17" s="388"/>
      <c r="C17" s="403" t="s">
        <v>431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368" t="s">
        <v>432</v>
      </c>
      <c r="AD17" s="368"/>
      <c r="AE17" s="368"/>
      <c r="AF17" s="368"/>
      <c r="AG17" s="402"/>
      <c r="AH17" s="402"/>
      <c r="AI17" s="402"/>
      <c r="AJ17" s="402"/>
      <c r="AK17" s="122"/>
      <c r="AL17" s="122"/>
      <c r="AM17" s="124"/>
    </row>
    <row r="18" spans="1:39" ht="19.5" customHeight="1">
      <c r="A18" s="387" t="s">
        <v>38</v>
      </c>
      <c r="B18" s="387"/>
      <c r="C18" s="401" t="s">
        <v>433</v>
      </c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369" t="s">
        <v>434</v>
      </c>
      <c r="AD18" s="369"/>
      <c r="AE18" s="369"/>
      <c r="AF18" s="369"/>
      <c r="AG18" s="402"/>
      <c r="AH18" s="402"/>
      <c r="AI18" s="402"/>
      <c r="AJ18" s="402"/>
      <c r="AK18" s="122"/>
      <c r="AL18" s="122"/>
      <c r="AM18" s="124"/>
    </row>
    <row r="19" spans="1:39" ht="19.5" customHeight="1">
      <c r="A19" s="387" t="s">
        <v>41</v>
      </c>
      <c r="B19" s="387"/>
      <c r="C19" s="401" t="s">
        <v>435</v>
      </c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369" t="s">
        <v>436</v>
      </c>
      <c r="AD19" s="369"/>
      <c r="AE19" s="369"/>
      <c r="AF19" s="369"/>
      <c r="AG19" s="402">
        <f>SUM(AK19:AL19)</f>
        <v>5305473</v>
      </c>
      <c r="AH19" s="402"/>
      <c r="AI19" s="402"/>
      <c r="AJ19" s="402"/>
      <c r="AK19" s="122">
        <v>5305473</v>
      </c>
      <c r="AL19" s="122"/>
      <c r="AM19" s="124"/>
    </row>
    <row r="20" spans="1:39" ht="19.5" customHeight="1">
      <c r="A20" s="387" t="s">
        <v>44</v>
      </c>
      <c r="B20" s="387"/>
      <c r="C20" s="401" t="s">
        <v>437</v>
      </c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369" t="s">
        <v>438</v>
      </c>
      <c r="AD20" s="369"/>
      <c r="AE20" s="369"/>
      <c r="AF20" s="369"/>
      <c r="AG20" s="402">
        <f>SUM(AK20:AL20)</f>
        <v>93253712</v>
      </c>
      <c r="AH20" s="402"/>
      <c r="AI20" s="402"/>
      <c r="AJ20" s="402"/>
      <c r="AK20" s="122">
        <v>93253712</v>
      </c>
      <c r="AL20" s="122"/>
      <c r="AM20" s="124"/>
    </row>
    <row r="21" spans="1:39" ht="19.5" customHeight="1">
      <c r="A21" s="387" t="s">
        <v>47</v>
      </c>
      <c r="B21" s="387"/>
      <c r="C21" s="401" t="s">
        <v>439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369" t="s">
        <v>440</v>
      </c>
      <c r="AD21" s="369"/>
      <c r="AE21" s="369"/>
      <c r="AF21" s="369"/>
      <c r="AG21" s="402"/>
      <c r="AH21" s="402"/>
      <c r="AI21" s="402"/>
      <c r="AJ21" s="402"/>
      <c r="AK21" s="122"/>
      <c r="AL21" s="122"/>
      <c r="AM21" s="124"/>
    </row>
    <row r="22" spans="1:39" ht="19.5" customHeight="1">
      <c r="A22" s="387" t="s">
        <v>50</v>
      </c>
      <c r="B22" s="387"/>
      <c r="C22" s="401" t="s">
        <v>441</v>
      </c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369" t="s">
        <v>442</v>
      </c>
      <c r="AD22" s="369"/>
      <c r="AE22" s="369"/>
      <c r="AF22" s="369"/>
      <c r="AG22" s="402"/>
      <c r="AH22" s="402"/>
      <c r="AI22" s="402"/>
      <c r="AJ22" s="402"/>
      <c r="AK22" s="122"/>
      <c r="AL22" s="122"/>
      <c r="AM22" s="124"/>
    </row>
    <row r="23" spans="1:39" ht="19.5" customHeight="1">
      <c r="A23" s="387" t="s">
        <v>53</v>
      </c>
      <c r="B23" s="387"/>
      <c r="C23" s="401" t="s">
        <v>443</v>
      </c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369" t="s">
        <v>444</v>
      </c>
      <c r="AD23" s="369"/>
      <c r="AE23" s="369"/>
      <c r="AF23" s="369"/>
      <c r="AG23" s="402"/>
      <c r="AH23" s="402"/>
      <c r="AI23" s="402"/>
      <c r="AJ23" s="402"/>
      <c r="AK23" s="122"/>
      <c r="AL23" s="122"/>
      <c r="AM23" s="124"/>
    </row>
    <row r="24" spans="1:39" ht="19.5" customHeight="1">
      <c r="A24" s="388" t="s">
        <v>56</v>
      </c>
      <c r="B24" s="388"/>
      <c r="C24" s="403" t="s">
        <v>445</v>
      </c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368" t="s">
        <v>446</v>
      </c>
      <c r="AD24" s="368"/>
      <c r="AE24" s="368"/>
      <c r="AF24" s="368"/>
      <c r="AG24" s="402">
        <f>SUM(AK24:AL24)</f>
        <v>98559185</v>
      </c>
      <c r="AH24" s="402"/>
      <c r="AI24" s="402"/>
      <c r="AJ24" s="402"/>
      <c r="AK24" s="122">
        <f>SUM(AK19:AK23)</f>
        <v>98559185</v>
      </c>
      <c r="AL24" s="122"/>
      <c r="AM24" s="124"/>
    </row>
    <row r="25" spans="1:39" ht="19.5" customHeight="1">
      <c r="A25" s="387" t="s">
        <v>59</v>
      </c>
      <c r="B25" s="387"/>
      <c r="C25" s="401" t="s">
        <v>447</v>
      </c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369" t="s">
        <v>448</v>
      </c>
      <c r="AD25" s="369"/>
      <c r="AE25" s="369"/>
      <c r="AF25" s="369"/>
      <c r="AG25" s="402"/>
      <c r="AH25" s="402"/>
      <c r="AI25" s="402"/>
      <c r="AJ25" s="402"/>
      <c r="AK25" s="122"/>
      <c r="AL25" s="122"/>
      <c r="AM25" s="124"/>
    </row>
    <row r="26" spans="1:39" ht="19.5" customHeight="1">
      <c r="A26" s="387" t="s">
        <v>62</v>
      </c>
      <c r="B26" s="387"/>
      <c r="C26" s="365" t="s">
        <v>449</v>
      </c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9" t="s">
        <v>450</v>
      </c>
      <c r="AD26" s="369"/>
      <c r="AE26" s="369"/>
      <c r="AF26" s="369"/>
      <c r="AG26" s="402"/>
      <c r="AH26" s="402"/>
      <c r="AI26" s="402"/>
      <c r="AJ26" s="402"/>
      <c r="AK26" s="122"/>
      <c r="AL26" s="122"/>
      <c r="AM26" s="124"/>
    </row>
    <row r="27" spans="1:39" ht="19.5" customHeight="1">
      <c r="A27" s="387" t="s">
        <v>65</v>
      </c>
      <c r="B27" s="387"/>
      <c r="C27" s="401" t="s">
        <v>451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369" t="s">
        <v>452</v>
      </c>
      <c r="AD27" s="369"/>
      <c r="AE27" s="369"/>
      <c r="AF27" s="369"/>
      <c r="AG27" s="402"/>
      <c r="AH27" s="402"/>
      <c r="AI27" s="402"/>
      <c r="AJ27" s="402"/>
      <c r="AK27" s="122"/>
      <c r="AL27" s="122"/>
      <c r="AM27" s="124"/>
    </row>
    <row r="28" spans="1:39" ht="19.5" customHeight="1">
      <c r="A28" s="387" t="s">
        <v>68</v>
      </c>
      <c r="B28" s="387"/>
      <c r="C28" s="401" t="s">
        <v>453</v>
      </c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369" t="s">
        <v>454</v>
      </c>
      <c r="AD28" s="369"/>
      <c r="AE28" s="369"/>
      <c r="AF28" s="369"/>
      <c r="AG28" s="402"/>
      <c r="AH28" s="402"/>
      <c r="AI28" s="402"/>
      <c r="AJ28" s="402"/>
      <c r="AK28" s="122"/>
      <c r="AL28" s="122"/>
      <c r="AM28" s="124"/>
    </row>
    <row r="29" spans="1:39" ht="19.5" customHeight="1">
      <c r="A29" s="388" t="s">
        <v>71</v>
      </c>
      <c r="B29" s="388"/>
      <c r="C29" s="403" t="s">
        <v>455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368" t="s">
        <v>456</v>
      </c>
      <c r="AD29" s="368"/>
      <c r="AE29" s="368"/>
      <c r="AF29" s="368"/>
      <c r="AG29" s="402"/>
      <c r="AH29" s="402"/>
      <c r="AI29" s="402"/>
      <c r="AJ29" s="402"/>
      <c r="AK29" s="122"/>
      <c r="AL29" s="122"/>
      <c r="AM29" s="124"/>
    </row>
    <row r="30" spans="1:39" ht="19.5" customHeight="1">
      <c r="A30" s="387" t="s">
        <v>74</v>
      </c>
      <c r="B30" s="387"/>
      <c r="C30" s="365" t="s">
        <v>457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9" t="s">
        <v>458</v>
      </c>
      <c r="AD30" s="369"/>
      <c r="AE30" s="369"/>
      <c r="AF30" s="369"/>
      <c r="AG30" s="400"/>
      <c r="AH30" s="400"/>
      <c r="AI30" s="400"/>
      <c r="AJ30" s="400"/>
      <c r="AK30" s="122"/>
      <c r="AL30" s="122"/>
      <c r="AM30" s="124"/>
    </row>
    <row r="31" spans="1:39" ht="19.5" customHeight="1">
      <c r="A31" s="388" t="s">
        <v>77</v>
      </c>
      <c r="B31" s="388"/>
      <c r="C31" s="403" t="s">
        <v>459</v>
      </c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368" t="s">
        <v>460</v>
      </c>
      <c r="AD31" s="368"/>
      <c r="AE31" s="368"/>
      <c r="AF31" s="368"/>
      <c r="AG31" s="402">
        <f>SUM(AK31:AL31)</f>
        <v>98559185</v>
      </c>
      <c r="AH31" s="402"/>
      <c r="AI31" s="402"/>
      <c r="AJ31" s="402"/>
      <c r="AK31" s="122">
        <f>SUM(AK24+AK29)</f>
        <v>98559185</v>
      </c>
      <c r="AL31" s="122">
        <v>0</v>
      </c>
      <c r="AM31" s="122">
        <v>0</v>
      </c>
    </row>
    <row r="32" spans="3:25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sheetProtection/>
  <mergeCells count="107">
    <mergeCell ref="C10:AB10"/>
    <mergeCell ref="AC10:AF10"/>
    <mergeCell ref="A7:B7"/>
    <mergeCell ref="A8:B8"/>
    <mergeCell ref="C8:AB8"/>
    <mergeCell ref="AC8:AF8"/>
    <mergeCell ref="C9:AB9"/>
    <mergeCell ref="AC9:AF9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K1:AL1"/>
    <mergeCell ref="AG6:AJ6"/>
    <mergeCell ref="A6:AF6"/>
    <mergeCell ref="A5:AL5"/>
    <mergeCell ref="A2:AM2"/>
    <mergeCell ref="A3:AM3"/>
    <mergeCell ref="A4:AM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6" r:id="rId1"/>
  <headerFooter alignWithMargins="0">
    <oddHeader>&amp;R4. melléklet</oddHeader>
  </headerFooter>
  <colBreaks count="1" manualBreakCount="1">
    <brk id="39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SheetLayoutView="100" zoomScalePageLayoutView="0" workbookViewId="0" topLeftCell="A13">
      <selection activeCell="A2" sqref="A2:AM2"/>
    </sheetView>
  </sheetViews>
  <sheetFormatPr defaultColWidth="9.140625" defaultRowHeight="15"/>
  <cols>
    <col min="1" max="32" width="2.7109375" style="1" customWidth="1"/>
    <col min="33" max="36" width="2.7109375" style="121" customWidth="1"/>
    <col min="37" max="37" width="11.421875" style="245" customWidth="1"/>
    <col min="38" max="38" width="10.57421875" style="248" customWidth="1"/>
    <col min="39" max="39" width="11.421875" style="121" customWidth="1"/>
    <col min="40" max="46" width="2.7109375" style="1" customWidth="1"/>
    <col min="47" max="16384" width="9.140625" style="1" customWidth="1"/>
  </cols>
  <sheetData>
    <row r="1" spans="37:38" ht="24.75" customHeight="1">
      <c r="AK1" s="404"/>
      <c r="AL1" s="405"/>
    </row>
    <row r="2" spans="1:39" ht="31.5" customHeight="1">
      <c r="A2" s="360" t="s">
        <v>846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</row>
    <row r="3" spans="1:39" ht="31.5" customHeight="1">
      <c r="A3" s="361" t="s">
        <v>802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</row>
    <row r="4" spans="1:39" ht="25.5" customHeight="1">
      <c r="A4" s="362" t="s">
        <v>461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</row>
    <row r="5" spans="1:39" ht="19.5" customHeight="1">
      <c r="A5" s="389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</row>
    <row r="6" spans="1:39" ht="59.25" customHeight="1">
      <c r="A6" s="373" t="s">
        <v>2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92" t="s">
        <v>595</v>
      </c>
      <c r="AH6" s="392"/>
      <c r="AI6" s="392"/>
      <c r="AJ6" s="392"/>
      <c r="AK6" s="118" t="s">
        <v>621</v>
      </c>
      <c r="AL6" s="118" t="s">
        <v>619</v>
      </c>
      <c r="AM6" s="244" t="s">
        <v>770</v>
      </c>
    </row>
    <row r="7" spans="1:39" ht="34.5" customHeight="1">
      <c r="A7" s="376" t="s">
        <v>3</v>
      </c>
      <c r="B7" s="377"/>
      <c r="C7" s="378" t="s">
        <v>4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80" t="s">
        <v>5</v>
      </c>
      <c r="AD7" s="379"/>
      <c r="AE7" s="379"/>
      <c r="AF7" s="379"/>
      <c r="AG7" s="393" t="s">
        <v>6</v>
      </c>
      <c r="AH7" s="409"/>
      <c r="AI7" s="409"/>
      <c r="AJ7" s="409"/>
      <c r="AK7" s="244" t="s">
        <v>618</v>
      </c>
      <c r="AL7" s="244" t="s">
        <v>618</v>
      </c>
      <c r="AM7" s="244" t="s">
        <v>618</v>
      </c>
    </row>
    <row r="8" spans="1:39" ht="12.75">
      <c r="A8" s="371" t="s">
        <v>7</v>
      </c>
      <c r="B8" s="371"/>
      <c r="C8" s="372" t="s">
        <v>8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 t="s">
        <v>9</v>
      </c>
      <c r="AD8" s="372"/>
      <c r="AE8" s="372"/>
      <c r="AF8" s="372"/>
      <c r="AG8" s="391" t="s">
        <v>10</v>
      </c>
      <c r="AH8" s="391"/>
      <c r="AI8" s="391"/>
      <c r="AJ8" s="391"/>
      <c r="AK8" s="119"/>
      <c r="AL8" s="243"/>
      <c r="AM8" s="249"/>
    </row>
    <row r="9" spans="1:39" ht="19.5" customHeight="1">
      <c r="A9" s="387" t="s">
        <v>11</v>
      </c>
      <c r="B9" s="387"/>
      <c r="C9" s="401" t="s">
        <v>462</v>
      </c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369" t="s">
        <v>463</v>
      </c>
      <c r="AD9" s="369"/>
      <c r="AE9" s="369"/>
      <c r="AF9" s="369"/>
      <c r="AG9" s="406">
        <f>SUM(AK9:AL9)</f>
        <v>0</v>
      </c>
      <c r="AH9" s="407"/>
      <c r="AI9" s="407"/>
      <c r="AJ9" s="408"/>
      <c r="AK9" s="119"/>
      <c r="AL9" s="243"/>
      <c r="AM9" s="249"/>
    </row>
    <row r="10" spans="1:39" ht="19.5" customHeight="1">
      <c r="A10" s="387" t="s">
        <v>14</v>
      </c>
      <c r="B10" s="387"/>
      <c r="C10" s="365" t="s">
        <v>464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9" t="s">
        <v>465</v>
      </c>
      <c r="AD10" s="369"/>
      <c r="AE10" s="369"/>
      <c r="AF10" s="369"/>
      <c r="AG10" s="406">
        <f aca="true" t="shared" si="0" ref="AG10:AG17">SUM(AK10:AL10)</f>
        <v>0</v>
      </c>
      <c r="AH10" s="407"/>
      <c r="AI10" s="407"/>
      <c r="AJ10" s="408"/>
      <c r="AK10" s="119"/>
      <c r="AL10" s="243"/>
      <c r="AM10" s="249"/>
    </row>
    <row r="11" spans="1:39" ht="19.5" customHeight="1">
      <c r="A11" s="387" t="s">
        <v>17</v>
      </c>
      <c r="B11" s="387"/>
      <c r="C11" s="401" t="s">
        <v>466</v>
      </c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369" t="s">
        <v>467</v>
      </c>
      <c r="AD11" s="369"/>
      <c r="AE11" s="369"/>
      <c r="AF11" s="369"/>
      <c r="AG11" s="406">
        <f t="shared" si="0"/>
        <v>0</v>
      </c>
      <c r="AH11" s="407"/>
      <c r="AI11" s="407"/>
      <c r="AJ11" s="408"/>
      <c r="AK11" s="119"/>
      <c r="AL11" s="243"/>
      <c r="AM11" s="249"/>
    </row>
    <row r="12" spans="1:39" ht="19.5" customHeight="1">
      <c r="A12" s="388" t="s">
        <v>20</v>
      </c>
      <c r="B12" s="388"/>
      <c r="C12" s="366" t="s">
        <v>468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8" t="s">
        <v>469</v>
      </c>
      <c r="AD12" s="368"/>
      <c r="AE12" s="368"/>
      <c r="AF12" s="368"/>
      <c r="AG12" s="406">
        <f t="shared" si="0"/>
        <v>0</v>
      </c>
      <c r="AH12" s="407"/>
      <c r="AI12" s="407"/>
      <c r="AJ12" s="408"/>
      <c r="AK12" s="119">
        <f>SUM(AK9:AK11)</f>
        <v>0</v>
      </c>
      <c r="AL12" s="243">
        <f>SUM(AL9:AL11)</f>
        <v>0</v>
      </c>
      <c r="AM12" s="249"/>
    </row>
    <row r="13" spans="1:39" ht="19.5" customHeight="1">
      <c r="A13" s="387" t="s">
        <v>23</v>
      </c>
      <c r="B13" s="387"/>
      <c r="C13" s="365" t="s">
        <v>470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9" t="s">
        <v>471</v>
      </c>
      <c r="AD13" s="369"/>
      <c r="AE13" s="369"/>
      <c r="AF13" s="369"/>
      <c r="AG13" s="406">
        <f t="shared" si="0"/>
        <v>0</v>
      </c>
      <c r="AH13" s="407"/>
      <c r="AI13" s="407"/>
      <c r="AJ13" s="408"/>
      <c r="AK13" s="119"/>
      <c r="AL13" s="243"/>
      <c r="AM13" s="249"/>
    </row>
    <row r="14" spans="1:39" ht="19.5" customHeight="1">
      <c r="A14" s="387" t="s">
        <v>26</v>
      </c>
      <c r="B14" s="387"/>
      <c r="C14" s="401" t="s">
        <v>472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369" t="s">
        <v>473</v>
      </c>
      <c r="AD14" s="369"/>
      <c r="AE14" s="369"/>
      <c r="AF14" s="369"/>
      <c r="AG14" s="406">
        <f t="shared" si="0"/>
        <v>0</v>
      </c>
      <c r="AH14" s="407"/>
      <c r="AI14" s="407"/>
      <c r="AJ14" s="408"/>
      <c r="AK14" s="119"/>
      <c r="AL14" s="243"/>
      <c r="AM14" s="249"/>
    </row>
    <row r="15" spans="1:39" ht="19.5" customHeight="1">
      <c r="A15" s="387" t="s">
        <v>29</v>
      </c>
      <c r="B15" s="387"/>
      <c r="C15" s="365" t="s">
        <v>474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9" t="s">
        <v>475</v>
      </c>
      <c r="AD15" s="369"/>
      <c r="AE15" s="369"/>
      <c r="AF15" s="369"/>
      <c r="AG15" s="406">
        <f t="shared" si="0"/>
        <v>0</v>
      </c>
      <c r="AH15" s="407"/>
      <c r="AI15" s="407"/>
      <c r="AJ15" s="408"/>
      <c r="AK15" s="119"/>
      <c r="AL15" s="243"/>
      <c r="AM15" s="249"/>
    </row>
    <row r="16" spans="1:39" ht="19.5" customHeight="1">
      <c r="A16" s="387" t="s">
        <v>32</v>
      </c>
      <c r="B16" s="387"/>
      <c r="C16" s="401" t="s">
        <v>476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369" t="s">
        <v>477</v>
      </c>
      <c r="AD16" s="369"/>
      <c r="AE16" s="369"/>
      <c r="AF16" s="369"/>
      <c r="AG16" s="406">
        <f t="shared" si="0"/>
        <v>0</v>
      </c>
      <c r="AH16" s="407"/>
      <c r="AI16" s="407"/>
      <c r="AJ16" s="408"/>
      <c r="AK16" s="119"/>
      <c r="AL16" s="243"/>
      <c r="AM16" s="249"/>
    </row>
    <row r="17" spans="1:39" s="3" customFormat="1" ht="19.5" customHeight="1">
      <c r="A17" s="388" t="s">
        <v>35</v>
      </c>
      <c r="B17" s="388"/>
      <c r="C17" s="403" t="s">
        <v>478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368" t="s">
        <v>479</v>
      </c>
      <c r="AD17" s="368"/>
      <c r="AE17" s="368"/>
      <c r="AF17" s="368"/>
      <c r="AG17" s="406">
        <f t="shared" si="0"/>
        <v>0</v>
      </c>
      <c r="AH17" s="407"/>
      <c r="AI17" s="407"/>
      <c r="AJ17" s="408"/>
      <c r="AK17" s="120">
        <f>SUM(AK9:AK16)</f>
        <v>0</v>
      </c>
      <c r="AL17" s="246">
        <f>SUM(AL9:AL16)</f>
        <v>0</v>
      </c>
      <c r="AM17" s="250"/>
    </row>
    <row r="18" spans="1:39" s="3" customFormat="1" ht="19.5" customHeight="1">
      <c r="A18" s="387" t="s">
        <v>38</v>
      </c>
      <c r="B18" s="387"/>
      <c r="C18" s="369" t="s">
        <v>480</v>
      </c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 t="s">
        <v>481</v>
      </c>
      <c r="AD18" s="369"/>
      <c r="AE18" s="369"/>
      <c r="AF18" s="369"/>
      <c r="AG18" s="406">
        <f>SUM(AK18:AM18)</f>
        <v>72513212</v>
      </c>
      <c r="AH18" s="407"/>
      <c r="AI18" s="407"/>
      <c r="AJ18" s="408"/>
      <c r="AK18" s="120">
        <v>65424610</v>
      </c>
      <c r="AL18" s="246">
        <v>2245393</v>
      </c>
      <c r="AM18" s="120">
        <v>4843209</v>
      </c>
    </row>
    <row r="19" spans="1:39" s="3" customFormat="1" ht="19.5" customHeight="1">
      <c r="A19" s="387" t="s">
        <v>41</v>
      </c>
      <c r="B19" s="387"/>
      <c r="C19" s="369" t="s">
        <v>482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 t="s">
        <v>483</v>
      </c>
      <c r="AD19" s="369"/>
      <c r="AE19" s="369"/>
      <c r="AF19" s="369"/>
      <c r="AG19" s="406">
        <f aca="true" t="shared" si="1" ref="AG19:AG33">SUM(AK19:AM19)</f>
        <v>0</v>
      </c>
      <c r="AH19" s="407"/>
      <c r="AI19" s="407"/>
      <c r="AJ19" s="408"/>
      <c r="AK19" s="120"/>
      <c r="AL19" s="246"/>
      <c r="AM19" s="250"/>
    </row>
    <row r="20" spans="1:39" s="3" customFormat="1" ht="19.5" customHeight="1">
      <c r="A20" s="388" t="s">
        <v>44</v>
      </c>
      <c r="B20" s="388"/>
      <c r="C20" s="368" t="s">
        <v>484</v>
      </c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 t="s">
        <v>485</v>
      </c>
      <c r="AD20" s="368"/>
      <c r="AE20" s="368"/>
      <c r="AF20" s="368"/>
      <c r="AG20" s="406">
        <f t="shared" si="1"/>
        <v>72513212</v>
      </c>
      <c r="AH20" s="407"/>
      <c r="AI20" s="407"/>
      <c r="AJ20" s="408"/>
      <c r="AK20" s="246">
        <f>SUM(AK18:AK19)</f>
        <v>65424610</v>
      </c>
      <c r="AL20" s="246">
        <f>SUM(AL18:AL19)</f>
        <v>2245393</v>
      </c>
      <c r="AM20" s="246">
        <f>SUM(AM18:AM19)</f>
        <v>4843209</v>
      </c>
    </row>
    <row r="21" spans="1:39" s="3" customFormat="1" ht="19.5" customHeight="1">
      <c r="A21" s="387" t="s">
        <v>47</v>
      </c>
      <c r="B21" s="387"/>
      <c r="C21" s="401" t="s">
        <v>486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369" t="s">
        <v>487</v>
      </c>
      <c r="AD21" s="369"/>
      <c r="AE21" s="369"/>
      <c r="AF21" s="369"/>
      <c r="AG21" s="406">
        <f aca="true" t="shared" si="2" ref="AG21:AG26">SUM(AK21:AM21)</f>
        <v>0</v>
      </c>
      <c r="AH21" s="407"/>
      <c r="AI21" s="407"/>
      <c r="AJ21" s="408"/>
      <c r="AK21" s="120"/>
      <c r="AL21" s="246"/>
      <c r="AM21" s="250"/>
    </row>
    <row r="22" spans="1:39" ht="19.5" customHeight="1">
      <c r="A22" s="387" t="s">
        <v>50</v>
      </c>
      <c r="B22" s="387"/>
      <c r="C22" s="401" t="s">
        <v>488</v>
      </c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369" t="s">
        <v>489</v>
      </c>
      <c r="AD22" s="369"/>
      <c r="AE22" s="369"/>
      <c r="AF22" s="369"/>
      <c r="AG22" s="406">
        <f t="shared" si="2"/>
        <v>0</v>
      </c>
      <c r="AH22" s="407"/>
      <c r="AI22" s="407"/>
      <c r="AJ22" s="408"/>
      <c r="AK22" s="119"/>
      <c r="AL22" s="243"/>
      <c r="AM22" s="249"/>
    </row>
    <row r="23" spans="1:39" s="2" customFormat="1" ht="19.5" customHeight="1">
      <c r="A23" s="387" t="s">
        <v>53</v>
      </c>
      <c r="B23" s="387"/>
      <c r="C23" s="401" t="s">
        <v>490</v>
      </c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369" t="s">
        <v>491</v>
      </c>
      <c r="AD23" s="369"/>
      <c r="AE23" s="369"/>
      <c r="AF23" s="369"/>
      <c r="AG23" s="406">
        <f t="shared" si="2"/>
        <v>0</v>
      </c>
      <c r="AH23" s="407"/>
      <c r="AI23" s="407"/>
      <c r="AJ23" s="408"/>
      <c r="AK23" s="119"/>
      <c r="AL23" s="243"/>
      <c r="AM23" s="249"/>
    </row>
    <row r="24" spans="1:39" s="2" customFormat="1" ht="19.5" customHeight="1">
      <c r="A24" s="387" t="s">
        <v>56</v>
      </c>
      <c r="B24" s="387"/>
      <c r="C24" s="401" t="s">
        <v>492</v>
      </c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369" t="s">
        <v>493</v>
      </c>
      <c r="AD24" s="369"/>
      <c r="AE24" s="369"/>
      <c r="AF24" s="369"/>
      <c r="AG24" s="406">
        <f t="shared" si="2"/>
        <v>0</v>
      </c>
      <c r="AH24" s="407"/>
      <c r="AI24" s="407"/>
      <c r="AJ24" s="408"/>
      <c r="AK24" s="119"/>
      <c r="AL24" s="243"/>
      <c r="AM24" s="249"/>
    </row>
    <row r="25" spans="1:39" ht="19.5" customHeight="1">
      <c r="A25" s="387" t="s">
        <v>59</v>
      </c>
      <c r="B25" s="387"/>
      <c r="C25" s="365" t="s">
        <v>494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9" t="s">
        <v>495</v>
      </c>
      <c r="AD25" s="369"/>
      <c r="AE25" s="369"/>
      <c r="AF25" s="369"/>
      <c r="AG25" s="406">
        <f t="shared" si="2"/>
        <v>0</v>
      </c>
      <c r="AH25" s="407"/>
      <c r="AI25" s="407"/>
      <c r="AJ25" s="408"/>
      <c r="AK25" s="119"/>
      <c r="AL25" s="243"/>
      <c r="AM25" s="249"/>
    </row>
    <row r="26" spans="1:39" ht="19.5" customHeight="1">
      <c r="A26" s="388" t="s">
        <v>62</v>
      </c>
      <c r="B26" s="388"/>
      <c r="C26" s="366" t="s">
        <v>496</v>
      </c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8" t="s">
        <v>497</v>
      </c>
      <c r="AD26" s="368"/>
      <c r="AE26" s="368"/>
      <c r="AF26" s="368"/>
      <c r="AG26" s="406">
        <f t="shared" si="2"/>
        <v>72513212</v>
      </c>
      <c r="AH26" s="407"/>
      <c r="AI26" s="407"/>
      <c r="AJ26" s="408"/>
      <c r="AK26" s="243">
        <f>SUM(AK12+AK17+AK20+AK21+AK22+AK23+AK24)</f>
        <v>65424610</v>
      </c>
      <c r="AL26" s="243">
        <f>SUM(AL12+AL17+AL20+AL21+AL22+AL23+AL24)</f>
        <v>2245393</v>
      </c>
      <c r="AM26" s="243">
        <f>SUM(AM12+AM17+AM20+AM21+AM22+AM23+AM24)</f>
        <v>4843209</v>
      </c>
    </row>
    <row r="27" spans="1:39" ht="19.5" customHeight="1">
      <c r="A27" s="387" t="s">
        <v>65</v>
      </c>
      <c r="B27" s="387"/>
      <c r="C27" s="365" t="s">
        <v>498</v>
      </c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9" t="s">
        <v>499</v>
      </c>
      <c r="AD27" s="369"/>
      <c r="AE27" s="369"/>
      <c r="AF27" s="369"/>
      <c r="AG27" s="406">
        <f t="shared" si="1"/>
        <v>0</v>
      </c>
      <c r="AH27" s="407"/>
      <c r="AI27" s="407"/>
      <c r="AJ27" s="408"/>
      <c r="AK27" s="119"/>
      <c r="AL27" s="243"/>
      <c r="AM27" s="249"/>
    </row>
    <row r="28" spans="1:39" ht="19.5" customHeight="1">
      <c r="A28" s="387" t="s">
        <v>68</v>
      </c>
      <c r="B28" s="387"/>
      <c r="C28" s="365" t="s">
        <v>500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9" t="s">
        <v>501</v>
      </c>
      <c r="AD28" s="369"/>
      <c r="AE28" s="369"/>
      <c r="AF28" s="369"/>
      <c r="AG28" s="406">
        <f t="shared" si="1"/>
        <v>0</v>
      </c>
      <c r="AH28" s="407"/>
      <c r="AI28" s="407"/>
      <c r="AJ28" s="408"/>
      <c r="AK28" s="119"/>
      <c r="AL28" s="243"/>
      <c r="AM28" s="249"/>
    </row>
    <row r="29" spans="1:39" ht="19.5" customHeight="1">
      <c r="A29" s="387" t="s">
        <v>71</v>
      </c>
      <c r="B29" s="387"/>
      <c r="C29" s="401" t="s">
        <v>502</v>
      </c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369" t="s">
        <v>503</v>
      </c>
      <c r="AD29" s="369"/>
      <c r="AE29" s="369"/>
      <c r="AF29" s="369"/>
      <c r="AG29" s="406">
        <f t="shared" si="1"/>
        <v>0</v>
      </c>
      <c r="AH29" s="407"/>
      <c r="AI29" s="407"/>
      <c r="AJ29" s="408"/>
      <c r="AK29" s="119"/>
      <c r="AL29" s="243"/>
      <c r="AM29" s="249"/>
    </row>
    <row r="30" spans="1:39" s="3" customFormat="1" ht="19.5" customHeight="1">
      <c r="A30" s="387" t="s">
        <v>74</v>
      </c>
      <c r="B30" s="387"/>
      <c r="C30" s="401" t="s">
        <v>504</v>
      </c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369" t="s">
        <v>505</v>
      </c>
      <c r="AD30" s="369"/>
      <c r="AE30" s="369"/>
      <c r="AF30" s="369"/>
      <c r="AG30" s="406">
        <f t="shared" si="1"/>
        <v>0</v>
      </c>
      <c r="AH30" s="407"/>
      <c r="AI30" s="407"/>
      <c r="AJ30" s="408"/>
      <c r="AK30" s="120"/>
      <c r="AL30" s="246"/>
      <c r="AM30" s="250"/>
    </row>
    <row r="31" spans="1:39" ht="19.5" customHeight="1">
      <c r="A31" s="388" t="s">
        <v>77</v>
      </c>
      <c r="B31" s="388"/>
      <c r="C31" s="403" t="s">
        <v>506</v>
      </c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368" t="s">
        <v>507</v>
      </c>
      <c r="AD31" s="368"/>
      <c r="AE31" s="368"/>
      <c r="AF31" s="368"/>
      <c r="AG31" s="406">
        <f t="shared" si="1"/>
        <v>0</v>
      </c>
      <c r="AH31" s="407"/>
      <c r="AI31" s="407"/>
      <c r="AJ31" s="408"/>
      <c r="AK31" s="243">
        <f>SUM(AK27:AK30)</f>
        <v>0</v>
      </c>
      <c r="AL31" s="243">
        <f>SUM(AL27:AL30)</f>
        <v>0</v>
      </c>
      <c r="AM31" s="249"/>
    </row>
    <row r="32" spans="1:39" ht="19.5" customHeight="1">
      <c r="A32" s="387" t="s">
        <v>80</v>
      </c>
      <c r="B32" s="387"/>
      <c r="C32" s="365" t="s">
        <v>508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9" t="s">
        <v>509</v>
      </c>
      <c r="AD32" s="369"/>
      <c r="AE32" s="369"/>
      <c r="AF32" s="369"/>
      <c r="AG32" s="406">
        <f t="shared" si="1"/>
        <v>0</v>
      </c>
      <c r="AH32" s="407"/>
      <c r="AI32" s="407"/>
      <c r="AJ32" s="408"/>
      <c r="AK32" s="119"/>
      <c r="AL32" s="243"/>
      <c r="AM32" s="249"/>
    </row>
    <row r="33" spans="1:39" s="3" customFormat="1" ht="19.5" customHeight="1">
      <c r="A33" s="388" t="s">
        <v>83</v>
      </c>
      <c r="B33" s="388"/>
      <c r="C33" s="403" t="s">
        <v>510</v>
      </c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368" t="s">
        <v>511</v>
      </c>
      <c r="AD33" s="368"/>
      <c r="AE33" s="368"/>
      <c r="AF33" s="368"/>
      <c r="AG33" s="406">
        <f t="shared" si="1"/>
        <v>72513212</v>
      </c>
      <c r="AH33" s="407"/>
      <c r="AI33" s="407"/>
      <c r="AJ33" s="408"/>
      <c r="AK33" s="247">
        <f>SUM(AK26+AK31+AK32)</f>
        <v>65424610</v>
      </c>
      <c r="AL33" s="247">
        <f>SUM(AL26+AL31+AL32)</f>
        <v>2245393</v>
      </c>
      <c r="AM33" s="247">
        <f>SUM(AM26+AM31+AM32)</f>
        <v>4843209</v>
      </c>
    </row>
  </sheetData>
  <sheetProtection/>
  <mergeCells count="115">
    <mergeCell ref="A6:AF6"/>
    <mergeCell ref="AG6:AJ6"/>
    <mergeCell ref="A4:AM4"/>
    <mergeCell ref="A5:AM5"/>
    <mergeCell ref="A2:AM2"/>
    <mergeCell ref="A3:AM3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C29:AB29"/>
    <mergeCell ref="AC29:AF29"/>
    <mergeCell ref="AG29:AJ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2" r:id="rId1"/>
  <headerFooter alignWithMargins="0">
    <oddHeader>&amp;R5.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/>
  <cols>
    <col min="1" max="1" width="9.140625" style="46" customWidth="1"/>
    <col min="2" max="2" width="37.00390625" style="46" customWidth="1"/>
    <col min="3" max="3" width="10.57421875" style="46" customWidth="1"/>
    <col min="4" max="4" width="48.00390625" style="46" customWidth="1"/>
    <col min="5" max="5" width="12.00390625" style="46" customWidth="1"/>
    <col min="6" max="226" width="9.140625" style="6" customWidth="1"/>
    <col min="227" max="227" width="28.57421875" style="6" customWidth="1"/>
    <col min="228" max="228" width="9.140625" style="6" customWidth="1"/>
    <col min="229" max="229" width="30.28125" style="6" customWidth="1"/>
    <col min="230" max="16384" width="9.140625" style="6" customWidth="1"/>
  </cols>
  <sheetData>
    <row r="1" spans="4:5" ht="23.25" customHeight="1">
      <c r="D1" s="410"/>
      <c r="E1" s="410"/>
    </row>
    <row r="2" spans="1:5" ht="31.5" customHeight="1">
      <c r="A2" s="360" t="s">
        <v>846</v>
      </c>
      <c r="B2" s="360"/>
      <c r="C2" s="360"/>
      <c r="D2" s="360"/>
      <c r="E2" s="360"/>
    </row>
    <row r="3" spans="1:5" ht="31.5" customHeight="1">
      <c r="A3" s="414" t="s">
        <v>802</v>
      </c>
      <c r="B3" s="414"/>
      <c r="C3" s="414"/>
      <c r="D3" s="414"/>
      <c r="E3" s="414"/>
    </row>
    <row r="4" spans="1:5" ht="22.5" customHeight="1">
      <c r="A4" s="411" t="s">
        <v>606</v>
      </c>
      <c r="B4" s="411"/>
      <c r="C4" s="411"/>
      <c r="D4" s="411"/>
      <c r="E4" s="411"/>
    </row>
    <row r="5" ht="13.5" thickBot="1"/>
    <row r="6" spans="1:5" ht="13.5" thickBot="1">
      <c r="A6" s="412" t="s">
        <v>3</v>
      </c>
      <c r="B6" s="92" t="s">
        <v>529</v>
      </c>
      <c r="C6" s="93"/>
      <c r="D6" s="92" t="s">
        <v>530</v>
      </c>
      <c r="E6" s="94"/>
    </row>
    <row r="7" spans="1:5" ht="24.75" thickBot="1">
      <c r="A7" s="413"/>
      <c r="B7" s="95" t="s">
        <v>1</v>
      </c>
      <c r="C7" s="96" t="s">
        <v>806</v>
      </c>
      <c r="D7" s="95" t="s">
        <v>1</v>
      </c>
      <c r="E7" s="97" t="s">
        <v>806</v>
      </c>
    </row>
    <row r="8" spans="1:5" ht="13.5" thickBot="1">
      <c r="A8" s="98">
        <v>1</v>
      </c>
      <c r="B8" s="99">
        <v>2</v>
      </c>
      <c r="C8" s="100">
        <v>5</v>
      </c>
      <c r="D8" s="99">
        <v>6</v>
      </c>
      <c r="E8" s="101">
        <v>9</v>
      </c>
    </row>
    <row r="9" spans="1:5" ht="12.75">
      <c r="A9" s="102" t="s">
        <v>7</v>
      </c>
      <c r="B9" s="126" t="s">
        <v>629</v>
      </c>
      <c r="C9" s="127">
        <v>132636822</v>
      </c>
      <c r="D9" s="126" t="s">
        <v>401</v>
      </c>
      <c r="E9" s="128">
        <v>91117244</v>
      </c>
    </row>
    <row r="10" spans="1:5" ht="12.75">
      <c r="A10" s="103" t="s">
        <v>8</v>
      </c>
      <c r="B10" s="129" t="s">
        <v>630</v>
      </c>
      <c r="C10" s="130">
        <v>19585334</v>
      </c>
      <c r="D10" s="129" t="s">
        <v>607</v>
      </c>
      <c r="E10" s="131">
        <v>16168424</v>
      </c>
    </row>
    <row r="11" spans="1:5" ht="12.75">
      <c r="A11" s="103" t="s">
        <v>9</v>
      </c>
      <c r="B11" s="129" t="s">
        <v>631</v>
      </c>
      <c r="C11" s="130"/>
      <c r="D11" s="129" t="s">
        <v>605</v>
      </c>
      <c r="E11" s="131">
        <v>64392753</v>
      </c>
    </row>
    <row r="12" spans="1:5" ht="12.75">
      <c r="A12" s="103" t="s">
        <v>10</v>
      </c>
      <c r="B12" s="132" t="s">
        <v>410</v>
      </c>
      <c r="C12" s="130">
        <v>34480000</v>
      </c>
      <c r="D12" s="129" t="s">
        <v>608</v>
      </c>
      <c r="E12" s="131">
        <v>9664589</v>
      </c>
    </row>
    <row r="13" spans="1:5" ht="12.75">
      <c r="A13" s="103" t="s">
        <v>531</v>
      </c>
      <c r="B13" s="129" t="s">
        <v>632</v>
      </c>
      <c r="C13" s="130">
        <v>315000</v>
      </c>
      <c r="D13" s="129" t="s">
        <v>404</v>
      </c>
      <c r="E13" s="131">
        <v>40319255</v>
      </c>
    </row>
    <row r="14" spans="1:5" ht="13.5" thickBot="1">
      <c r="A14" s="103" t="s">
        <v>532</v>
      </c>
      <c r="B14" s="129" t="s">
        <v>633</v>
      </c>
      <c r="C14" s="133">
        <v>31076802</v>
      </c>
      <c r="D14" s="129"/>
      <c r="E14" s="131"/>
    </row>
    <row r="15" spans="1:5" ht="13.5" thickBot="1">
      <c r="A15" s="105" t="s">
        <v>542</v>
      </c>
      <c r="B15" s="134" t="s">
        <v>538</v>
      </c>
      <c r="C15" s="135">
        <f>SUM(C9:C14)</f>
        <v>218093958</v>
      </c>
      <c r="D15" s="136" t="s">
        <v>539</v>
      </c>
      <c r="E15" s="137">
        <f>SUM(E9:E14)</f>
        <v>221662265</v>
      </c>
    </row>
    <row r="16" spans="1:5" ht="25.5">
      <c r="A16" s="106" t="s">
        <v>543</v>
      </c>
      <c r="B16" s="138" t="s">
        <v>640</v>
      </c>
      <c r="C16" s="139"/>
      <c r="D16" s="129" t="s">
        <v>623</v>
      </c>
      <c r="E16" s="140"/>
    </row>
    <row r="17" spans="1:5" ht="12.75">
      <c r="A17" s="107" t="s">
        <v>544</v>
      </c>
      <c r="B17" s="129" t="s">
        <v>634</v>
      </c>
      <c r="C17" s="141">
        <v>8873780</v>
      </c>
      <c r="D17" s="129" t="s">
        <v>624</v>
      </c>
      <c r="E17" s="142"/>
    </row>
    <row r="18" spans="1:5" ht="12.75">
      <c r="A18" s="103" t="s">
        <v>545</v>
      </c>
      <c r="B18" s="129" t="s">
        <v>635</v>
      </c>
      <c r="C18" s="143"/>
      <c r="D18" s="129" t="s">
        <v>541</v>
      </c>
      <c r="E18" s="142"/>
    </row>
    <row r="19" spans="1:5" ht="12.75">
      <c r="A19" s="103" t="s">
        <v>546</v>
      </c>
      <c r="B19" s="129" t="s">
        <v>636</v>
      </c>
      <c r="C19" s="143">
        <v>0</v>
      </c>
      <c r="D19" s="129" t="s">
        <v>609</v>
      </c>
      <c r="E19" s="142"/>
    </row>
    <row r="20" spans="1:5" ht="12.75">
      <c r="A20" s="103" t="s">
        <v>547</v>
      </c>
      <c r="B20" s="129" t="s">
        <v>637</v>
      </c>
      <c r="C20" s="143"/>
      <c r="D20" s="144" t="s">
        <v>625</v>
      </c>
      <c r="E20" s="142"/>
    </row>
    <row r="21" spans="1:5" ht="12.75">
      <c r="A21" s="103" t="s">
        <v>548</v>
      </c>
      <c r="B21" s="138" t="s">
        <v>641</v>
      </c>
      <c r="C21" s="143"/>
      <c r="D21" s="129" t="s">
        <v>626</v>
      </c>
      <c r="E21" s="142"/>
    </row>
    <row r="22" spans="1:5" ht="12.75">
      <c r="A22" s="108" t="s">
        <v>549</v>
      </c>
      <c r="B22" s="129" t="s">
        <v>638</v>
      </c>
      <c r="C22" s="139"/>
      <c r="D22" s="126" t="s">
        <v>627</v>
      </c>
      <c r="E22" s="140"/>
    </row>
    <row r="23" spans="1:5" ht="12.75">
      <c r="A23" s="103" t="s">
        <v>550</v>
      </c>
      <c r="B23" s="126" t="s">
        <v>639</v>
      </c>
      <c r="C23" s="143"/>
      <c r="D23" s="129" t="s">
        <v>720</v>
      </c>
      <c r="E23" s="142">
        <v>5305473</v>
      </c>
    </row>
    <row r="24" spans="1:5" ht="12.75">
      <c r="A24" s="102" t="s">
        <v>551</v>
      </c>
      <c r="C24" s="145"/>
      <c r="D24" s="126"/>
      <c r="E24" s="146"/>
    </row>
    <row r="25" spans="1:5" ht="12.75">
      <c r="A25" s="109" t="s">
        <v>552</v>
      </c>
      <c r="B25" s="104"/>
      <c r="C25" s="110"/>
      <c r="D25" s="104"/>
      <c r="E25" s="111"/>
    </row>
    <row r="26" spans="1:5" ht="13.5" thickBot="1">
      <c r="A26" s="112" t="s">
        <v>553</v>
      </c>
      <c r="B26" s="113"/>
      <c r="C26" s="114"/>
      <c r="D26" s="113"/>
      <c r="E26" s="115"/>
    </row>
    <row r="27" spans="1:5" ht="13.5" thickBot="1">
      <c r="A27" s="105" t="s">
        <v>610</v>
      </c>
      <c r="B27" s="134" t="s">
        <v>642</v>
      </c>
      <c r="C27" s="135">
        <f>SUM(C17:C23)</f>
        <v>8873780</v>
      </c>
      <c r="D27" s="134" t="s">
        <v>611</v>
      </c>
      <c r="E27" s="137">
        <f>SUM(E16:E26)</f>
        <v>5305473</v>
      </c>
    </row>
    <row r="28" spans="1:5" ht="13.5" thickBot="1">
      <c r="A28" s="105" t="s">
        <v>612</v>
      </c>
      <c r="B28" s="147" t="s">
        <v>643</v>
      </c>
      <c r="C28" s="135">
        <f>SUM(C15+C27)</f>
        <v>226967738</v>
      </c>
      <c r="D28" s="147" t="s">
        <v>628</v>
      </c>
      <c r="E28" s="137">
        <f>E15+E27</f>
        <v>226967738</v>
      </c>
    </row>
    <row r="29" spans="1:5" ht="13.5" thickBot="1">
      <c r="A29" s="105" t="s">
        <v>613</v>
      </c>
      <c r="B29" s="148" t="s">
        <v>554</v>
      </c>
      <c r="C29" s="149"/>
      <c r="D29" s="150" t="s">
        <v>614</v>
      </c>
      <c r="E29" s="151"/>
    </row>
  </sheetData>
  <sheetProtection/>
  <mergeCells count="5">
    <mergeCell ref="D1:E1"/>
    <mergeCell ref="A4:E4"/>
    <mergeCell ref="A6:A7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&amp;R6.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2020-08-12T06:54:02Z</dcterms:modified>
  <cp:category/>
  <cp:version/>
  <cp:contentType/>
  <cp:contentStatus/>
</cp:coreProperties>
</file>