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1"/>
  </bookViews>
  <sheets>
    <sheet name="szervenként" sheetId="1" r:id="rId1"/>
    <sheet name="Önkormányzat" sheetId="2" r:id="rId2"/>
    <sheet name="Polg.mest.Hiv." sheetId="3" r:id="rId3"/>
    <sheet name="Óvoda" sheetId="4" r:id="rId4"/>
  </sheets>
  <definedNames>
    <definedName name="_xlnm.Print_Area" localSheetId="0">'szervenként'!$A$1:$F$77</definedName>
  </definedNames>
  <calcPr fullCalcOnLoad="1"/>
</workbook>
</file>

<file path=xl/sharedStrings.xml><?xml version="1.0" encoding="utf-8"?>
<sst xmlns="http://schemas.openxmlformats.org/spreadsheetml/2006/main" count="223" uniqueCount="165">
  <si>
    <t xml:space="preserve">Az Önkormányzat és a költségvetési szervei kiemelt bevételi előirányzatai </t>
  </si>
  <si>
    <t>Ezer Ft</t>
  </si>
  <si>
    <t>A</t>
  </si>
  <si>
    <t>B</t>
  </si>
  <si>
    <t>D</t>
  </si>
  <si>
    <t>Jogcím</t>
  </si>
  <si>
    <t>Óvoda</t>
  </si>
  <si>
    <t>Polg.Hiv.</t>
  </si>
  <si>
    <t>Önkorm.</t>
  </si>
  <si>
    <t>Összesen</t>
  </si>
  <si>
    <t>I. Működési bevételek</t>
  </si>
  <si>
    <t>1. Kapott támogatás (irányító szervtől) működési</t>
  </si>
  <si>
    <t xml:space="preserve">2. Működési célú támogatási bevétel </t>
  </si>
  <si>
    <t>elkülönített állami pénzalapból</t>
  </si>
  <si>
    <t>társadalombiztosítás pénzügyi alapjaiból</t>
  </si>
  <si>
    <t>helyi önkormányzattól</t>
  </si>
  <si>
    <t>többcélú kistérségi társulástól</t>
  </si>
  <si>
    <t>jogi személyű társulástól</t>
  </si>
  <si>
    <t>térségi fejlesztési tanácstól</t>
  </si>
  <si>
    <t>az áht központi alrend.belülről kapott EU-s forrásból</t>
  </si>
  <si>
    <t>3. Közhatalmi bevételek</t>
  </si>
  <si>
    <t>3.1. Igazgatási szolgáltatási díjbevétel</t>
  </si>
  <si>
    <t>3.2. Helyi adók</t>
  </si>
  <si>
    <t>építményadó</t>
  </si>
  <si>
    <t>telekadó</t>
  </si>
  <si>
    <t>iparűzési adó</t>
  </si>
  <si>
    <t>3.3. Átengedett közp.adók</t>
  </si>
  <si>
    <t>gépjárműadó</t>
  </si>
  <si>
    <t>termőföld bérbead.adó</t>
  </si>
  <si>
    <t>3.4. Bírságok, pótlékok és egyéb sajátos bevételek</t>
  </si>
  <si>
    <t>Pótlékok</t>
  </si>
  <si>
    <t>egyéb sajátos bevételek</t>
  </si>
  <si>
    <t xml:space="preserve">4. Intézményi működési bevételek </t>
  </si>
  <si>
    <t xml:space="preserve">áru és készlet értékesítés </t>
  </si>
  <si>
    <t>szolgáltatások ellenértéke</t>
  </si>
  <si>
    <t xml:space="preserve">bérleti díj bevétel </t>
  </si>
  <si>
    <t>intézményi ellátási díj</t>
  </si>
  <si>
    <t xml:space="preserve">alkalmazottak térítése </t>
  </si>
  <si>
    <t>Áfa bevétel</t>
  </si>
  <si>
    <t xml:space="preserve">hozam és kamatbevételek </t>
  </si>
  <si>
    <t xml:space="preserve">5. Működési támogatások: </t>
  </si>
  <si>
    <t>6. Működési célú pénzeszk. átvétel áht-n kívülről</t>
  </si>
  <si>
    <t>II. Felhalmozási bevételek</t>
  </si>
  <si>
    <t>1. Kapott támogatás (irányító szervtől) felhalm.</t>
  </si>
  <si>
    <t xml:space="preserve">2. Felhalmozási célú támogatási bevétel </t>
  </si>
  <si>
    <t>3. Felhalmozási és tőkejellegű bevételek</t>
  </si>
  <si>
    <t>3.1 Tárgyi eszköz és imm. jav. ért.</t>
  </si>
  <si>
    <t>3.2. Pénzügyi befektetések bevételei</t>
  </si>
  <si>
    <t>4. Felhalmozási támogatások</t>
  </si>
  <si>
    <t>4.1 Központosított előirányzatokból fejlesztési célúak</t>
  </si>
  <si>
    <t xml:space="preserve">4.2 Fejlesztési célú támogatások </t>
  </si>
  <si>
    <t>5. Felhalmozási célú pénzeszk. átvétel áht-n kívülről</t>
  </si>
  <si>
    <t>III. Támogatási kölcsönök visszatérülése, igénybevétele</t>
  </si>
  <si>
    <t>1. kapott kölcsönök</t>
  </si>
  <si>
    <t xml:space="preserve">2. nyújtott kölcsönök visszatérülései </t>
  </si>
  <si>
    <t xml:space="preserve">IV. Előző évi pénzmaradvány igénybevétele  </t>
  </si>
  <si>
    <t>A. Költségvetési bevételek összesen                                 = I. +II.+III.+IV. :</t>
  </si>
  <si>
    <t>Költségvetési bevételek és kiadások egyenlege:         A. - B.</t>
  </si>
  <si>
    <t>V. Költségvetési hiány belső finanszírozása</t>
  </si>
  <si>
    <t>1. Előző évek pénzmaradványának igénybevétele</t>
  </si>
  <si>
    <t>működési célra</t>
  </si>
  <si>
    <t xml:space="preserve">felhalmozási célra </t>
  </si>
  <si>
    <t>2. Lekötött betét visszavonása</t>
  </si>
  <si>
    <t>VI. Költségvetési többlet felh.szolgáló finanszírozási célú pénzügyi műveletek bevételei</t>
  </si>
  <si>
    <t>működési célú</t>
  </si>
  <si>
    <t>felhalmozási célú</t>
  </si>
  <si>
    <t xml:space="preserve">Bevételek mindösszesen: </t>
  </si>
  <si>
    <t>5.1 Költségvetési támogatás</t>
  </si>
  <si>
    <t>C</t>
  </si>
  <si>
    <t xml:space="preserve">E </t>
  </si>
  <si>
    <t>jogi szem.társ</t>
  </si>
  <si>
    <t>Kulcs Községi Önkormányzat</t>
  </si>
  <si>
    <t>Ezer Ft-ban</t>
  </si>
  <si>
    <t>Eredeti ei.</t>
  </si>
  <si>
    <t>Módosított ei.</t>
  </si>
  <si>
    <t>Teljesítés</t>
  </si>
  <si>
    <t>1.Működési bevételek</t>
  </si>
  <si>
    <t>1.1. Közhatalmi bevételek</t>
  </si>
  <si>
    <t>Egyéb közhatalmi bevételek</t>
  </si>
  <si>
    <t>1.2. Egyéb saját bevétel</t>
  </si>
  <si>
    <t>közvetített szolgáltatások ellenértéke</t>
  </si>
  <si>
    <t>tulajdonosi bevételek</t>
  </si>
  <si>
    <t>egyéb működési bevételek</t>
  </si>
  <si>
    <t>készletértékesítés</t>
  </si>
  <si>
    <t>alkalmazott,hallgatók egyéb tér.</t>
  </si>
  <si>
    <t>1.3.  Működési célú Áfa bevételek</t>
  </si>
  <si>
    <t>1.4. Működési célú Kamatbevételek</t>
  </si>
  <si>
    <t>1.5. Biztosító által fizetett kártérítés</t>
  </si>
  <si>
    <t xml:space="preserve">2. Önkormányzatok sajátos működési bevételei </t>
  </si>
  <si>
    <t>2.1. Illetékek</t>
  </si>
  <si>
    <t>2.2. Helyi adók</t>
  </si>
  <si>
    <t>2.3. Átengedett közp.adók</t>
  </si>
  <si>
    <t>Magánszemélyek jövedelemadói</t>
  </si>
  <si>
    <t>2.4.Egyéb áruhasználati és szolgáltatási adók</t>
  </si>
  <si>
    <t>Idegenforgalmi adó</t>
  </si>
  <si>
    <t>2.4. Bírságok, pótlékok és egyéb sajátos bevételek</t>
  </si>
  <si>
    <t xml:space="preserve">3. Működési támogatások: </t>
  </si>
  <si>
    <t xml:space="preserve">3.1 Önkormányzatok működési támogatásai </t>
  </si>
  <si>
    <t>Általános támogatás</t>
  </si>
  <si>
    <t>Köznevelési feladatok támogatása</t>
  </si>
  <si>
    <t>Szociális, gyermekjóléti és gyermekétkeztetési támogatás</t>
  </si>
  <si>
    <t>Kúltúrális feladatok támogatása</t>
  </si>
  <si>
    <t>3.2 Központosított előirányzatokból működési célúak</t>
  </si>
  <si>
    <t>3.3 Helyi önkormányzatok kiegészítő támogatása</t>
  </si>
  <si>
    <t>3.5 Normatív kötött felhasználású támogatások</t>
  </si>
  <si>
    <t>4. Egyéb működési bevételek</t>
  </si>
  <si>
    <t>4.1 Támogatás értékű működési bevételek össz.</t>
  </si>
  <si>
    <t xml:space="preserve">           társadalombiztosítási alaptól</t>
  </si>
  <si>
    <t xml:space="preserve">           Elkülönített állami pénzalapok</t>
  </si>
  <si>
    <t>4.2 Működési célú pénzeszk. átvétel áht-n kívülről</t>
  </si>
  <si>
    <t xml:space="preserve">ebből:  egyéb vállalkozástól </t>
  </si>
  <si>
    <t xml:space="preserve">           háztartásoktól</t>
  </si>
  <si>
    <t xml:space="preserve">          non-profit szervezetektől</t>
  </si>
  <si>
    <t>4.3. Előző évi költségvetési kiegészítések</t>
  </si>
  <si>
    <t>1. Felhalmozási és tőkejellegű bevételek</t>
  </si>
  <si>
    <t>1.1 Tárgyi eszköz és imm. jav. ért.</t>
  </si>
  <si>
    <t>1.2. Ingatlanok értékesítése</t>
  </si>
  <si>
    <t>1.3. Pénzügyi befektetések bevételei</t>
  </si>
  <si>
    <t>2. Felhalmozási támogatások</t>
  </si>
  <si>
    <t>2.1 Központosított előirányzatokból fejlesztési célúak</t>
  </si>
  <si>
    <t xml:space="preserve">2.2 Fejlesztési célú támogatások </t>
  </si>
  <si>
    <t>3. Egyéb felhalmozási bevételek</t>
  </si>
  <si>
    <t>3.1. Támogatás értékű felhalmozási bevételek össz.</t>
  </si>
  <si>
    <t>ebből:   beruh. bev. fejezeti kezelésű előirányzattól</t>
  </si>
  <si>
    <t xml:space="preserve">            beruh. bev. Államháztartáson belülről</t>
  </si>
  <si>
    <t xml:space="preserve">          támogatás ért. felh. bev. Központi ktgvet.szervtől</t>
  </si>
  <si>
    <t xml:space="preserve">           Előző évi ktgvet.visszatérülések</t>
  </si>
  <si>
    <t>3.2. Felhalmozási célú pénzeszk. átvétel áht-n kívülről</t>
  </si>
  <si>
    <t>Vt támogatás, kölcsön visszatr. háztartásoktól</t>
  </si>
  <si>
    <t>beruházási célú pénzeszk. átvétel háztartásoktól</t>
  </si>
  <si>
    <t>III. Támogatási kölcsönök visszatérülése, igénybevétele, alap- és vállalkozási tevékenység közötti elszámolások</t>
  </si>
  <si>
    <t>Támogatási kölcsönök visszatérülése</t>
  </si>
  <si>
    <t>IV. Finanszírozási bevételek</t>
  </si>
  <si>
    <t>4.1. Előző évi költségvetési maradvány igénybevétele</t>
  </si>
  <si>
    <t>B. Költségvetési bevételek összesen                                 = I. +II.+III.+IV. :</t>
  </si>
  <si>
    <t>Polgármesteri Hivatal</t>
  </si>
  <si>
    <t>igazgatási szolgáltatási díj</t>
  </si>
  <si>
    <t>egyéb működési bevétel</t>
  </si>
  <si>
    <t>bérleti és lizingdíj</t>
  </si>
  <si>
    <t>alkalmazottak ellátás díjbev.</t>
  </si>
  <si>
    <t>köt.bírságból származó bev.</t>
  </si>
  <si>
    <t>II. finanszírozási bevételek</t>
  </si>
  <si>
    <t>2.1 Finanszírozási bevételek</t>
  </si>
  <si>
    <t>III. Felhalmozási bevételek</t>
  </si>
  <si>
    <t>3.1. Egyéb tárgyi eszköz értékesítése</t>
  </si>
  <si>
    <t>B. Költségvetési bevételek összesen                                 = I. +II.+III.:</t>
  </si>
  <si>
    <t>Kulcsi Százholdas Pagony Óvoda és Bölcsöde</t>
  </si>
  <si>
    <t>1.működési bevételek</t>
  </si>
  <si>
    <t>1.1. Hatósági jogkörhöz köthető bevételek</t>
  </si>
  <si>
    <t>1.3. Működési célú Áfa bevételek</t>
  </si>
  <si>
    <t>1.4. Működséi célú Kamatbevételek</t>
  </si>
  <si>
    <t>ebből:   háztartásoktól</t>
  </si>
  <si>
    <t>Költségvetési bevételek összesen   = I. + II.</t>
  </si>
  <si>
    <t>2.2 Előző évi kvi maradvány igénybevétele</t>
  </si>
  <si>
    <t>1.5. Egyéb működési bevételek</t>
  </si>
  <si>
    <t>1.5. ÁFA visszatérítés</t>
  </si>
  <si>
    <t>2.2. Előző évi kvi maradvány igénybevétele</t>
  </si>
  <si>
    <t>Fogyasztási adó</t>
  </si>
  <si>
    <t>1.6. Egyéb működési bevételek</t>
  </si>
  <si>
    <t>3.4 Elszámolásból származó bevételek</t>
  </si>
  <si>
    <t>biztosító kártérítésse</t>
  </si>
  <si>
    <t>ebből:  helyi önkormányzattól</t>
  </si>
  <si>
    <t xml:space="preserve">            társulástól</t>
  </si>
  <si>
    <t>2017. év módosított</t>
  </si>
  <si>
    <t>2. melléklet az 10/2017. (VIII. 31.)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</si>
</sst>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 horizontal="lef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3" fontId="3" fillId="0" borderId="19" xfId="0" applyNumberFormat="1" applyFont="1" applyBorder="1" applyAlignment="1">
      <alignment vertical="center"/>
    </xf>
    <xf numFmtId="164" fontId="4" fillId="0" borderId="18" xfId="0" applyNumberFormat="1" applyFont="1" applyBorder="1" applyAlignment="1">
      <alignment horizontal="left" vertical="center"/>
    </xf>
    <xf numFmtId="3" fontId="4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3" fillId="0" borderId="22" xfId="0" applyFont="1" applyBorder="1" applyAlignment="1">
      <alignment horizontal="left" vertical="center"/>
    </xf>
    <xf numFmtId="3" fontId="3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/>
    </xf>
    <xf numFmtId="0" fontId="3" fillId="0" borderId="15" xfId="0" applyFont="1" applyBorder="1" applyAlignment="1">
      <alignment horizontal="left" vertical="center"/>
    </xf>
    <xf numFmtId="3" fontId="1" fillId="0" borderId="15" xfId="0" applyNumberFormat="1" applyFont="1" applyBorder="1" applyAlignment="1">
      <alignment vertical="center"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0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3" fontId="0" fillId="0" borderId="28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3" fontId="3" fillId="0" borderId="29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3" fillId="0" borderId="29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horizontal="right" vertical="center"/>
    </xf>
    <xf numFmtId="3" fontId="0" fillId="0" borderId="3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0" fontId="0" fillId="0" borderId="32" xfId="0" applyBorder="1" applyAlignment="1">
      <alignment/>
    </xf>
    <xf numFmtId="0" fontId="3" fillId="0" borderId="32" xfId="0" applyFont="1" applyBorder="1" applyAlignment="1">
      <alignment/>
    </xf>
    <xf numFmtId="3" fontId="1" fillId="0" borderId="3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3" fontId="0" fillId="0" borderId="29" xfId="0" applyNumberFormat="1" applyBorder="1" applyAlignment="1">
      <alignment/>
    </xf>
    <xf numFmtId="0" fontId="3" fillId="0" borderId="29" xfId="0" applyFont="1" applyBorder="1" applyAlignment="1">
      <alignment/>
    </xf>
    <xf numFmtId="3" fontId="3" fillId="0" borderId="29" xfId="0" applyNumberFormat="1" applyFont="1" applyBorder="1" applyAlignment="1">
      <alignment/>
    </xf>
    <xf numFmtId="3" fontId="0" fillId="0" borderId="28" xfId="0" applyNumberFormat="1" applyFont="1" applyBorder="1" applyAlignment="1">
      <alignment horizontal="right" vertical="center"/>
    </xf>
    <xf numFmtId="0" fontId="0" fillId="0" borderId="35" xfId="0" applyFont="1" applyFill="1" applyBorder="1" applyAlignment="1">
      <alignment/>
    </xf>
    <xf numFmtId="0" fontId="0" fillId="0" borderId="27" xfId="0" applyBorder="1" applyAlignment="1">
      <alignment horizontal="left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8" xfId="0" applyFont="1" applyBorder="1" applyAlignment="1">
      <alignment/>
    </xf>
    <xf numFmtId="0" fontId="3" fillId="0" borderId="38" xfId="0" applyFont="1" applyBorder="1" applyAlignment="1">
      <alignment/>
    </xf>
    <xf numFmtId="0" fontId="1" fillId="0" borderId="0" xfId="0" applyFont="1" applyAlignment="1">
      <alignment horizontal="left" vertical="distributed"/>
    </xf>
    <xf numFmtId="0" fontId="2" fillId="0" borderId="0" xfId="0" applyFont="1" applyAlignment="1">
      <alignment/>
    </xf>
    <xf numFmtId="0" fontId="1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0" fillId="0" borderId="41" xfId="0" applyBorder="1" applyAlignment="1">
      <alignment horizontal="left"/>
    </xf>
    <xf numFmtId="0" fontId="0" fillId="0" borderId="41" xfId="0" applyFont="1" applyBorder="1" applyAlignment="1">
      <alignment horizontal="left" vertical="center"/>
    </xf>
    <xf numFmtId="16" fontId="4" fillId="0" borderId="41" xfId="0" applyNumberFormat="1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4" fillId="0" borderId="41" xfId="0" applyFont="1" applyBorder="1" applyAlignment="1">
      <alignment/>
    </xf>
    <xf numFmtId="0" fontId="0" fillId="0" borderId="29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 shrinkToFit="1"/>
    </xf>
    <xf numFmtId="0" fontId="0" fillId="0" borderId="41" xfId="0" applyBorder="1" applyAlignment="1">
      <alignment horizontal="left" vertical="center" wrapText="1"/>
    </xf>
    <xf numFmtId="0" fontId="1" fillId="0" borderId="0" xfId="0" applyFont="1" applyAlignment="1">
      <alignment horizontal="center" vertical="distributed"/>
    </xf>
    <xf numFmtId="0" fontId="1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right" vertical="center"/>
    </xf>
    <xf numFmtId="3" fontId="1" fillId="0" borderId="29" xfId="0" applyNumberFormat="1" applyFont="1" applyFill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0" fontId="2" fillId="0" borderId="29" xfId="0" applyFont="1" applyFill="1" applyBorder="1" applyAlignment="1">
      <alignment/>
    </xf>
    <xf numFmtId="3" fontId="2" fillId="0" borderId="29" xfId="0" applyNumberFormat="1" applyFont="1" applyFill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horizontal="right" vertical="center"/>
    </xf>
    <xf numFmtId="3" fontId="2" fillId="0" borderId="29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/>
    </xf>
    <xf numFmtId="3" fontId="5" fillId="0" borderId="29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44" xfId="0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right" vertical="center"/>
    </xf>
    <xf numFmtId="3" fontId="1" fillId="0" borderId="45" xfId="0" applyNumberFormat="1" applyFont="1" applyFill="1" applyBorder="1" applyAlignment="1">
      <alignment horizontal="right" vertical="center"/>
    </xf>
    <xf numFmtId="3" fontId="5" fillId="0" borderId="45" xfId="0" applyNumberFormat="1" applyFont="1" applyBorder="1" applyAlignment="1">
      <alignment horizontal="right" vertical="center"/>
    </xf>
    <xf numFmtId="0" fontId="2" fillId="0" borderId="45" xfId="0" applyFont="1" applyBorder="1" applyAlignment="1">
      <alignment/>
    </xf>
    <xf numFmtId="3" fontId="2" fillId="0" borderId="45" xfId="0" applyNumberFormat="1" applyFont="1" applyBorder="1" applyAlignment="1">
      <alignment horizontal="right" vertical="center"/>
    </xf>
    <xf numFmtId="3" fontId="5" fillId="0" borderId="45" xfId="0" applyNumberFormat="1" applyFont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right" vertical="center"/>
    </xf>
    <xf numFmtId="3" fontId="5" fillId="0" borderId="45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/>
    </xf>
    <xf numFmtId="3" fontId="2" fillId="0" borderId="45" xfId="0" applyNumberFormat="1" applyFont="1" applyFill="1" applyBorder="1" applyAlignment="1">
      <alignment vertical="center"/>
    </xf>
    <xf numFmtId="3" fontId="5" fillId="0" borderId="45" xfId="0" applyNumberFormat="1" applyFont="1" applyFill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3" fontId="1" fillId="0" borderId="45" xfId="0" applyNumberFormat="1" applyFont="1" applyBorder="1" applyAlignment="1">
      <alignment vertical="center"/>
    </xf>
    <xf numFmtId="3" fontId="1" fillId="0" borderId="45" xfId="0" applyNumberFormat="1" applyFont="1" applyBorder="1" applyAlignment="1">
      <alignment vertical="center"/>
    </xf>
    <xf numFmtId="3" fontId="2" fillId="0" borderId="45" xfId="0" applyNumberFormat="1" applyFont="1" applyBorder="1" applyAlignment="1">
      <alignment vertical="center"/>
    </xf>
    <xf numFmtId="3" fontId="2" fillId="0" borderId="45" xfId="0" applyNumberFormat="1" applyFont="1" applyBorder="1" applyAlignment="1">
      <alignment vertical="center"/>
    </xf>
    <xf numFmtId="0" fontId="0" fillId="0" borderId="45" xfId="0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3" fontId="1" fillId="0" borderId="47" xfId="0" applyNumberFormat="1" applyFont="1" applyBorder="1" applyAlignment="1">
      <alignment horizontal="right" vertical="center"/>
    </xf>
    <xf numFmtId="0" fontId="1" fillId="0" borderId="47" xfId="0" applyFont="1" applyBorder="1" applyAlignment="1">
      <alignment horizontal="left" vertical="center"/>
    </xf>
    <xf numFmtId="0" fontId="1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3" fontId="5" fillId="0" borderId="47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left"/>
    </xf>
    <xf numFmtId="0" fontId="2" fillId="0" borderId="47" xfId="0" applyFont="1" applyBorder="1" applyAlignment="1">
      <alignment/>
    </xf>
    <xf numFmtId="0" fontId="0" fillId="0" borderId="47" xfId="0" applyFont="1" applyBorder="1" applyAlignment="1">
      <alignment horizontal="left" vertical="center"/>
    </xf>
    <xf numFmtId="3" fontId="2" fillId="0" borderId="47" xfId="0" applyNumberFormat="1" applyFont="1" applyBorder="1" applyAlignment="1">
      <alignment horizontal="right" vertical="center"/>
    </xf>
    <xf numFmtId="3" fontId="5" fillId="0" borderId="47" xfId="0" applyNumberFormat="1" applyFont="1" applyBorder="1" applyAlignment="1">
      <alignment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3" fontId="5" fillId="0" borderId="49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42" xfId="0" applyBorder="1" applyAlignment="1">
      <alignment/>
    </xf>
    <xf numFmtId="0" fontId="0" fillId="0" borderId="46" xfId="0" applyBorder="1" applyAlignment="1">
      <alignment/>
    </xf>
    <xf numFmtId="0" fontId="3" fillId="0" borderId="50" xfId="0" applyFont="1" applyBorder="1" applyAlignment="1">
      <alignment horizontal="left" vertical="center"/>
    </xf>
    <xf numFmtId="3" fontId="1" fillId="0" borderId="51" xfId="0" applyNumberFormat="1" applyFont="1" applyBorder="1" applyAlignment="1">
      <alignment horizontal="right" vertical="center"/>
    </xf>
    <xf numFmtId="3" fontId="1" fillId="0" borderId="52" xfId="0" applyNumberFormat="1" applyFont="1" applyBorder="1" applyAlignment="1">
      <alignment horizontal="right" vertical="center"/>
    </xf>
    <xf numFmtId="0" fontId="0" fillId="0" borderId="47" xfId="0" applyBorder="1" applyAlignment="1">
      <alignment/>
    </xf>
    <xf numFmtId="0" fontId="1" fillId="0" borderId="41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1" fillId="0" borderId="53" xfId="0" applyNumberFormat="1" applyFont="1" applyBorder="1" applyAlignment="1">
      <alignment vertical="center"/>
    </xf>
    <xf numFmtId="3" fontId="2" fillId="0" borderId="53" xfId="0" applyNumberFormat="1" applyFont="1" applyBorder="1" applyAlignment="1">
      <alignment horizontal="right" vertical="center"/>
    </xf>
    <xf numFmtId="3" fontId="2" fillId="0" borderId="54" xfId="0" applyNumberFormat="1" applyFont="1" applyBorder="1" applyAlignment="1">
      <alignment horizontal="right" vertical="center"/>
    </xf>
    <xf numFmtId="0" fontId="0" fillId="0" borderId="48" xfId="0" applyBorder="1" applyAlignment="1">
      <alignment/>
    </xf>
    <xf numFmtId="0" fontId="3" fillId="0" borderId="55" xfId="0" applyFont="1" applyBorder="1" applyAlignment="1">
      <alignment horizontal="left" vertical="center" wrapText="1"/>
    </xf>
    <xf numFmtId="3" fontId="1" fillId="0" borderId="5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/>
    </xf>
    <xf numFmtId="3" fontId="2" fillId="0" borderId="48" xfId="0" applyNumberFormat="1" applyFont="1" applyBorder="1" applyAlignment="1">
      <alignment horizontal="right" vertical="distributed"/>
    </xf>
    <xf numFmtId="3" fontId="2" fillId="0" borderId="48" xfId="0" applyNumberFormat="1" applyFont="1" applyFill="1" applyBorder="1" applyAlignment="1">
      <alignment horizontal="right" vertical="center"/>
    </xf>
    <xf numFmtId="3" fontId="2" fillId="0" borderId="49" xfId="0" applyNumberFormat="1" applyFont="1" applyBorder="1" applyAlignment="1">
      <alignment horizontal="right" vertical="distributed"/>
    </xf>
    <xf numFmtId="3" fontId="2" fillId="0" borderId="49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/>
    </xf>
    <xf numFmtId="0" fontId="4" fillId="0" borderId="57" xfId="0" applyFont="1" applyBorder="1" applyAlignment="1">
      <alignment horizontal="left" vertical="center"/>
    </xf>
    <xf numFmtId="3" fontId="2" fillId="0" borderId="58" xfId="0" applyNumberFormat="1" applyFont="1" applyBorder="1" applyAlignment="1">
      <alignment horizontal="right" vertical="center"/>
    </xf>
    <xf numFmtId="0" fontId="0" fillId="0" borderId="59" xfId="0" applyFont="1" applyFill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3" fontId="2" fillId="33" borderId="45" xfId="0" applyNumberFormat="1" applyFont="1" applyFill="1" applyBorder="1" applyAlignment="1">
      <alignment horizontal="right" vertical="center"/>
    </xf>
    <xf numFmtId="3" fontId="5" fillId="33" borderId="45" xfId="0" applyNumberFormat="1" applyFont="1" applyFill="1" applyBorder="1" applyAlignment="1">
      <alignment horizontal="right" vertical="center"/>
    </xf>
    <xf numFmtId="3" fontId="1" fillId="33" borderId="45" xfId="0" applyNumberFormat="1" applyFont="1" applyFill="1" applyBorder="1" applyAlignment="1">
      <alignment horizontal="right" vertical="center"/>
    </xf>
    <xf numFmtId="3" fontId="5" fillId="33" borderId="45" xfId="0" applyNumberFormat="1" applyFont="1" applyFill="1" applyBorder="1" applyAlignment="1">
      <alignment horizontal="right" vertical="center"/>
    </xf>
    <xf numFmtId="3" fontId="1" fillId="33" borderId="29" xfId="0" applyNumberFormat="1" applyFont="1" applyFill="1" applyBorder="1" applyAlignment="1">
      <alignment horizontal="right" vertical="center"/>
    </xf>
    <xf numFmtId="3" fontId="2" fillId="33" borderId="45" xfId="0" applyNumberFormat="1" applyFont="1" applyFill="1" applyBorder="1" applyAlignment="1">
      <alignment horizontal="right" vertical="center"/>
    </xf>
    <xf numFmtId="3" fontId="5" fillId="33" borderId="29" xfId="0" applyNumberFormat="1" applyFont="1" applyFill="1" applyBorder="1" applyAlignment="1">
      <alignment horizontal="right" vertical="center"/>
    </xf>
    <xf numFmtId="0" fontId="5" fillId="33" borderId="45" xfId="0" applyFont="1" applyFill="1" applyBorder="1" applyAlignment="1">
      <alignment/>
    </xf>
    <xf numFmtId="3" fontId="5" fillId="33" borderId="29" xfId="0" applyNumberFormat="1" applyFont="1" applyFill="1" applyBorder="1" applyAlignment="1">
      <alignment vertical="center"/>
    </xf>
    <xf numFmtId="3" fontId="2" fillId="33" borderId="45" xfId="0" applyNumberFormat="1" applyFont="1" applyFill="1" applyBorder="1" applyAlignment="1">
      <alignment vertical="center"/>
    </xf>
    <xf numFmtId="3" fontId="5" fillId="33" borderId="45" xfId="0" applyNumberFormat="1" applyFont="1" applyFill="1" applyBorder="1" applyAlignment="1">
      <alignment vertical="center"/>
    </xf>
    <xf numFmtId="3" fontId="2" fillId="33" borderId="29" xfId="0" applyNumberFormat="1" applyFont="1" applyFill="1" applyBorder="1" applyAlignment="1">
      <alignment vertical="center"/>
    </xf>
    <xf numFmtId="3" fontId="1" fillId="33" borderId="45" xfId="0" applyNumberFormat="1" applyFont="1" applyFill="1" applyBorder="1" applyAlignment="1">
      <alignment vertical="center"/>
    </xf>
    <xf numFmtId="3" fontId="1" fillId="33" borderId="45" xfId="0" applyNumberFormat="1" applyFont="1" applyFill="1" applyBorder="1" applyAlignment="1">
      <alignment vertical="center"/>
    </xf>
    <xf numFmtId="3" fontId="2" fillId="33" borderId="45" xfId="0" applyNumberFormat="1" applyFont="1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29" xfId="0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 vertical="center" wrapText="1"/>
    </xf>
    <xf numFmtId="3" fontId="1" fillId="0" borderId="26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0" fontId="0" fillId="0" borderId="32" xfId="0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4" fillId="0" borderId="41" xfId="0" applyFont="1" applyBorder="1" applyAlignment="1">
      <alignment horizontal="left" vertical="center" wrapText="1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45" xfId="0" applyNumberFormat="1" applyFont="1" applyFill="1" applyBorder="1" applyAlignment="1">
      <alignment horizontal="right" vertical="center"/>
    </xf>
    <xf numFmtId="3" fontId="5" fillId="33" borderId="45" xfId="0" applyNumberFormat="1" applyFont="1" applyFill="1" applyBorder="1" applyAlignment="1">
      <alignment horizontal="right" vertical="center"/>
    </xf>
    <xf numFmtId="0" fontId="0" fillId="0" borderId="63" xfId="0" applyFont="1" applyBorder="1" applyAlignment="1">
      <alignment/>
    </xf>
    <xf numFmtId="0" fontId="3" fillId="0" borderId="41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3" fontId="1" fillId="0" borderId="29" xfId="0" applyNumberFormat="1" applyFont="1" applyBorder="1" applyAlignment="1">
      <alignment vertical="center"/>
    </xf>
    <xf numFmtId="3" fontId="1" fillId="0" borderId="45" xfId="0" applyNumberFormat="1" applyFont="1" applyBorder="1" applyAlignment="1">
      <alignment vertical="center"/>
    </xf>
    <xf numFmtId="3" fontId="1" fillId="33" borderId="45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3" fontId="1" fillId="33" borderId="29" xfId="0" applyNumberFormat="1" applyFont="1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3" fillId="0" borderId="46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3" fontId="1" fillId="0" borderId="46" xfId="0" applyNumberFormat="1" applyFont="1" applyBorder="1" applyAlignment="1">
      <alignment vertical="center"/>
    </xf>
    <xf numFmtId="0" fontId="0" fillId="0" borderId="48" xfId="0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G78"/>
  <sheetViews>
    <sheetView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5.00390625" style="0" customWidth="1"/>
    <col min="2" max="2" width="49.140625" style="0" customWidth="1"/>
    <col min="3" max="3" width="11.28125" style="0" customWidth="1"/>
    <col min="4" max="4" width="11.00390625" style="0" customWidth="1"/>
    <col min="5" max="5" width="11.421875" style="0" customWidth="1"/>
    <col min="6" max="6" width="10.7109375" style="0" customWidth="1"/>
  </cols>
  <sheetData>
    <row r="1" spans="1:6" ht="12.75">
      <c r="A1" s="190" t="s">
        <v>164</v>
      </c>
      <c r="B1" s="190"/>
      <c r="C1" s="190"/>
      <c r="D1" s="190"/>
      <c r="E1" s="190"/>
      <c r="F1" s="190"/>
    </row>
    <row r="3" spans="1:6" ht="15.75" customHeight="1">
      <c r="A3" s="193" t="s">
        <v>0</v>
      </c>
      <c r="B3" s="193"/>
      <c r="C3" s="193"/>
      <c r="D3" s="193"/>
      <c r="E3" s="193"/>
      <c r="F3" s="193"/>
    </row>
    <row r="4" spans="1:6" ht="12.75" customHeight="1">
      <c r="A4" s="193" t="s">
        <v>163</v>
      </c>
      <c r="B4" s="193"/>
      <c r="C4" s="193"/>
      <c r="D4" s="193"/>
      <c r="E4" s="193"/>
      <c r="F4" s="193"/>
    </row>
    <row r="5" spans="2:6" ht="15">
      <c r="B5" s="1"/>
      <c r="C5" s="2"/>
      <c r="F5" s="3" t="s">
        <v>1</v>
      </c>
    </row>
    <row r="6" spans="1:6" ht="15.75">
      <c r="A6" s="4"/>
      <c r="B6" s="5" t="s">
        <v>2</v>
      </c>
      <c r="C6" s="6" t="s">
        <v>3</v>
      </c>
      <c r="D6" s="6" t="s">
        <v>68</v>
      </c>
      <c r="E6" s="6" t="s">
        <v>4</v>
      </c>
      <c r="F6" s="6" t="s">
        <v>69</v>
      </c>
    </row>
    <row r="7" spans="1:6" ht="12.75">
      <c r="A7" s="7"/>
      <c r="B7" s="8" t="s">
        <v>5</v>
      </c>
      <c r="C7" s="9" t="s">
        <v>6</v>
      </c>
      <c r="D7" s="9" t="s">
        <v>7</v>
      </c>
      <c r="E7" s="9" t="s">
        <v>8</v>
      </c>
      <c r="F7" s="10" t="s">
        <v>9</v>
      </c>
    </row>
    <row r="8" spans="1:7" ht="12.75">
      <c r="A8" s="11">
        <v>1</v>
      </c>
      <c r="B8" s="12" t="s">
        <v>10</v>
      </c>
      <c r="C8" s="13">
        <f>SUM(C9,C10,C18,C30,C38,C40)</f>
        <v>95587</v>
      </c>
      <c r="D8" s="13">
        <f>SUM(D9,D10,D18,D30,D38,D40)</f>
        <v>75498</v>
      </c>
      <c r="E8" s="13">
        <f>SUM(E9,E10,E18,E30,E38,E40)</f>
        <v>342366</v>
      </c>
      <c r="F8" s="14">
        <f aca="true" t="shared" si="0" ref="F8:F37">SUM(C8:E8)</f>
        <v>513451</v>
      </c>
      <c r="G8" s="15">
        <f>SUM(F9,F10,F18,F30,F38,F40)</f>
        <v>513451</v>
      </c>
    </row>
    <row r="9" spans="1:6" s="16" customFormat="1" ht="12.75">
      <c r="A9" s="11">
        <v>2</v>
      </c>
      <c r="B9" s="12" t="s">
        <v>11</v>
      </c>
      <c r="C9">
        <v>93174</v>
      </c>
      <c r="D9">
        <v>75277</v>
      </c>
      <c r="E9" s="13">
        <v>0</v>
      </c>
      <c r="F9" s="14">
        <f t="shared" si="0"/>
        <v>168451</v>
      </c>
    </row>
    <row r="10" spans="1:6" s="16" customFormat="1" ht="12.75">
      <c r="A10" s="11">
        <v>3</v>
      </c>
      <c r="B10" s="12" t="s">
        <v>12</v>
      </c>
      <c r="C10" s="44">
        <f>SUM(C11:C17)</f>
        <v>0</v>
      </c>
      <c r="D10" s="44">
        <f>SUM(D11:D17)</f>
        <v>0</v>
      </c>
      <c r="E10" s="44">
        <f>SUM(E11:E17)</f>
        <v>28035</v>
      </c>
      <c r="F10" s="14">
        <f t="shared" si="0"/>
        <v>28035</v>
      </c>
    </row>
    <row r="11" spans="1:6" s="16" customFormat="1" ht="12.75">
      <c r="A11" s="11">
        <v>4</v>
      </c>
      <c r="B11" s="37" t="s">
        <v>13</v>
      </c>
      <c r="C11" s="45"/>
      <c r="D11" s="45"/>
      <c r="E11" s="46">
        <v>25969</v>
      </c>
      <c r="F11" s="42">
        <f t="shared" si="0"/>
        <v>25969</v>
      </c>
    </row>
    <row r="12" spans="1:6" s="16" customFormat="1" ht="12.75">
      <c r="A12" s="11">
        <v>5</v>
      </c>
      <c r="B12" s="37" t="s">
        <v>14</v>
      </c>
      <c r="C12" s="45"/>
      <c r="D12" s="45"/>
      <c r="E12" s="46">
        <v>2066</v>
      </c>
      <c r="F12" s="42">
        <f t="shared" si="0"/>
        <v>2066</v>
      </c>
    </row>
    <row r="13" spans="1:6" s="16" customFormat="1" ht="12.75">
      <c r="A13" s="11">
        <v>6</v>
      </c>
      <c r="B13" s="37" t="s">
        <v>15</v>
      </c>
      <c r="C13" s="45"/>
      <c r="D13" s="45"/>
      <c r="E13" s="46"/>
      <c r="F13" s="42">
        <f t="shared" si="0"/>
        <v>0</v>
      </c>
    </row>
    <row r="14" spans="1:6" s="16" customFormat="1" ht="12.75">
      <c r="A14" s="11">
        <v>7</v>
      </c>
      <c r="B14" s="37" t="s">
        <v>16</v>
      </c>
      <c r="C14" s="45"/>
      <c r="D14" s="45"/>
      <c r="E14" s="46"/>
      <c r="F14" s="42">
        <f t="shared" si="0"/>
        <v>0</v>
      </c>
    </row>
    <row r="15" spans="1:6" s="16" customFormat="1" ht="12.75">
      <c r="A15" s="11">
        <v>8</v>
      </c>
      <c r="B15" s="67" t="s">
        <v>70</v>
      </c>
      <c r="C15" s="45"/>
      <c r="D15" s="45"/>
      <c r="E15" s="46"/>
      <c r="F15" s="42">
        <f t="shared" si="0"/>
        <v>0</v>
      </c>
    </row>
    <row r="16" spans="1:6" s="16" customFormat="1" ht="12.75">
      <c r="A16" s="11">
        <v>9</v>
      </c>
      <c r="B16" s="37" t="s">
        <v>18</v>
      </c>
      <c r="C16" s="45"/>
      <c r="D16" s="45"/>
      <c r="E16" s="45"/>
      <c r="F16" s="42">
        <f t="shared" si="0"/>
        <v>0</v>
      </c>
    </row>
    <row r="17" spans="1:6" s="16" customFormat="1" ht="12.75">
      <c r="A17" s="11">
        <v>10</v>
      </c>
      <c r="B17" s="37" t="s">
        <v>19</v>
      </c>
      <c r="C17" s="45"/>
      <c r="D17" s="45"/>
      <c r="E17" s="45"/>
      <c r="F17" s="42">
        <f t="shared" si="0"/>
        <v>0</v>
      </c>
    </row>
    <row r="18" spans="1:6" ht="12.75">
      <c r="A18" s="11">
        <v>11</v>
      </c>
      <c r="B18" s="38" t="s">
        <v>20</v>
      </c>
      <c r="C18" s="47">
        <f>SUM(C27,C24,C20,C19)</f>
        <v>0</v>
      </c>
      <c r="D18" s="47">
        <f>SUM(D27,D24,D20,D19)</f>
        <v>30</v>
      </c>
      <c r="E18" s="47">
        <f>SUM(E27,E24,E20,E19)</f>
        <v>117989</v>
      </c>
      <c r="F18" s="43">
        <f t="shared" si="0"/>
        <v>118019</v>
      </c>
    </row>
    <row r="19" spans="1:6" ht="12.75">
      <c r="A19" s="11">
        <v>12</v>
      </c>
      <c r="B19" s="39" t="s">
        <v>21</v>
      </c>
      <c r="C19" s="48"/>
      <c r="D19" s="46">
        <v>30</v>
      </c>
      <c r="E19" s="48"/>
      <c r="F19" s="43">
        <f t="shared" si="0"/>
        <v>30</v>
      </c>
    </row>
    <row r="20" spans="1:6" ht="12.75">
      <c r="A20" s="11">
        <v>13</v>
      </c>
      <c r="B20" s="40" t="s">
        <v>22</v>
      </c>
      <c r="C20" s="49">
        <f>SUM(C21:C23)</f>
        <v>0</v>
      </c>
      <c r="D20" s="49">
        <f>SUM(D21:D23)</f>
        <v>0</v>
      </c>
      <c r="E20" s="49">
        <f>SUM(E21:E23)</f>
        <v>103000</v>
      </c>
      <c r="F20" s="43">
        <f t="shared" si="0"/>
        <v>103000</v>
      </c>
    </row>
    <row r="21" spans="1:6" ht="12.75">
      <c r="A21" s="11">
        <v>14</v>
      </c>
      <c r="B21" s="41" t="s">
        <v>23</v>
      </c>
      <c r="C21" s="50"/>
      <c r="D21" s="50"/>
      <c r="E21" s="46">
        <v>30000</v>
      </c>
      <c r="F21" s="65">
        <f t="shared" si="0"/>
        <v>30000</v>
      </c>
    </row>
    <row r="22" spans="1:6" ht="12.75">
      <c r="A22" s="11">
        <v>15</v>
      </c>
      <c r="B22" s="41" t="s">
        <v>24</v>
      </c>
      <c r="C22" s="50"/>
      <c r="D22" s="50"/>
      <c r="E22" s="46">
        <v>13000</v>
      </c>
      <c r="F22" s="65">
        <f t="shared" si="0"/>
        <v>13000</v>
      </c>
    </row>
    <row r="23" spans="1:6" ht="12.75">
      <c r="A23" s="11">
        <v>16</v>
      </c>
      <c r="B23" s="41" t="s">
        <v>25</v>
      </c>
      <c r="C23" s="50"/>
      <c r="D23" s="50"/>
      <c r="E23" s="46">
        <v>60000</v>
      </c>
      <c r="F23" s="42">
        <f t="shared" si="0"/>
        <v>60000</v>
      </c>
    </row>
    <row r="24" spans="1:6" ht="12.75">
      <c r="A24" s="11">
        <v>17</v>
      </c>
      <c r="B24" s="39" t="s">
        <v>26</v>
      </c>
      <c r="C24" s="48">
        <f>SUM(C25:C26)</f>
        <v>0</v>
      </c>
      <c r="D24" s="48">
        <f>SUM(D25:D26)</f>
        <v>0</v>
      </c>
      <c r="E24" s="48">
        <f>SUM(E25:E26)</f>
        <v>10030</v>
      </c>
      <c r="F24" s="43">
        <f t="shared" si="0"/>
        <v>10030</v>
      </c>
    </row>
    <row r="25" spans="1:6" ht="12.75">
      <c r="A25" s="11">
        <v>18</v>
      </c>
      <c r="B25" s="37" t="s">
        <v>27</v>
      </c>
      <c r="C25" s="45"/>
      <c r="D25" s="45"/>
      <c r="E25" s="46">
        <v>10000</v>
      </c>
      <c r="F25" s="42">
        <f t="shared" si="0"/>
        <v>10000</v>
      </c>
    </row>
    <row r="26" spans="1:6" ht="12.75">
      <c r="A26" s="11">
        <v>19</v>
      </c>
      <c r="B26" s="37" t="s">
        <v>28</v>
      </c>
      <c r="C26" s="45"/>
      <c r="D26" s="45"/>
      <c r="E26" s="46">
        <v>30</v>
      </c>
      <c r="F26" s="42">
        <f t="shared" si="0"/>
        <v>30</v>
      </c>
    </row>
    <row r="27" spans="1:6" ht="12.75">
      <c r="A27" s="11">
        <v>20</v>
      </c>
      <c r="B27" s="39" t="s">
        <v>29</v>
      </c>
      <c r="C27" s="48">
        <f>SUM(C28:C29)</f>
        <v>0</v>
      </c>
      <c r="D27" s="48">
        <f>SUM(D28:D29)</f>
        <v>0</v>
      </c>
      <c r="E27" s="48">
        <f>SUM(E28:E29)</f>
        <v>4959</v>
      </c>
      <c r="F27" s="43">
        <f t="shared" si="0"/>
        <v>4959</v>
      </c>
    </row>
    <row r="28" spans="1:6" ht="12.75">
      <c r="A28" s="11">
        <v>21</v>
      </c>
      <c r="B28" s="37" t="s">
        <v>30</v>
      </c>
      <c r="C28" s="45"/>
      <c r="D28" s="45"/>
      <c r="E28" s="46">
        <v>3000</v>
      </c>
      <c r="F28" s="42">
        <f t="shared" si="0"/>
        <v>3000</v>
      </c>
    </row>
    <row r="29" spans="1:6" ht="12.75">
      <c r="A29" s="11">
        <v>22</v>
      </c>
      <c r="B29" s="37" t="s">
        <v>31</v>
      </c>
      <c r="C29" s="45"/>
      <c r="D29" s="45"/>
      <c r="E29" s="45">
        <v>1959</v>
      </c>
      <c r="F29" s="42">
        <f t="shared" si="0"/>
        <v>1959</v>
      </c>
    </row>
    <row r="30" spans="1:6" ht="12.75">
      <c r="A30" s="11">
        <v>23</v>
      </c>
      <c r="B30" s="38" t="s">
        <v>32</v>
      </c>
      <c r="C30" s="47">
        <f>SUM(C31:C37)</f>
        <v>2413</v>
      </c>
      <c r="D30" s="47">
        <f>SUM(D31:D37)</f>
        <v>191</v>
      </c>
      <c r="E30" s="47">
        <f>SUM(E31:E37)</f>
        <v>14011</v>
      </c>
      <c r="F30" s="43">
        <f t="shared" si="0"/>
        <v>16615</v>
      </c>
    </row>
    <row r="31" spans="1:6" ht="12.75">
      <c r="A31" s="11">
        <v>24</v>
      </c>
      <c r="B31" s="37" t="s">
        <v>33</v>
      </c>
      <c r="C31" s="46"/>
      <c r="D31" s="46"/>
      <c r="E31" s="46"/>
      <c r="F31" s="42">
        <f t="shared" si="0"/>
        <v>0</v>
      </c>
    </row>
    <row r="32" spans="1:6" ht="12.75">
      <c r="A32" s="11">
        <v>25</v>
      </c>
      <c r="B32" s="37" t="s">
        <v>34</v>
      </c>
      <c r="C32" s="46"/>
      <c r="D32" s="46">
        <v>150</v>
      </c>
      <c r="E32" s="46">
        <v>4500</v>
      </c>
      <c r="F32" s="42">
        <f t="shared" si="0"/>
        <v>4650</v>
      </c>
    </row>
    <row r="33" spans="1:6" ht="12.75">
      <c r="A33" s="11">
        <v>26</v>
      </c>
      <c r="B33" s="37" t="s">
        <v>35</v>
      </c>
      <c r="C33" s="46"/>
      <c r="D33" s="46"/>
      <c r="E33" s="46">
        <v>3000</v>
      </c>
      <c r="F33" s="42">
        <f t="shared" si="0"/>
        <v>3000</v>
      </c>
    </row>
    <row r="34" spans="1:6" ht="12.75">
      <c r="A34" s="11">
        <v>27</v>
      </c>
      <c r="B34" s="37" t="s">
        <v>36</v>
      </c>
      <c r="C34" s="46">
        <v>1900</v>
      </c>
      <c r="D34" s="46"/>
      <c r="E34" s="46">
        <v>4100</v>
      </c>
      <c r="F34" s="42">
        <f t="shared" si="0"/>
        <v>6000</v>
      </c>
    </row>
    <row r="35" spans="1:6" ht="12.75">
      <c r="A35" s="11">
        <v>28</v>
      </c>
      <c r="B35" s="37" t="s">
        <v>37</v>
      </c>
      <c r="C35" s="46"/>
      <c r="D35" s="46"/>
      <c r="E35" s="46"/>
      <c r="F35" s="42">
        <f t="shared" si="0"/>
        <v>0</v>
      </c>
    </row>
    <row r="36" spans="1:6" ht="12.75">
      <c r="A36" s="11">
        <v>29</v>
      </c>
      <c r="B36" s="37" t="s">
        <v>38</v>
      </c>
      <c r="C36" s="46">
        <v>513</v>
      </c>
      <c r="D36" s="46">
        <v>41</v>
      </c>
      <c r="E36" s="46">
        <v>1971</v>
      </c>
      <c r="F36" s="42">
        <f t="shared" si="0"/>
        <v>2525</v>
      </c>
    </row>
    <row r="37" spans="1:6" ht="12.75">
      <c r="A37" s="11">
        <v>30</v>
      </c>
      <c r="B37" s="37" t="s">
        <v>39</v>
      </c>
      <c r="C37" s="46"/>
      <c r="D37" s="46"/>
      <c r="E37" s="46">
        <v>440</v>
      </c>
      <c r="F37" s="42">
        <f t="shared" si="0"/>
        <v>440</v>
      </c>
    </row>
    <row r="38" spans="1:6" ht="12.75">
      <c r="A38" s="11">
        <v>31</v>
      </c>
      <c r="B38" s="38" t="s">
        <v>40</v>
      </c>
      <c r="C38" s="48">
        <v>0</v>
      </c>
      <c r="D38" s="48">
        <v>0</v>
      </c>
      <c r="E38" s="48">
        <v>181730</v>
      </c>
      <c r="F38" s="43">
        <f aca="true" t="shared" si="1" ref="F38:F61">SUM(C38:E38)</f>
        <v>181730</v>
      </c>
    </row>
    <row r="39" spans="1:6" ht="12.75">
      <c r="A39" s="11">
        <v>32</v>
      </c>
      <c r="B39" s="39" t="s">
        <v>67</v>
      </c>
      <c r="C39" s="48">
        <v>0</v>
      </c>
      <c r="D39" s="48">
        <v>0</v>
      </c>
      <c r="E39" s="48">
        <v>181730</v>
      </c>
      <c r="F39" s="42">
        <f t="shared" si="1"/>
        <v>181730</v>
      </c>
    </row>
    <row r="40" spans="1:6" ht="12.75">
      <c r="A40" s="11">
        <v>33</v>
      </c>
      <c r="B40" s="38" t="s">
        <v>41</v>
      </c>
      <c r="C40" s="51">
        <v>0</v>
      </c>
      <c r="D40" s="51">
        <v>0</v>
      </c>
      <c r="E40" s="51">
        <v>601</v>
      </c>
      <c r="F40" s="43">
        <f t="shared" si="1"/>
        <v>601</v>
      </c>
    </row>
    <row r="41" spans="1:7" ht="12.75">
      <c r="A41" s="11">
        <v>34</v>
      </c>
      <c r="B41" s="38" t="s">
        <v>42</v>
      </c>
      <c r="C41" s="51">
        <f>SUM(C43,C51,C54,C57,C42)</f>
        <v>0</v>
      </c>
      <c r="D41" s="51">
        <f>SUM(D43,D51,D54,D57,D42)</f>
        <v>0</v>
      </c>
      <c r="E41" s="51">
        <f>SUM(E43,E51,E54,E57,E42)</f>
        <v>5568</v>
      </c>
      <c r="F41" s="43">
        <f t="shared" si="1"/>
        <v>5568</v>
      </c>
      <c r="G41" s="15">
        <f>SUM(F42,F43,F51,F54,F57)</f>
        <v>5568</v>
      </c>
    </row>
    <row r="42" spans="1:6" ht="12.75">
      <c r="A42" s="11">
        <v>35</v>
      </c>
      <c r="B42" s="38" t="s">
        <v>43</v>
      </c>
      <c r="C42" s="51">
        <v>0</v>
      </c>
      <c r="D42" s="46"/>
      <c r="E42" s="51">
        <v>0</v>
      </c>
      <c r="F42" s="43">
        <f t="shared" si="1"/>
        <v>0</v>
      </c>
    </row>
    <row r="43" spans="1:6" ht="12.75">
      <c r="A43" s="11">
        <v>36</v>
      </c>
      <c r="B43" s="38" t="s">
        <v>44</v>
      </c>
      <c r="C43" s="47">
        <f>SUM(C44:C50)</f>
        <v>0</v>
      </c>
      <c r="D43" s="47">
        <f>SUM(D44:D50)</f>
        <v>0</v>
      </c>
      <c r="E43" s="47">
        <f>SUM(E44:E50)</f>
        <v>3268</v>
      </c>
      <c r="F43" s="43">
        <f t="shared" si="1"/>
        <v>3268</v>
      </c>
    </row>
    <row r="44" spans="1:6" ht="12.75">
      <c r="A44" s="11">
        <v>37</v>
      </c>
      <c r="B44" s="37" t="s">
        <v>13</v>
      </c>
      <c r="C44" s="45"/>
      <c r="D44" s="45"/>
      <c r="E44" s="45">
        <v>3268</v>
      </c>
      <c r="F44" s="42">
        <f t="shared" si="1"/>
        <v>3268</v>
      </c>
    </row>
    <row r="45" spans="1:6" ht="12.75">
      <c r="A45" s="11">
        <v>38</v>
      </c>
      <c r="B45" s="37" t="s">
        <v>14</v>
      </c>
      <c r="C45" s="52"/>
      <c r="D45" s="45"/>
      <c r="E45" s="45"/>
      <c r="F45" s="42">
        <f t="shared" si="1"/>
        <v>0</v>
      </c>
    </row>
    <row r="46" spans="1:6" ht="12.75">
      <c r="A46" s="11">
        <v>39</v>
      </c>
      <c r="B46" s="17" t="s">
        <v>15</v>
      </c>
      <c r="C46" s="53"/>
      <c r="D46" s="45"/>
      <c r="E46" s="46"/>
      <c r="F46" s="42">
        <f t="shared" si="1"/>
        <v>0</v>
      </c>
    </row>
    <row r="47" spans="1:6" ht="12.75">
      <c r="A47" s="11">
        <v>40</v>
      </c>
      <c r="B47" s="17" t="s">
        <v>16</v>
      </c>
      <c r="C47" s="54"/>
      <c r="D47" s="45"/>
      <c r="E47" s="46"/>
      <c r="F47" s="42">
        <f t="shared" si="1"/>
        <v>0</v>
      </c>
    </row>
    <row r="48" spans="1:6" ht="12.75">
      <c r="A48" s="11">
        <v>41</v>
      </c>
      <c r="B48" s="17" t="s">
        <v>17</v>
      </c>
      <c r="C48" s="54"/>
      <c r="D48" s="45"/>
      <c r="E48" s="46"/>
      <c r="F48" s="42">
        <f t="shared" si="1"/>
        <v>0</v>
      </c>
    </row>
    <row r="49" spans="1:6" ht="12.75">
      <c r="A49" s="11">
        <v>42</v>
      </c>
      <c r="B49" s="17" t="s">
        <v>18</v>
      </c>
      <c r="C49" s="54"/>
      <c r="D49" s="45"/>
      <c r="E49" s="46"/>
      <c r="F49" s="42">
        <f t="shared" si="1"/>
        <v>0</v>
      </c>
    </row>
    <row r="50" spans="1:6" ht="12.75">
      <c r="A50" s="11">
        <v>43</v>
      </c>
      <c r="B50" s="17" t="s">
        <v>19</v>
      </c>
      <c r="C50" s="54"/>
      <c r="D50" s="45"/>
      <c r="E50" s="46"/>
      <c r="F50" s="42">
        <f t="shared" si="1"/>
        <v>0</v>
      </c>
    </row>
    <row r="51" spans="1:6" ht="12.75">
      <c r="A51" s="11">
        <v>44</v>
      </c>
      <c r="B51" s="12" t="s">
        <v>45</v>
      </c>
      <c r="C51" s="13">
        <f>SUM(C52:C53)</f>
        <v>0</v>
      </c>
      <c r="D51" s="55">
        <f>SUM(D52:D53)</f>
        <v>0</v>
      </c>
      <c r="E51" s="55">
        <f>SUM(E52:E53)</f>
        <v>0</v>
      </c>
      <c r="F51" s="14">
        <f t="shared" si="1"/>
        <v>0</v>
      </c>
    </row>
    <row r="52" spans="1:6" ht="12.75">
      <c r="A52" s="11">
        <v>45</v>
      </c>
      <c r="B52" s="19" t="s">
        <v>46</v>
      </c>
      <c r="C52" s="20">
        <v>0</v>
      </c>
      <c r="D52" s="20">
        <v>0</v>
      </c>
      <c r="E52" s="20">
        <v>0</v>
      </c>
      <c r="F52" s="18">
        <f t="shared" si="1"/>
        <v>0</v>
      </c>
    </row>
    <row r="53" spans="1:6" ht="12.75">
      <c r="A53" s="11">
        <v>46</v>
      </c>
      <c r="B53" s="19" t="s">
        <v>47</v>
      </c>
      <c r="C53" s="20">
        <v>0</v>
      </c>
      <c r="D53" s="20">
        <v>0</v>
      </c>
      <c r="E53" s="20">
        <v>0</v>
      </c>
      <c r="F53" s="18">
        <f t="shared" si="1"/>
        <v>0</v>
      </c>
    </row>
    <row r="54" spans="1:6" ht="12.75">
      <c r="A54" s="11">
        <v>47</v>
      </c>
      <c r="B54" s="12" t="s">
        <v>48</v>
      </c>
      <c r="C54" s="20">
        <f>SUM(C55:C56)</f>
        <v>0</v>
      </c>
      <c r="D54" s="20">
        <f>SUM(D55:D56)</f>
        <v>0</v>
      </c>
      <c r="E54" s="20">
        <f>SUM(E55:E56)</f>
        <v>0</v>
      </c>
      <c r="F54" s="14">
        <f t="shared" si="1"/>
        <v>0</v>
      </c>
    </row>
    <row r="55" spans="1:6" ht="12.75">
      <c r="A55" s="11">
        <v>48</v>
      </c>
      <c r="B55" s="21" t="s">
        <v>49</v>
      </c>
      <c r="C55" s="20"/>
      <c r="D55" s="20"/>
      <c r="E55" s="20"/>
      <c r="F55" s="18">
        <f t="shared" si="1"/>
        <v>0</v>
      </c>
    </row>
    <row r="56" spans="1:6" ht="12.75">
      <c r="A56" s="11">
        <v>49</v>
      </c>
      <c r="B56" s="19" t="s">
        <v>50</v>
      </c>
      <c r="C56" s="22"/>
      <c r="D56" s="22"/>
      <c r="E56" s="22"/>
      <c r="F56" s="18">
        <f t="shared" si="1"/>
        <v>0</v>
      </c>
    </row>
    <row r="57" spans="1:6" ht="12.75" customHeight="1">
      <c r="A57" s="11">
        <v>50</v>
      </c>
      <c r="B57" s="12" t="s">
        <v>51</v>
      </c>
      <c r="C57" s="20"/>
      <c r="D57" s="20"/>
      <c r="E57" s="20">
        <v>2300</v>
      </c>
      <c r="F57" s="14">
        <f t="shared" si="1"/>
        <v>2300</v>
      </c>
    </row>
    <row r="58" spans="1:7" ht="24.75" customHeight="1">
      <c r="A58" s="11">
        <v>51</v>
      </c>
      <c r="B58" s="23" t="s">
        <v>52</v>
      </c>
      <c r="C58" s="20">
        <f>SUM(C59,C60)</f>
        <v>0</v>
      </c>
      <c r="D58" s="20">
        <f>SUM(D59,D60)</f>
        <v>0</v>
      </c>
      <c r="E58" s="20">
        <f>SUM(E59,E60)</f>
        <v>0</v>
      </c>
      <c r="F58" s="14">
        <f t="shared" si="1"/>
        <v>0</v>
      </c>
      <c r="G58" s="15">
        <f>SUM(F59:F60)</f>
        <v>0</v>
      </c>
    </row>
    <row r="59" spans="1:6" ht="12.75">
      <c r="A59" s="11">
        <v>52</v>
      </c>
      <c r="B59" s="19" t="s">
        <v>53</v>
      </c>
      <c r="C59" s="22">
        <v>0</v>
      </c>
      <c r="D59" s="22">
        <v>0</v>
      </c>
      <c r="E59" s="22">
        <v>0</v>
      </c>
      <c r="F59" s="14">
        <f t="shared" si="1"/>
        <v>0</v>
      </c>
    </row>
    <row r="60" spans="1:6" ht="12.75">
      <c r="A60" s="11">
        <v>53</v>
      </c>
      <c r="B60" s="19" t="s">
        <v>54</v>
      </c>
      <c r="C60" s="22"/>
      <c r="D60" s="22"/>
      <c r="F60" s="14">
        <f t="shared" si="1"/>
        <v>0</v>
      </c>
    </row>
    <row r="61" spans="1:6" ht="12.75">
      <c r="A61" s="24">
        <v>54</v>
      </c>
      <c r="B61" s="25" t="s">
        <v>55</v>
      </c>
      <c r="C61" s="26">
        <v>220</v>
      </c>
      <c r="D61" s="26">
        <v>1499</v>
      </c>
      <c r="E61" s="26">
        <v>146446</v>
      </c>
      <c r="F61" s="14">
        <f t="shared" si="1"/>
        <v>148165</v>
      </c>
    </row>
    <row r="62" spans="1:6" ht="12.75" customHeight="1">
      <c r="A62" s="194">
        <v>55</v>
      </c>
      <c r="B62" s="202" t="s">
        <v>56</v>
      </c>
      <c r="C62" s="197">
        <f>SUM(C8,C41,C58,C61)</f>
        <v>95807</v>
      </c>
      <c r="D62" s="197">
        <f>SUM(D8,D41,D58,D61)</f>
        <v>76997</v>
      </c>
      <c r="E62" s="197">
        <f>SUM(E8,E41,E58,E61)</f>
        <v>494380</v>
      </c>
      <c r="F62" s="196">
        <f>SUM(C62:E63)</f>
        <v>667184</v>
      </c>
    </row>
    <row r="63" spans="1:7" ht="13.5" thickBot="1">
      <c r="A63" s="194"/>
      <c r="B63" s="202"/>
      <c r="C63" s="197"/>
      <c r="D63" s="197"/>
      <c r="E63" s="197"/>
      <c r="F63" s="196"/>
      <c r="G63" s="15">
        <f>SUM(G8:G61)</f>
        <v>519019</v>
      </c>
    </row>
    <row r="64" spans="1:6" ht="12.75" customHeight="1" thickBot="1">
      <c r="A64" s="194">
        <v>56</v>
      </c>
      <c r="B64" s="201" t="s">
        <v>57</v>
      </c>
      <c r="C64" s="197">
        <v>0</v>
      </c>
      <c r="D64" s="197">
        <v>0</v>
      </c>
      <c r="E64" s="197">
        <v>0</v>
      </c>
      <c r="F64" s="196">
        <f>SUM(C64:E65)</f>
        <v>0</v>
      </c>
    </row>
    <row r="65" spans="1:6" ht="18" customHeight="1" thickBot="1">
      <c r="A65" s="194"/>
      <c r="B65" s="201"/>
      <c r="C65" s="197"/>
      <c r="D65" s="197"/>
      <c r="E65" s="197"/>
      <c r="F65" s="196"/>
    </row>
    <row r="66" spans="1:6" ht="15.75">
      <c r="A66" s="27">
        <v>57</v>
      </c>
      <c r="B66" s="28" t="s">
        <v>58</v>
      </c>
      <c r="C66" s="29">
        <f>SUM(C67,C70)</f>
        <v>0</v>
      </c>
      <c r="D66" s="58">
        <f>SUM(D67,D70)</f>
        <v>0</v>
      </c>
      <c r="F66" s="59">
        <f>SUM(C66:E66)</f>
        <v>0</v>
      </c>
    </row>
    <row r="67" spans="1:6" ht="12.75">
      <c r="A67" s="27">
        <v>58</v>
      </c>
      <c r="B67" s="30" t="s">
        <v>59</v>
      </c>
      <c r="C67" s="56">
        <f>SUM(C68:C69)</f>
        <v>0</v>
      </c>
      <c r="D67" s="46">
        <f>SUM(D68:D69)</f>
        <v>0</v>
      </c>
      <c r="E67" s="46">
        <f>SUM(E68:E69)</f>
        <v>0</v>
      </c>
      <c r="F67" s="62">
        <f>SUM(C67:E67)</f>
        <v>0</v>
      </c>
    </row>
    <row r="68" spans="1:6" ht="12.75">
      <c r="A68" s="27">
        <v>59</v>
      </c>
      <c r="B68" s="31" t="s">
        <v>60</v>
      </c>
      <c r="C68" s="56"/>
      <c r="D68" s="46"/>
      <c r="E68" s="46"/>
      <c r="F68" s="62">
        <f>SUM(C68:E68)</f>
        <v>0</v>
      </c>
    </row>
    <row r="69" spans="1:6" ht="12.75">
      <c r="A69" s="27">
        <v>60</v>
      </c>
      <c r="B69" s="31" t="s">
        <v>61</v>
      </c>
      <c r="C69" s="56"/>
      <c r="D69" s="46"/>
      <c r="E69" s="46"/>
      <c r="F69" s="62">
        <f>SUM(C69:E69)</f>
        <v>0</v>
      </c>
    </row>
    <row r="70" spans="1:6" ht="12.75">
      <c r="A70" s="27">
        <v>61</v>
      </c>
      <c r="B70" s="30" t="s">
        <v>62</v>
      </c>
      <c r="C70" s="57">
        <f>SUM(C71:C72)</f>
        <v>0</v>
      </c>
      <c r="D70" s="63">
        <f>SUM(D71:D72)</f>
        <v>0</v>
      </c>
      <c r="E70" s="63">
        <f>SUM(E71:E72)</f>
        <v>0</v>
      </c>
      <c r="F70" s="64">
        <f>SUM(C70:E70)</f>
        <v>0</v>
      </c>
    </row>
    <row r="71" spans="1:6" ht="12.75">
      <c r="A71" s="27">
        <v>62</v>
      </c>
      <c r="B71" s="31" t="s">
        <v>60</v>
      </c>
      <c r="C71" s="56"/>
      <c r="D71" s="46"/>
      <c r="E71" s="46"/>
      <c r="F71" s="46"/>
    </row>
    <row r="72" spans="1:6" ht="12.75">
      <c r="A72" s="27">
        <v>63</v>
      </c>
      <c r="B72" s="31" t="s">
        <v>61</v>
      </c>
      <c r="C72" s="56"/>
      <c r="D72" s="46"/>
      <c r="E72" s="46"/>
      <c r="F72" s="46"/>
    </row>
    <row r="73" spans="1:6" ht="12.75" customHeight="1">
      <c r="A73" s="195">
        <v>64</v>
      </c>
      <c r="B73" s="200" t="s">
        <v>63</v>
      </c>
      <c r="C73" s="198">
        <f>SUM(C75:C76)</f>
        <v>0</v>
      </c>
      <c r="D73" s="191">
        <f>SUM(D75:D76)</f>
        <v>0</v>
      </c>
      <c r="E73" s="191">
        <f>SUM(E75:E76)</f>
        <v>0</v>
      </c>
      <c r="F73" s="191">
        <f>SUM(C73:E74)</f>
        <v>0</v>
      </c>
    </row>
    <row r="74" spans="1:6" ht="12.75">
      <c r="A74" s="195"/>
      <c r="B74" s="200"/>
      <c r="C74" s="199"/>
      <c r="D74" s="192"/>
      <c r="E74" s="192"/>
      <c r="F74" s="191"/>
    </row>
    <row r="75" spans="1:6" ht="12.75">
      <c r="A75" s="11">
        <v>65</v>
      </c>
      <c r="B75" s="31" t="s">
        <v>64</v>
      </c>
      <c r="C75" s="56"/>
      <c r="D75" s="46"/>
      <c r="E75" s="46"/>
      <c r="F75" s="46">
        <f>SUM(C75:E75)</f>
        <v>0</v>
      </c>
    </row>
    <row r="76" spans="1:6" ht="12.75">
      <c r="A76" s="24">
        <v>66</v>
      </c>
      <c r="B76" s="32" t="s">
        <v>65</v>
      </c>
      <c r="C76" s="32"/>
      <c r="D76" s="60"/>
      <c r="E76" s="60"/>
      <c r="F76" s="61">
        <f>SUM(C76:E76)</f>
        <v>0</v>
      </c>
    </row>
    <row r="77" spans="1:6" ht="15.75">
      <c r="A77" s="33">
        <v>67</v>
      </c>
      <c r="B77" s="34" t="s">
        <v>66</v>
      </c>
      <c r="C77" s="35">
        <f>SUM(C62,C66,C73)</f>
        <v>95807</v>
      </c>
      <c r="D77" s="35">
        <f>SUM(D62,D66,D73)</f>
        <v>76997</v>
      </c>
      <c r="E77" s="35">
        <f>SUM(E62,E66,E73)</f>
        <v>494380</v>
      </c>
      <c r="F77" s="36">
        <f>SUM(C77:E77)</f>
        <v>667184</v>
      </c>
    </row>
    <row r="78" ht="12.75">
      <c r="A78" s="66"/>
    </row>
  </sheetData>
  <sheetProtection selectLockedCells="1" selectUnlockedCells="1"/>
  <mergeCells count="21">
    <mergeCell ref="A64:A65"/>
    <mergeCell ref="B64:B65"/>
    <mergeCell ref="C64:C65"/>
    <mergeCell ref="D62:D63"/>
    <mergeCell ref="B62:B63"/>
    <mergeCell ref="D64:D65"/>
    <mergeCell ref="C73:C74"/>
    <mergeCell ref="E64:E65"/>
    <mergeCell ref="C62:C63"/>
    <mergeCell ref="E62:E63"/>
    <mergeCell ref="B73:B74"/>
    <mergeCell ref="A1:F1"/>
    <mergeCell ref="E73:E74"/>
    <mergeCell ref="A3:F3"/>
    <mergeCell ref="A4:F4"/>
    <mergeCell ref="A62:A63"/>
    <mergeCell ref="A73:A74"/>
    <mergeCell ref="F73:F74"/>
    <mergeCell ref="F64:F65"/>
    <mergeCell ref="F62:F63"/>
    <mergeCell ref="D73:D74"/>
  </mergeCells>
  <printOptions horizontalCentered="1"/>
  <pageMargins left="0.19652777777777777" right="0.19652777777777777" top="0.19652777777777777" bottom="0.5118055555555555" header="0.5118055555555555" footer="0.5118055555555555"/>
  <pageSetup horizontalDpi="300" verticalDpi="300" orientation="portrait" paperSize="9" scale="67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E87"/>
  <sheetViews>
    <sheetView tabSelected="1" view="pageBreakPreview" zoomScale="106" zoomScaleSheetLayoutView="106" zoomScalePageLayoutView="0" workbookViewId="0" topLeftCell="A1">
      <selection activeCell="M20" sqref="M19:M20"/>
    </sheetView>
  </sheetViews>
  <sheetFormatPr defaultColWidth="9.140625" defaultRowHeight="12.75"/>
  <cols>
    <col min="2" max="2" width="60.00390625" style="0" customWidth="1"/>
    <col min="3" max="3" width="10.421875" style="0" bestFit="1" customWidth="1"/>
    <col min="4" max="4" width="13.28125" style="0" bestFit="1" customWidth="1"/>
    <col min="5" max="5" width="12.8515625" style="0" bestFit="1" customWidth="1"/>
  </cols>
  <sheetData>
    <row r="3" spans="2:3" ht="15.75">
      <c r="B3" s="73" t="s">
        <v>71</v>
      </c>
      <c r="C3" s="88"/>
    </row>
    <row r="4" spans="2:5" ht="15.75" thickBot="1">
      <c r="B4" s="74"/>
      <c r="D4" s="111"/>
      <c r="E4" s="111" t="s">
        <v>72</v>
      </c>
    </row>
    <row r="5" spans="1:5" ht="16.5" thickBot="1">
      <c r="A5" s="68"/>
      <c r="B5" s="75" t="s">
        <v>2</v>
      </c>
      <c r="C5" s="89" t="s">
        <v>3</v>
      </c>
      <c r="D5" s="89" t="s">
        <v>68</v>
      </c>
      <c r="E5" s="89" t="s">
        <v>4</v>
      </c>
    </row>
    <row r="6" spans="1:5" ht="12.75">
      <c r="A6" s="69"/>
      <c r="B6" s="76" t="s">
        <v>5</v>
      </c>
      <c r="C6" s="90" t="s">
        <v>73</v>
      </c>
      <c r="D6" s="112" t="s">
        <v>74</v>
      </c>
      <c r="E6" s="112" t="s">
        <v>75</v>
      </c>
    </row>
    <row r="7" spans="1:5" ht="15.75">
      <c r="A7" s="70">
        <v>1</v>
      </c>
      <c r="B7" s="77" t="s">
        <v>10</v>
      </c>
      <c r="C7" s="91">
        <f>SUM(C8,C23,C39,C50)</f>
        <v>340104</v>
      </c>
      <c r="D7" s="113">
        <f>SUM(D8,D23,D39,D50)</f>
        <v>342366</v>
      </c>
      <c r="E7" s="113">
        <f>SUM(E8,E23,E39,E50)</f>
        <v>178923</v>
      </c>
    </row>
    <row r="8" spans="1:5" ht="15.75">
      <c r="A8" s="70">
        <v>2</v>
      </c>
      <c r="B8" s="77" t="s">
        <v>76</v>
      </c>
      <c r="C8" s="92">
        <f>SUM(+C9+C11+C19+C20+C21+C22)</f>
        <v>14011</v>
      </c>
      <c r="D8" s="92">
        <f>SUM(+D9+D11+D19+D20+D21+D22)</f>
        <v>14011</v>
      </c>
      <c r="E8" s="92">
        <f>SUM(+E9+E11+E19+E20+E21+E22)</f>
        <v>5159</v>
      </c>
    </row>
    <row r="9" spans="1:5" ht="15">
      <c r="A9" s="70">
        <v>3</v>
      </c>
      <c r="B9" s="78" t="s">
        <v>77</v>
      </c>
      <c r="C9" s="93">
        <f>SUM(C10)</f>
        <v>0</v>
      </c>
      <c r="D9" s="115">
        <f>SUM(D10)</f>
        <v>0</v>
      </c>
      <c r="E9" s="115">
        <f>SUM(E10)</f>
        <v>0</v>
      </c>
    </row>
    <row r="10" spans="1:5" ht="15">
      <c r="A10" s="70">
        <v>4</v>
      </c>
      <c r="B10" s="79" t="s">
        <v>78</v>
      </c>
      <c r="C10" s="94"/>
      <c r="D10" s="116"/>
      <c r="E10" s="116"/>
    </row>
    <row r="11" spans="1:5" ht="15">
      <c r="A11" s="70">
        <v>5</v>
      </c>
      <c r="B11" s="78" t="s">
        <v>79</v>
      </c>
      <c r="C11" s="93">
        <f>SUM(C12:C16)</f>
        <v>11600</v>
      </c>
      <c r="D11" s="115">
        <f>SUM(D12:D18)</f>
        <v>11600</v>
      </c>
      <c r="E11" s="115">
        <f>SUM(E12:E18)</f>
        <v>4297</v>
      </c>
    </row>
    <row r="12" spans="1:5" ht="15">
      <c r="A12" s="70">
        <v>6</v>
      </c>
      <c r="B12" s="80" t="s">
        <v>34</v>
      </c>
      <c r="C12" s="95">
        <v>2300</v>
      </c>
      <c r="D12" s="117">
        <v>2300</v>
      </c>
      <c r="E12" s="174">
        <v>1126</v>
      </c>
    </row>
    <row r="13" spans="1:5" ht="15">
      <c r="A13" s="70">
        <v>7</v>
      </c>
      <c r="B13" s="80" t="s">
        <v>80</v>
      </c>
      <c r="C13" s="96">
        <v>2200</v>
      </c>
      <c r="D13" s="117">
        <v>2200</v>
      </c>
      <c r="E13" s="174">
        <v>621</v>
      </c>
    </row>
    <row r="14" spans="1:5" ht="15">
      <c r="A14" s="70">
        <v>8</v>
      </c>
      <c r="B14" s="80" t="s">
        <v>81</v>
      </c>
      <c r="C14" s="96">
        <v>3000</v>
      </c>
      <c r="D14" s="117">
        <v>3000</v>
      </c>
      <c r="E14" s="174">
        <v>502</v>
      </c>
    </row>
    <row r="15" spans="1:5" ht="15">
      <c r="A15" s="70">
        <v>9</v>
      </c>
      <c r="B15" s="80" t="s">
        <v>36</v>
      </c>
      <c r="C15" s="95">
        <v>4100</v>
      </c>
      <c r="D15" s="117">
        <v>4100</v>
      </c>
      <c r="E15" s="174">
        <v>2047</v>
      </c>
    </row>
    <row r="16" spans="1:5" ht="15">
      <c r="A16" s="70">
        <v>10</v>
      </c>
      <c r="B16" s="80" t="s">
        <v>82</v>
      </c>
      <c r="C16" s="95"/>
      <c r="D16" s="117"/>
      <c r="E16" s="174"/>
    </row>
    <row r="17" spans="1:5" ht="15">
      <c r="A17" s="70">
        <v>11</v>
      </c>
      <c r="B17" s="80" t="s">
        <v>83</v>
      </c>
      <c r="C17" s="96">
        <v>0</v>
      </c>
      <c r="D17" s="117"/>
      <c r="E17" s="174">
        <v>1</v>
      </c>
    </row>
    <row r="18" spans="1:5" ht="15">
      <c r="A18" s="70">
        <v>12</v>
      </c>
      <c r="B18" s="80" t="s">
        <v>84</v>
      </c>
      <c r="C18" s="96">
        <v>0</v>
      </c>
      <c r="D18" s="117">
        <v>0</v>
      </c>
      <c r="E18" s="174">
        <v>0</v>
      </c>
    </row>
    <row r="19" spans="1:5" ht="15">
      <c r="A19" s="70">
        <v>13</v>
      </c>
      <c r="B19" s="78" t="s">
        <v>85</v>
      </c>
      <c r="C19" s="97">
        <v>1971</v>
      </c>
      <c r="D19" s="115">
        <v>1971</v>
      </c>
      <c r="E19" s="175">
        <v>859</v>
      </c>
    </row>
    <row r="20" spans="1:5" ht="15">
      <c r="A20" s="70">
        <v>14</v>
      </c>
      <c r="B20" s="78" t="s">
        <v>86</v>
      </c>
      <c r="C20" s="97">
        <v>440</v>
      </c>
      <c r="D20" s="115">
        <v>440</v>
      </c>
      <c r="E20" s="175">
        <v>3</v>
      </c>
    </row>
    <row r="21" spans="1:5" ht="15">
      <c r="A21" s="70">
        <v>15</v>
      </c>
      <c r="B21" s="81" t="s">
        <v>87</v>
      </c>
      <c r="C21" s="97"/>
      <c r="D21" s="115"/>
      <c r="E21" s="175"/>
    </row>
    <row r="22" spans="1:5" ht="15">
      <c r="A22" s="70"/>
      <c r="B22" s="81" t="s">
        <v>158</v>
      </c>
      <c r="C22" s="97"/>
      <c r="D22" s="115"/>
      <c r="E22" s="175"/>
    </row>
    <row r="23" spans="1:5" ht="15.75">
      <c r="A23" s="70">
        <v>16</v>
      </c>
      <c r="B23" s="77" t="s">
        <v>88</v>
      </c>
      <c r="C23" s="92">
        <f>SUM(C25+C29+C36)</f>
        <v>117989</v>
      </c>
      <c r="D23" s="114">
        <f>SUM(D25+D29+D36)</f>
        <v>117989</v>
      </c>
      <c r="E23" s="176">
        <f>SUM(E25+E29+E36+E34)</f>
        <v>57868</v>
      </c>
    </row>
    <row r="24" spans="1:5" ht="15">
      <c r="A24" s="70">
        <v>17</v>
      </c>
      <c r="B24" s="78" t="s">
        <v>89</v>
      </c>
      <c r="C24" s="98">
        <v>0</v>
      </c>
      <c r="D24" s="118">
        <v>0</v>
      </c>
      <c r="E24" s="177">
        <v>0</v>
      </c>
    </row>
    <row r="25" spans="1:5" ht="15">
      <c r="A25" s="70">
        <v>18</v>
      </c>
      <c r="B25" s="78" t="s">
        <v>90</v>
      </c>
      <c r="C25" s="98">
        <f>SUM(C26:C28)</f>
        <v>103000</v>
      </c>
      <c r="D25" s="118">
        <f>SUM(D26:D28)</f>
        <v>103000</v>
      </c>
      <c r="E25" s="177">
        <f>SUM(E26:E28)</f>
        <v>52685</v>
      </c>
    </row>
    <row r="26" spans="1:5" ht="15">
      <c r="A26" s="70">
        <v>19</v>
      </c>
      <c r="B26" s="80" t="s">
        <v>23</v>
      </c>
      <c r="C26" s="95">
        <v>30000</v>
      </c>
      <c r="D26" s="119">
        <v>30000</v>
      </c>
      <c r="E26" s="174">
        <v>13345</v>
      </c>
    </row>
    <row r="27" spans="1:5" ht="15">
      <c r="A27" s="70">
        <v>20</v>
      </c>
      <c r="B27" s="80" t="s">
        <v>24</v>
      </c>
      <c r="C27" s="95">
        <v>13000</v>
      </c>
      <c r="D27" s="119">
        <v>13000</v>
      </c>
      <c r="E27" s="174">
        <v>5863</v>
      </c>
    </row>
    <row r="28" spans="1:5" ht="15">
      <c r="A28" s="70">
        <v>21</v>
      </c>
      <c r="B28" s="80" t="s">
        <v>25</v>
      </c>
      <c r="C28" s="95">
        <v>60000</v>
      </c>
      <c r="D28" s="119">
        <v>60000</v>
      </c>
      <c r="E28" s="174">
        <v>33477</v>
      </c>
    </row>
    <row r="29" spans="1:5" ht="15">
      <c r="A29" s="70">
        <v>22</v>
      </c>
      <c r="B29" s="78" t="s">
        <v>91</v>
      </c>
      <c r="C29" s="98">
        <f>SUM(C30:C33)</f>
        <v>10030</v>
      </c>
      <c r="D29" s="118">
        <f>SUM(D30:D33)</f>
        <v>10030</v>
      </c>
      <c r="E29" s="177">
        <f>SUM(E30:E33)</f>
        <v>4574</v>
      </c>
    </row>
    <row r="30" spans="1:5" ht="15">
      <c r="A30" s="70">
        <v>23</v>
      </c>
      <c r="B30" s="80" t="s">
        <v>92</v>
      </c>
      <c r="C30" s="95">
        <v>30</v>
      </c>
      <c r="D30" s="119">
        <v>30</v>
      </c>
      <c r="E30" s="174">
        <v>10</v>
      </c>
    </row>
    <row r="31" spans="1:5" ht="15">
      <c r="A31" s="70">
        <v>24</v>
      </c>
      <c r="B31" s="172" t="s">
        <v>157</v>
      </c>
      <c r="C31" s="95"/>
      <c r="D31" s="119"/>
      <c r="E31" s="174"/>
    </row>
    <row r="32" spans="1:5" ht="15">
      <c r="A32" s="70">
        <v>25</v>
      </c>
      <c r="B32" s="80" t="s">
        <v>27</v>
      </c>
      <c r="C32" s="95">
        <v>10000</v>
      </c>
      <c r="D32" s="119">
        <v>10000</v>
      </c>
      <c r="E32" s="174">
        <v>4564</v>
      </c>
    </row>
    <row r="33" spans="1:5" ht="15">
      <c r="A33" s="70">
        <v>26</v>
      </c>
      <c r="B33" s="80" t="s">
        <v>28</v>
      </c>
      <c r="C33" s="95"/>
      <c r="D33" s="119"/>
      <c r="E33" s="174">
        <v>0</v>
      </c>
    </row>
    <row r="34" spans="1:5" ht="15.75">
      <c r="A34" s="70">
        <v>27</v>
      </c>
      <c r="B34" s="82" t="s">
        <v>93</v>
      </c>
      <c r="C34" s="99">
        <f>+C35</f>
        <v>0</v>
      </c>
      <c r="D34" s="99">
        <f>+D35</f>
        <v>0</v>
      </c>
      <c r="E34" s="178">
        <f>+E35</f>
        <v>306</v>
      </c>
    </row>
    <row r="35" spans="1:5" ht="15">
      <c r="A35" s="70">
        <v>28</v>
      </c>
      <c r="B35" s="80" t="s">
        <v>94</v>
      </c>
      <c r="C35" s="96"/>
      <c r="D35" s="117"/>
      <c r="E35" s="174">
        <v>306</v>
      </c>
    </row>
    <row r="36" spans="1:5" ht="15">
      <c r="A36" s="70">
        <v>29</v>
      </c>
      <c r="B36" s="78" t="s">
        <v>95</v>
      </c>
      <c r="C36" s="98">
        <f>SUM(C37:C38)</f>
        <v>4959</v>
      </c>
      <c r="D36" s="118">
        <f>SUM(D37:D38)</f>
        <v>4959</v>
      </c>
      <c r="E36" s="177">
        <f>SUM(E37:E38)</f>
        <v>303</v>
      </c>
    </row>
    <row r="37" spans="1:5" ht="15">
      <c r="A37" s="70">
        <v>30</v>
      </c>
      <c r="B37" s="83" t="s">
        <v>30</v>
      </c>
      <c r="C37" s="100">
        <v>3000</v>
      </c>
      <c r="D37" s="120">
        <v>3000</v>
      </c>
      <c r="E37" s="179">
        <v>275</v>
      </c>
    </row>
    <row r="38" spans="1:5" ht="15">
      <c r="A38" s="70">
        <v>31</v>
      </c>
      <c r="B38" s="83" t="s">
        <v>31</v>
      </c>
      <c r="C38" s="100">
        <v>1959</v>
      </c>
      <c r="D38" s="120">
        <v>1959</v>
      </c>
      <c r="E38" s="179">
        <v>28</v>
      </c>
    </row>
    <row r="39" spans="1:5" ht="15">
      <c r="A39" s="70">
        <v>32</v>
      </c>
      <c r="B39" s="82" t="s">
        <v>96</v>
      </c>
      <c r="C39" s="101">
        <f>SUM(C49,C47,C46,C45,C40)</f>
        <v>179468</v>
      </c>
      <c r="D39" s="121">
        <f>SUM(D49,D47,D46,D45,D40)</f>
        <v>181730</v>
      </c>
      <c r="E39" s="177">
        <f>SUM(E49,E47,E46,E45,E40)</f>
        <v>95204</v>
      </c>
    </row>
    <row r="40" spans="1:5" ht="15">
      <c r="A40" s="70">
        <v>33</v>
      </c>
      <c r="B40" s="78" t="s">
        <v>97</v>
      </c>
      <c r="C40" s="98">
        <f>SUM(C41:C44)</f>
        <v>179468</v>
      </c>
      <c r="D40" s="98">
        <f>SUM(D41:D44)</f>
        <v>181117</v>
      </c>
      <c r="E40" s="180">
        <f>SUM(E41:E44)</f>
        <v>94591</v>
      </c>
    </row>
    <row r="41" spans="1:5" ht="15">
      <c r="A41" s="70">
        <v>34</v>
      </c>
      <c r="B41" s="83" t="s">
        <v>98</v>
      </c>
      <c r="C41" s="100">
        <v>78067</v>
      </c>
      <c r="D41" s="120">
        <v>78067</v>
      </c>
      <c r="E41" s="179">
        <v>40610</v>
      </c>
    </row>
    <row r="42" spans="1:5" ht="15">
      <c r="A42" s="70">
        <v>35</v>
      </c>
      <c r="B42" s="83" t="s">
        <v>99</v>
      </c>
      <c r="C42" s="100">
        <v>54620</v>
      </c>
      <c r="D42" s="120">
        <v>55621</v>
      </c>
      <c r="E42" s="179">
        <v>29038</v>
      </c>
    </row>
    <row r="43" spans="1:5" ht="15">
      <c r="A43" s="70">
        <v>36</v>
      </c>
      <c r="B43" s="83" t="s">
        <v>100</v>
      </c>
      <c r="C43" s="100">
        <v>43430</v>
      </c>
      <c r="D43" s="120">
        <v>44078</v>
      </c>
      <c r="E43" s="179">
        <v>23201</v>
      </c>
    </row>
    <row r="44" spans="1:5" ht="15">
      <c r="A44" s="70">
        <v>37</v>
      </c>
      <c r="B44" s="83" t="s">
        <v>101</v>
      </c>
      <c r="C44" s="100">
        <v>3351</v>
      </c>
      <c r="D44" s="120">
        <v>3351</v>
      </c>
      <c r="E44" s="179">
        <v>1742</v>
      </c>
    </row>
    <row r="45" spans="1:5" ht="15">
      <c r="A45" s="70">
        <v>38</v>
      </c>
      <c r="B45" s="78" t="s">
        <v>102</v>
      </c>
      <c r="C45" s="101"/>
      <c r="D45" s="121"/>
      <c r="E45" s="177"/>
    </row>
    <row r="46" spans="1:5" ht="15">
      <c r="A46" s="70">
        <v>39</v>
      </c>
      <c r="B46" s="84" t="s">
        <v>103</v>
      </c>
      <c r="C46" s="102">
        <v>0</v>
      </c>
      <c r="D46" s="122">
        <v>613</v>
      </c>
      <c r="E46" s="181">
        <v>613</v>
      </c>
    </row>
    <row r="47" spans="1:5" ht="12.75">
      <c r="A47" s="203">
        <v>40</v>
      </c>
      <c r="B47" s="205" t="s">
        <v>159</v>
      </c>
      <c r="C47" s="206">
        <v>0</v>
      </c>
      <c r="D47" s="207">
        <v>0</v>
      </c>
      <c r="E47" s="208"/>
    </row>
    <row r="48" spans="1:5" ht="12.75">
      <c r="A48" s="204"/>
      <c r="B48" s="205"/>
      <c r="C48" s="206"/>
      <c r="D48" s="207"/>
      <c r="E48" s="208"/>
    </row>
    <row r="49" spans="1:5" ht="15">
      <c r="A49" s="71">
        <v>41</v>
      </c>
      <c r="B49" s="78" t="s">
        <v>104</v>
      </c>
      <c r="C49" s="98"/>
      <c r="D49" s="118"/>
      <c r="E49" s="177"/>
    </row>
    <row r="50" spans="1:5" ht="15">
      <c r="A50" s="71">
        <v>42</v>
      </c>
      <c r="B50" s="82" t="s">
        <v>105</v>
      </c>
      <c r="C50" s="98">
        <f>SUM(C57,C52,C61)</f>
        <v>28636</v>
      </c>
      <c r="D50" s="98">
        <f>SUM(D57,D52,D61)</f>
        <v>28636</v>
      </c>
      <c r="E50" s="180">
        <f>SUM(E57,E52,E61)</f>
        <v>20692</v>
      </c>
    </row>
    <row r="51" spans="1:5" ht="15">
      <c r="A51" s="71">
        <v>43</v>
      </c>
      <c r="B51" s="82"/>
      <c r="C51" s="98"/>
      <c r="D51" s="118"/>
      <c r="E51" s="177"/>
    </row>
    <row r="52" spans="1:5" ht="15">
      <c r="A52" s="71">
        <v>44</v>
      </c>
      <c r="B52" s="78" t="s">
        <v>106</v>
      </c>
      <c r="C52" s="103">
        <f>+C53+C54+C55+C56</f>
        <v>28035</v>
      </c>
      <c r="D52" s="103">
        <f>+D53+D54+D55+D56</f>
        <v>28035</v>
      </c>
      <c r="E52" s="182">
        <f>+E53+E54+E55+E56</f>
        <v>20392</v>
      </c>
    </row>
    <row r="53" spans="1:5" ht="15">
      <c r="A53" s="71">
        <v>45</v>
      </c>
      <c r="B53" s="173" t="s">
        <v>161</v>
      </c>
      <c r="C53" s="104"/>
      <c r="D53" s="123">
        <v>0</v>
      </c>
      <c r="E53" s="183">
        <v>495</v>
      </c>
    </row>
    <row r="54" spans="1:5" ht="15">
      <c r="A54" s="71">
        <v>46</v>
      </c>
      <c r="B54" s="173" t="s">
        <v>162</v>
      </c>
      <c r="C54" s="104"/>
      <c r="D54" s="123"/>
      <c r="E54" s="183">
        <v>233</v>
      </c>
    </row>
    <row r="55" spans="1:5" ht="15">
      <c r="A55" s="71">
        <v>47</v>
      </c>
      <c r="B55" s="83" t="s">
        <v>107</v>
      </c>
      <c r="C55" s="104">
        <v>25969</v>
      </c>
      <c r="D55" s="123">
        <v>25969</v>
      </c>
      <c r="E55" s="183">
        <v>12965</v>
      </c>
    </row>
    <row r="56" spans="1:5" ht="15">
      <c r="A56" s="71">
        <v>48</v>
      </c>
      <c r="B56" s="83" t="s">
        <v>108</v>
      </c>
      <c r="C56" s="104">
        <v>2066</v>
      </c>
      <c r="D56" s="123">
        <v>2066</v>
      </c>
      <c r="E56" s="183">
        <v>6699</v>
      </c>
    </row>
    <row r="57" spans="1:5" ht="15">
      <c r="A57" s="71">
        <v>49</v>
      </c>
      <c r="B57" s="78" t="s">
        <v>109</v>
      </c>
      <c r="C57" s="103">
        <f>SUM(C58:C60)</f>
        <v>601</v>
      </c>
      <c r="D57" s="124">
        <f>SUM(D58:D60)</f>
        <v>601</v>
      </c>
      <c r="E57" s="184">
        <f>SUM(E58:E60)</f>
        <v>300</v>
      </c>
    </row>
    <row r="58" spans="1:5" ht="15">
      <c r="A58" s="71">
        <v>50</v>
      </c>
      <c r="B58" s="85" t="s">
        <v>110</v>
      </c>
      <c r="C58" s="105">
        <v>0</v>
      </c>
      <c r="D58" s="105"/>
      <c r="E58" s="185"/>
    </row>
    <row r="59" spans="1:5" ht="15">
      <c r="A59" s="71">
        <v>51</v>
      </c>
      <c r="B59" s="85" t="s">
        <v>111</v>
      </c>
      <c r="C59" s="105">
        <v>601</v>
      </c>
      <c r="D59" s="105">
        <v>601</v>
      </c>
      <c r="E59" s="185">
        <v>300</v>
      </c>
    </row>
    <row r="60" spans="1:5" ht="15">
      <c r="A60" s="71">
        <v>52</v>
      </c>
      <c r="B60" s="85" t="s">
        <v>112</v>
      </c>
      <c r="C60" s="105">
        <v>0</v>
      </c>
      <c r="D60" s="105"/>
      <c r="E60" s="185"/>
    </row>
    <row r="61" spans="1:5" ht="15">
      <c r="A61" s="71">
        <v>53</v>
      </c>
      <c r="B61" s="78" t="s">
        <v>113</v>
      </c>
      <c r="C61" s="106">
        <v>0</v>
      </c>
      <c r="D61" s="125">
        <v>0</v>
      </c>
      <c r="E61" s="184"/>
    </row>
    <row r="62" spans="1:5" ht="15.75">
      <c r="A62" s="72">
        <v>54</v>
      </c>
      <c r="B62" s="82" t="s">
        <v>42</v>
      </c>
      <c r="C62" s="107">
        <f>SUM(C63,C67,C70)</f>
        <v>0</v>
      </c>
      <c r="D62" s="126">
        <f>SUM(D63,D67,D70)</f>
        <v>0</v>
      </c>
      <c r="E62" s="186">
        <f>SUM(E63,E67,E70)</f>
        <v>142</v>
      </c>
    </row>
    <row r="63" spans="1:5" ht="15.75">
      <c r="A63" s="71">
        <v>55</v>
      </c>
      <c r="B63" s="77" t="s">
        <v>114</v>
      </c>
      <c r="C63" s="91">
        <f>SUM(C64:C66)</f>
        <v>0</v>
      </c>
      <c r="D63" s="113">
        <f>SUM(D64:D66)</f>
        <v>0</v>
      </c>
      <c r="E63" s="176">
        <f>SUM(E64:E66)</f>
        <v>142</v>
      </c>
    </row>
    <row r="64" spans="1:5" ht="15">
      <c r="A64" s="71">
        <v>56</v>
      </c>
      <c r="B64" s="78" t="s">
        <v>115</v>
      </c>
      <c r="C64" s="106"/>
      <c r="D64" s="125"/>
      <c r="E64" s="184"/>
    </row>
    <row r="65" spans="1:5" ht="15">
      <c r="A65" s="71">
        <v>57</v>
      </c>
      <c r="B65" s="86" t="s">
        <v>116</v>
      </c>
      <c r="C65" s="106"/>
      <c r="D65" s="125"/>
      <c r="E65" s="184">
        <v>67</v>
      </c>
    </row>
    <row r="66" spans="1:5" ht="15">
      <c r="A66" s="71">
        <v>58</v>
      </c>
      <c r="B66" s="78" t="s">
        <v>117</v>
      </c>
      <c r="C66" s="106">
        <v>0</v>
      </c>
      <c r="D66" s="125">
        <v>0</v>
      </c>
      <c r="E66" s="184">
        <v>75</v>
      </c>
    </row>
    <row r="67" spans="1:5" ht="15.75">
      <c r="A67" s="71">
        <v>59</v>
      </c>
      <c r="B67" s="82" t="s">
        <v>118</v>
      </c>
      <c r="C67" s="107">
        <f>SUM(C68:C69)</f>
        <v>0</v>
      </c>
      <c r="D67" s="126">
        <f>SUM(D68:D69)</f>
        <v>0</v>
      </c>
      <c r="E67" s="186">
        <f>SUM(E68:E69)</f>
        <v>0</v>
      </c>
    </row>
    <row r="68" spans="1:5" ht="15.75">
      <c r="A68" s="71">
        <v>60</v>
      </c>
      <c r="B68" s="81" t="s">
        <v>119</v>
      </c>
      <c r="C68" s="108">
        <v>0</v>
      </c>
      <c r="D68" s="127">
        <v>0</v>
      </c>
      <c r="E68" s="187">
        <v>0</v>
      </c>
    </row>
    <row r="69" spans="1:5" ht="15">
      <c r="A69" s="71">
        <v>61</v>
      </c>
      <c r="B69" s="78" t="s">
        <v>120</v>
      </c>
      <c r="C69" s="103"/>
      <c r="D69" s="125"/>
      <c r="E69" s="184">
        <v>0</v>
      </c>
    </row>
    <row r="70" spans="1:5" ht="15.75">
      <c r="A70" s="71">
        <v>62</v>
      </c>
      <c r="B70" s="82" t="s">
        <v>121</v>
      </c>
      <c r="C70" s="107"/>
      <c r="D70" s="126"/>
      <c r="E70" s="186"/>
    </row>
    <row r="71" spans="1:5" ht="15">
      <c r="A71" s="71">
        <v>63</v>
      </c>
      <c r="B71" s="78" t="s">
        <v>122</v>
      </c>
      <c r="C71" s="106">
        <f>SUM(C72:C74)</f>
        <v>0</v>
      </c>
      <c r="D71" s="125">
        <f>SUM(D72:D74)</f>
        <v>3268</v>
      </c>
      <c r="E71" s="184">
        <f>SUM(E72:E74)</f>
        <v>3268</v>
      </c>
    </row>
    <row r="72" spans="1:5" ht="15">
      <c r="A72" s="71">
        <v>64</v>
      </c>
      <c r="B72" s="83" t="s">
        <v>123</v>
      </c>
      <c r="C72" s="104"/>
      <c r="D72" s="123"/>
      <c r="E72" s="183"/>
    </row>
    <row r="73" spans="1:5" ht="15">
      <c r="A73" s="71">
        <v>65</v>
      </c>
      <c r="B73" s="83" t="s">
        <v>124</v>
      </c>
      <c r="C73" s="104"/>
      <c r="D73" s="123">
        <v>3268</v>
      </c>
      <c r="E73" s="183">
        <v>3268</v>
      </c>
    </row>
    <row r="74" spans="1:5" ht="15">
      <c r="A74" s="71">
        <v>66</v>
      </c>
      <c r="B74" s="83" t="s">
        <v>125</v>
      </c>
      <c r="C74" s="105"/>
      <c r="D74" s="128"/>
      <c r="E74" s="183">
        <v>0</v>
      </c>
    </row>
    <row r="75" spans="1:5" ht="15">
      <c r="A75" s="71">
        <v>67</v>
      </c>
      <c r="B75" s="83" t="s">
        <v>126</v>
      </c>
      <c r="C75" s="105">
        <v>0</v>
      </c>
      <c r="D75" s="128">
        <v>0</v>
      </c>
      <c r="E75" s="183">
        <v>0</v>
      </c>
    </row>
    <row r="76" spans="1:5" ht="15">
      <c r="A76" s="71">
        <v>68</v>
      </c>
      <c r="B76" s="78" t="s">
        <v>127</v>
      </c>
      <c r="C76" s="103">
        <f>SUM(C77:C78)</f>
        <v>2300</v>
      </c>
      <c r="D76" s="103">
        <f>SUM(D77:D78)</f>
        <v>2300</v>
      </c>
      <c r="E76" s="182">
        <f>SUM(E77:E78)</f>
        <v>1521</v>
      </c>
    </row>
    <row r="77" spans="1:5" ht="15">
      <c r="A77" s="71">
        <v>69</v>
      </c>
      <c r="B77" s="83" t="s">
        <v>128</v>
      </c>
      <c r="C77" s="104">
        <v>300</v>
      </c>
      <c r="D77" s="128">
        <v>300</v>
      </c>
      <c r="E77" s="183">
        <v>142</v>
      </c>
    </row>
    <row r="78" spans="1:5" ht="15">
      <c r="A78" s="71">
        <v>70</v>
      </c>
      <c r="B78" s="83" t="s">
        <v>129</v>
      </c>
      <c r="C78" s="104">
        <v>2000</v>
      </c>
      <c r="D78" s="128">
        <v>2000</v>
      </c>
      <c r="E78" s="183">
        <v>1379</v>
      </c>
    </row>
    <row r="79" spans="1:5" ht="12.75">
      <c r="A79" s="203">
        <v>71</v>
      </c>
      <c r="B79" s="210" t="s">
        <v>130</v>
      </c>
      <c r="C79" s="212">
        <f>SUM(C82)</f>
        <v>0</v>
      </c>
      <c r="D79" s="213">
        <f>SUM(D82)</f>
        <v>0</v>
      </c>
      <c r="E79" s="214">
        <f>SUM(E82)</f>
        <v>0</v>
      </c>
    </row>
    <row r="80" spans="1:5" ht="12.75">
      <c r="A80" s="209"/>
      <c r="B80" s="210"/>
      <c r="C80" s="212"/>
      <c r="D80" s="213"/>
      <c r="E80" s="214"/>
    </row>
    <row r="81" spans="1:5" ht="12.75">
      <c r="A81" s="204"/>
      <c r="B81" s="211"/>
      <c r="C81" s="212"/>
      <c r="D81" s="213"/>
      <c r="E81" s="214"/>
    </row>
    <row r="82" spans="1:5" ht="15">
      <c r="A82" s="71">
        <v>72</v>
      </c>
      <c r="B82" s="78" t="s">
        <v>131</v>
      </c>
      <c r="C82" s="106"/>
      <c r="D82" s="125"/>
      <c r="E82" s="184"/>
    </row>
    <row r="83" spans="1:5" ht="15">
      <c r="A83" s="71">
        <v>73</v>
      </c>
      <c r="B83" s="78" t="s">
        <v>132</v>
      </c>
      <c r="C83" s="106">
        <f>+C84</f>
        <v>95750</v>
      </c>
      <c r="D83" s="106">
        <f>+D84</f>
        <v>146446</v>
      </c>
      <c r="E83" s="182">
        <f>+E84</f>
        <v>146446</v>
      </c>
    </row>
    <row r="84" spans="1:5" ht="15">
      <c r="A84" s="71">
        <v>74</v>
      </c>
      <c r="B84" s="80" t="s">
        <v>133</v>
      </c>
      <c r="C84" s="109">
        <v>95750</v>
      </c>
      <c r="D84" s="129">
        <v>146446</v>
      </c>
      <c r="E84" s="188">
        <v>146446</v>
      </c>
    </row>
    <row r="85" spans="1:5" ht="12.75">
      <c r="A85" s="203">
        <v>75</v>
      </c>
      <c r="B85" s="210" t="s">
        <v>134</v>
      </c>
      <c r="C85" s="212">
        <f>SUM(C7,C62,C79,C83,C71,C76)</f>
        <v>438154</v>
      </c>
      <c r="D85" s="212">
        <f>SUM(D7,D62,D79,D83,D71,D76)</f>
        <v>494380</v>
      </c>
      <c r="E85" s="216">
        <f>SUM(E7,E62,E79,E83,E71,E76)</f>
        <v>330300</v>
      </c>
    </row>
    <row r="86" spans="1:5" ht="12.75">
      <c r="A86" s="204"/>
      <c r="B86" s="211"/>
      <c r="C86" s="215"/>
      <c r="D86" s="215"/>
      <c r="E86" s="217"/>
    </row>
    <row r="87" spans="1:5" ht="12.75">
      <c r="A87" s="71"/>
      <c r="B87" s="87"/>
      <c r="C87" s="110"/>
      <c r="D87" s="130"/>
      <c r="E87" s="189"/>
    </row>
  </sheetData>
  <sheetProtection/>
  <mergeCells count="15">
    <mergeCell ref="A85:A86"/>
    <mergeCell ref="B85:B86"/>
    <mergeCell ref="C85:C86"/>
    <mergeCell ref="D85:D86"/>
    <mergeCell ref="E85:E86"/>
    <mergeCell ref="A47:A48"/>
    <mergeCell ref="B47:B48"/>
    <mergeCell ref="C47:C48"/>
    <mergeCell ref="D47:D48"/>
    <mergeCell ref="E47:E48"/>
    <mergeCell ref="A79:A81"/>
    <mergeCell ref="B79:B81"/>
    <mergeCell ref="C79:C81"/>
    <mergeCell ref="D79:D81"/>
    <mergeCell ref="E79:E81"/>
  </mergeCells>
  <printOptions/>
  <pageMargins left="0.7" right="0.7" top="0.75" bottom="0.75" header="0.3" footer="0.3"/>
  <pageSetup horizontalDpi="600" verticalDpi="600" orientation="portrait" paperSize="9" scale="84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D31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49.28125" style="0" customWidth="1"/>
    <col min="2" max="2" width="10.28125" style="0" bestFit="1" customWidth="1"/>
    <col min="3" max="3" width="13.28125" style="0" bestFit="1" customWidth="1"/>
    <col min="4" max="4" width="12.8515625" style="0" bestFit="1" customWidth="1"/>
  </cols>
  <sheetData>
    <row r="4" spans="1:2" ht="15.75">
      <c r="A4" s="73" t="s">
        <v>135</v>
      </c>
      <c r="B4" s="88"/>
    </row>
    <row r="5" spans="1:4" ht="16.5" thickBot="1">
      <c r="A5" s="73"/>
      <c r="B5" s="88"/>
      <c r="D5" s="111" t="s">
        <v>72</v>
      </c>
    </row>
    <row r="6" spans="1:4" ht="16.5" thickBot="1">
      <c r="A6" s="75" t="s">
        <v>2</v>
      </c>
      <c r="B6" s="89" t="s">
        <v>3</v>
      </c>
      <c r="C6" s="89" t="s">
        <v>68</v>
      </c>
      <c r="D6" s="89" t="s">
        <v>4</v>
      </c>
    </row>
    <row r="7" spans="1:4" ht="12.75">
      <c r="A7" s="131" t="s">
        <v>5</v>
      </c>
      <c r="B7" s="131" t="s">
        <v>73</v>
      </c>
      <c r="C7" s="131" t="s">
        <v>74</v>
      </c>
      <c r="D7" s="131" t="s">
        <v>75</v>
      </c>
    </row>
    <row r="8" spans="1:4" ht="15.75">
      <c r="A8" s="132" t="s">
        <v>10</v>
      </c>
      <c r="B8" s="133">
        <f>+B10</f>
        <v>221</v>
      </c>
      <c r="C8" s="133">
        <f>+C10</f>
        <v>221</v>
      </c>
      <c r="D8" s="133">
        <f>+D10</f>
        <v>93</v>
      </c>
    </row>
    <row r="9" spans="1:4" ht="15.75">
      <c r="A9" s="134"/>
      <c r="B9" s="135"/>
      <c r="C9" s="135"/>
      <c r="D9" s="135"/>
    </row>
    <row r="10" spans="1:4" ht="15.75">
      <c r="A10" s="132" t="s">
        <v>76</v>
      </c>
      <c r="B10" s="133">
        <f>+B11+B14+B22+B23</f>
        <v>221</v>
      </c>
      <c r="C10" s="133">
        <f>+C11+C14+C22+C23</f>
        <v>221</v>
      </c>
      <c r="D10" s="133">
        <f>+D11+D14+D22+D23+D24</f>
        <v>93</v>
      </c>
    </row>
    <row r="11" spans="1:4" ht="15">
      <c r="A11" s="136" t="s">
        <v>77</v>
      </c>
      <c r="B11" s="137">
        <f>SUM(B12)</f>
        <v>30</v>
      </c>
      <c r="C11" s="137">
        <f>SUM(C12)</f>
        <v>30</v>
      </c>
      <c r="D11" s="137">
        <f>SUM(D12)</f>
        <v>3</v>
      </c>
    </row>
    <row r="12" spans="1:4" ht="15">
      <c r="A12" s="138" t="s">
        <v>136</v>
      </c>
      <c r="B12" s="139">
        <v>30</v>
      </c>
      <c r="C12" s="139">
        <v>30</v>
      </c>
      <c r="D12" s="139">
        <v>3</v>
      </c>
    </row>
    <row r="13" spans="1:4" ht="15">
      <c r="A13" s="138"/>
      <c r="B13" s="139"/>
      <c r="C13" s="139"/>
      <c r="D13" s="139"/>
    </row>
    <row r="14" spans="1:4" ht="15">
      <c r="A14" s="136" t="s">
        <v>79</v>
      </c>
      <c r="B14" s="137">
        <f>SUM(B15:B18)</f>
        <v>150</v>
      </c>
      <c r="C14" s="137">
        <f>SUM(C15:C21)</f>
        <v>150</v>
      </c>
      <c r="D14" s="137">
        <f>SUM(D15:D21)</f>
        <v>77</v>
      </c>
    </row>
    <row r="15" spans="1:4" ht="15">
      <c r="A15" s="140" t="s">
        <v>34</v>
      </c>
      <c r="B15" s="141">
        <v>150</v>
      </c>
      <c r="C15" s="141">
        <v>150</v>
      </c>
      <c r="D15" s="141">
        <v>47</v>
      </c>
    </row>
    <row r="16" spans="1:4" ht="15">
      <c r="A16" s="140" t="s">
        <v>137</v>
      </c>
      <c r="B16" s="141"/>
      <c r="C16" s="141"/>
      <c r="D16" s="141">
        <v>21</v>
      </c>
    </row>
    <row r="17" spans="1:4" ht="15">
      <c r="A17" s="140" t="s">
        <v>138</v>
      </c>
      <c r="B17" s="141"/>
      <c r="C17" s="141"/>
      <c r="D17" s="141"/>
    </row>
    <row r="18" spans="1:4" ht="15">
      <c r="A18" s="140" t="s">
        <v>160</v>
      </c>
      <c r="B18" s="141"/>
      <c r="C18" s="141"/>
      <c r="D18" s="141">
        <v>9</v>
      </c>
    </row>
    <row r="19" spans="1:4" ht="15">
      <c r="A19" s="140" t="s">
        <v>139</v>
      </c>
      <c r="B19" s="141">
        <v>0</v>
      </c>
      <c r="C19" s="141">
        <v>0</v>
      </c>
      <c r="D19" s="141"/>
    </row>
    <row r="20" spans="1:4" ht="15">
      <c r="A20" s="140" t="s">
        <v>140</v>
      </c>
      <c r="B20" s="141">
        <v>0</v>
      </c>
      <c r="C20" s="141"/>
      <c r="D20" s="141"/>
    </row>
    <row r="21" spans="1:4" ht="15">
      <c r="A21" s="140" t="s">
        <v>84</v>
      </c>
      <c r="B21" s="141">
        <v>0</v>
      </c>
      <c r="C21" s="141">
        <v>0</v>
      </c>
      <c r="D21" s="141">
        <v>0</v>
      </c>
    </row>
    <row r="22" spans="1:4" ht="15.75">
      <c r="A22" s="136" t="s">
        <v>85</v>
      </c>
      <c r="B22" s="164">
        <v>41</v>
      </c>
      <c r="C22" s="164">
        <v>41</v>
      </c>
      <c r="D22" s="164">
        <v>13</v>
      </c>
    </row>
    <row r="23" spans="1:4" ht="15">
      <c r="A23" s="136" t="s">
        <v>86</v>
      </c>
      <c r="B23" s="137">
        <v>0</v>
      </c>
      <c r="C23" s="137">
        <v>0</v>
      </c>
      <c r="D23" s="137"/>
    </row>
    <row r="24" spans="1:4" ht="15.75">
      <c r="A24" s="136" t="s">
        <v>154</v>
      </c>
      <c r="B24" s="137"/>
      <c r="C24" s="137"/>
      <c r="D24" s="164"/>
    </row>
    <row r="25" spans="1:4" ht="15">
      <c r="A25" s="136" t="s">
        <v>141</v>
      </c>
      <c r="B25" s="142">
        <f>+B26+B27</f>
        <v>76394</v>
      </c>
      <c r="C25" s="142">
        <f>+C26+C27</f>
        <v>76776</v>
      </c>
      <c r="D25" s="142">
        <f>+D26+D27</f>
        <v>38268</v>
      </c>
    </row>
    <row r="26" spans="1:4" ht="15.75" thickBot="1">
      <c r="A26" s="143" t="s">
        <v>142</v>
      </c>
      <c r="B26" s="165">
        <v>75277</v>
      </c>
      <c r="C26" s="166">
        <v>75277</v>
      </c>
      <c r="D26" s="166">
        <v>36769</v>
      </c>
    </row>
    <row r="27" spans="1:4" ht="15">
      <c r="A27" s="144" t="s">
        <v>153</v>
      </c>
      <c r="B27" s="167">
        <v>1117</v>
      </c>
      <c r="C27" s="168">
        <v>1499</v>
      </c>
      <c r="D27" s="168">
        <v>1499</v>
      </c>
    </row>
    <row r="28" spans="1:4" ht="15">
      <c r="A28" s="144" t="s">
        <v>143</v>
      </c>
      <c r="B28" s="145"/>
      <c r="C28" s="145"/>
      <c r="D28" s="145">
        <f>+D29</f>
        <v>0</v>
      </c>
    </row>
    <row r="29" spans="1:4" ht="15.75" thickBot="1">
      <c r="A29" s="144" t="s">
        <v>144</v>
      </c>
      <c r="B29" s="145"/>
      <c r="C29" s="145"/>
      <c r="D29" s="145"/>
    </row>
    <row r="30" spans="1:4" ht="12.75">
      <c r="A30" s="218" t="s">
        <v>145</v>
      </c>
      <c r="B30" s="220">
        <f>+B25+B8</f>
        <v>76615</v>
      </c>
      <c r="C30" s="220">
        <f>+C25+C8</f>
        <v>76997</v>
      </c>
      <c r="D30" s="220">
        <f>+D25+D8+D28</f>
        <v>38361</v>
      </c>
    </row>
    <row r="31" spans="1:4" ht="13.5" thickBot="1">
      <c r="A31" s="219"/>
      <c r="B31" s="221"/>
      <c r="C31" s="221"/>
      <c r="D31" s="221"/>
    </row>
  </sheetData>
  <sheetProtection/>
  <mergeCells count="4">
    <mergeCell ref="A30:A31"/>
    <mergeCell ref="B30:B31"/>
    <mergeCell ref="C30:C31"/>
    <mergeCell ref="D30:D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24"/>
  <sheetViews>
    <sheetView view="pageBreakPreview"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1" width="3.8515625" style="0" customWidth="1"/>
    <col min="2" max="2" width="51.57421875" style="0" customWidth="1"/>
    <col min="3" max="3" width="10.28125" style="0" bestFit="1" customWidth="1"/>
    <col min="4" max="4" width="13.28125" style="0" bestFit="1" customWidth="1"/>
    <col min="5" max="5" width="12.8515625" style="0" bestFit="1" customWidth="1"/>
  </cols>
  <sheetData>
    <row r="4" spans="1:3" ht="15.75">
      <c r="A4" s="146"/>
      <c r="B4" s="147" t="s">
        <v>146</v>
      </c>
      <c r="C4" s="148"/>
    </row>
    <row r="5" spans="1:5" ht="16.5" thickBot="1">
      <c r="A5" s="146"/>
      <c r="B5" s="147"/>
      <c r="C5" s="148"/>
      <c r="D5" s="111"/>
      <c r="E5" s="111" t="s">
        <v>72</v>
      </c>
    </row>
    <row r="6" spans="1:5" ht="16.5" thickBot="1">
      <c r="A6" s="149"/>
      <c r="B6" s="75" t="s">
        <v>2</v>
      </c>
      <c r="C6" s="89" t="s">
        <v>3</v>
      </c>
      <c r="D6" s="89" t="s">
        <v>68</v>
      </c>
      <c r="E6" s="89" t="s">
        <v>4</v>
      </c>
    </row>
    <row r="7" spans="1:5" ht="13.5" thickBot="1">
      <c r="A7" s="69"/>
      <c r="B7" s="76" t="s">
        <v>5</v>
      </c>
      <c r="C7" s="90" t="s">
        <v>73</v>
      </c>
      <c r="D7" s="112" t="s">
        <v>74</v>
      </c>
      <c r="E7" s="112" t="s">
        <v>75</v>
      </c>
    </row>
    <row r="8" spans="1:5" ht="15.75">
      <c r="A8" s="150">
        <v>68</v>
      </c>
      <c r="B8" s="151" t="s">
        <v>10</v>
      </c>
      <c r="C8" s="152">
        <f>SUM(C10)</f>
        <v>2413</v>
      </c>
      <c r="D8" s="153">
        <f>SUM(D10+D17)</f>
        <v>2413</v>
      </c>
      <c r="E8" s="153">
        <f>SUM(E10+E17)</f>
        <v>1404</v>
      </c>
    </row>
    <row r="9" spans="1:5" ht="15.75">
      <c r="A9" s="154"/>
      <c r="B9" s="155"/>
      <c r="C9" s="156"/>
      <c r="D9" s="157"/>
      <c r="E9" s="157"/>
    </row>
    <row r="10" spans="1:5" ht="15.75">
      <c r="A10" s="154">
        <v>69</v>
      </c>
      <c r="B10" s="77" t="s">
        <v>147</v>
      </c>
      <c r="C10" s="91">
        <f>SUM(C11+C12+C14+C15)</f>
        <v>2413</v>
      </c>
      <c r="D10" s="113">
        <f>SUM(D11+D12+D14+D15)</f>
        <v>2413</v>
      </c>
      <c r="E10" s="113">
        <f>SUM(E11+E12+E14+E15)</f>
        <v>1404</v>
      </c>
    </row>
    <row r="11" spans="1:5" ht="15">
      <c r="A11" s="154">
        <v>70</v>
      </c>
      <c r="B11" s="78" t="s">
        <v>148</v>
      </c>
      <c r="C11" s="93">
        <v>0</v>
      </c>
      <c r="D11" s="115">
        <v>0</v>
      </c>
      <c r="E11" s="115">
        <v>0</v>
      </c>
    </row>
    <row r="12" spans="1:5" ht="15">
      <c r="A12" s="154">
        <v>71</v>
      </c>
      <c r="B12" s="78" t="s">
        <v>79</v>
      </c>
      <c r="C12" s="93">
        <f>SUM(C13:C13)</f>
        <v>1900</v>
      </c>
      <c r="D12" s="115">
        <f>SUM(D13:D13)</f>
        <v>1900</v>
      </c>
      <c r="E12" s="115">
        <f>SUM(E13:E13)</f>
        <v>1174</v>
      </c>
    </row>
    <row r="13" spans="1:5" ht="15">
      <c r="A13" s="154">
        <v>72</v>
      </c>
      <c r="B13" s="80" t="s">
        <v>36</v>
      </c>
      <c r="C13" s="96">
        <v>1900</v>
      </c>
      <c r="D13" s="117">
        <v>1900</v>
      </c>
      <c r="E13" s="117">
        <v>1174</v>
      </c>
    </row>
    <row r="14" spans="1:5" ht="15">
      <c r="A14" s="154">
        <v>73</v>
      </c>
      <c r="B14" s="78" t="s">
        <v>149</v>
      </c>
      <c r="C14" s="93">
        <v>513</v>
      </c>
      <c r="D14" s="115">
        <v>513</v>
      </c>
      <c r="E14" s="115">
        <v>230</v>
      </c>
    </row>
    <row r="15" spans="1:5" ht="15">
      <c r="A15" s="154">
        <v>74</v>
      </c>
      <c r="B15" s="78" t="s">
        <v>150</v>
      </c>
      <c r="C15" s="93">
        <v>0</v>
      </c>
      <c r="D15" s="115">
        <v>0</v>
      </c>
      <c r="E15" s="115">
        <v>0</v>
      </c>
    </row>
    <row r="16" spans="1:5" ht="15">
      <c r="A16" s="154"/>
      <c r="B16" s="78" t="s">
        <v>155</v>
      </c>
      <c r="C16" s="93"/>
      <c r="D16" s="115"/>
      <c r="E16" s="115"/>
    </row>
    <row r="17" spans="1:5" ht="15">
      <c r="A17" s="154">
        <v>76</v>
      </c>
      <c r="B17" s="82" t="s">
        <v>105</v>
      </c>
      <c r="C17" s="98">
        <f>SUM(C19,C18)</f>
        <v>0</v>
      </c>
      <c r="D17" s="118">
        <f>SUM(D19,D18)</f>
        <v>0</v>
      </c>
      <c r="E17" s="118">
        <f>SUM(E19,E18)</f>
        <v>0</v>
      </c>
    </row>
    <row r="18" spans="1:5" ht="15">
      <c r="A18" s="154">
        <v>78</v>
      </c>
      <c r="B18" s="78" t="s">
        <v>106</v>
      </c>
      <c r="C18" s="106">
        <v>0</v>
      </c>
      <c r="D18" s="125">
        <v>0</v>
      </c>
      <c r="E18" s="125">
        <v>0</v>
      </c>
    </row>
    <row r="19" spans="1:5" ht="15">
      <c r="A19" s="154">
        <v>79</v>
      </c>
      <c r="B19" s="78" t="s">
        <v>109</v>
      </c>
      <c r="C19" s="106">
        <f>SUM(C20:C20)</f>
        <v>0</v>
      </c>
      <c r="D19" s="125">
        <f>SUM(D20:D20)</f>
        <v>0</v>
      </c>
      <c r="E19" s="125">
        <f>SUM(E20:E20)</f>
        <v>0</v>
      </c>
    </row>
    <row r="20" spans="1:5" ht="15">
      <c r="A20" s="154">
        <v>80</v>
      </c>
      <c r="B20" s="85" t="s">
        <v>151</v>
      </c>
      <c r="C20" s="105">
        <v>0</v>
      </c>
      <c r="D20" s="105">
        <v>0</v>
      </c>
      <c r="E20" s="128">
        <v>0</v>
      </c>
    </row>
    <row r="21" spans="1:5" ht="15.75">
      <c r="A21" s="154"/>
      <c r="B21" s="136" t="s">
        <v>141</v>
      </c>
      <c r="C21" s="158">
        <f>+C22</f>
        <v>93174</v>
      </c>
      <c r="D21" s="158">
        <f>+D22+D23</f>
        <v>93394</v>
      </c>
      <c r="E21" s="158">
        <f>+E22+E23</f>
        <v>47516</v>
      </c>
    </row>
    <row r="22" spans="1:5" ht="15.75" thickBot="1">
      <c r="A22" s="154">
        <v>81</v>
      </c>
      <c r="B22" s="143" t="s">
        <v>142</v>
      </c>
      <c r="C22" s="159">
        <v>93174</v>
      </c>
      <c r="D22" s="160">
        <v>93174</v>
      </c>
      <c r="E22" s="160">
        <v>47296</v>
      </c>
    </row>
    <row r="23" spans="1:5" ht="15.75" thickBot="1">
      <c r="A23" s="169"/>
      <c r="B23" s="170" t="s">
        <v>156</v>
      </c>
      <c r="C23" s="159"/>
      <c r="D23" s="171">
        <v>220</v>
      </c>
      <c r="E23" s="171">
        <v>220</v>
      </c>
    </row>
    <row r="24" spans="1:5" ht="16.5" thickBot="1">
      <c r="A24" s="161">
        <v>82</v>
      </c>
      <c r="B24" s="162" t="s">
        <v>152</v>
      </c>
      <c r="C24" s="163">
        <f>SUM(C8+C21)</f>
        <v>95587</v>
      </c>
      <c r="D24" s="163">
        <f>SUM(D8+D21)</f>
        <v>95807</v>
      </c>
      <c r="E24" s="163">
        <f>SUM(E8+E21)</f>
        <v>48920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Kulcsi Hivatal</cp:lastModifiedBy>
  <cp:lastPrinted>2017-04-19T11:07:12Z</cp:lastPrinted>
  <dcterms:created xsi:type="dcterms:W3CDTF">2013-02-21T10:51:35Z</dcterms:created>
  <dcterms:modified xsi:type="dcterms:W3CDTF">2017-09-15T08:10:14Z</dcterms:modified>
  <cp:category/>
  <cp:version/>
  <cp:contentType/>
  <cp:contentStatus/>
</cp:coreProperties>
</file>