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UNKA\A PM HAT\Mell\"/>
    </mc:Choice>
  </mc:AlternateContent>
  <bookViews>
    <workbookView xWindow="0" yWindow="0" windowWidth="17256" windowHeight="5772" tabRatio="500" activeTab="3"/>
  </bookViews>
  <sheets>
    <sheet name="1.1.sz.mell." sheetId="1" r:id="rId1"/>
    <sheet name="1.2.sz.mell. " sheetId="2" r:id="rId2"/>
    <sheet name="1.3.sz.mell." sheetId="3" r:id="rId3"/>
    <sheet name="1.4.sz.mell." sheetId="4" r:id="rId4"/>
  </sheets>
  <definedNames>
    <definedName name="_xlnm.Print_Area" localSheetId="0">'1.1.sz.mell.'!$A$2:$E$148</definedName>
    <definedName name="_xlnm.Print_Area" localSheetId="1">'1.2.sz.mell. '!$A$1:$E$130</definedName>
    <definedName name="_xlnm.Print_Area" localSheetId="2">'1.3.sz.mell.'!$A$1:$E$131</definedName>
    <definedName name="_xlnm.Print_Area" localSheetId="3">'1.4.sz.mell.'!$A$1:$E$129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 l="1"/>
  <c r="D9" i="1"/>
  <c r="D8" i="1" s="1"/>
  <c r="E9" i="1"/>
  <c r="E8" i="1" s="1"/>
  <c r="D15" i="1"/>
  <c r="E15" i="1"/>
  <c r="F15" i="1"/>
  <c r="F7" i="1" s="1"/>
  <c r="D25" i="1"/>
  <c r="E25" i="1"/>
  <c r="F25" i="1"/>
  <c r="D33" i="1"/>
  <c r="D32" i="1" s="1"/>
  <c r="E33" i="1"/>
  <c r="F33" i="1"/>
  <c r="F32" i="1" s="1"/>
  <c r="D41" i="1"/>
  <c r="E41" i="1"/>
  <c r="E32" i="1"/>
  <c r="F41" i="1"/>
  <c r="D47" i="1"/>
  <c r="E47" i="1"/>
  <c r="F47" i="1"/>
  <c r="D50" i="1"/>
  <c r="E50" i="1"/>
  <c r="F50" i="1"/>
  <c r="D59" i="1"/>
  <c r="D58" i="1" s="1"/>
  <c r="D143" i="1" s="1"/>
  <c r="E59" i="1"/>
  <c r="E58" i="1"/>
  <c r="E143" i="1"/>
  <c r="F59" i="1"/>
  <c r="F58" i="1"/>
  <c r="F143" i="1"/>
  <c r="D65" i="1"/>
  <c r="D84" i="1"/>
  <c r="D79" i="1"/>
  <c r="D107" i="1" s="1"/>
  <c r="D126" i="1" s="1"/>
  <c r="D128" i="1" s="1"/>
  <c r="E84" i="1"/>
  <c r="E79" i="1" s="1"/>
  <c r="E107" i="1" s="1"/>
  <c r="F84" i="1"/>
  <c r="F79" i="1" s="1"/>
  <c r="F107" i="1" s="1"/>
  <c r="D92" i="1"/>
  <c r="E92" i="1"/>
  <c r="F92" i="1"/>
  <c r="D103" i="1"/>
  <c r="E103" i="1"/>
  <c r="F103" i="1"/>
  <c r="D109" i="1"/>
  <c r="D108" i="1" s="1"/>
  <c r="D146" i="1" s="1"/>
  <c r="E109" i="1"/>
  <c r="E108" i="1" s="1"/>
  <c r="E146" i="1" s="1"/>
  <c r="F109" i="1"/>
  <c r="D117" i="1"/>
  <c r="E117" i="1"/>
  <c r="F117" i="1"/>
  <c r="F108" i="1" s="1"/>
  <c r="F146" i="1" s="1"/>
  <c r="D138" i="1"/>
  <c r="D6" i="2"/>
  <c r="D5" i="2" s="1"/>
  <c r="E6" i="2"/>
  <c r="E54" i="2" s="1"/>
  <c r="D7" i="2"/>
  <c r="E7" i="2"/>
  <c r="F7" i="2"/>
  <c r="F6" i="2" s="1"/>
  <c r="D13" i="2"/>
  <c r="E13" i="2"/>
  <c r="F13" i="2"/>
  <c r="D23" i="2"/>
  <c r="E23" i="2"/>
  <c r="F23" i="2"/>
  <c r="E30" i="2"/>
  <c r="D31" i="2"/>
  <c r="E31" i="2"/>
  <c r="F31" i="2"/>
  <c r="F30" i="2"/>
  <c r="D38" i="2"/>
  <c r="D30" i="2"/>
  <c r="F38" i="2"/>
  <c r="D44" i="2"/>
  <c r="D54" i="2" s="1"/>
  <c r="E44" i="2"/>
  <c r="F44" i="2"/>
  <c r="D47" i="2"/>
  <c r="E47" i="2"/>
  <c r="F47" i="2"/>
  <c r="D56" i="2"/>
  <c r="D55" i="2" s="1"/>
  <c r="E56" i="2"/>
  <c r="E55" i="2" s="1"/>
  <c r="F56" i="2"/>
  <c r="F55" i="2"/>
  <c r="D62" i="2"/>
  <c r="E62" i="2"/>
  <c r="F62" i="2"/>
  <c r="D76" i="2"/>
  <c r="D104" i="2" s="1"/>
  <c r="D123" i="2" s="1"/>
  <c r="D125" i="2" s="1"/>
  <c r="E76" i="2"/>
  <c r="E104" i="2" s="1"/>
  <c r="E123" i="2" s="1"/>
  <c r="E125" i="2" s="1"/>
  <c r="D81" i="2"/>
  <c r="E81" i="2"/>
  <c r="F81" i="2"/>
  <c r="F76" i="2"/>
  <c r="F104" i="2" s="1"/>
  <c r="D89" i="2"/>
  <c r="E89" i="2"/>
  <c r="F89" i="2"/>
  <c r="D100" i="2"/>
  <c r="E100" i="2"/>
  <c r="F100" i="2"/>
  <c r="D106" i="2"/>
  <c r="E106" i="2"/>
  <c r="F106" i="2"/>
  <c r="F105" i="2" s="1"/>
  <c r="D114" i="2"/>
  <c r="D105" i="2" s="1"/>
  <c r="E114" i="2"/>
  <c r="E105" i="2"/>
  <c r="F114" i="2"/>
  <c r="D6" i="3"/>
  <c r="E6" i="3"/>
  <c r="E5" i="3" s="1"/>
  <c r="F6" i="3"/>
  <c r="G6" i="3"/>
  <c r="G5" i="3" s="1"/>
  <c r="D13" i="3"/>
  <c r="E13" i="3"/>
  <c r="F13" i="3"/>
  <c r="F5" i="3" s="1"/>
  <c r="G13" i="3"/>
  <c r="D23" i="3"/>
  <c r="E23" i="3"/>
  <c r="F23" i="3"/>
  <c r="G23" i="3"/>
  <c r="D33" i="3"/>
  <c r="D32" i="3"/>
  <c r="D55" i="3" s="1"/>
  <c r="E33" i="3"/>
  <c r="E32" i="3" s="1"/>
  <c r="F33" i="3"/>
  <c r="F32" i="3"/>
  <c r="G33" i="3"/>
  <c r="G32" i="3"/>
  <c r="D39" i="3"/>
  <c r="E39" i="3"/>
  <c r="F39" i="3"/>
  <c r="D45" i="3"/>
  <c r="E45" i="3"/>
  <c r="F45" i="3"/>
  <c r="F55" i="3" s="1"/>
  <c r="G45" i="3"/>
  <c r="D48" i="3"/>
  <c r="E48" i="3"/>
  <c r="F48" i="3"/>
  <c r="G48" i="3"/>
  <c r="F56" i="3"/>
  <c r="G56" i="3"/>
  <c r="D57" i="3"/>
  <c r="D56" i="3" s="1"/>
  <c r="E57" i="3"/>
  <c r="D63" i="3"/>
  <c r="E63" i="3"/>
  <c r="E56" i="3" s="1"/>
  <c r="D82" i="3"/>
  <c r="D77" i="3" s="1"/>
  <c r="D105" i="3" s="1"/>
  <c r="E82" i="3"/>
  <c r="E77" i="3"/>
  <c r="F82" i="3"/>
  <c r="F77" i="3"/>
  <c r="F105" i="3" s="1"/>
  <c r="F124" i="3" s="1"/>
  <c r="F126" i="3" s="1"/>
  <c r="G82" i="3"/>
  <c r="G77" i="3" s="1"/>
  <c r="G105" i="3" s="1"/>
  <c r="G124" i="3" s="1"/>
  <c r="G126" i="3" s="1"/>
  <c r="D90" i="3"/>
  <c r="F90" i="3"/>
  <c r="G90" i="3"/>
  <c r="E93" i="3"/>
  <c r="E90" i="3" s="1"/>
  <c r="E105" i="3" s="1"/>
  <c r="E124" i="3" s="1"/>
  <c r="E126" i="3" s="1"/>
  <c r="D101" i="3"/>
  <c r="E101" i="3"/>
  <c r="F101" i="3"/>
  <c r="G101" i="3"/>
  <c r="E106" i="3"/>
  <c r="D107" i="3"/>
  <c r="D106" i="3" s="1"/>
  <c r="E107" i="3"/>
  <c r="F107" i="3"/>
  <c r="G107" i="3"/>
  <c r="D115" i="3"/>
  <c r="E115" i="3"/>
  <c r="F115" i="3"/>
  <c r="G115" i="3"/>
  <c r="E6" i="4"/>
  <c r="F6" i="4"/>
  <c r="G6" i="4"/>
  <c r="G53" i="4" s="1"/>
  <c r="D7" i="4"/>
  <c r="D6" i="4"/>
  <c r="D13" i="4"/>
  <c r="E13" i="4"/>
  <c r="F13" i="4"/>
  <c r="G13" i="4"/>
  <c r="D23" i="4"/>
  <c r="E23" i="4"/>
  <c r="F23" i="4"/>
  <c r="G23" i="4"/>
  <c r="D31" i="4"/>
  <c r="E31" i="4"/>
  <c r="E30" i="4" s="1"/>
  <c r="F31" i="4"/>
  <c r="F30" i="4" s="1"/>
  <c r="F53" i="4" s="1"/>
  <c r="G31" i="4"/>
  <c r="D37" i="4"/>
  <c r="D30" i="4" s="1"/>
  <c r="D53" i="4" s="1"/>
  <c r="E37" i="4"/>
  <c r="F37" i="4"/>
  <c r="G37" i="4"/>
  <c r="G30" i="4" s="1"/>
  <c r="D43" i="4"/>
  <c r="E43" i="4"/>
  <c r="F43" i="4"/>
  <c r="G43" i="4"/>
  <c r="D46" i="4"/>
  <c r="E46" i="4"/>
  <c r="F46" i="4"/>
  <c r="G46" i="4"/>
  <c r="D55" i="4"/>
  <c r="D54" i="4" s="1"/>
  <c r="E55" i="4"/>
  <c r="E54" i="4"/>
  <c r="F55" i="4"/>
  <c r="F54" i="4" s="1"/>
  <c r="G55" i="4"/>
  <c r="D61" i="4"/>
  <c r="E61" i="4"/>
  <c r="F61" i="4"/>
  <c r="G61" i="4"/>
  <c r="G54" i="4" s="1"/>
  <c r="D75" i="4"/>
  <c r="D103" i="4" s="1"/>
  <c r="D122" i="4" s="1"/>
  <c r="D124" i="4" s="1"/>
  <c r="F75" i="4"/>
  <c r="F103" i="4" s="1"/>
  <c r="F122" i="4" s="1"/>
  <c r="F124" i="4" s="1"/>
  <c r="G75" i="4"/>
  <c r="E80" i="4"/>
  <c r="E75" i="4" s="1"/>
  <c r="E103" i="4" s="1"/>
  <c r="E122" i="4" s="1"/>
  <c r="E124" i="4" s="1"/>
  <c r="D88" i="4"/>
  <c r="E88" i="4"/>
  <c r="F88" i="4"/>
  <c r="G88" i="4"/>
  <c r="D99" i="4"/>
  <c r="E99" i="4"/>
  <c r="F99" i="4"/>
  <c r="G99" i="4"/>
  <c r="G103" i="4"/>
  <c r="D104" i="4"/>
  <c r="E104" i="4"/>
  <c r="D105" i="4"/>
  <c r="E105" i="4"/>
  <c r="F105" i="4"/>
  <c r="G105" i="4"/>
  <c r="D113" i="4"/>
  <c r="E113" i="4"/>
  <c r="F113" i="4"/>
  <c r="G113" i="4"/>
  <c r="G122" i="4"/>
  <c r="G124" i="4" s="1"/>
  <c r="D5" i="4"/>
  <c r="D5" i="3"/>
  <c r="E5" i="2"/>
  <c r="F5" i="4"/>
  <c r="F54" i="2" l="1"/>
  <c r="F5" i="2"/>
  <c r="D67" i="4"/>
  <c r="D69" i="4" s="1"/>
  <c r="D128" i="4"/>
  <c r="D124" i="3"/>
  <c r="D126" i="3" s="1"/>
  <c r="F130" i="3"/>
  <c r="F69" i="3"/>
  <c r="F71" i="3" s="1"/>
  <c r="D68" i="2"/>
  <c r="D70" i="2" s="1"/>
  <c r="D129" i="2"/>
  <c r="D142" i="1"/>
  <c r="E57" i="1"/>
  <c r="E7" i="1"/>
  <c r="G128" i="4"/>
  <c r="G67" i="4"/>
  <c r="G69" i="4" s="1"/>
  <c r="E53" i="4"/>
  <c r="F126" i="1"/>
  <c r="F128" i="1" s="1"/>
  <c r="E142" i="1"/>
  <c r="D7" i="1"/>
  <c r="D57" i="1"/>
  <c r="D69" i="3"/>
  <c r="D71" i="3" s="1"/>
  <c r="D130" i="3"/>
  <c r="F128" i="4"/>
  <c r="F67" i="4"/>
  <c r="F69" i="4" s="1"/>
  <c r="F123" i="2"/>
  <c r="F125" i="2" s="1"/>
  <c r="E68" i="2"/>
  <c r="E70" i="2" s="1"/>
  <c r="E129" i="2"/>
  <c r="E126" i="1"/>
  <c r="E128" i="1" s="1"/>
  <c r="F142" i="1"/>
  <c r="F57" i="1"/>
  <c r="G5" i="4"/>
  <c r="G55" i="3"/>
  <c r="E55" i="3"/>
  <c r="E5" i="4"/>
  <c r="E69" i="3" l="1"/>
  <c r="E71" i="3" s="1"/>
  <c r="E130" i="3"/>
  <c r="G130" i="3"/>
  <c r="G69" i="3"/>
  <c r="G71" i="3" s="1"/>
  <c r="D71" i="1"/>
  <c r="D73" i="1" s="1"/>
  <c r="D132" i="1"/>
  <c r="E67" i="4"/>
  <c r="E69" i="4" s="1"/>
  <c r="E128" i="4"/>
  <c r="E132" i="1"/>
  <c r="E71" i="1"/>
  <c r="E73" i="1" s="1"/>
  <c r="F132" i="1"/>
  <c r="F71" i="1"/>
  <c r="F73" i="1" s="1"/>
  <c r="F68" i="2"/>
  <c r="F70" i="2" s="1"/>
  <c r="F129" i="2"/>
</calcChain>
</file>

<file path=xl/sharedStrings.xml><?xml version="1.0" encoding="utf-8"?>
<sst xmlns="http://schemas.openxmlformats.org/spreadsheetml/2006/main" count="1362" uniqueCount="351">
  <si>
    <t>B E V É T E L E K</t>
  </si>
  <si>
    <t>1. sz. táblázat</t>
  </si>
  <si>
    <t xml:space="preserve"> forintban</t>
  </si>
  <si>
    <t>Sor-
szám</t>
  </si>
  <si>
    <t>Bevételi jogcím</t>
  </si>
  <si>
    <t>Rovatrend</t>
  </si>
  <si>
    <t>Eredeti előirányzat</t>
  </si>
  <si>
    <t>Módosított előirányzat</t>
  </si>
  <si>
    <t>Teljesítés</t>
  </si>
  <si>
    <t>A</t>
  </si>
  <si>
    <t>B</t>
  </si>
  <si>
    <t>C</t>
  </si>
  <si>
    <t>D</t>
  </si>
  <si>
    <t>E</t>
  </si>
  <si>
    <t>F</t>
  </si>
  <si>
    <t>1.</t>
  </si>
  <si>
    <t>I. Önkormányzat működési bevételei (2+3+4)</t>
  </si>
  <si>
    <t>2.</t>
  </si>
  <si>
    <t>I/1. Közhatalmi bevételek (2.1. + …+ 2.4.)</t>
  </si>
  <si>
    <t>2.1.</t>
  </si>
  <si>
    <t>Helyi adók</t>
  </si>
  <si>
    <t>2.1.1.</t>
  </si>
  <si>
    <t>- Magánszemélyek kommunális adója</t>
  </si>
  <si>
    <t>B34</t>
  </si>
  <si>
    <t>2.1.2.</t>
  </si>
  <si>
    <t>- Iparűzési adó</t>
  </si>
  <si>
    <t>B351</t>
  </si>
  <si>
    <t>2.2.</t>
  </si>
  <si>
    <t>Illetékek</t>
  </si>
  <si>
    <t>2.3.</t>
  </si>
  <si>
    <t>Bírságok, díjak, pótlékok</t>
  </si>
  <si>
    <t>B36</t>
  </si>
  <si>
    <t>2.4.</t>
  </si>
  <si>
    <t>Egyéb fizetési kötelezettségből származó bevételek (talajterhelési díj)</t>
  </si>
  <si>
    <t>3.</t>
  </si>
  <si>
    <t>I/2. Intézményi működési bevételek (3.1.+…+3.8.)</t>
  </si>
  <si>
    <t>3.1.</t>
  </si>
  <si>
    <t>Áru- és készletértékesítés</t>
  </si>
  <si>
    <t>B401</t>
  </si>
  <si>
    <t>3.2.</t>
  </si>
  <si>
    <t>Nyújtott szolgáltatások ellenértéke</t>
  </si>
  <si>
    <t>B402</t>
  </si>
  <si>
    <t>3.3.</t>
  </si>
  <si>
    <t>Tulajdonosi bevételek</t>
  </si>
  <si>
    <t>B404</t>
  </si>
  <si>
    <t>3.4.</t>
  </si>
  <si>
    <t>Intézményi ellátási díjak</t>
  </si>
  <si>
    <t>B405</t>
  </si>
  <si>
    <t>3.5.</t>
  </si>
  <si>
    <t>Továbbszámlázott szolgáltatások bevétele</t>
  </si>
  <si>
    <t>B403</t>
  </si>
  <si>
    <t>3.6.</t>
  </si>
  <si>
    <t>Általános forgalmi adó bevétel, visszatérülések</t>
  </si>
  <si>
    <t>B406</t>
  </si>
  <si>
    <t>3.7</t>
  </si>
  <si>
    <t>Működési célú hozam- és kamatbevételek</t>
  </si>
  <si>
    <t>B408</t>
  </si>
  <si>
    <t>3.8</t>
  </si>
  <si>
    <t>Egyéb működési bevételek</t>
  </si>
  <si>
    <t>B411</t>
  </si>
  <si>
    <t xml:space="preserve">4. </t>
  </si>
  <si>
    <t>I/3. Átengedett központi adók</t>
  </si>
  <si>
    <t>B354</t>
  </si>
  <si>
    <t>5.</t>
  </si>
  <si>
    <r>
      <rPr>
        <b/>
        <sz val="8"/>
        <rFont val="Times New Roman CE"/>
        <family val="1"/>
        <charset val="238"/>
      </rPr>
      <t xml:space="preserve">II. Támogatások, kiegészítések </t>
    </r>
    <r>
      <rPr>
        <sz val="8"/>
        <rFont val="Times New Roman CE"/>
        <family val="1"/>
        <charset val="238"/>
      </rPr>
      <t>(5.1+…+5.8.)</t>
    </r>
  </si>
  <si>
    <t>5.1.</t>
  </si>
  <si>
    <t>Helyi önkormányzatok működésének általános támogatása</t>
  </si>
  <si>
    <t>B111</t>
  </si>
  <si>
    <t>5.2.</t>
  </si>
  <si>
    <t>Települési önkormányzatok egyes köznevelési feladatainak támogatása</t>
  </si>
  <si>
    <t>B112</t>
  </si>
  <si>
    <t>5.3.</t>
  </si>
  <si>
    <t>Települési önkormányzatok szociális, gyermekjóléti és gyermekétkeztetési feladatainak támogatása</t>
  </si>
  <si>
    <t>B113</t>
  </si>
  <si>
    <t>5.4.</t>
  </si>
  <si>
    <t>Települési önkormányzatok kulturális feladatainak támogatása</t>
  </si>
  <si>
    <t>B114</t>
  </si>
  <si>
    <t>5.5.</t>
  </si>
  <si>
    <t>Működési célú központosított előirányzatok</t>
  </si>
  <si>
    <t>B115</t>
  </si>
  <si>
    <t>5.6.</t>
  </si>
  <si>
    <t>Helyi önkormányzatok felhalmozási kiegészítő támogatásai</t>
  </si>
  <si>
    <t>B116</t>
  </si>
  <si>
    <t>6.</t>
  </si>
  <si>
    <t>III. Átvett pénzeszközök államháztartáson belülről (6.1.+6.2.)</t>
  </si>
  <si>
    <t>6.1.</t>
  </si>
  <si>
    <t>Működési támogatás államháztartáson belülről (6.1.1.+…+ 6.1.5.)</t>
  </si>
  <si>
    <t>B1</t>
  </si>
  <si>
    <t>6.1.1.</t>
  </si>
  <si>
    <t xml:space="preserve">   Társadalombiztosítás pénzügyi alapjából átvett pénzeszköz </t>
  </si>
  <si>
    <t>B16</t>
  </si>
  <si>
    <t>6.1.2.</t>
  </si>
  <si>
    <t xml:space="preserve">   Helyi önkormányzattól átvett pénzeszköz</t>
  </si>
  <si>
    <t>6.1.3.</t>
  </si>
  <si>
    <t xml:space="preserve">   Fejezettől átvett pe.</t>
  </si>
  <si>
    <t>6.1.4.</t>
  </si>
  <si>
    <t xml:space="preserve">   Fejezettől átvett pe. (TIOP, TÁMOP, KIKK-től átvett)</t>
  </si>
  <si>
    <t>6.1.5.</t>
  </si>
  <si>
    <t xml:space="preserve">   Fejezettő átvett pe. (földalapú támogatás)</t>
  </si>
  <si>
    <t>6.1.6.</t>
  </si>
  <si>
    <t xml:space="preserve">   Fejezettől átvett pe. (közmunkaprogramra)</t>
  </si>
  <si>
    <t>6.1.7.</t>
  </si>
  <si>
    <t xml:space="preserve">   Pénzmaradvány átvét intézményektől</t>
  </si>
  <si>
    <t>6.2.</t>
  </si>
  <si>
    <t>Felhalmozási támogatás államháztartáson belülről (6.2.1.+…+ 6.2.5.)</t>
  </si>
  <si>
    <t>B2</t>
  </si>
  <si>
    <t>6.2.1.</t>
  </si>
  <si>
    <t>B25</t>
  </si>
  <si>
    <t>6.2.2.</t>
  </si>
  <si>
    <t xml:space="preserve">   Helyi, nemzetiségi önkormányzattól átvett pénzeszköz</t>
  </si>
  <si>
    <t>6.2.3.</t>
  </si>
  <si>
    <t xml:space="preserve">   Fejezettől átvett pénzeszköz</t>
  </si>
  <si>
    <t>6.2.4.</t>
  </si>
  <si>
    <t xml:space="preserve">   KDOP támogatás</t>
  </si>
  <si>
    <t>6.2.5.</t>
  </si>
  <si>
    <t xml:space="preserve">   Egyéb felhalmozási támogatás államháztartáson belülről</t>
  </si>
  <si>
    <t xml:space="preserve">7. </t>
  </si>
  <si>
    <t>IV. Átvett pénzeszközök államháztartáson kívülről (7.1.+7.2.)</t>
  </si>
  <si>
    <t>7.1.</t>
  </si>
  <si>
    <t>Működési célú pénzeszközök átvétele államháztartáson kívülről</t>
  </si>
  <si>
    <t>B63</t>
  </si>
  <si>
    <t>7.2.</t>
  </si>
  <si>
    <t>Felhalmozási célú pénzeszközök átvétele államháztartáson kívülről</t>
  </si>
  <si>
    <t>B73</t>
  </si>
  <si>
    <t>8.</t>
  </si>
  <si>
    <t>V. Felhalmozási célú bevételek (8.1+8.2+8.3.)</t>
  </si>
  <si>
    <t>8.1.</t>
  </si>
  <si>
    <t>Immateriális javak értékesítése (vagyonhasznosítás)</t>
  </si>
  <si>
    <t>B51</t>
  </si>
  <si>
    <t>8.2.</t>
  </si>
  <si>
    <t>Ingatlanok értékesítése</t>
  </si>
  <si>
    <t>B52</t>
  </si>
  <si>
    <t>8.3.</t>
  </si>
  <si>
    <t>Egyéb tárgyi eszközök értékesítése</t>
  </si>
  <si>
    <t>B53</t>
  </si>
  <si>
    <t>8.4.</t>
  </si>
  <si>
    <t>8.5.</t>
  </si>
  <si>
    <t>Egyéb pénzügyi műveletek bevételei</t>
  </si>
  <si>
    <t>B409</t>
  </si>
  <si>
    <t xml:space="preserve">9. </t>
  </si>
  <si>
    <t>VI. Kölcsön visszatérülése</t>
  </si>
  <si>
    <t>10.</t>
  </si>
  <si>
    <t>KÖLTSÉGVETÉSI BEVÉTELEK ÖSSZESEN: (2+…+9)</t>
  </si>
  <si>
    <t>11.</t>
  </si>
  <si>
    <t>VII. Finanszírozási bevételek (11.1.+11.2.)</t>
  </si>
  <si>
    <t>11.1.</t>
  </si>
  <si>
    <t>Hiány belső finanszírozás bevételei (11.1.1.+…+11.1.5.)</t>
  </si>
  <si>
    <t>11.1.1.</t>
  </si>
  <si>
    <t xml:space="preserve">   Költségvetési maradvány igénybevétele </t>
  </si>
  <si>
    <t>B8131</t>
  </si>
  <si>
    <t>11.1.2.</t>
  </si>
  <si>
    <t xml:space="preserve">   Vállalkozási maradvány igénybevétele </t>
  </si>
  <si>
    <t>B8132</t>
  </si>
  <si>
    <t>11.1.3.</t>
  </si>
  <si>
    <t xml:space="preserve">   Betét visszavonásából származó bevétel</t>
  </si>
  <si>
    <t>B817</t>
  </si>
  <si>
    <t>11.1.4.</t>
  </si>
  <si>
    <t xml:space="preserve">   Értékpapír értékesítése</t>
  </si>
  <si>
    <t>B812</t>
  </si>
  <si>
    <t>11.1.5.</t>
  </si>
  <si>
    <t xml:space="preserve">   Egyéb belső finanszírozási bevétek</t>
  </si>
  <si>
    <t>B8</t>
  </si>
  <si>
    <t>11.2.</t>
  </si>
  <si>
    <t>Hiány külső finanszírozásának bevételei (11.2.1.+…+11.2.5.)</t>
  </si>
  <si>
    <t>11.2.1.</t>
  </si>
  <si>
    <t xml:space="preserve">   Hosszú lejáratú hitelek, kölcsönök felvétele </t>
  </si>
  <si>
    <t>B8111</t>
  </si>
  <si>
    <t>11.2.2.</t>
  </si>
  <si>
    <t xml:space="preserve">   Likviditási célú hitelek, kölcsönök felvétele </t>
  </si>
  <si>
    <t>B8112</t>
  </si>
  <si>
    <t>11.2.3.</t>
  </si>
  <si>
    <t xml:space="preserve">   Rövid lejáratú hitelek, kölcsönök felvétele</t>
  </si>
  <si>
    <t>B8113</t>
  </si>
  <si>
    <t>11.2.4.</t>
  </si>
  <si>
    <t xml:space="preserve">   Értékpapírok kibocsátása </t>
  </si>
  <si>
    <t>11.2.5.</t>
  </si>
  <si>
    <t xml:space="preserve">   Egyéb külső finanszírozási bevételek</t>
  </si>
  <si>
    <t>12.</t>
  </si>
  <si>
    <t>KÖLTSÉGVETÉSI ÉS FINANSZÍROZÁSI BEVÉTELEK ÖSSZESEN (10+11)</t>
  </si>
  <si>
    <t>13.</t>
  </si>
  <si>
    <t>VIII. Függő, átfutó, kiegyenlítő bevételek</t>
  </si>
  <si>
    <t>14.</t>
  </si>
  <si>
    <t>BEVÉTELEK ÖSSZESEN (12+13)</t>
  </si>
  <si>
    <t>K I A D Á S O K</t>
  </si>
  <si>
    <t>2. sz. táblázat</t>
  </si>
  <si>
    <t>Sor-szám</t>
  </si>
  <si>
    <t>Kiadási jogcímek</t>
  </si>
  <si>
    <t xml:space="preserve">B </t>
  </si>
  <si>
    <r>
      <rPr>
        <b/>
        <sz val="8"/>
        <rFont val="Times New Roman CE"/>
        <family val="1"/>
        <charset val="238"/>
      </rPr>
      <t xml:space="preserve">I. Működési költségvetés kiadásai </t>
    </r>
    <r>
      <rPr>
        <sz val="8"/>
        <rFont val="Times New Roman CE"/>
        <family val="1"/>
        <charset val="238"/>
      </rPr>
      <t>(1.1+…+1.5.)</t>
    </r>
  </si>
  <si>
    <t>1.1.</t>
  </si>
  <si>
    <t>Személyi  juttatások</t>
  </si>
  <si>
    <t>K1</t>
  </si>
  <si>
    <t>1.2.</t>
  </si>
  <si>
    <t>Munkaadókat terhelő járulékok és szociális hozzájárulási adó</t>
  </si>
  <si>
    <t>K2</t>
  </si>
  <si>
    <t>1.3.</t>
  </si>
  <si>
    <t>Dologi  kiadások</t>
  </si>
  <si>
    <t>K3</t>
  </si>
  <si>
    <t>1.4.</t>
  </si>
  <si>
    <t>Ellátottak pénzbeli juttatásai</t>
  </si>
  <si>
    <t>K4</t>
  </si>
  <si>
    <t>1.5</t>
  </si>
  <si>
    <t>Egyéb működési célú kiadások</t>
  </si>
  <si>
    <t>K5</t>
  </si>
  <si>
    <t>1.6.</t>
  </si>
  <si>
    <t xml:space="preserve"> - az 1.5-ből: - Lakosságnak juttatott támogatások</t>
  </si>
  <si>
    <t>1.7.</t>
  </si>
  <si>
    <t xml:space="preserve">   - Szociális, rászorultság jellegű ellátások</t>
  </si>
  <si>
    <t>1.8.</t>
  </si>
  <si>
    <t xml:space="preserve">   - Támogatásértékű működési kiadás</t>
  </si>
  <si>
    <t>K506</t>
  </si>
  <si>
    <t>1.9.</t>
  </si>
  <si>
    <t xml:space="preserve">   - Működési célú pénzeszköz átadás államháztartáson kívülre</t>
  </si>
  <si>
    <t>K511</t>
  </si>
  <si>
    <t>1.10.</t>
  </si>
  <si>
    <t xml:space="preserve">   - Előző évi normatív támogatások összege</t>
  </si>
  <si>
    <t>1.11.</t>
  </si>
  <si>
    <t xml:space="preserve">   - Elvonások és befizetések</t>
  </si>
  <si>
    <t>1.12.</t>
  </si>
  <si>
    <t xml:space="preserve">   - Pénzforgalom nélküli kiadások</t>
  </si>
  <si>
    <r>
      <rPr>
        <b/>
        <sz val="8"/>
        <rFont val="Times New Roman CE"/>
        <family val="1"/>
        <charset val="238"/>
      </rPr>
      <t xml:space="preserve">II. Felhalmozási költségvetés kiadásai </t>
    </r>
    <r>
      <rPr>
        <sz val="8"/>
        <rFont val="Times New Roman CE"/>
        <family val="1"/>
        <charset val="238"/>
      </rPr>
      <t>(2.1+…+2.3)</t>
    </r>
  </si>
  <si>
    <t>Beruházások</t>
  </si>
  <si>
    <t>K6</t>
  </si>
  <si>
    <t>Felújítások</t>
  </si>
  <si>
    <t>K7</t>
  </si>
  <si>
    <t>Egyéb felhalmozási kiadások</t>
  </si>
  <si>
    <t>K8</t>
  </si>
  <si>
    <t>a 2.3-ból   - Felhalmozási célú pénzeszköz átadás államháztartáson belülre</t>
  </si>
  <si>
    <t>K84</t>
  </si>
  <si>
    <t>2.5.</t>
  </si>
  <si>
    <t xml:space="preserve">               - Felhalmozási célú pénzeszköz átadás államháztartáson kívülre</t>
  </si>
  <si>
    <t>K88</t>
  </si>
  <si>
    <t>2.6.</t>
  </si>
  <si>
    <t xml:space="preserve">               - Adósságonszolidációhoz kapcsolódó visszafizetés</t>
  </si>
  <si>
    <t>2.7.</t>
  </si>
  <si>
    <t>- Lakástámogatás</t>
  </si>
  <si>
    <t>2.8.</t>
  </si>
  <si>
    <t>- Lakásépítés</t>
  </si>
  <si>
    <t>2.9.</t>
  </si>
  <si>
    <t>- EU-s forrásból finanszírozott támogatással megvalósuló programok, projektek kiadásai</t>
  </si>
  <si>
    <t>2.10.</t>
  </si>
  <si>
    <t>- EU-s forrásból finanszírozott támogatással megvalósuló  programok,  projektek önkormányzati
  hozzájárulásának kiadásai</t>
  </si>
  <si>
    <t>III. Tartalékok (3.1.+3.2.)</t>
  </si>
  <si>
    <t>Általános tartalék</t>
  </si>
  <si>
    <t>K512</t>
  </si>
  <si>
    <t>Céltartalék</t>
  </si>
  <si>
    <t>4.</t>
  </si>
  <si>
    <t>IV. Kölcsön nyújtása, törlesztése</t>
  </si>
  <si>
    <t>KÖLTSÉGVETÉSI KIADÁSOK ÖSSZESEN (1+2+3+4)</t>
  </si>
  <si>
    <t>V. Finanszírozási kiadások (6.1+6.2.)</t>
  </si>
  <si>
    <t>Működési célú finanszírozási kiadások 6.1.1.+…+6.1.7.)</t>
  </si>
  <si>
    <t xml:space="preserve">   Értékpapír vásárlása, visszavásárlása</t>
  </si>
  <si>
    <t xml:space="preserve">   Likviditási hitelek törlesztése</t>
  </si>
  <si>
    <t>K91112</t>
  </si>
  <si>
    <t xml:space="preserve">   Rövid lejáratú hitelek törlesztése</t>
  </si>
  <si>
    <t>K91113</t>
  </si>
  <si>
    <t xml:space="preserve">   Hosszú lejáratú hitelek törlesztése</t>
  </si>
  <si>
    <t>K9111</t>
  </si>
  <si>
    <t xml:space="preserve">   Kölcsön törlesztése</t>
  </si>
  <si>
    <t>K83</t>
  </si>
  <si>
    <t xml:space="preserve">   Forgatási célú belföldi, külföldi értékpapírok vásárlása</t>
  </si>
  <si>
    <t>K912</t>
  </si>
  <si>
    <t xml:space="preserve">   Államháztartáson belüli megelőlegezések visszafizetése</t>
  </si>
  <si>
    <t>Felhalmozási célú finanszírozási bevételek (6.2.1.+...+6.2.8.)</t>
  </si>
  <si>
    <t xml:space="preserve">   Likviditási hitel felvétele</t>
  </si>
  <si>
    <t xml:space="preserve">   Hosszú lejáratú hitelek felvétele</t>
  </si>
  <si>
    <t xml:space="preserve">   Kölcsön felvétele</t>
  </si>
  <si>
    <t>6.2.6.</t>
  </si>
  <si>
    <t xml:space="preserve">   Befektetési célú belföldi, külföldi értékpapírok vásárlása</t>
  </si>
  <si>
    <t>B822</t>
  </si>
  <si>
    <t>6.2.7.</t>
  </si>
  <si>
    <t xml:space="preserve">   Betét elhelyezése</t>
  </si>
  <si>
    <t>6.2.8.</t>
  </si>
  <si>
    <t xml:space="preserve">   Pénzügyi lízing tőkerész törlesztés kiadása</t>
  </si>
  <si>
    <t>7.</t>
  </si>
  <si>
    <t>KÖLTSÉGVETÉSI ÉS FINANSZÍROZÁSI KIADÁSOK ÖSSZESEN: (5+6)</t>
  </si>
  <si>
    <t>VI. Függő, átfutó, kiegyenlítő kiadások</t>
  </si>
  <si>
    <t>9.</t>
  </si>
  <si>
    <t>KIADÁSOK ÖSSZESEN: (7+8)</t>
  </si>
  <si>
    <t>KÖLTSÉGVETÉSI BEVÉTELEK ÉS KIADÁSOK EGYENLEGE</t>
  </si>
  <si>
    <t>3. sz. táblázat</t>
  </si>
  <si>
    <t>Költségvetési hiány, többlet ( költségvetési bevételek 10. sor - költségvetési kiadások 5. sor) (+/-)</t>
  </si>
  <si>
    <t xml:space="preserve">KÜLSŐ FORRÁS BEVONÁSÁVAL – HITEL, KÖLCSÖN -  FINANSZÍROZHATÓ HIÁNY ÖSSZEGE </t>
  </si>
  <si>
    <t>4. sz. táblázat</t>
  </si>
  <si>
    <r>
      <rPr>
        <b/>
        <sz val="8"/>
        <rFont val="Times New Roman"/>
        <family val="1"/>
        <charset val="238"/>
      </rPr>
      <t xml:space="preserve">2019. évi külső forrásból fedezhető működési hiány  </t>
    </r>
    <r>
      <rPr>
        <sz val="8"/>
        <rFont val="Times New Roman"/>
        <family val="1"/>
        <charset val="238"/>
      </rPr>
      <t>(2.1. melléklet 3. oszlop 27. sor)</t>
    </r>
  </si>
  <si>
    <r>
      <rPr>
        <b/>
        <sz val="8"/>
        <rFont val="Times New Roman"/>
        <family val="1"/>
        <charset val="238"/>
      </rPr>
      <t xml:space="preserve">2019. évi külső forrásból fedezhető felhalmozási hiány  </t>
    </r>
    <r>
      <rPr>
        <sz val="8"/>
        <rFont val="Times New Roman"/>
        <family val="1"/>
        <charset val="238"/>
      </rPr>
      <t>(2.2. melléklet 3. oszlop 30. sor)</t>
    </r>
  </si>
  <si>
    <t>2019. évi külső forrásból fedezhető összes hiány (1+2)</t>
  </si>
  <si>
    <t>FINANSZÍROZÁSI BEVÉTELEK ÉS KIADÁSOK EGYENLEGE</t>
  </si>
  <si>
    <t>5. sz. táblázat</t>
  </si>
  <si>
    <t xml:space="preserve"> Finanszírozási műveletek egyenlege (1.1-1.2.) +/-</t>
  </si>
  <si>
    <t>Finanszírozási bevételek (1. melléklet 1. sz. táblázat 11. sor)</t>
  </si>
  <si>
    <t>1.1.1.</t>
  </si>
  <si>
    <t>1.1-ből: Működési célú finanszírozási bevételek (2.1. melléklet 2. sz. oszlop 22. sor)</t>
  </si>
  <si>
    <t>1.1.2.</t>
  </si>
  <si>
    <t xml:space="preserve">    Felhalmozási célú finanszírozási bevételek (2.2. melléklet 2. sz. oszlop 26. sor)</t>
  </si>
  <si>
    <t>Finanszírozási kiadások (1. melléklet 2. sz. táblázat 6. sor)</t>
  </si>
  <si>
    <t>1.2.1.</t>
  </si>
  <si>
    <t>1.2-ből: Működési célú finanszírozási kiadások (2.1. melléklet 4. sz. oszlop 22. sor)</t>
  </si>
  <si>
    <t>1.2.2.</t>
  </si>
  <si>
    <t xml:space="preserve">     Felhalmozási célú finanszírozási kiadások (2.2 .melléklet 4. sz. oszlop 25. sor)</t>
  </si>
  <si>
    <t xml:space="preserve">  </t>
  </si>
  <si>
    <t>Ezer forintban</t>
  </si>
  <si>
    <t>Egyéb fizetési kötelezettségből származó bevételek</t>
  </si>
  <si>
    <t>3.7.</t>
  </si>
  <si>
    <t>B407</t>
  </si>
  <si>
    <t>3.8.</t>
  </si>
  <si>
    <t>Egyéb működési célú bevétel</t>
  </si>
  <si>
    <t>Települési önkormányzatok szociális és gyermekjóléti feladatainak támogatása</t>
  </si>
  <si>
    <t>Települési önkormányzatok kultúrális feladatainak támogatása</t>
  </si>
  <si>
    <t>Helyi önkormányzatok kiegészítő támogatásai</t>
  </si>
  <si>
    <t xml:space="preserve">   Fejezettől átvett pénzeszköz (földalapú)</t>
  </si>
  <si>
    <t xml:space="preserve">   Fejezettől átvett támogatásértékű bevételek (közmunkaprogram) </t>
  </si>
  <si>
    <t xml:space="preserve">   Pénzmaradvány átvétel intézményektől</t>
  </si>
  <si>
    <t xml:space="preserve">   Társulástól átvett pénzeszköz</t>
  </si>
  <si>
    <t xml:space="preserve">    Fejezettől átvett pe.</t>
  </si>
  <si>
    <t xml:space="preserve"> Immateriális javak értékesítése (vagyonhasznosítás)</t>
  </si>
  <si>
    <t>Ingatlanok értékesítése, hasznosítása</t>
  </si>
  <si>
    <t xml:space="preserve">Pénzügyi befektetésekből származó bevétel </t>
  </si>
  <si>
    <t>Hiány belső finanszírozás bevételei (11.1.1.+….+11.1.5.)</t>
  </si>
  <si>
    <t>B8141</t>
  </si>
  <si>
    <t>Hiány külső finanszírozásának bevételei (11.2.1.+….+11.2.5.)</t>
  </si>
  <si>
    <t>KÖLTSÉGVETÉSI ÉS FINANSZÍROZÁSI BEVÉTELEK ÖSSZESEN: (10+11)</t>
  </si>
  <si>
    <t>BEVÉTELEK ÖSSZESEN: (12+13)</t>
  </si>
  <si>
    <t>forintban</t>
  </si>
  <si>
    <t xml:space="preserve">   - Működési célú pénzeszköz átadás államháztartáson belülre</t>
  </si>
  <si>
    <t xml:space="preserve">   - Kamatkiadások</t>
  </si>
  <si>
    <t xml:space="preserve">               - Adósságkonszolidációhoz kapcsolódó visszafizetés</t>
  </si>
  <si>
    <t>IV. Kölcsön nyújtása</t>
  </si>
  <si>
    <t>Működési célú finanszírozási kiadások 6.1.1.+….+6.1.7.)</t>
  </si>
  <si>
    <t>Államháztartáson belüli megelőlegezések visszafizetése</t>
  </si>
  <si>
    <t>Felhalmozási célú finanszírozási bevételek (6.2.1.+…..6.2.8.)</t>
  </si>
  <si>
    <t xml:space="preserve">   Likviditási hitelek felvétele</t>
  </si>
  <si>
    <t>Bérleti díj</t>
  </si>
  <si>
    <t>B410</t>
  </si>
  <si>
    <t>Alkalmazottak térítése</t>
  </si>
  <si>
    <t>I/3 Átengedett központi adók</t>
  </si>
  <si>
    <t>5.7.</t>
  </si>
  <si>
    <t>Vis maior támogatás</t>
  </si>
  <si>
    <t>5.8.</t>
  </si>
  <si>
    <t>Egyéb támogatás</t>
  </si>
  <si>
    <t xml:space="preserve">   EU támogatás</t>
  </si>
  <si>
    <t xml:space="preserve">   Egyéb működési támogatás államháztartáson belülről</t>
  </si>
  <si>
    <t>Sorszám</t>
  </si>
  <si>
    <t>?</t>
  </si>
  <si>
    <t xml:space="preserve">   -Működési támogatási átadása</t>
  </si>
  <si>
    <t xml:space="preserve">               - Pénzügyi befektetések kiadásai</t>
  </si>
  <si>
    <t xml:space="preserve">   Rövid lejáratú hitelek felvétele</t>
  </si>
  <si>
    <t>Fejezettől átvett pe. (közmunka pr.)</t>
  </si>
  <si>
    <t xml:space="preserve">   - Működési célú pénzeszköz átadás államháztartáson belülre (pénzmaradvány átadás)</t>
  </si>
  <si>
    <t xml:space="preserve">   - Garancia és kezességvállalásból származó kifizetés</t>
  </si>
  <si>
    <t xml:space="preserve">  Likviditási hitel felvétele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</si>
</sst>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F_t_-;\-* #,##0.00\ _F_t_-;_-* \-??\ _F_t_-;_-@_-"/>
    <numFmt numFmtId="165" formatCode="_-* #,##0\ _F_t_-;\-* #,##0\ _F_t_-;_-* \-??\ _F_t_-;_-@_-"/>
    <numFmt numFmtId="166" formatCode="#,###"/>
  </numFmts>
  <fonts count="22" x14ac:knownFonts="1">
    <font>
      <sz val="10"/>
      <name val="Arial"/>
      <family val="2"/>
      <charset val="238"/>
    </font>
    <font>
      <sz val="10"/>
      <name val="Arial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8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sz val="8"/>
      <color indexed="10"/>
      <name val="Times New Roman CE"/>
      <family val="1"/>
      <charset val="238"/>
    </font>
    <font>
      <i/>
      <sz val="8"/>
      <name val="Times New Roman"/>
      <family val="1"/>
      <charset val="238"/>
    </font>
    <font>
      <i/>
      <sz val="8"/>
      <name val="Times New Roman CE"/>
      <family val="1"/>
      <charset val="238"/>
    </font>
    <font>
      <sz val="8"/>
      <color indexed="10"/>
      <name val="Times New Roman CE"/>
      <charset val="238"/>
    </font>
    <font>
      <b/>
      <sz val="8"/>
      <color indexed="10"/>
      <name val="Times New Roman CE"/>
      <family val="1"/>
      <charset val="238"/>
    </font>
    <font>
      <b/>
      <i/>
      <sz val="8"/>
      <name val="Times New Roman"/>
      <family val="1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2"/>
      <color indexed="10"/>
      <name val="Times New Roman CE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">
    <xf numFmtId="0" fontId="0" fillId="0" borderId="0"/>
    <xf numFmtId="164" fontId="1" fillId="0" borderId="0" applyFill="0" applyBorder="0" applyAlignment="0" applyProtection="0"/>
    <xf numFmtId="0" fontId="2" fillId="0" borderId="0"/>
    <xf numFmtId="0" fontId="3" fillId="0" borderId="0"/>
  </cellStyleXfs>
  <cellXfs count="335">
    <xf numFmtId="0" fontId="0" fillId="0" borderId="0" xfId="0"/>
    <xf numFmtId="0" fontId="4" fillId="0" borderId="0" xfId="3" applyFont="1" applyFill="1"/>
    <xf numFmtId="0" fontId="4" fillId="0" borderId="0" xfId="3" applyFont="1" applyFill="1" applyAlignment="1">
      <alignment horizontal="right" vertical="center" indent="1"/>
    </xf>
    <xf numFmtId="165" fontId="1" fillId="0" borderId="0" xfId="1" applyNumberFormat="1" applyFill="1" applyBorder="1" applyAlignment="1" applyProtection="1"/>
    <xf numFmtId="166" fontId="6" fillId="0" borderId="1" xfId="3" applyNumberFormat="1" applyFont="1" applyFill="1" applyBorder="1" applyAlignment="1" applyProtection="1">
      <alignment horizontal="left" vertical="center"/>
    </xf>
    <xf numFmtId="0" fontId="6" fillId="0" borderId="1" xfId="2" applyFont="1" applyFill="1" applyBorder="1" applyAlignment="1" applyProtection="1">
      <alignment horizontal="right" vertical="center"/>
    </xf>
    <xf numFmtId="0" fontId="5" fillId="0" borderId="2" xfId="3" applyFont="1" applyFill="1" applyBorder="1" applyAlignment="1" applyProtection="1">
      <alignment horizontal="center" vertical="center" wrapText="1"/>
    </xf>
    <xf numFmtId="0" fontId="5" fillId="0" borderId="3" xfId="3" applyFont="1" applyFill="1" applyBorder="1" applyAlignment="1" applyProtection="1">
      <alignment horizontal="center" vertical="center" wrapText="1"/>
    </xf>
    <xf numFmtId="0" fontId="5" fillId="0" borderId="4" xfId="3" applyFont="1" applyFill="1" applyBorder="1" applyAlignment="1" applyProtection="1">
      <alignment horizontal="left" vertical="center" wrapText="1" indent="1"/>
    </xf>
    <xf numFmtId="0" fontId="5" fillId="0" borderId="3" xfId="3" applyFont="1" applyFill="1" applyBorder="1" applyAlignment="1" applyProtection="1">
      <alignment horizontal="left" vertical="center" wrapText="1" indent="1"/>
    </xf>
    <xf numFmtId="0" fontId="5" fillId="0" borderId="5" xfId="3" applyFont="1" applyFill="1" applyBorder="1" applyAlignment="1" applyProtection="1">
      <alignment horizontal="center" vertical="center" wrapText="1"/>
    </xf>
    <xf numFmtId="166" fontId="5" fillId="0" borderId="5" xfId="3" applyNumberFormat="1" applyFont="1" applyFill="1" applyBorder="1" applyAlignment="1" applyProtection="1">
      <alignment horizontal="center" vertical="center" wrapText="1"/>
    </xf>
    <xf numFmtId="0" fontId="5" fillId="0" borderId="2" xfId="3" applyFont="1" applyFill="1" applyBorder="1" applyAlignment="1" applyProtection="1">
      <alignment horizontal="left" vertical="center" wrapText="1" indent="1"/>
    </xf>
    <xf numFmtId="0" fontId="7" fillId="0" borderId="3" xfId="2" applyFont="1" applyBorder="1" applyAlignment="1" applyProtection="1">
      <alignment horizontal="left" vertical="center" wrapText="1" indent="1"/>
    </xf>
    <xf numFmtId="0" fontId="7" fillId="0" borderId="3" xfId="2" applyFont="1" applyBorder="1" applyAlignment="1" applyProtection="1">
      <alignment horizontal="center" vertical="center" wrapText="1"/>
    </xf>
    <xf numFmtId="166" fontId="5" fillId="0" borderId="3" xfId="3" applyNumberFormat="1" applyFont="1" applyFill="1" applyBorder="1" applyAlignment="1" applyProtection="1">
      <alignment horizontal="center" vertical="center" wrapText="1"/>
    </xf>
    <xf numFmtId="49" fontId="4" fillId="0" borderId="6" xfId="3" applyNumberFormat="1" applyFont="1" applyFill="1" applyBorder="1" applyAlignment="1" applyProtection="1">
      <alignment horizontal="left" vertical="center" wrapText="1" indent="1"/>
    </xf>
    <xf numFmtId="0" fontId="8" fillId="0" borderId="7" xfId="2" applyFont="1" applyBorder="1" applyAlignment="1" applyProtection="1">
      <alignment horizontal="left" vertical="center" wrapText="1" indent="1"/>
    </xf>
    <xf numFmtId="0" fontId="8" fillId="0" borderId="8" xfId="2" applyFont="1" applyBorder="1" applyAlignment="1" applyProtection="1">
      <alignment horizontal="center" vertical="center" wrapText="1"/>
    </xf>
    <xf numFmtId="166" fontId="4" fillId="0" borderId="9" xfId="3" applyNumberFormat="1" applyFont="1" applyFill="1" applyBorder="1" applyAlignment="1" applyProtection="1">
      <alignment horizontal="center" vertical="center" wrapText="1"/>
      <protection locked="0"/>
    </xf>
    <xf numFmtId="49" fontId="8" fillId="0" borderId="8" xfId="2" applyNumberFormat="1" applyFont="1" applyBorder="1" applyAlignment="1" applyProtection="1">
      <alignment horizontal="left" vertical="center" wrapText="1" indent="1"/>
    </xf>
    <xf numFmtId="0" fontId="8" fillId="0" borderId="8" xfId="2" applyFont="1" applyBorder="1" applyAlignment="1" applyProtection="1">
      <alignment horizontal="left" vertical="center" wrapText="1" indent="1"/>
    </xf>
    <xf numFmtId="0" fontId="8" fillId="0" borderId="10" xfId="2" applyFont="1" applyBorder="1" applyAlignment="1" applyProtection="1">
      <alignment horizontal="left" vertical="center" wrapText="1" indent="1"/>
    </xf>
    <xf numFmtId="0" fontId="8" fillId="0" borderId="11" xfId="2" applyFont="1" applyBorder="1" applyAlignment="1" applyProtection="1">
      <alignment horizontal="center" vertical="center" wrapText="1"/>
    </xf>
    <xf numFmtId="49" fontId="4" fillId="0" borderId="12" xfId="3" applyNumberFormat="1" applyFont="1" applyFill="1" applyBorder="1" applyAlignment="1" applyProtection="1">
      <alignment horizontal="left" vertical="center" wrapText="1" indent="1"/>
    </xf>
    <xf numFmtId="0" fontId="4" fillId="0" borderId="7" xfId="3" applyFont="1" applyFill="1" applyBorder="1" applyAlignment="1" applyProtection="1">
      <alignment horizontal="left" vertical="center" wrapText="1" indent="1"/>
    </xf>
    <xf numFmtId="0" fontId="4" fillId="0" borderId="7" xfId="3" applyFont="1" applyFill="1" applyBorder="1" applyAlignment="1" applyProtection="1">
      <alignment horizontal="center" vertical="center" wrapText="1"/>
    </xf>
    <xf numFmtId="166" fontId="4" fillId="0" borderId="7" xfId="3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9" xfId="3" applyFont="1" applyFill="1" applyBorder="1"/>
    <xf numFmtId="0" fontId="4" fillId="0" borderId="9" xfId="3" applyFont="1" applyFill="1" applyBorder="1" applyAlignment="1" applyProtection="1">
      <alignment horizontal="left" vertical="center" wrapText="1" indent="1"/>
    </xf>
    <xf numFmtId="0" fontId="4" fillId="0" borderId="9" xfId="3" applyFont="1" applyFill="1" applyBorder="1" applyAlignment="1" applyProtection="1">
      <alignment horizontal="center" vertical="center" wrapText="1"/>
    </xf>
    <xf numFmtId="166" fontId="4" fillId="0" borderId="9" xfId="3" applyNumberFormat="1" applyFont="1" applyFill="1" applyBorder="1" applyAlignment="1" applyProtection="1">
      <alignment horizontal="right" vertical="center" wrapText="1" indent="1"/>
      <protection locked="0"/>
    </xf>
    <xf numFmtId="49" fontId="4" fillId="0" borderId="13" xfId="3" applyNumberFormat="1" applyFont="1" applyFill="1" applyBorder="1" applyAlignment="1" applyProtection="1">
      <alignment horizontal="left" vertical="center" wrapText="1" indent="1"/>
    </xf>
    <xf numFmtId="0" fontId="4" fillId="0" borderId="11" xfId="3" applyFont="1" applyFill="1" applyBorder="1" applyAlignment="1" applyProtection="1">
      <alignment horizontal="left" vertical="center" wrapText="1" indent="1"/>
    </xf>
    <xf numFmtId="0" fontId="4" fillId="0" borderId="11" xfId="3" applyFont="1" applyFill="1" applyBorder="1" applyAlignment="1" applyProtection="1">
      <alignment horizontal="center" vertical="center" wrapText="1"/>
    </xf>
    <xf numFmtId="166" fontId="4" fillId="0" borderId="11" xfId="3" applyNumberFormat="1" applyFont="1" applyFill="1" applyBorder="1" applyAlignment="1" applyProtection="1">
      <alignment horizontal="center" vertical="center" wrapText="1"/>
      <protection locked="0"/>
    </xf>
    <xf numFmtId="0" fontId="9" fillId="0" borderId="9" xfId="3" applyFont="1" applyFill="1" applyBorder="1" applyAlignment="1" applyProtection="1">
      <alignment horizontal="center" vertical="center" wrapText="1"/>
    </xf>
    <xf numFmtId="1" fontId="4" fillId="0" borderId="0" xfId="3" applyNumberFormat="1" applyFont="1" applyFill="1"/>
    <xf numFmtId="166" fontId="4" fillId="0" borderId="14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15" xfId="3" applyFont="1" applyFill="1" applyBorder="1" applyAlignment="1" applyProtection="1">
      <alignment horizontal="center" vertical="center" wrapText="1"/>
    </xf>
    <xf numFmtId="166" fontId="5" fillId="0" borderId="16" xfId="3" applyNumberFormat="1" applyFont="1" applyFill="1" applyBorder="1" applyAlignment="1" applyProtection="1">
      <alignment horizontal="center" vertical="center" wrapText="1"/>
      <protection locked="0"/>
    </xf>
    <xf numFmtId="166" fontId="4" fillId="0" borderId="16" xfId="3" applyNumberFormat="1" applyFont="1" applyFill="1" applyBorder="1" applyAlignment="1" applyProtection="1">
      <alignment horizontal="center" vertical="center" wrapText="1"/>
      <protection locked="0"/>
    </xf>
    <xf numFmtId="166" fontId="5" fillId="0" borderId="10" xfId="3" applyNumberFormat="1" applyFont="1" applyFill="1" applyBorder="1" applyAlignment="1" applyProtection="1">
      <alignment horizontal="center" vertical="center" wrapText="1"/>
    </xf>
    <xf numFmtId="49" fontId="4" fillId="0" borderId="17" xfId="3" applyNumberFormat="1" applyFont="1" applyFill="1" applyBorder="1" applyAlignment="1" applyProtection="1">
      <alignment horizontal="left" vertical="center" wrapText="1" indent="1"/>
    </xf>
    <xf numFmtId="0" fontId="4" fillId="0" borderId="8" xfId="3" applyFont="1" applyFill="1" applyBorder="1" applyAlignment="1" applyProtection="1">
      <alignment horizontal="left" vertical="center" wrapText="1" indent="1"/>
    </xf>
    <xf numFmtId="0" fontId="4" fillId="0" borderId="8" xfId="3" applyFont="1" applyFill="1" applyBorder="1" applyAlignment="1" applyProtection="1">
      <alignment horizontal="center" vertical="center" wrapText="1"/>
    </xf>
    <xf numFmtId="166" fontId="4" fillId="0" borderId="8" xfId="3" applyNumberFormat="1" applyFont="1" applyFill="1" applyBorder="1" applyAlignment="1" applyProtection="1">
      <alignment horizontal="center" vertical="center" wrapText="1"/>
      <protection locked="0"/>
    </xf>
    <xf numFmtId="49" fontId="4" fillId="0" borderId="18" xfId="3" applyNumberFormat="1" applyFont="1" applyFill="1" applyBorder="1" applyAlignment="1" applyProtection="1">
      <alignment horizontal="left" vertical="center" wrapText="1" indent="1"/>
    </xf>
    <xf numFmtId="0" fontId="4" fillId="0" borderId="14" xfId="3" applyFont="1" applyFill="1" applyBorder="1" applyAlignment="1" applyProtection="1">
      <alignment horizontal="center" vertical="center" wrapText="1"/>
    </xf>
    <xf numFmtId="166" fontId="4" fillId="0" borderId="14" xfId="3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9" xfId="3" applyFont="1" applyFill="1" applyBorder="1" applyAlignment="1" applyProtection="1">
      <alignment horizontal="left" vertical="center" wrapText="1" indent="1"/>
    </xf>
    <xf numFmtId="166" fontId="5" fillId="0" borderId="3" xfId="3" applyNumberFormat="1" applyFont="1" applyFill="1" applyBorder="1" applyAlignment="1" applyProtection="1">
      <alignment horizontal="right" vertical="center" wrapText="1" indent="1"/>
    </xf>
    <xf numFmtId="49" fontId="4" fillId="0" borderId="20" xfId="3" applyNumberFormat="1" applyFont="1" applyFill="1" applyBorder="1" applyAlignment="1" applyProtection="1">
      <alignment horizontal="left" vertical="center" wrapText="1" indent="1"/>
    </xf>
    <xf numFmtId="0" fontId="10" fillId="0" borderId="8" xfId="2" applyFont="1" applyBorder="1" applyAlignment="1" applyProtection="1">
      <alignment horizontal="left" vertical="center" wrapText="1" indent="1"/>
    </xf>
    <xf numFmtId="0" fontId="10" fillId="0" borderId="8" xfId="2" applyFont="1" applyBorder="1" applyAlignment="1" applyProtection="1">
      <alignment horizontal="center" vertical="center" wrapText="1"/>
    </xf>
    <xf numFmtId="166" fontId="11" fillId="0" borderId="8" xfId="3" applyNumberFormat="1" applyFont="1" applyFill="1" applyBorder="1" applyAlignment="1" applyProtection="1">
      <alignment horizontal="center" vertical="center" wrapText="1"/>
    </xf>
    <xf numFmtId="49" fontId="4" fillId="0" borderId="21" xfId="3" applyNumberFormat="1" applyFont="1" applyFill="1" applyBorder="1" applyAlignment="1" applyProtection="1">
      <alignment horizontal="left" vertical="center" wrapText="1" indent="1"/>
    </xf>
    <xf numFmtId="0" fontId="8" fillId="0" borderId="9" xfId="2" applyFont="1" applyBorder="1" applyAlignment="1" applyProtection="1">
      <alignment horizontal="left" vertical="center" wrapText="1" indent="1"/>
    </xf>
    <xf numFmtId="0" fontId="8" fillId="0" borderId="9" xfId="2" applyFont="1" applyBorder="1" applyAlignment="1" applyProtection="1">
      <alignment horizontal="center" vertical="center" wrapText="1"/>
    </xf>
    <xf numFmtId="0" fontId="4" fillId="0" borderId="9" xfId="3" applyFont="1" applyFill="1" applyBorder="1" applyAlignment="1">
      <alignment horizontal="center"/>
    </xf>
    <xf numFmtId="0" fontId="10" fillId="0" borderId="9" xfId="2" applyFont="1" applyBorder="1" applyAlignment="1" applyProtection="1">
      <alignment horizontal="left" vertical="center" wrapText="1" indent="1"/>
    </xf>
    <xf numFmtId="0" fontId="10" fillId="0" borderId="9" xfId="2" applyFont="1" applyBorder="1" applyAlignment="1" applyProtection="1">
      <alignment horizontal="center" vertical="center" wrapText="1"/>
    </xf>
    <xf numFmtId="166" fontId="11" fillId="0" borderId="9" xfId="3" applyNumberFormat="1" applyFont="1" applyFill="1" applyBorder="1" applyAlignment="1" applyProtection="1">
      <alignment horizontal="center" vertical="center" wrapText="1"/>
    </xf>
    <xf numFmtId="0" fontId="8" fillId="0" borderId="14" xfId="2" applyFont="1" applyBorder="1" applyAlignment="1" applyProtection="1">
      <alignment horizontal="center" vertical="center" wrapText="1"/>
    </xf>
    <xf numFmtId="3" fontId="4" fillId="0" borderId="9" xfId="3" applyNumberFormat="1" applyFont="1" applyFill="1" applyBorder="1" applyAlignment="1">
      <alignment horizontal="center"/>
    </xf>
    <xf numFmtId="0" fontId="8" fillId="0" borderId="22" xfId="2" applyFont="1" applyBorder="1" applyAlignment="1" applyProtection="1">
      <alignment horizontal="left" vertical="center" indent="1"/>
    </xf>
    <xf numFmtId="0" fontId="8" fillId="0" borderId="9" xfId="2" applyFont="1" applyBorder="1" applyAlignment="1" applyProtection="1">
      <alignment horizontal="center" vertical="center"/>
    </xf>
    <xf numFmtId="166" fontId="4" fillId="0" borderId="23" xfId="3" applyNumberFormat="1" applyFont="1" applyFill="1" applyBorder="1" applyAlignment="1" applyProtection="1">
      <alignment horizontal="right" vertical="center" wrapText="1" indent="1"/>
      <protection locked="0"/>
    </xf>
    <xf numFmtId="49" fontId="4" fillId="0" borderId="24" xfId="3" applyNumberFormat="1" applyFont="1" applyFill="1" applyBorder="1" applyAlignment="1" applyProtection="1">
      <alignment horizontal="left" vertical="center" wrapText="1" indent="1"/>
    </xf>
    <xf numFmtId="0" fontId="8" fillId="0" borderId="25" xfId="2" applyFont="1" applyBorder="1" applyAlignment="1" applyProtection="1">
      <alignment horizontal="left" vertical="center" indent="1"/>
    </xf>
    <xf numFmtId="0" fontId="8" fillId="0" borderId="14" xfId="2" applyFont="1" applyBorder="1" applyAlignment="1" applyProtection="1">
      <alignment horizontal="center" vertical="center"/>
    </xf>
    <xf numFmtId="166" fontId="4" fillId="0" borderId="26" xfId="3" applyNumberFormat="1" applyFont="1" applyFill="1" applyBorder="1" applyAlignment="1" applyProtection="1">
      <alignment horizontal="center" vertical="center" wrapText="1"/>
      <protection locked="0"/>
    </xf>
    <xf numFmtId="0" fontId="7" fillId="0" borderId="25" xfId="2" applyFont="1" applyBorder="1" applyAlignment="1" applyProtection="1">
      <alignment horizontal="left" vertical="center" wrapText="1" indent="1"/>
    </xf>
    <xf numFmtId="0" fontId="7" fillId="0" borderId="16" xfId="2" applyFont="1" applyBorder="1" applyAlignment="1" applyProtection="1">
      <alignment horizontal="center" vertical="center" wrapText="1"/>
    </xf>
    <xf numFmtId="166" fontId="5" fillId="0" borderId="27" xfId="3" applyNumberFormat="1" applyFont="1" applyFill="1" applyBorder="1" applyAlignment="1" applyProtection="1">
      <alignment horizontal="right" vertical="center" wrapText="1" indent="1"/>
    </xf>
    <xf numFmtId="166" fontId="5" fillId="0" borderId="27" xfId="3" applyNumberFormat="1" applyFont="1" applyFill="1" applyBorder="1" applyAlignment="1" applyProtection="1">
      <alignment horizontal="center" vertical="center" wrapText="1"/>
    </xf>
    <xf numFmtId="0" fontId="8" fillId="0" borderId="28" xfId="2" applyFont="1" applyBorder="1" applyAlignment="1" applyProtection="1">
      <alignment horizontal="left" vertical="center" wrapText="1" indent="1"/>
    </xf>
    <xf numFmtId="166" fontId="4" fillId="0" borderId="29" xfId="3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29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25" xfId="2" applyFont="1" applyBorder="1" applyAlignment="1" applyProtection="1">
      <alignment horizontal="left" vertical="center" wrapText="1" indent="1"/>
    </xf>
    <xf numFmtId="166" fontId="4" fillId="0" borderId="30" xfId="3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31" xfId="2" applyFont="1" applyBorder="1" applyAlignment="1" applyProtection="1">
      <alignment horizontal="left" vertical="center" wrapText="1" indent="1"/>
    </xf>
    <xf numFmtId="166" fontId="4" fillId="0" borderId="26" xfId="3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4" xfId="3" applyFont="1" applyFill="1" applyBorder="1"/>
    <xf numFmtId="49" fontId="4" fillId="0" borderId="14" xfId="3" applyNumberFormat="1" applyFont="1" applyFill="1" applyBorder="1" applyAlignment="1" applyProtection="1">
      <alignment horizontal="left" vertical="center" wrapText="1" indent="1"/>
    </xf>
    <xf numFmtId="0" fontId="8" fillId="0" borderId="14" xfId="2" applyFont="1" applyBorder="1" applyAlignment="1" applyProtection="1">
      <alignment horizontal="left" vertical="center" wrapText="1" indent="1"/>
    </xf>
    <xf numFmtId="0" fontId="4" fillId="0" borderId="26" xfId="3" applyFont="1" applyFill="1" applyBorder="1"/>
    <xf numFmtId="0" fontId="5" fillId="0" borderId="16" xfId="3" applyFont="1" applyFill="1" applyBorder="1" applyAlignment="1" applyProtection="1">
      <alignment horizontal="left" vertical="center" wrapText="1" indent="1"/>
    </xf>
    <xf numFmtId="0" fontId="6" fillId="0" borderId="16" xfId="3" applyFont="1" applyFill="1" applyBorder="1" applyAlignment="1" applyProtection="1">
      <alignment horizontal="left" vertical="center" wrapText="1" indent="1"/>
    </xf>
    <xf numFmtId="0" fontId="6" fillId="0" borderId="16" xfId="3" applyFont="1" applyFill="1" applyBorder="1" applyAlignment="1" applyProtection="1">
      <alignment horizontal="center" vertical="center" wrapText="1"/>
    </xf>
    <xf numFmtId="166" fontId="6" fillId="0" borderId="16" xfId="3" applyNumberFormat="1" applyFont="1" applyFill="1" applyBorder="1" applyAlignment="1" applyProtection="1">
      <alignment horizontal="center" vertical="center" wrapText="1"/>
    </xf>
    <xf numFmtId="0" fontId="4" fillId="0" borderId="32" xfId="3" applyFont="1" applyFill="1" applyBorder="1"/>
    <xf numFmtId="0" fontId="5" fillId="0" borderId="33" xfId="3" applyFont="1" applyFill="1" applyBorder="1" applyAlignment="1" applyProtection="1">
      <alignment horizontal="left" vertical="center" wrapText="1" indent="1"/>
    </xf>
    <xf numFmtId="0" fontId="6" fillId="0" borderId="15" xfId="3" applyFont="1" applyFill="1" applyBorder="1" applyAlignment="1" applyProtection="1">
      <alignment horizontal="left" vertical="center" wrapText="1" indent="1"/>
    </xf>
    <xf numFmtId="0" fontId="6" fillId="0" borderId="34" xfId="3" applyFont="1" applyFill="1" applyBorder="1" applyAlignment="1" applyProtection="1">
      <alignment horizontal="center" vertical="center" wrapText="1"/>
    </xf>
    <xf numFmtId="166" fontId="6" fillId="0" borderId="35" xfId="3" applyNumberFormat="1" applyFont="1" applyFill="1" applyBorder="1" applyAlignment="1" applyProtection="1">
      <alignment horizontal="center" vertical="center" wrapText="1"/>
    </xf>
    <xf numFmtId="0" fontId="7" fillId="0" borderId="2" xfId="2" applyFont="1" applyBorder="1" applyAlignment="1" applyProtection="1">
      <alignment horizontal="left" vertical="center" wrapText="1" indent="1"/>
    </xf>
    <xf numFmtId="0" fontId="7" fillId="0" borderId="36" xfId="2" applyFont="1" applyBorder="1" applyAlignment="1" applyProtection="1">
      <alignment horizontal="left" vertical="center" wrapText="1" indent="1"/>
    </xf>
    <xf numFmtId="49" fontId="7" fillId="0" borderId="17" xfId="2" applyNumberFormat="1" applyFont="1" applyBorder="1" applyAlignment="1" applyProtection="1">
      <alignment horizontal="left" vertical="center" wrapText="1" indent="1"/>
    </xf>
    <xf numFmtId="0" fontId="10" fillId="0" borderId="28" xfId="2" applyFont="1" applyBorder="1" applyAlignment="1" applyProtection="1">
      <alignment horizontal="left" vertical="center" wrapText="1" indent="1"/>
    </xf>
    <xf numFmtId="166" fontId="11" fillId="0" borderId="29" xfId="3" applyNumberFormat="1" applyFont="1" applyFill="1" applyBorder="1" applyAlignment="1" applyProtection="1">
      <alignment horizontal="center" vertical="center" wrapText="1"/>
    </xf>
    <xf numFmtId="49" fontId="8" fillId="0" borderId="6" xfId="2" applyNumberFormat="1" applyFont="1" applyBorder="1" applyAlignment="1" applyProtection="1">
      <alignment horizontal="center" vertical="center" wrapText="1"/>
    </xf>
    <xf numFmtId="0" fontId="8" fillId="0" borderId="22" xfId="2" applyFont="1" applyBorder="1" applyAlignment="1" applyProtection="1">
      <alignment horizontal="left" vertical="center" wrapText="1" indent="1"/>
    </xf>
    <xf numFmtId="166" fontId="4" fillId="0" borderId="23" xfId="3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" applyFont="1" applyFill="1" applyAlignment="1">
      <alignment horizontal="center"/>
    </xf>
    <xf numFmtId="49" fontId="7" fillId="0" borderId="6" xfId="2" applyNumberFormat="1" applyFont="1" applyBorder="1" applyAlignment="1" applyProtection="1">
      <alignment horizontal="left" vertical="center" wrapText="1" indent="1"/>
    </xf>
    <xf numFmtId="166" fontId="11" fillId="0" borderId="9" xfId="3" applyNumberFormat="1" applyFont="1" applyFill="1" applyBorder="1" applyAlignment="1" applyProtection="1">
      <alignment horizontal="right" vertical="center" wrapText="1" indent="1"/>
    </xf>
    <xf numFmtId="165" fontId="4" fillId="0" borderId="0" xfId="3" applyNumberFormat="1" applyFont="1" applyFill="1"/>
    <xf numFmtId="49" fontId="8" fillId="0" borderId="37" xfId="2" applyNumberFormat="1" applyFont="1" applyBorder="1" applyAlignment="1" applyProtection="1">
      <alignment horizontal="center" vertical="center" wrapText="1"/>
    </xf>
    <xf numFmtId="0" fontId="8" fillId="0" borderId="38" xfId="2" applyFont="1" applyBorder="1" applyAlignment="1" applyProtection="1">
      <alignment horizontal="left" vertical="center" wrapText="1" indent="1"/>
    </xf>
    <xf numFmtId="0" fontId="8" fillId="0" borderId="38" xfId="2" applyFont="1" applyBorder="1" applyAlignment="1" applyProtection="1">
      <alignment horizontal="center" vertical="center" wrapText="1"/>
    </xf>
    <xf numFmtId="166" fontId="4" fillId="0" borderId="38" xfId="3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33" xfId="2" applyFont="1" applyBorder="1" applyAlignment="1" applyProtection="1">
      <alignment horizontal="left" vertical="center" wrapText="1" indent="1"/>
    </xf>
    <xf numFmtId="0" fontId="7" fillId="0" borderId="10" xfId="2" applyFont="1" applyBorder="1" applyAlignment="1" applyProtection="1">
      <alignment horizontal="left" vertical="center" wrapText="1" indent="1"/>
    </xf>
    <xf numFmtId="0" fontId="7" fillId="0" borderId="10" xfId="2" applyFont="1" applyBorder="1" applyAlignment="1" applyProtection="1">
      <alignment horizontal="center" vertical="center" wrapText="1"/>
    </xf>
    <xf numFmtId="166" fontId="5" fillId="0" borderId="10" xfId="3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0" xfId="3" applyFont="1" applyFill="1" applyBorder="1" applyAlignment="1" applyProtection="1">
      <alignment horizontal="center" vertical="center" wrapText="1"/>
    </xf>
    <xf numFmtId="0" fontId="5" fillId="0" borderId="0" xfId="3" applyFont="1" applyFill="1" applyBorder="1" applyAlignment="1" applyProtection="1">
      <alignment vertical="center" wrapText="1"/>
    </xf>
    <xf numFmtId="166" fontId="5" fillId="0" borderId="0" xfId="3" applyNumberFormat="1" applyFont="1" applyFill="1" applyBorder="1" applyAlignment="1" applyProtection="1">
      <alignment horizontal="right" vertical="center" wrapText="1" indent="1"/>
    </xf>
    <xf numFmtId="166" fontId="6" fillId="0" borderId="1" xfId="3" applyNumberFormat="1" applyFont="1" applyFill="1" applyBorder="1" applyAlignment="1" applyProtection="1">
      <alignment horizontal="left"/>
    </xf>
    <xf numFmtId="0" fontId="6" fillId="0" borderId="1" xfId="2" applyFont="1" applyFill="1" applyBorder="1" applyAlignment="1" applyProtection="1">
      <alignment horizontal="right"/>
    </xf>
    <xf numFmtId="0" fontId="4" fillId="0" borderId="0" xfId="3" applyFont="1" applyFill="1" applyAlignment="1"/>
    <xf numFmtId="0" fontId="5" fillId="0" borderId="5" xfId="3" applyFont="1" applyFill="1" applyBorder="1" applyAlignment="1" applyProtection="1">
      <alignment vertical="center" wrapText="1"/>
    </xf>
    <xf numFmtId="166" fontId="5" fillId="0" borderId="5" xfId="3" applyNumberFormat="1" applyFont="1" applyFill="1" applyBorder="1" applyAlignment="1" applyProtection="1">
      <alignment horizontal="right" vertical="center" wrapText="1" indent="1"/>
    </xf>
    <xf numFmtId="166" fontId="5" fillId="0" borderId="16" xfId="3" applyNumberFormat="1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left" vertical="center" wrapText="1" indent="1"/>
    </xf>
    <xf numFmtId="0" fontId="4" fillId="0" borderId="39" xfId="3" applyFont="1" applyFill="1" applyBorder="1" applyAlignment="1" applyProtection="1">
      <alignment horizontal="left" vertical="center" wrapText="1" indent="1"/>
    </xf>
    <xf numFmtId="0" fontId="4" fillId="0" borderId="0" xfId="3" applyFont="1" applyFill="1" applyBorder="1" applyAlignment="1" applyProtection="1">
      <alignment horizontal="left" vertical="center" wrapText="1" indent="1"/>
    </xf>
    <xf numFmtId="0" fontId="4" fillId="0" borderId="22" xfId="3" applyFont="1" applyFill="1" applyBorder="1" applyAlignment="1" applyProtection="1">
      <alignment horizontal="left" vertical="center" wrapText="1" indent="1"/>
    </xf>
    <xf numFmtId="0" fontId="4" fillId="0" borderId="22" xfId="3" applyFont="1" applyFill="1" applyBorder="1" applyAlignment="1" applyProtection="1">
      <alignment horizontal="left" indent="6"/>
    </xf>
    <xf numFmtId="0" fontId="4" fillId="0" borderId="31" xfId="3" applyFont="1" applyFill="1" applyBorder="1" applyAlignment="1" applyProtection="1">
      <alignment horizontal="left" indent="6"/>
    </xf>
    <xf numFmtId="0" fontId="4" fillId="0" borderId="9" xfId="3" applyFont="1" applyFill="1" applyBorder="1" applyAlignment="1" applyProtection="1">
      <alignment horizontal="center"/>
    </xf>
    <xf numFmtId="0" fontId="4" fillId="0" borderId="22" xfId="3" applyFont="1" applyFill="1" applyBorder="1" applyAlignment="1" applyProtection="1">
      <alignment horizontal="left" vertical="center" wrapText="1" indent="6"/>
    </xf>
    <xf numFmtId="0" fontId="4" fillId="0" borderId="14" xfId="3" applyFont="1" applyFill="1" applyBorder="1" applyAlignment="1" applyProtection="1">
      <alignment horizontal="left" vertical="center" wrapText="1" indent="6"/>
    </xf>
    <xf numFmtId="0" fontId="4" fillId="0" borderId="11" xfId="3" applyFont="1" applyFill="1" applyBorder="1" applyAlignment="1" applyProtection="1">
      <alignment horizontal="left" vertical="center" wrapText="1" indent="6"/>
    </xf>
    <xf numFmtId="166" fontId="4" fillId="0" borderId="11" xfId="3" applyNumberFormat="1" applyFont="1" applyFill="1" applyBorder="1" applyAlignment="1" applyProtection="1">
      <alignment horizontal="right" vertical="center" wrapText="1" indent="1"/>
      <protection locked="0"/>
    </xf>
    <xf numFmtId="49" fontId="4" fillId="0" borderId="37" xfId="3" applyNumberFormat="1" applyFont="1" applyFill="1" applyBorder="1" applyAlignment="1" applyProtection="1">
      <alignment horizontal="left" vertical="center" wrapText="1" indent="1"/>
    </xf>
    <xf numFmtId="0" fontId="4" fillId="0" borderId="38" xfId="3" applyFont="1" applyFill="1" applyBorder="1" applyAlignment="1" applyProtection="1">
      <alignment horizontal="left" vertical="center" wrapText="1" indent="6"/>
    </xf>
    <xf numFmtId="0" fontId="5" fillId="0" borderId="3" xfId="3" applyFont="1" applyFill="1" applyBorder="1" applyAlignment="1" applyProtection="1">
      <alignment vertical="center" wrapText="1"/>
    </xf>
    <xf numFmtId="166" fontId="4" fillId="0" borderId="8" xfId="3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9" xfId="2" applyFont="1" applyBorder="1" applyAlignment="1" applyProtection="1">
      <alignment horizontal="left" vertical="center" wrapText="1" indent="6"/>
    </xf>
    <xf numFmtId="0" fontId="8" fillId="0" borderId="38" xfId="2" applyFont="1" applyBorder="1" applyAlignment="1" applyProtection="1">
      <alignment horizontal="left" vertical="center" wrapText="1" indent="6"/>
    </xf>
    <xf numFmtId="0" fontId="8" fillId="0" borderId="14" xfId="2" applyFont="1" applyBorder="1" applyAlignment="1" applyProtection="1">
      <alignment horizontal="left" vertical="center" wrapText="1" indent="6"/>
    </xf>
    <xf numFmtId="0" fontId="12" fillId="0" borderId="8" xfId="3" applyFont="1" applyFill="1" applyBorder="1" applyAlignment="1" applyProtection="1">
      <alignment horizontal="center" vertical="center" wrapText="1"/>
    </xf>
    <xf numFmtId="166" fontId="5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4" fillId="0" borderId="16" xfId="3" applyFont="1" applyFill="1" applyBorder="1" applyAlignment="1">
      <alignment horizontal="left" vertical="center" indent="1"/>
    </xf>
    <xf numFmtId="0" fontId="4" fillId="0" borderId="0" xfId="3" applyFont="1" applyFill="1" applyAlignment="1">
      <alignment horizontal="left" vertical="center" indent="1"/>
    </xf>
    <xf numFmtId="165" fontId="1" fillId="0" borderId="0" xfId="1" applyNumberFormat="1" applyFill="1" applyBorder="1" applyAlignment="1" applyProtection="1">
      <alignment horizontal="left" vertical="center" indent="1"/>
    </xf>
    <xf numFmtId="0" fontId="5" fillId="0" borderId="13" xfId="3" applyFont="1" applyFill="1" applyBorder="1" applyAlignment="1" applyProtection="1">
      <alignment horizontal="left" vertical="center" wrapText="1" indent="1"/>
    </xf>
    <xf numFmtId="0" fontId="6" fillId="0" borderId="11" xfId="3" applyFont="1" applyFill="1" applyBorder="1" applyAlignment="1" applyProtection="1">
      <alignment horizontal="left" vertical="center" wrapText="1" indent="1"/>
    </xf>
    <xf numFmtId="166" fontId="5" fillId="0" borderId="11" xfId="3" applyNumberFormat="1" applyFont="1" applyFill="1" applyBorder="1" applyAlignment="1" applyProtection="1">
      <alignment horizontal="center" vertical="center" wrapText="1"/>
    </xf>
    <xf numFmtId="49" fontId="10" fillId="0" borderId="2" xfId="2" applyNumberFormat="1" applyFont="1" applyBorder="1" applyAlignment="1" applyProtection="1">
      <alignment horizontal="left" vertical="center" wrapText="1" indent="1"/>
    </xf>
    <xf numFmtId="0" fontId="10" fillId="0" borderId="3" xfId="2" applyFont="1" applyBorder="1" applyAlignment="1" applyProtection="1">
      <alignment horizontal="left" vertical="center" wrapText="1" indent="1"/>
    </xf>
    <xf numFmtId="166" fontId="11" fillId="0" borderId="3" xfId="3" applyNumberFormat="1" applyFont="1" applyFill="1" applyBorder="1" applyAlignment="1" applyProtection="1">
      <alignment horizontal="center" vertical="center" wrapText="1"/>
    </xf>
    <xf numFmtId="49" fontId="8" fillId="0" borderId="17" xfId="2" applyNumberFormat="1" applyFont="1" applyBorder="1" applyAlignment="1" applyProtection="1">
      <alignment horizontal="center" vertical="center" wrapText="1"/>
    </xf>
    <xf numFmtId="0" fontId="8" fillId="0" borderId="8" xfId="2" applyFont="1" applyBorder="1" applyAlignment="1" applyProtection="1">
      <alignment horizontal="right" vertical="center" wrapText="1" indent="1"/>
      <protection locked="0"/>
    </xf>
    <xf numFmtId="0" fontId="8" fillId="0" borderId="9" xfId="2" applyFont="1" applyBorder="1" applyAlignment="1" applyProtection="1">
      <alignment horizontal="right" vertical="center" wrapText="1" indent="1"/>
      <protection locked="0"/>
    </xf>
    <xf numFmtId="49" fontId="8" fillId="0" borderId="18" xfId="2" applyNumberFormat="1" applyFont="1" applyBorder="1" applyAlignment="1" applyProtection="1">
      <alignment horizontal="center" vertical="center" wrapText="1"/>
    </xf>
    <xf numFmtId="3" fontId="8" fillId="0" borderId="14" xfId="2" applyNumberFormat="1" applyFont="1" applyBorder="1" applyAlignment="1" applyProtection="1">
      <alignment horizontal="center" vertical="center" wrapText="1"/>
      <protection locked="0"/>
    </xf>
    <xf numFmtId="3" fontId="8" fillId="0" borderId="14" xfId="2" applyNumberFormat="1" applyFont="1" applyBorder="1" applyAlignment="1" applyProtection="1">
      <alignment horizontal="right" vertical="center" wrapText="1" indent="1"/>
      <protection locked="0"/>
    </xf>
    <xf numFmtId="166" fontId="11" fillId="0" borderId="3" xfId="3" applyNumberFormat="1" applyFont="1" applyFill="1" applyBorder="1" applyAlignment="1" applyProtection="1">
      <alignment horizontal="right" vertical="center" wrapText="1" indent="1"/>
    </xf>
    <xf numFmtId="0" fontId="8" fillId="0" borderId="14" xfId="2" applyFont="1" applyBorder="1" applyAlignment="1" applyProtection="1">
      <alignment horizontal="right" vertical="center" wrapText="1" indent="1"/>
      <protection locked="0"/>
    </xf>
    <xf numFmtId="166" fontId="7" fillId="0" borderId="3" xfId="2" applyNumberFormat="1" applyFont="1" applyBorder="1" applyAlignment="1" applyProtection="1">
      <alignment horizontal="center" vertical="center" wrapText="1"/>
    </xf>
    <xf numFmtId="0" fontId="7" fillId="0" borderId="3" xfId="2" applyFont="1" applyBorder="1" applyAlignment="1" applyProtection="1">
      <alignment horizontal="center" vertical="center" wrapText="1"/>
      <protection locked="0"/>
    </xf>
    <xf numFmtId="0" fontId="13" fillId="0" borderId="9" xfId="3" applyFont="1" applyFill="1" applyBorder="1" applyAlignment="1">
      <alignment horizontal="center"/>
    </xf>
    <xf numFmtId="0" fontId="5" fillId="0" borderId="0" xfId="3" applyFont="1" applyFill="1"/>
    <xf numFmtId="0" fontId="7" fillId="0" borderId="33" xfId="2" applyFont="1" applyBorder="1" applyAlignment="1" applyProtection="1">
      <alignment horizontal="left" vertical="center" wrapText="1" indent="1"/>
    </xf>
    <xf numFmtId="0" fontId="4" fillId="0" borderId="0" xfId="3" applyFont="1" applyFill="1" applyProtection="1"/>
    <xf numFmtId="0" fontId="4" fillId="0" borderId="0" xfId="3" applyFont="1" applyFill="1" applyAlignment="1" applyProtection="1">
      <alignment horizontal="right" vertical="center" indent="1"/>
    </xf>
    <xf numFmtId="0" fontId="14" fillId="0" borderId="0" xfId="2" applyFont="1" applyBorder="1" applyAlignment="1" applyProtection="1">
      <alignment horizontal="left" wrapText="1" indent="1"/>
    </xf>
    <xf numFmtId="0" fontId="6" fillId="0" borderId="0" xfId="2" applyFont="1" applyFill="1" applyBorder="1" applyAlignment="1" applyProtection="1">
      <alignment horizontal="right" vertical="center"/>
    </xf>
    <xf numFmtId="166" fontId="7" fillId="0" borderId="40" xfId="2" applyNumberFormat="1" applyFont="1" applyBorder="1" applyAlignment="1" applyProtection="1">
      <alignment horizontal="right" vertical="center" wrapText="1" indent="1"/>
    </xf>
    <xf numFmtId="0" fontId="4" fillId="0" borderId="40" xfId="3" applyFont="1" applyFill="1" applyBorder="1"/>
    <xf numFmtId="166" fontId="7" fillId="0" borderId="2" xfId="2" applyNumberFormat="1" applyFont="1" applyBorder="1" applyAlignment="1" applyProtection="1">
      <alignment horizontal="right" vertical="center" wrapText="1" indent="1"/>
    </xf>
    <xf numFmtId="0" fontId="4" fillId="0" borderId="3" xfId="3" applyFont="1" applyFill="1" applyBorder="1"/>
    <xf numFmtId="0" fontId="4" fillId="0" borderId="41" xfId="3" applyFont="1" applyFill="1" applyBorder="1"/>
    <xf numFmtId="0" fontId="7" fillId="0" borderId="0" xfId="2" applyFont="1" applyAlignment="1" applyProtection="1">
      <alignment horizontal="left" vertical="center" indent="1"/>
    </xf>
    <xf numFmtId="0" fontId="4" fillId="0" borderId="0" xfId="2" applyFont="1" applyAlignment="1" applyProtection="1">
      <alignment horizontal="left" vertical="center" indent="1"/>
    </xf>
    <xf numFmtId="0" fontId="4" fillId="0" borderId="0" xfId="2" applyFont="1" applyAlignment="1" applyProtection="1">
      <alignment horizontal="right" vertical="center" indent="1"/>
    </xf>
    <xf numFmtId="166" fontId="7" fillId="0" borderId="3" xfId="2" applyNumberFormat="1" applyFont="1" applyBorder="1" applyAlignment="1" applyProtection="1">
      <alignment horizontal="right" vertical="center" wrapText="1" indent="1"/>
    </xf>
    <xf numFmtId="49" fontId="8" fillId="0" borderId="2" xfId="2" applyNumberFormat="1" applyFont="1" applyBorder="1" applyAlignment="1" applyProtection="1">
      <alignment horizontal="left" vertical="center" wrapText="1" indent="1"/>
    </xf>
    <xf numFmtId="0" fontId="8" fillId="0" borderId="3" xfId="2" applyFont="1" applyBorder="1" applyAlignment="1" applyProtection="1">
      <alignment horizontal="left" vertical="center" wrapText="1" indent="1"/>
    </xf>
    <xf numFmtId="166" fontId="8" fillId="0" borderId="3" xfId="2" applyNumberFormat="1" applyFont="1" applyBorder="1" applyAlignment="1" applyProtection="1">
      <alignment horizontal="right" vertical="center" wrapText="1" indent="1"/>
    </xf>
    <xf numFmtId="166" fontId="8" fillId="0" borderId="3" xfId="2" applyNumberFormat="1" applyFont="1" applyBorder="1" applyAlignment="1" applyProtection="1">
      <alignment horizontal="center" vertical="center" wrapText="1"/>
    </xf>
    <xf numFmtId="0" fontId="8" fillId="0" borderId="3" xfId="2" applyFont="1" applyBorder="1" applyAlignment="1" applyProtection="1">
      <alignment horizontal="right" vertical="center" wrapText="1" indent="1"/>
    </xf>
    <xf numFmtId="0" fontId="3" fillId="0" borderId="0" xfId="3" applyFont="1" applyFill="1"/>
    <xf numFmtId="0" fontId="3" fillId="0" borderId="0" xfId="3" applyFont="1" applyFill="1" applyAlignment="1">
      <alignment horizontal="right" vertical="center" indent="1"/>
    </xf>
    <xf numFmtId="0" fontId="3" fillId="0" borderId="0" xfId="3" applyFill="1"/>
    <xf numFmtId="166" fontId="16" fillId="0" borderId="1" xfId="3" applyNumberFormat="1" applyFont="1" applyFill="1" applyBorder="1" applyAlignment="1" applyProtection="1">
      <alignment horizontal="left" vertical="center"/>
    </xf>
    <xf numFmtId="0" fontId="17" fillId="0" borderId="1" xfId="2" applyFont="1" applyFill="1" applyBorder="1" applyAlignment="1" applyProtection="1">
      <alignment horizontal="right" vertical="center"/>
    </xf>
    <xf numFmtId="0" fontId="18" fillId="0" borderId="2" xfId="3" applyFont="1" applyFill="1" applyBorder="1" applyAlignment="1" applyProtection="1">
      <alignment horizontal="center" vertical="center" wrapText="1"/>
    </xf>
    <xf numFmtId="0" fontId="18" fillId="0" borderId="3" xfId="3" applyFont="1" applyFill="1" applyBorder="1" applyAlignment="1" applyProtection="1">
      <alignment horizontal="center" vertical="center" wrapText="1"/>
    </xf>
    <xf numFmtId="0" fontId="18" fillId="0" borderId="42" xfId="3" applyFont="1" applyFill="1" applyBorder="1" applyAlignment="1" applyProtection="1">
      <alignment horizontal="center" vertical="center" wrapText="1"/>
    </xf>
    <xf numFmtId="0" fontId="5" fillId="0" borderId="42" xfId="3" applyFont="1" applyFill="1" applyBorder="1" applyAlignment="1" applyProtection="1">
      <alignment horizontal="center" vertical="center" wrapText="1"/>
    </xf>
    <xf numFmtId="0" fontId="2" fillId="0" borderId="0" xfId="3" applyFont="1" applyFill="1"/>
    <xf numFmtId="166" fontId="4" fillId="0" borderId="39" xfId="3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5" xfId="2" applyFont="1" applyBorder="1" applyAlignment="1" applyProtection="1">
      <alignment horizontal="left" vertical="center" wrapText="1" indent="1"/>
    </xf>
    <xf numFmtId="0" fontId="5" fillId="0" borderId="36" xfId="3" applyFont="1" applyFill="1" applyBorder="1" applyAlignment="1" applyProtection="1">
      <alignment horizontal="left" vertical="center" wrapText="1" indent="1"/>
    </xf>
    <xf numFmtId="0" fontId="2" fillId="0" borderId="16" xfId="3" applyFont="1" applyFill="1" applyBorder="1"/>
    <xf numFmtId="166" fontId="4" fillId="0" borderId="43" xfId="3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9" xfId="3" applyFont="1" applyFill="1" applyBorder="1"/>
    <xf numFmtId="166" fontId="4" fillId="0" borderId="0" xfId="3" applyNumberFormat="1" applyFont="1" applyFill="1" applyBorder="1" applyAlignment="1" applyProtection="1">
      <alignment horizontal="right" vertical="center" wrapText="1" indent="1"/>
      <protection locked="0"/>
    </xf>
    <xf numFmtId="166" fontId="9" fillId="2" borderId="9" xfId="3" applyNumberFormat="1" applyFont="1" applyFill="1" applyBorder="1" applyAlignment="1" applyProtection="1">
      <alignment horizontal="center" vertical="center" wrapText="1"/>
      <protection locked="0"/>
    </xf>
    <xf numFmtId="49" fontId="4" fillId="0" borderId="33" xfId="3" applyNumberFormat="1" applyFont="1" applyFill="1" applyBorder="1" applyAlignment="1" applyProtection="1">
      <alignment horizontal="left" vertical="center" wrapText="1" indent="1"/>
    </xf>
    <xf numFmtId="0" fontId="4" fillId="0" borderId="10" xfId="3" applyFont="1" applyFill="1" applyBorder="1" applyAlignment="1" applyProtection="1">
      <alignment horizontal="left" vertical="center" wrapText="1" indent="1"/>
    </xf>
    <xf numFmtId="166" fontId="4" fillId="0" borderId="10" xfId="3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1" xfId="3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6" xfId="3" applyFont="1" applyFill="1" applyBorder="1" applyAlignment="1" applyProtection="1">
      <alignment horizontal="center" vertical="center" wrapText="1"/>
    </xf>
    <xf numFmtId="166" fontId="5" fillId="0" borderId="35" xfId="3" applyNumberFormat="1" applyFont="1" applyFill="1" applyBorder="1" applyAlignment="1" applyProtection="1">
      <alignment horizontal="right" vertical="center" wrapText="1" indent="1"/>
      <protection locked="0"/>
    </xf>
    <xf numFmtId="166" fontId="5" fillId="0" borderId="1" xfId="3" applyNumberFormat="1" applyFont="1" applyFill="1" applyBorder="1" applyAlignment="1" applyProtection="1">
      <alignment horizontal="right" vertical="center" wrapText="1" indent="1"/>
      <protection locked="0"/>
    </xf>
    <xf numFmtId="166" fontId="5" fillId="0" borderId="44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3" applyFont="1" applyFill="1" applyBorder="1" applyAlignment="1" applyProtection="1">
      <alignment horizontal="center" vertical="center" wrapText="1"/>
    </xf>
    <xf numFmtId="166" fontId="4" fillId="0" borderId="45" xfId="3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46" xfId="3" applyNumberFormat="1" applyFont="1" applyFill="1" applyBorder="1" applyAlignment="1" applyProtection="1">
      <alignment horizontal="right" vertical="center" wrapText="1" indent="1"/>
      <protection locked="0"/>
    </xf>
    <xf numFmtId="166" fontId="11" fillId="0" borderId="8" xfId="3" applyNumberFormat="1" applyFont="1" applyFill="1" applyBorder="1" applyAlignment="1" applyProtection="1">
      <alignment horizontal="right" vertical="center" wrapText="1" indent="1"/>
    </xf>
    <xf numFmtId="166" fontId="11" fillId="0" borderId="39" xfId="3" applyNumberFormat="1" applyFont="1" applyFill="1" applyBorder="1" applyAlignment="1" applyProtection="1">
      <alignment horizontal="right" vertical="center" wrapText="1" indent="1"/>
    </xf>
    <xf numFmtId="37" fontId="4" fillId="0" borderId="9" xfId="3" applyNumberFormat="1" applyFont="1" applyFill="1" applyBorder="1" applyAlignment="1">
      <alignment horizontal="center"/>
    </xf>
    <xf numFmtId="0" fontId="8" fillId="0" borderId="9" xfId="2" applyFont="1" applyBorder="1" applyAlignment="1" applyProtection="1">
      <alignment horizontal="left" vertical="center" indent="1"/>
    </xf>
    <xf numFmtId="0" fontId="8" fillId="0" borderId="38" xfId="2" applyFont="1" applyBorder="1" applyAlignment="1" applyProtection="1">
      <alignment horizontal="left" vertical="center" indent="1"/>
    </xf>
    <xf numFmtId="0" fontId="2" fillId="0" borderId="14" xfId="3" applyFont="1" applyFill="1" applyBorder="1"/>
    <xf numFmtId="0" fontId="7" fillId="0" borderId="15" xfId="2" applyFont="1" applyBorder="1" applyAlignment="1" applyProtection="1">
      <alignment horizontal="left" vertical="center" wrapText="1" indent="1"/>
    </xf>
    <xf numFmtId="166" fontId="5" fillId="0" borderId="27" xfId="3" applyNumberFormat="1" applyFont="1" applyFill="1" applyBorder="1" applyAlignment="1" applyProtection="1">
      <alignment horizontal="right" vertical="center" wrapText="1" indent="1"/>
      <protection locked="0"/>
    </xf>
    <xf numFmtId="166" fontId="5" fillId="0" borderId="42" xfId="3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16" xfId="3" applyFont="1" applyFill="1" applyBorder="1"/>
    <xf numFmtId="0" fontId="6" fillId="0" borderId="36" xfId="3" applyFont="1" applyFill="1" applyBorder="1" applyAlignment="1" applyProtection="1">
      <alignment horizontal="left" vertical="center" wrapText="1" indent="1"/>
    </xf>
    <xf numFmtId="166" fontId="6" fillId="0" borderId="27" xfId="3" applyNumberFormat="1" applyFont="1" applyFill="1" applyBorder="1" applyAlignment="1" applyProtection="1">
      <alignment horizontal="right" vertical="center" wrapText="1" indent="1"/>
    </xf>
    <xf numFmtId="166" fontId="6" fillId="0" borderId="27" xfId="3" applyNumberFormat="1" applyFont="1" applyFill="1" applyBorder="1" applyAlignment="1" applyProtection="1">
      <alignment horizontal="center" vertical="center" wrapText="1"/>
    </xf>
    <xf numFmtId="0" fontId="7" fillId="0" borderId="8" xfId="2" applyFont="1" applyBorder="1" applyAlignment="1" applyProtection="1">
      <alignment horizontal="center" vertical="center" wrapText="1"/>
    </xf>
    <xf numFmtId="166" fontId="11" fillId="0" borderId="29" xfId="3" applyNumberFormat="1" applyFont="1" applyFill="1" applyBorder="1" applyAlignment="1" applyProtection="1">
      <alignment horizontal="right" vertical="center" wrapText="1" indent="1"/>
    </xf>
    <xf numFmtId="166" fontId="4" fillId="0" borderId="47" xfId="3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48" xfId="3" applyNumberFormat="1" applyFont="1" applyFill="1" applyBorder="1" applyAlignment="1" applyProtection="1">
      <alignment horizontal="right" vertical="center" wrapText="1" indent="1"/>
      <protection locked="0"/>
    </xf>
    <xf numFmtId="0" fontId="20" fillId="0" borderId="2" xfId="2" applyFont="1" applyBorder="1" applyAlignment="1" applyProtection="1">
      <alignment horizontal="left" vertical="center" wrapText="1" indent="1"/>
    </xf>
    <xf numFmtId="0" fontId="20" fillId="0" borderId="36" xfId="2" applyFont="1" applyBorder="1" applyAlignment="1" applyProtection="1">
      <alignment horizontal="left" vertical="center" wrapText="1" indent="1"/>
    </xf>
    <xf numFmtId="0" fontId="21" fillId="0" borderId="33" xfId="2" applyFont="1" applyBorder="1" applyAlignment="1" applyProtection="1">
      <alignment horizontal="left" vertical="center" wrapText="1" indent="1"/>
    </xf>
    <xf numFmtId="0" fontId="20" fillId="0" borderId="15" xfId="2" applyFont="1" applyBorder="1" applyAlignment="1" applyProtection="1">
      <alignment horizontal="left" vertical="center" wrapText="1" indent="1"/>
    </xf>
    <xf numFmtId="0" fontId="8" fillId="0" borderId="16" xfId="2" applyFont="1" applyBorder="1" applyAlignment="1" applyProtection="1">
      <alignment horizontal="center" vertical="center" wrapText="1"/>
    </xf>
    <xf numFmtId="166" fontId="18" fillId="0" borderId="27" xfId="3" applyNumberFormat="1" applyFont="1" applyFill="1" applyBorder="1" applyAlignment="1" applyProtection="1">
      <alignment horizontal="center" vertical="center" wrapText="1"/>
    </xf>
    <xf numFmtId="0" fontId="15" fillId="0" borderId="0" xfId="3" applyFont="1" applyFill="1" applyBorder="1" applyAlignment="1" applyProtection="1">
      <alignment horizontal="center" vertical="center" wrapText="1"/>
    </xf>
    <xf numFmtId="0" fontId="15" fillId="0" borderId="0" xfId="3" applyFont="1" applyFill="1" applyBorder="1" applyAlignment="1" applyProtection="1">
      <alignment vertical="center" wrapText="1"/>
    </xf>
    <xf numFmtId="0" fontId="20" fillId="0" borderId="0" xfId="2" applyFont="1" applyBorder="1" applyAlignment="1" applyProtection="1">
      <alignment horizontal="center" vertical="center" wrapText="1"/>
    </xf>
    <xf numFmtId="166" fontId="15" fillId="0" borderId="0" xfId="3" applyNumberFormat="1" applyFont="1" applyFill="1" applyBorder="1" applyAlignment="1" applyProtection="1">
      <alignment horizontal="right" vertical="center" wrapText="1" indent="1"/>
    </xf>
    <xf numFmtId="0" fontId="17" fillId="0" borderId="1" xfId="2" applyFont="1" applyFill="1" applyBorder="1" applyAlignment="1" applyProtection="1">
      <alignment horizontal="right"/>
    </xf>
    <xf numFmtId="0" fontId="3" fillId="0" borderId="0" xfId="3" applyFill="1" applyAlignment="1"/>
    <xf numFmtId="0" fontId="18" fillId="0" borderId="32" xfId="3" applyFont="1" applyFill="1" applyBorder="1" applyAlignment="1" applyProtection="1">
      <alignment horizontal="center" vertical="center" wrapText="1"/>
    </xf>
    <xf numFmtId="0" fontId="5" fillId="0" borderId="32" xfId="3" applyFont="1" applyFill="1" applyBorder="1" applyAlignment="1" applyProtection="1">
      <alignment horizontal="center" vertical="center" wrapText="1"/>
    </xf>
    <xf numFmtId="165" fontId="1" fillId="0" borderId="0" xfId="1" applyNumberFormat="1" applyFill="1" applyBorder="1" applyAlignment="1" applyProtection="1">
      <alignment horizontal="center"/>
    </xf>
    <xf numFmtId="0" fontId="4" fillId="0" borderId="23" xfId="3" applyFont="1" applyFill="1" applyBorder="1" applyAlignment="1" applyProtection="1">
      <alignment horizontal="left" vertical="center" wrapText="1" indent="1"/>
    </xf>
    <xf numFmtId="0" fontId="3" fillId="0" borderId="9" xfId="3" applyFill="1" applyBorder="1"/>
    <xf numFmtId="0" fontId="4" fillId="0" borderId="9" xfId="3" applyFont="1" applyFill="1" applyBorder="1" applyAlignment="1" applyProtection="1">
      <alignment horizontal="left" indent="6"/>
    </xf>
    <xf numFmtId="0" fontId="4" fillId="0" borderId="22" xfId="3" applyFont="1" applyFill="1" applyBorder="1" applyAlignment="1" applyProtection="1">
      <alignment horizontal="center"/>
    </xf>
    <xf numFmtId="0" fontId="4" fillId="0" borderId="44" xfId="3" applyFont="1" applyFill="1" applyBorder="1" applyAlignment="1" applyProtection="1">
      <alignment horizontal="center"/>
    </xf>
    <xf numFmtId="0" fontId="4" fillId="0" borderId="9" xfId="3" applyFont="1" applyFill="1" applyBorder="1" applyAlignment="1" applyProtection="1">
      <alignment horizontal="left" vertical="center" wrapText="1" indent="6"/>
    </xf>
    <xf numFmtId="0" fontId="3" fillId="0" borderId="44" xfId="3" applyFill="1" applyBorder="1"/>
    <xf numFmtId="3" fontId="4" fillId="0" borderId="9" xfId="3" applyNumberFormat="1" applyFont="1" applyFill="1" applyBorder="1" applyAlignment="1">
      <alignment horizontal="left" indent="3"/>
    </xf>
    <xf numFmtId="0" fontId="8" fillId="0" borderId="44" xfId="2" applyFont="1" applyBorder="1" applyAlignment="1" applyProtection="1">
      <alignment horizontal="left" vertical="center" wrapText="1" indent="1"/>
    </xf>
    <xf numFmtId="0" fontId="8" fillId="0" borderId="16" xfId="2" applyFont="1" applyBorder="1" applyAlignment="1" applyProtection="1">
      <alignment horizontal="left" vertical="center" wrapText="1" indent="6"/>
    </xf>
    <xf numFmtId="0" fontId="3" fillId="0" borderId="9" xfId="3" applyFill="1" applyBorder="1" applyAlignment="1">
      <alignment horizontal="left" vertical="center" indent="1"/>
    </xf>
    <xf numFmtId="0" fontId="3" fillId="0" borderId="0" xfId="3" applyFill="1" applyAlignment="1">
      <alignment horizontal="left" vertical="center" indent="1"/>
    </xf>
    <xf numFmtId="0" fontId="10" fillId="0" borderId="5" xfId="2" applyFont="1" applyBorder="1" applyAlignment="1" applyProtection="1">
      <alignment horizontal="left" vertical="center" wrapText="1" indent="1"/>
    </xf>
    <xf numFmtId="0" fontId="10" fillId="0" borderId="36" xfId="2" applyFont="1" applyBorder="1" applyAlignment="1" applyProtection="1">
      <alignment horizontal="left" vertical="center" wrapText="1" indent="1"/>
    </xf>
    <xf numFmtId="0" fontId="8" fillId="0" borderId="16" xfId="2" applyFont="1" applyBorder="1" applyAlignment="1" applyProtection="1">
      <alignment horizontal="left" vertical="center" wrapText="1" indent="1"/>
    </xf>
    <xf numFmtId="166" fontId="11" fillId="0" borderId="27" xfId="3" applyNumberFormat="1" applyFont="1" applyFill="1" applyBorder="1" applyAlignment="1" applyProtection="1">
      <alignment horizontal="right" vertical="center" wrapText="1" indent="1"/>
    </xf>
    <xf numFmtId="0" fontId="8" fillId="0" borderId="45" xfId="2" applyFont="1" applyBorder="1" applyAlignment="1" applyProtection="1">
      <alignment horizontal="right" vertical="center" wrapText="1" indent="1"/>
      <protection locked="0"/>
    </xf>
    <xf numFmtId="0" fontId="8" fillId="0" borderId="39" xfId="2" applyFont="1" applyBorder="1" applyAlignment="1" applyProtection="1">
      <alignment horizontal="right" vertical="center" wrapText="1" indent="1"/>
      <protection locked="0"/>
    </xf>
    <xf numFmtId="0" fontId="3" fillId="0" borderId="14" xfId="3" applyFill="1" applyBorder="1" applyAlignment="1">
      <alignment horizontal="center"/>
    </xf>
    <xf numFmtId="3" fontId="8" fillId="0" borderId="26" xfId="2" applyNumberFormat="1" applyFont="1" applyBorder="1" applyAlignment="1" applyProtection="1">
      <alignment horizontal="right" vertical="center" wrapText="1" indent="1"/>
      <protection locked="0"/>
    </xf>
    <xf numFmtId="0" fontId="8" fillId="0" borderId="46" xfId="2" applyFont="1" applyBorder="1" applyAlignment="1" applyProtection="1">
      <alignment horizontal="right" vertical="center" wrapText="1" indent="1"/>
      <protection locked="0"/>
    </xf>
    <xf numFmtId="0" fontId="10" fillId="0" borderId="16" xfId="2" applyFont="1" applyBorder="1" applyAlignment="1" applyProtection="1">
      <alignment horizontal="center" vertical="center" wrapText="1"/>
    </xf>
    <xf numFmtId="0" fontId="3" fillId="0" borderId="16" xfId="3" applyFill="1" applyBorder="1"/>
    <xf numFmtId="166" fontId="7" fillId="0" borderId="27" xfId="2" applyNumberFormat="1" applyFont="1" applyBorder="1" applyAlignment="1" applyProtection="1">
      <alignment horizontal="right" vertical="center" wrapText="1" indent="1"/>
    </xf>
    <xf numFmtId="0" fontId="20" fillId="0" borderId="27" xfId="2" applyFont="1" applyBorder="1" applyAlignment="1" applyProtection="1">
      <alignment horizontal="right" vertical="center" wrapText="1" indent="1"/>
      <protection locked="0"/>
    </xf>
    <xf numFmtId="0" fontId="20" fillId="0" borderId="42" xfId="2" applyFont="1" applyBorder="1" applyAlignment="1" applyProtection="1">
      <alignment horizontal="right" vertical="center" wrapText="1" indent="1"/>
      <protection locked="0"/>
    </xf>
    <xf numFmtId="0" fontId="15" fillId="0" borderId="0" xfId="3" applyFont="1" applyFill="1"/>
    <xf numFmtId="0" fontId="3" fillId="0" borderId="0" xfId="3" applyFont="1" applyFill="1" applyProtection="1"/>
    <xf numFmtId="0" fontId="20" fillId="0" borderId="0" xfId="2" applyFont="1" applyBorder="1" applyAlignment="1" applyProtection="1">
      <alignment horizontal="left" vertical="center" wrapText="1" indent="1"/>
    </xf>
    <xf numFmtId="0" fontId="3" fillId="0" borderId="0" xfId="3" applyFont="1" applyFill="1" applyAlignment="1" applyProtection="1">
      <alignment horizontal="right" vertical="center" indent="1"/>
    </xf>
    <xf numFmtId="0" fontId="5" fillId="0" borderId="36" xfId="3" applyFont="1" applyFill="1" applyBorder="1" applyAlignment="1" applyProtection="1">
      <alignment vertical="center" wrapText="1"/>
    </xf>
    <xf numFmtId="0" fontId="3" fillId="0" borderId="16" xfId="3" applyFont="1" applyFill="1" applyBorder="1" applyProtection="1"/>
    <xf numFmtId="0" fontId="17" fillId="0" borderId="1" xfId="2" applyFont="1" applyFill="1" applyBorder="1" applyAlignment="1" applyProtection="1">
      <alignment vertical="center"/>
    </xf>
    <xf numFmtId="0" fontId="18" fillId="0" borderId="5" xfId="3" applyFont="1" applyFill="1" applyBorder="1" applyAlignment="1" applyProtection="1">
      <alignment horizontal="center" vertical="center" wrapText="1"/>
    </xf>
    <xf numFmtId="0" fontId="2" fillId="0" borderId="9" xfId="2" applyBorder="1"/>
    <xf numFmtId="0" fontId="2" fillId="0" borderId="9" xfId="3" applyFont="1" applyFill="1" applyBorder="1" applyAlignment="1">
      <alignment horizontal="center"/>
    </xf>
    <xf numFmtId="0" fontId="2" fillId="0" borderId="8" xfId="3" applyFont="1" applyFill="1" applyBorder="1"/>
    <xf numFmtId="166" fontId="11" fillId="0" borderId="45" xfId="3" applyNumberFormat="1" applyFont="1" applyFill="1" applyBorder="1" applyAlignment="1" applyProtection="1">
      <alignment horizontal="right" vertical="center" wrapText="1" indent="1"/>
    </xf>
    <xf numFmtId="0" fontId="2" fillId="0" borderId="11" xfId="3" applyFont="1" applyFill="1" applyBorder="1"/>
    <xf numFmtId="0" fontId="2" fillId="0" borderId="0" xfId="3" applyFont="1" applyFill="1" applyAlignment="1">
      <alignment horizontal="center"/>
    </xf>
    <xf numFmtId="0" fontId="8" fillId="0" borderId="0" xfId="2" applyFont="1" applyBorder="1" applyAlignment="1" applyProtection="1">
      <alignment horizontal="center" vertical="center" wrapText="1"/>
    </xf>
    <xf numFmtId="0" fontId="17" fillId="0" borderId="0" xfId="2" applyFont="1" applyFill="1" applyBorder="1" applyAlignment="1" applyProtection="1"/>
    <xf numFmtId="0" fontId="9" fillId="2" borderId="9" xfId="3" applyFont="1" applyFill="1" applyBorder="1" applyAlignment="1" applyProtection="1">
      <alignment horizontal="left" indent="6"/>
    </xf>
    <xf numFmtId="0" fontId="4" fillId="0" borderId="49" xfId="3" applyFont="1" applyFill="1" applyBorder="1" applyAlignment="1" applyProtection="1">
      <alignment horizontal="center"/>
    </xf>
    <xf numFmtId="0" fontId="4" fillId="0" borderId="31" xfId="3" applyFont="1" applyFill="1" applyBorder="1" applyAlignment="1" applyProtection="1">
      <alignment horizontal="left" vertical="center" wrapText="1" indent="6"/>
    </xf>
    <xf numFmtId="0" fontId="4" fillId="0" borderId="25" xfId="3" applyFont="1" applyFill="1" applyBorder="1" applyAlignment="1" applyProtection="1">
      <alignment horizontal="left" vertical="center" wrapText="1" indent="6"/>
    </xf>
    <xf numFmtId="0" fontId="3" fillId="0" borderId="14" xfId="3" applyFill="1" applyBorder="1"/>
    <xf numFmtId="0" fontId="4" fillId="0" borderId="16" xfId="3" applyFont="1" applyFill="1" applyBorder="1" applyAlignment="1" applyProtection="1">
      <alignment horizontal="left" vertical="center" wrapText="1" indent="6"/>
    </xf>
    <xf numFmtId="0" fontId="4" fillId="0" borderId="31" xfId="3" applyFont="1" applyFill="1" applyBorder="1" applyAlignment="1" applyProtection="1">
      <alignment horizontal="left" vertical="center" wrapText="1" indent="1"/>
    </xf>
    <xf numFmtId="0" fontId="8" fillId="0" borderId="22" xfId="2" applyFont="1" applyBorder="1" applyAlignment="1" applyProtection="1">
      <alignment horizontal="left" vertical="center" wrapText="1" indent="6"/>
    </xf>
    <xf numFmtId="0" fontId="8" fillId="0" borderId="25" xfId="2" applyFont="1" applyBorder="1" applyAlignment="1" applyProtection="1">
      <alignment horizontal="left" vertical="center" wrapText="1" indent="6"/>
    </xf>
    <xf numFmtId="166" fontId="5" fillId="0" borderId="16" xfId="3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49" xfId="3" applyFont="1" applyFill="1" applyBorder="1" applyAlignment="1" applyProtection="1">
      <alignment horizontal="left" vertical="center" wrapText="1" indent="1"/>
    </xf>
    <xf numFmtId="166" fontId="5" fillId="0" borderId="30" xfId="3" applyNumberFormat="1" applyFont="1" applyFill="1" applyBorder="1" applyAlignment="1" applyProtection="1">
      <alignment horizontal="right" vertical="center" wrapText="1" indent="1"/>
    </xf>
    <xf numFmtId="166" fontId="5" fillId="0" borderId="50" xfId="3" applyNumberFormat="1" applyFont="1" applyFill="1" applyBorder="1" applyAlignment="1" applyProtection="1">
      <alignment horizontal="right" vertical="center" wrapText="1" indent="1"/>
    </xf>
    <xf numFmtId="166" fontId="5" fillId="0" borderId="42" xfId="3" applyNumberFormat="1" applyFont="1" applyFill="1" applyBorder="1" applyAlignment="1" applyProtection="1">
      <alignment horizontal="right" vertical="center" wrapText="1" indent="1"/>
    </xf>
    <xf numFmtId="49" fontId="7" fillId="0" borderId="2" xfId="2" applyNumberFormat="1" applyFont="1" applyBorder="1" applyAlignment="1" applyProtection="1">
      <alignment horizontal="left" vertical="center" wrapText="1" indent="1"/>
    </xf>
    <xf numFmtId="49" fontId="8" fillId="0" borderId="17" xfId="2" applyNumberFormat="1" applyFont="1" applyBorder="1" applyAlignment="1" applyProtection="1">
      <alignment horizontal="left" vertical="center" wrapText="1" indent="2"/>
    </xf>
    <xf numFmtId="49" fontId="8" fillId="0" borderId="6" xfId="2" applyNumberFormat="1" applyFont="1" applyBorder="1" applyAlignment="1" applyProtection="1">
      <alignment horizontal="left" vertical="center" wrapText="1" indent="2"/>
    </xf>
    <xf numFmtId="49" fontId="8" fillId="0" borderId="18" xfId="2" applyNumberFormat="1" applyFont="1" applyBorder="1" applyAlignment="1" applyProtection="1">
      <alignment horizontal="left" vertical="center" wrapText="1" indent="2"/>
    </xf>
    <xf numFmtId="166" fontId="7" fillId="0" borderId="27" xfId="2" applyNumberFormat="1" applyFont="1" applyBorder="1" applyAlignment="1" applyProtection="1">
      <alignment horizontal="center" vertical="center" wrapText="1"/>
    </xf>
    <xf numFmtId="0" fontId="3" fillId="0" borderId="9" xfId="3" applyFill="1" applyBorder="1" applyAlignment="1">
      <alignment horizontal="center"/>
    </xf>
    <xf numFmtId="0" fontId="8" fillId="0" borderId="0" xfId="2" applyFont="1" applyBorder="1" applyAlignment="1" applyProtection="1">
      <alignment horizontal="left" vertical="center" wrapText="1" indent="1"/>
    </xf>
    <xf numFmtId="0" fontId="20" fillId="0" borderId="16" xfId="2" applyFont="1" applyBorder="1" applyAlignment="1" applyProtection="1">
      <alignment horizontal="left" vertical="center" wrapText="1" indent="1"/>
    </xf>
    <xf numFmtId="166" fontId="6" fillId="0" borderId="35" xfId="3" applyNumberFormat="1" applyFont="1" applyFill="1" applyBorder="1" applyAlignment="1" applyProtection="1">
      <alignment horizontal="right" vertical="center" wrapText="1" indent="1"/>
    </xf>
    <xf numFmtId="49" fontId="8" fillId="0" borderId="37" xfId="2" applyNumberFormat="1" applyFont="1" applyBorder="1" applyAlignment="1" applyProtection="1">
      <alignment horizontal="left" vertical="center" wrapText="1" indent="2"/>
    </xf>
    <xf numFmtId="166" fontId="18" fillId="0" borderId="27" xfId="3" applyNumberFormat="1" applyFont="1" applyFill="1" applyBorder="1" applyAlignment="1" applyProtection="1">
      <alignment horizontal="right" vertical="center" wrapText="1" indent="1"/>
    </xf>
    <xf numFmtId="0" fontId="5" fillId="0" borderId="16" xfId="3" applyFont="1" applyFill="1" applyBorder="1" applyAlignment="1" applyProtection="1">
      <alignment vertical="center" wrapText="1"/>
    </xf>
    <xf numFmtId="166" fontId="5" fillId="0" borderId="3" xfId="3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6" xfId="3" applyFill="1" applyBorder="1" applyAlignment="1">
      <alignment horizontal="left" vertical="center" indent="1"/>
    </xf>
    <xf numFmtId="0" fontId="8" fillId="0" borderId="26" xfId="2" applyFont="1" applyBorder="1" applyAlignment="1" applyProtection="1">
      <alignment horizontal="right" vertical="center" wrapText="1" indent="1"/>
      <protection locked="0"/>
    </xf>
    <xf numFmtId="0" fontId="3" fillId="0" borderId="8" xfId="3" applyFill="1" applyBorder="1"/>
    <xf numFmtId="0" fontId="8" fillId="0" borderId="29" xfId="2" applyFont="1" applyBorder="1" applyAlignment="1" applyProtection="1">
      <alignment horizontal="right" vertical="center" wrapText="1" indent="1"/>
      <protection locked="0"/>
    </xf>
    <xf numFmtId="0" fontId="8" fillId="0" borderId="23" xfId="2" applyFont="1" applyBorder="1" applyAlignment="1" applyProtection="1">
      <alignment horizontal="right" vertical="center" wrapText="1" indent="1"/>
      <protection locked="0"/>
    </xf>
    <xf numFmtId="0" fontId="3" fillId="0" borderId="11" xfId="3" applyFill="1" applyBorder="1"/>
    <xf numFmtId="0" fontId="7" fillId="0" borderId="16" xfId="2" applyFont="1" applyBorder="1" applyAlignment="1" applyProtection="1">
      <alignment horizontal="left" vertical="center"/>
    </xf>
    <xf numFmtId="0" fontId="14" fillId="0" borderId="0" xfId="2" applyFont="1" applyBorder="1" applyAlignment="1" applyProtection="1">
      <alignment horizontal="left" wrapText="1" indent="1"/>
    </xf>
    <xf numFmtId="0" fontId="7" fillId="0" borderId="0" xfId="2" applyFont="1" applyBorder="1" applyAlignment="1" applyProtection="1">
      <alignment horizontal="center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166" fontId="6" fillId="0" borderId="1" xfId="3" applyNumberFormat="1" applyFont="1" applyFill="1" applyBorder="1" applyAlignment="1" applyProtection="1">
      <alignment horizontal="left" vertical="center"/>
    </xf>
    <xf numFmtId="166" fontId="6" fillId="0" borderId="1" xfId="3" applyNumberFormat="1" applyFont="1" applyFill="1" applyBorder="1" applyAlignment="1" applyProtection="1">
      <alignment horizontal="left"/>
    </xf>
    <xf numFmtId="0" fontId="5" fillId="0" borderId="0" xfId="3" applyFont="1" applyFill="1" applyBorder="1" applyAlignment="1" applyProtection="1">
      <alignment horizontal="center"/>
    </xf>
    <xf numFmtId="166" fontId="15" fillId="0" borderId="0" xfId="3" applyNumberFormat="1" applyFont="1" applyFill="1" applyBorder="1" applyAlignment="1" applyProtection="1">
      <alignment horizontal="center" vertical="center"/>
    </xf>
    <xf numFmtId="166" fontId="16" fillId="0" borderId="1" xfId="3" applyNumberFormat="1" applyFont="1" applyFill="1" applyBorder="1" applyAlignment="1" applyProtection="1">
      <alignment horizontal="left" vertical="center"/>
    </xf>
    <xf numFmtId="166" fontId="16" fillId="0" borderId="1" xfId="3" applyNumberFormat="1" applyFont="1" applyFill="1" applyBorder="1" applyAlignment="1" applyProtection="1">
      <alignment horizontal="left"/>
    </xf>
    <xf numFmtId="0" fontId="15" fillId="0" borderId="0" xfId="3" applyFont="1" applyFill="1" applyBorder="1" applyAlignment="1" applyProtection="1">
      <alignment horizontal="center"/>
    </xf>
    <xf numFmtId="0" fontId="3" fillId="0" borderId="0" xfId="3" applyFill="1" applyBorder="1"/>
    <xf numFmtId="0" fontId="3" fillId="0" borderId="0" xfId="3" applyFill="1"/>
    <xf numFmtId="0" fontId="17" fillId="0" borderId="0" xfId="2" applyFont="1" applyFill="1" applyBorder="1" applyAlignment="1" applyProtection="1">
      <alignment horizontal="right" vertical="center"/>
    </xf>
  </cellXfs>
  <cellStyles count="4">
    <cellStyle name="Ezres" xfId="1" builtinId="3"/>
    <cellStyle name="Normál" xfId="0" builtinId="0"/>
    <cellStyle name="Normál_Dég2014_költségv.mell.végleges" xfId="2"/>
    <cellStyle name="Normál_KVRENMUNKA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8"/>
  <sheetViews>
    <sheetView showWhiteSpace="0" view="pageLayout" topLeftCell="B1" zoomScaleNormal="150" zoomScaleSheetLayoutView="100" workbookViewId="0">
      <selection activeCell="H20" sqref="H20"/>
    </sheetView>
  </sheetViews>
  <sheetFormatPr defaultColWidth="8" defaultRowHeight="15.75" customHeight="1" x14ac:dyDescent="0.25"/>
  <cols>
    <col min="1" max="1" width="6.44140625" style="1" customWidth="1"/>
    <col min="2" max="2" width="50.5546875" style="1" customWidth="1"/>
    <col min="3" max="3" width="5.44140625" style="1" customWidth="1"/>
    <col min="4" max="4" width="22.6640625" style="2" customWidth="1"/>
    <col min="5" max="5" width="17" style="1" customWidth="1"/>
    <col min="6" max="6" width="7.88671875" style="1" hidden="1" customWidth="1"/>
    <col min="7" max="7" width="8" style="1" customWidth="1"/>
    <col min="8" max="8" width="9.5546875" style="1" customWidth="1"/>
    <col min="9" max="9" width="10.88671875" style="1" customWidth="1"/>
    <col min="10" max="11" width="19.5546875" style="3" customWidth="1"/>
    <col min="12" max="12" width="14" style="1" customWidth="1"/>
    <col min="13" max="16384" width="8" style="1"/>
  </cols>
  <sheetData>
    <row r="1" spans="1:6" ht="27.75" customHeight="1" x14ac:dyDescent="0.25"/>
    <row r="3" spans="1:6" ht="15.9" customHeight="1" x14ac:dyDescent="0.25">
      <c r="A3" s="324" t="s">
        <v>0</v>
      </c>
      <c r="B3" s="324"/>
      <c r="C3" s="324"/>
      <c r="D3" s="324"/>
    </row>
    <row r="4" spans="1:6" ht="15.9" customHeight="1" x14ac:dyDescent="0.25">
      <c r="A4" s="325" t="s">
        <v>1</v>
      </c>
      <c r="B4" s="325"/>
      <c r="C4" s="4"/>
      <c r="E4" s="5" t="s">
        <v>2</v>
      </c>
    </row>
    <row r="5" spans="1:6" ht="29.4" customHeight="1" x14ac:dyDescent="0.25">
      <c r="A5" s="6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</row>
    <row r="6" spans="1:6" ht="12" customHeight="1" x14ac:dyDescent="0.25">
      <c r="A6" s="6" t="s">
        <v>9</v>
      </c>
      <c r="B6" s="7" t="s">
        <v>10</v>
      </c>
      <c r="C6" s="7" t="s">
        <v>11</v>
      </c>
      <c r="D6" s="7" t="s">
        <v>12</v>
      </c>
      <c r="E6" s="7" t="s">
        <v>13</v>
      </c>
      <c r="F6" s="7" t="s">
        <v>14</v>
      </c>
    </row>
    <row r="7" spans="1:6" ht="12" customHeight="1" x14ac:dyDescent="0.25">
      <c r="A7" s="8" t="s">
        <v>15</v>
      </c>
      <c r="B7" s="9" t="s">
        <v>16</v>
      </c>
      <c r="C7" s="10"/>
      <c r="D7" s="11">
        <f>+D8+D15+D24</f>
        <v>89808000</v>
      </c>
      <c r="E7" s="11">
        <f>+E8+E15+E24</f>
        <v>147655705</v>
      </c>
      <c r="F7" s="11">
        <f>+F8+F15+F24</f>
        <v>6864189</v>
      </c>
    </row>
    <row r="8" spans="1:6" ht="12" customHeight="1" x14ac:dyDescent="0.25">
      <c r="A8" s="12" t="s">
        <v>17</v>
      </c>
      <c r="B8" s="13" t="s">
        <v>18</v>
      </c>
      <c r="C8" s="14"/>
      <c r="D8" s="15">
        <f>+D9+D12+D13+D14</f>
        <v>52000000</v>
      </c>
      <c r="E8" s="15">
        <f>+E9+E12+E13+E14</f>
        <v>104899909</v>
      </c>
      <c r="F8" s="15">
        <f>+F9+F12+F13+F14</f>
        <v>2410743</v>
      </c>
    </row>
    <row r="9" spans="1:6" ht="12" customHeight="1" x14ac:dyDescent="0.25">
      <c r="A9" s="16" t="s">
        <v>19</v>
      </c>
      <c r="B9" s="17" t="s">
        <v>20</v>
      </c>
      <c r="C9" s="18"/>
      <c r="D9" s="19">
        <f>SUM(D10:D11)</f>
        <v>47000000</v>
      </c>
      <c r="E9" s="19">
        <f>SUM(E10:E11)</f>
        <v>74592264</v>
      </c>
      <c r="F9" s="19">
        <v>2410743</v>
      </c>
    </row>
    <row r="10" spans="1:6" ht="12" customHeight="1" x14ac:dyDescent="0.25">
      <c r="A10" s="16" t="s">
        <v>21</v>
      </c>
      <c r="B10" s="20" t="s">
        <v>22</v>
      </c>
      <c r="C10" s="18" t="s">
        <v>23</v>
      </c>
      <c r="D10" s="19">
        <v>7000000</v>
      </c>
      <c r="E10" s="19">
        <v>8543433</v>
      </c>
      <c r="F10" s="19"/>
    </row>
    <row r="11" spans="1:6" ht="12" customHeight="1" x14ac:dyDescent="0.25">
      <c r="A11" s="16" t="s">
        <v>24</v>
      </c>
      <c r="B11" s="20" t="s">
        <v>25</v>
      </c>
      <c r="C11" s="18" t="s">
        <v>26</v>
      </c>
      <c r="D11" s="19">
        <v>40000000</v>
      </c>
      <c r="E11" s="19">
        <v>66048831</v>
      </c>
      <c r="F11" s="19"/>
    </row>
    <row r="12" spans="1:6" ht="12" customHeight="1" x14ac:dyDescent="0.25">
      <c r="A12" s="16" t="s">
        <v>27</v>
      </c>
      <c r="B12" s="21" t="s">
        <v>28</v>
      </c>
      <c r="C12" s="18"/>
      <c r="D12" s="19"/>
      <c r="E12" s="19"/>
      <c r="F12" s="19"/>
    </row>
    <row r="13" spans="1:6" ht="12" customHeight="1" x14ac:dyDescent="0.25">
      <c r="A13" s="16" t="s">
        <v>29</v>
      </c>
      <c r="B13" s="21" t="s">
        <v>30</v>
      </c>
      <c r="C13" s="18" t="s">
        <v>31</v>
      </c>
      <c r="D13" s="19">
        <v>500000</v>
      </c>
      <c r="E13" s="19">
        <v>2234282</v>
      </c>
      <c r="F13" s="19"/>
    </row>
    <row r="14" spans="1:6" ht="12" customHeight="1" x14ac:dyDescent="0.25">
      <c r="A14" s="16" t="s">
        <v>32</v>
      </c>
      <c r="B14" s="22" t="s">
        <v>33</v>
      </c>
      <c r="C14" s="23"/>
      <c r="D14" s="19">
        <v>4500000</v>
      </c>
      <c r="E14" s="19">
        <v>28073363</v>
      </c>
      <c r="F14" s="19"/>
    </row>
    <row r="15" spans="1:6" ht="12" customHeight="1" x14ac:dyDescent="0.25">
      <c r="A15" s="12" t="s">
        <v>34</v>
      </c>
      <c r="B15" s="9" t="s">
        <v>35</v>
      </c>
      <c r="C15" s="7"/>
      <c r="D15" s="15">
        <f>+D16+D17+D18+D19+D20+D21+D23+D22</f>
        <v>33808000</v>
      </c>
      <c r="E15" s="15">
        <f>+E16+E17+E18+E19+E20+E21+E23+E22</f>
        <v>33875379</v>
      </c>
      <c r="F15" s="15">
        <f>+F16+F17+F18+F19+F20+F21+F23+F22</f>
        <v>4453446</v>
      </c>
    </row>
    <row r="16" spans="1:6" ht="12" customHeight="1" x14ac:dyDescent="0.25">
      <c r="A16" s="24" t="s">
        <v>36</v>
      </c>
      <c r="B16" s="25" t="s">
        <v>37</v>
      </c>
      <c r="C16" s="26" t="s">
        <v>38</v>
      </c>
      <c r="D16" s="27">
        <v>0</v>
      </c>
      <c r="E16" s="28"/>
      <c r="F16" s="28"/>
    </row>
    <row r="17" spans="1:9" ht="12" customHeight="1" x14ac:dyDescent="0.25">
      <c r="A17" s="16" t="s">
        <v>39</v>
      </c>
      <c r="B17" s="29" t="s">
        <v>40</v>
      </c>
      <c r="C17" s="30" t="s">
        <v>41</v>
      </c>
      <c r="D17" s="31"/>
      <c r="E17" s="19">
        <v>200000</v>
      </c>
      <c r="F17" s="19">
        <v>14122</v>
      </c>
    </row>
    <row r="18" spans="1:9" ht="12" customHeight="1" x14ac:dyDescent="0.25">
      <c r="A18" s="16" t="s">
        <v>42</v>
      </c>
      <c r="B18" s="29" t="s">
        <v>43</v>
      </c>
      <c r="C18" s="30" t="s">
        <v>44</v>
      </c>
      <c r="D18" s="19">
        <v>3000000</v>
      </c>
      <c r="E18" s="19">
        <v>3000000</v>
      </c>
      <c r="F18" s="19">
        <v>115486</v>
      </c>
    </row>
    <row r="19" spans="1:9" ht="12" customHeight="1" x14ac:dyDescent="0.25">
      <c r="A19" s="16" t="s">
        <v>45</v>
      </c>
      <c r="B19" s="29" t="s">
        <v>46</v>
      </c>
      <c r="C19" s="30" t="s">
        <v>47</v>
      </c>
      <c r="D19" s="19">
        <v>9199000</v>
      </c>
      <c r="E19" s="19">
        <v>9064956</v>
      </c>
      <c r="F19" s="19">
        <v>2733655</v>
      </c>
    </row>
    <row r="20" spans="1:9" ht="12" customHeight="1" x14ac:dyDescent="0.25">
      <c r="A20" s="32" t="s">
        <v>48</v>
      </c>
      <c r="B20" s="33" t="s">
        <v>49</v>
      </c>
      <c r="C20" s="34" t="s">
        <v>50</v>
      </c>
      <c r="D20" s="35">
        <v>1300000</v>
      </c>
      <c r="E20" s="19">
        <v>1126302</v>
      </c>
      <c r="F20" s="19">
        <v>292430</v>
      </c>
    </row>
    <row r="21" spans="1:9" ht="12" customHeight="1" x14ac:dyDescent="0.25">
      <c r="A21" s="16" t="s">
        <v>51</v>
      </c>
      <c r="B21" s="29" t="s">
        <v>52</v>
      </c>
      <c r="C21" s="30" t="s">
        <v>53</v>
      </c>
      <c r="D21" s="19">
        <v>4509000</v>
      </c>
      <c r="E21" s="19">
        <v>4451055</v>
      </c>
      <c r="F21" s="19">
        <v>875358</v>
      </c>
    </row>
    <row r="22" spans="1:9" ht="12" customHeight="1" x14ac:dyDescent="0.25">
      <c r="A22" s="16" t="s">
        <v>54</v>
      </c>
      <c r="B22" s="29" t="s">
        <v>55</v>
      </c>
      <c r="C22" s="36" t="s">
        <v>56</v>
      </c>
      <c r="D22" s="19">
        <v>250000</v>
      </c>
      <c r="E22" s="19">
        <v>250000</v>
      </c>
      <c r="F22" s="19">
        <v>322220</v>
      </c>
      <c r="I22" s="37"/>
    </row>
    <row r="23" spans="1:9" ht="12" customHeight="1" x14ac:dyDescent="0.25">
      <c r="A23" s="16" t="s">
        <v>57</v>
      </c>
      <c r="B23" s="29" t="s">
        <v>58</v>
      </c>
      <c r="C23" s="36" t="s">
        <v>59</v>
      </c>
      <c r="D23" s="38">
        <v>15550000</v>
      </c>
      <c r="E23" s="38">
        <v>15783066</v>
      </c>
      <c r="F23" s="38">
        <v>100175</v>
      </c>
      <c r="I23" s="37"/>
    </row>
    <row r="24" spans="1:9" ht="12" customHeight="1" x14ac:dyDescent="0.25">
      <c r="A24" s="12" t="s">
        <v>60</v>
      </c>
      <c r="B24" s="9" t="s">
        <v>61</v>
      </c>
      <c r="C24" s="39" t="s">
        <v>62</v>
      </c>
      <c r="D24" s="40">
        <v>4000000</v>
      </c>
      <c r="E24" s="40">
        <v>8880417</v>
      </c>
      <c r="F24" s="41"/>
      <c r="I24" s="37"/>
    </row>
    <row r="25" spans="1:9" ht="12" customHeight="1" x14ac:dyDescent="0.25">
      <c r="A25" s="12" t="s">
        <v>63</v>
      </c>
      <c r="B25" s="9" t="s">
        <v>64</v>
      </c>
      <c r="C25" s="7"/>
      <c r="D25" s="42">
        <f>+D26+D27+D28+D29+D30+D31</f>
        <v>151663369</v>
      </c>
      <c r="E25" s="42">
        <f>+E26+E27+E28+E29+E30+E31</f>
        <v>159613306</v>
      </c>
      <c r="F25" s="42">
        <f>+F26+F27+F28+F29+F30+F31</f>
        <v>87441327</v>
      </c>
      <c r="I25" s="37"/>
    </row>
    <row r="26" spans="1:9" ht="12" customHeight="1" x14ac:dyDescent="0.25">
      <c r="A26" s="43" t="s">
        <v>65</v>
      </c>
      <c r="B26" s="44" t="s">
        <v>66</v>
      </c>
      <c r="C26" s="45" t="s">
        <v>67</v>
      </c>
      <c r="D26" s="46">
        <v>63945541</v>
      </c>
      <c r="E26" s="46">
        <v>66095374</v>
      </c>
      <c r="F26" s="46">
        <v>38804338</v>
      </c>
      <c r="I26" s="37"/>
    </row>
    <row r="27" spans="1:9" ht="12" customHeight="1" x14ac:dyDescent="0.25">
      <c r="A27" s="16" t="s">
        <v>68</v>
      </c>
      <c r="B27" s="29" t="s">
        <v>69</v>
      </c>
      <c r="C27" s="30" t="s">
        <v>70</v>
      </c>
      <c r="D27" s="19">
        <v>42917066</v>
      </c>
      <c r="E27" s="46">
        <v>43842783</v>
      </c>
      <c r="F27" s="46">
        <v>24071449</v>
      </c>
    </row>
    <row r="28" spans="1:9" ht="22.5" customHeight="1" x14ac:dyDescent="0.25">
      <c r="A28" s="16" t="s">
        <v>71</v>
      </c>
      <c r="B28" s="29" t="s">
        <v>72</v>
      </c>
      <c r="C28" s="30" t="s">
        <v>73</v>
      </c>
      <c r="D28" s="19">
        <v>42107302</v>
      </c>
      <c r="E28" s="46">
        <v>40210911</v>
      </c>
      <c r="F28" s="46">
        <v>22335599</v>
      </c>
    </row>
    <row r="29" spans="1:9" ht="12" customHeight="1" x14ac:dyDescent="0.25">
      <c r="A29" s="47" t="s">
        <v>74</v>
      </c>
      <c r="B29" s="29" t="s">
        <v>75</v>
      </c>
      <c r="C29" s="48" t="s">
        <v>76</v>
      </c>
      <c r="D29" s="38">
        <v>2693460</v>
      </c>
      <c r="E29" s="46">
        <v>3398638</v>
      </c>
      <c r="F29" s="46">
        <v>1561777</v>
      </c>
    </row>
    <row r="30" spans="1:9" ht="12" customHeight="1" x14ac:dyDescent="0.25">
      <c r="A30" s="47" t="s">
        <v>77</v>
      </c>
      <c r="B30" s="29" t="s">
        <v>78</v>
      </c>
      <c r="C30" s="48" t="s">
        <v>79</v>
      </c>
      <c r="D30" s="49"/>
      <c r="E30" s="46">
        <v>5124000</v>
      </c>
      <c r="F30" s="46">
        <v>668164</v>
      </c>
    </row>
    <row r="31" spans="1:9" ht="12" customHeight="1" x14ac:dyDescent="0.25">
      <c r="A31" s="16" t="s">
        <v>80</v>
      </c>
      <c r="B31" s="29" t="s">
        <v>81</v>
      </c>
      <c r="C31" s="30" t="s">
        <v>82</v>
      </c>
      <c r="D31" s="31"/>
      <c r="E31" s="35">
        <v>941600</v>
      </c>
      <c r="F31" s="35"/>
    </row>
    <row r="32" spans="1:9" ht="12" customHeight="1" x14ac:dyDescent="0.25">
      <c r="A32" s="50" t="s">
        <v>83</v>
      </c>
      <c r="B32" s="9" t="s">
        <v>84</v>
      </c>
      <c r="C32" s="7"/>
      <c r="D32" s="51">
        <f>+D33+D41</f>
        <v>676980000</v>
      </c>
      <c r="E32" s="15">
        <f>+E33+E41</f>
        <v>376507323</v>
      </c>
      <c r="F32" s="15">
        <f>+F33+F41</f>
        <v>17314559</v>
      </c>
    </row>
    <row r="33" spans="1:6" ht="12" customHeight="1" x14ac:dyDescent="0.25">
      <c r="A33" s="52" t="s">
        <v>85</v>
      </c>
      <c r="B33" s="53" t="s">
        <v>86</v>
      </c>
      <c r="C33" s="54" t="s">
        <v>87</v>
      </c>
      <c r="D33" s="55">
        <f>SUM(D34:D40)</f>
        <v>40817000</v>
      </c>
      <c r="E33" s="55">
        <f>SUM(E34:E40)</f>
        <v>52003287</v>
      </c>
      <c r="F33" s="55">
        <f>SUM(F34:F40)</f>
        <v>17314559</v>
      </c>
    </row>
    <row r="34" spans="1:6" ht="12" customHeight="1" x14ac:dyDescent="0.25">
      <c r="A34" s="56" t="s">
        <v>88</v>
      </c>
      <c r="B34" s="57" t="s">
        <v>89</v>
      </c>
      <c r="C34" s="58" t="s">
        <v>90</v>
      </c>
      <c r="D34" s="19">
        <v>8322000</v>
      </c>
      <c r="E34" s="19">
        <v>8332400</v>
      </c>
      <c r="F34" s="19"/>
    </row>
    <row r="35" spans="1:6" ht="12" customHeight="1" x14ac:dyDescent="0.25">
      <c r="A35" s="56" t="s">
        <v>91</v>
      </c>
      <c r="B35" s="57" t="s">
        <v>92</v>
      </c>
      <c r="C35" s="58" t="s">
        <v>90</v>
      </c>
      <c r="D35" s="19">
        <v>13425000</v>
      </c>
      <c r="E35" s="19">
        <v>15996315</v>
      </c>
      <c r="F35" s="19">
        <v>2319568</v>
      </c>
    </row>
    <row r="36" spans="1:6" ht="12" customHeight="1" x14ac:dyDescent="0.25">
      <c r="A36" s="56" t="s">
        <v>93</v>
      </c>
      <c r="B36" s="57" t="s">
        <v>94</v>
      </c>
      <c r="C36" s="58" t="s">
        <v>90</v>
      </c>
      <c r="D36" s="19">
        <v>770000</v>
      </c>
      <c r="E36" s="19">
        <v>7687150</v>
      </c>
      <c r="F36" s="19"/>
    </row>
    <row r="37" spans="1:6" ht="12" customHeight="1" x14ac:dyDescent="0.25">
      <c r="A37" s="56" t="s">
        <v>95</v>
      </c>
      <c r="B37" s="57" t="s">
        <v>96</v>
      </c>
      <c r="C37" s="58" t="s">
        <v>90</v>
      </c>
      <c r="D37" s="19"/>
      <c r="E37" s="19"/>
      <c r="F37" s="19"/>
    </row>
    <row r="38" spans="1:6" ht="12" customHeight="1" x14ac:dyDescent="0.25">
      <c r="A38" s="56" t="s">
        <v>97</v>
      </c>
      <c r="B38" s="57" t="s">
        <v>98</v>
      </c>
      <c r="C38" s="58" t="s">
        <v>90</v>
      </c>
      <c r="D38" s="19">
        <v>2300000</v>
      </c>
      <c r="E38" s="19"/>
      <c r="F38" s="19"/>
    </row>
    <row r="39" spans="1:6" ht="12" customHeight="1" x14ac:dyDescent="0.25">
      <c r="A39" s="56" t="s">
        <v>99</v>
      </c>
      <c r="B39" s="57" t="s">
        <v>100</v>
      </c>
      <c r="C39" s="58" t="s">
        <v>90</v>
      </c>
      <c r="D39" s="19">
        <v>16000000</v>
      </c>
      <c r="E39" s="19">
        <v>19987422</v>
      </c>
      <c r="F39" s="19">
        <v>14994991</v>
      </c>
    </row>
    <row r="40" spans="1:6" ht="12" customHeight="1" x14ac:dyDescent="0.25">
      <c r="A40" s="56" t="s">
        <v>101</v>
      </c>
      <c r="B40" s="57" t="s">
        <v>102</v>
      </c>
      <c r="C40" s="58"/>
      <c r="D40" s="19"/>
      <c r="E40" s="59"/>
      <c r="F40" s="59"/>
    </row>
    <row r="41" spans="1:6" ht="12" customHeight="1" x14ac:dyDescent="0.25">
      <c r="A41" s="56" t="s">
        <v>103</v>
      </c>
      <c r="B41" s="60" t="s">
        <v>104</v>
      </c>
      <c r="C41" s="61" t="s">
        <v>105</v>
      </c>
      <c r="D41" s="62">
        <f>SUM(D42:D46)</f>
        <v>636163000</v>
      </c>
      <c r="E41" s="62">
        <f>SUM(E42:E46)</f>
        <v>324504036</v>
      </c>
      <c r="F41" s="62">
        <f>SUM(F42:F46)</f>
        <v>0</v>
      </c>
    </row>
    <row r="42" spans="1:6" ht="12" customHeight="1" x14ac:dyDescent="0.25">
      <c r="A42" s="56" t="s">
        <v>106</v>
      </c>
      <c r="B42" s="57" t="s">
        <v>89</v>
      </c>
      <c r="C42" s="58" t="s">
        <v>107</v>
      </c>
      <c r="D42" s="19"/>
      <c r="E42" s="59"/>
      <c r="F42" s="59"/>
    </row>
    <row r="43" spans="1:6" ht="12" customHeight="1" x14ac:dyDescent="0.25">
      <c r="A43" s="56" t="s">
        <v>108</v>
      </c>
      <c r="B43" s="57" t="s">
        <v>109</v>
      </c>
      <c r="C43" s="58" t="s">
        <v>107</v>
      </c>
      <c r="D43" s="19"/>
      <c r="E43" s="59"/>
      <c r="F43" s="59"/>
    </row>
    <row r="44" spans="1:6" ht="12" customHeight="1" x14ac:dyDescent="0.25">
      <c r="A44" s="56" t="s">
        <v>110</v>
      </c>
      <c r="B44" s="57" t="s">
        <v>111</v>
      </c>
      <c r="C44" s="63" t="s">
        <v>107</v>
      </c>
      <c r="D44" s="31">
        <v>636163000</v>
      </c>
      <c r="E44" s="64">
        <v>324504036</v>
      </c>
      <c r="F44" s="59"/>
    </row>
    <row r="45" spans="1:6" ht="12" customHeight="1" x14ac:dyDescent="0.25">
      <c r="A45" s="56" t="s">
        <v>112</v>
      </c>
      <c r="B45" s="65" t="s">
        <v>113</v>
      </c>
      <c r="C45" s="66" t="s">
        <v>107</v>
      </c>
      <c r="D45" s="67"/>
      <c r="E45" s="59"/>
      <c r="F45" s="59"/>
    </row>
    <row r="46" spans="1:6" ht="12" customHeight="1" x14ac:dyDescent="0.25">
      <c r="A46" s="68" t="s">
        <v>114</v>
      </c>
      <c r="B46" s="69" t="s">
        <v>115</v>
      </c>
      <c r="C46" s="70" t="s">
        <v>107</v>
      </c>
      <c r="D46" s="71"/>
      <c r="E46" s="71"/>
      <c r="F46" s="71"/>
    </row>
    <row r="47" spans="1:6" ht="12" customHeight="1" x14ac:dyDescent="0.25">
      <c r="A47" s="12" t="s">
        <v>116</v>
      </c>
      <c r="B47" s="72" t="s">
        <v>117</v>
      </c>
      <c r="C47" s="73"/>
      <c r="D47" s="74">
        <f>+D48+D49</f>
        <v>6500000</v>
      </c>
      <c r="E47" s="75">
        <f>+E48+E49</f>
        <v>9319281</v>
      </c>
      <c r="F47" s="75">
        <f>+F48+F49</f>
        <v>0</v>
      </c>
    </row>
    <row r="48" spans="1:6" ht="12" customHeight="1" x14ac:dyDescent="0.25">
      <c r="A48" s="43" t="s">
        <v>118</v>
      </c>
      <c r="B48" s="76" t="s">
        <v>119</v>
      </c>
      <c r="C48" s="18" t="s">
        <v>120</v>
      </c>
      <c r="D48" s="77"/>
      <c r="E48" s="78">
        <v>2819281</v>
      </c>
      <c r="F48" s="59"/>
    </row>
    <row r="49" spans="1:8" ht="12" customHeight="1" x14ac:dyDescent="0.25">
      <c r="A49" s="32" t="s">
        <v>121</v>
      </c>
      <c r="B49" s="79" t="s">
        <v>122</v>
      </c>
      <c r="C49" s="63" t="s">
        <v>123</v>
      </c>
      <c r="D49" s="80">
        <v>6500000</v>
      </c>
      <c r="E49" s="78">
        <v>6500000</v>
      </c>
      <c r="F49" s="59"/>
    </row>
    <row r="50" spans="1:8" ht="12" customHeight="1" x14ac:dyDescent="0.25">
      <c r="A50" s="12" t="s">
        <v>124</v>
      </c>
      <c r="B50" s="72" t="s">
        <v>125</v>
      </c>
      <c r="C50" s="73"/>
      <c r="D50" s="74">
        <f>+D51+D54+D55+D52+D53</f>
        <v>84060200</v>
      </c>
      <c r="E50" s="75">
        <f>+E51+E54+E55+E52+E53</f>
        <v>84060200</v>
      </c>
      <c r="F50" s="74">
        <f>+F51+F54+F55+F52+F53</f>
        <v>0</v>
      </c>
    </row>
    <row r="51" spans="1:8" ht="12" customHeight="1" x14ac:dyDescent="0.25">
      <c r="A51" s="43" t="s">
        <v>126</v>
      </c>
      <c r="B51" s="76" t="s">
        <v>127</v>
      </c>
      <c r="C51" s="18" t="s">
        <v>128</v>
      </c>
      <c r="D51" s="77"/>
      <c r="E51" s="28"/>
      <c r="F51" s="28"/>
    </row>
    <row r="52" spans="1:8" ht="12" customHeight="1" x14ac:dyDescent="0.25">
      <c r="A52" s="43" t="s">
        <v>129</v>
      </c>
      <c r="B52" s="76" t="s">
        <v>130</v>
      </c>
      <c r="C52" s="58" t="s">
        <v>131</v>
      </c>
      <c r="D52" s="77">
        <v>84060200</v>
      </c>
      <c r="E52" s="78">
        <v>84060200</v>
      </c>
      <c r="F52" s="28"/>
    </row>
    <row r="53" spans="1:8" ht="12" customHeight="1" x14ac:dyDescent="0.25">
      <c r="A53" s="43" t="s">
        <v>132</v>
      </c>
      <c r="B53" s="76" t="s">
        <v>133</v>
      </c>
      <c r="C53" s="58" t="s">
        <v>134</v>
      </c>
      <c r="D53" s="77"/>
      <c r="E53" s="28"/>
      <c r="F53" s="28"/>
    </row>
    <row r="54" spans="1:8" ht="12" customHeight="1" x14ac:dyDescent="0.25">
      <c r="A54" s="47" t="s">
        <v>135</v>
      </c>
      <c r="B54" s="81" t="s">
        <v>43</v>
      </c>
      <c r="C54" s="63" t="s">
        <v>44</v>
      </c>
      <c r="D54" s="82"/>
      <c r="E54" s="83"/>
      <c r="F54" s="28"/>
    </row>
    <row r="55" spans="1:8" ht="15" customHeight="1" x14ac:dyDescent="0.25">
      <c r="A55" s="84" t="s">
        <v>136</v>
      </c>
      <c r="B55" s="85" t="s">
        <v>137</v>
      </c>
      <c r="C55" s="63" t="s">
        <v>138</v>
      </c>
      <c r="D55" s="49"/>
      <c r="E55" s="83"/>
      <c r="F55" s="86"/>
    </row>
    <row r="56" spans="1:8" ht="12" customHeight="1" x14ac:dyDescent="0.25">
      <c r="A56" s="87" t="s">
        <v>139</v>
      </c>
      <c r="B56" s="88" t="s">
        <v>140</v>
      </c>
      <c r="C56" s="89"/>
      <c r="D56" s="90"/>
      <c r="E56" s="90">
        <v>127645000</v>
      </c>
      <c r="F56" s="91"/>
    </row>
    <row r="57" spans="1:8" ht="12" customHeight="1" x14ac:dyDescent="0.25">
      <c r="A57" s="92" t="s">
        <v>141</v>
      </c>
      <c r="B57" s="93" t="s">
        <v>142</v>
      </c>
      <c r="C57" s="94"/>
      <c r="D57" s="95">
        <f>+D8+D15+D24+D25+D32+D47+D50+D56</f>
        <v>1009011569</v>
      </c>
      <c r="E57" s="95">
        <f>+E8+E15+E24+E25+E32+E47+E50+E56</f>
        <v>904800815</v>
      </c>
      <c r="F57" s="95">
        <f>+F8+F15+F24+F25+F32+F47+F50+F56</f>
        <v>111620075</v>
      </c>
    </row>
    <row r="58" spans="1:8" ht="12" customHeight="1" x14ac:dyDescent="0.25">
      <c r="A58" s="96" t="s">
        <v>143</v>
      </c>
      <c r="B58" s="97" t="s">
        <v>144</v>
      </c>
      <c r="C58" s="73"/>
      <c r="D58" s="75">
        <f>+D59+D65</f>
        <v>40872631</v>
      </c>
      <c r="E58" s="75">
        <f>+E59+E65</f>
        <v>46649588</v>
      </c>
      <c r="F58" s="75">
        <f>+F59+F65</f>
        <v>105854088</v>
      </c>
    </row>
    <row r="59" spans="1:8" ht="12" customHeight="1" x14ac:dyDescent="0.25">
      <c r="A59" s="98" t="s">
        <v>145</v>
      </c>
      <c r="B59" s="99" t="s">
        <v>146</v>
      </c>
      <c r="C59" s="54"/>
      <c r="D59" s="100">
        <f>SUM(D60:D64)</f>
        <v>40872631</v>
      </c>
      <c r="E59" s="100">
        <f>SUM(E60:E64)</f>
        <v>46649588</v>
      </c>
      <c r="F59" s="100">
        <f>SUM(F60:F64)</f>
        <v>105854088</v>
      </c>
    </row>
    <row r="60" spans="1:8" ht="12" customHeight="1" x14ac:dyDescent="0.25">
      <c r="A60" s="101" t="s">
        <v>147</v>
      </c>
      <c r="B60" s="102" t="s">
        <v>148</v>
      </c>
      <c r="C60" s="58" t="s">
        <v>149</v>
      </c>
      <c r="D60" s="103">
        <v>40872631</v>
      </c>
      <c r="E60" s="103">
        <v>40363294</v>
      </c>
      <c r="F60" s="103">
        <v>105854088</v>
      </c>
    </row>
    <row r="61" spans="1:8" ht="12" customHeight="1" x14ac:dyDescent="0.25">
      <c r="A61" s="101" t="s">
        <v>150</v>
      </c>
      <c r="B61" s="102" t="s">
        <v>151</v>
      </c>
      <c r="C61" s="58" t="s">
        <v>152</v>
      </c>
      <c r="D61" s="67"/>
      <c r="E61" s="28"/>
      <c r="F61" s="28"/>
    </row>
    <row r="62" spans="1:8" ht="12" customHeight="1" x14ac:dyDescent="0.25">
      <c r="A62" s="101" t="s">
        <v>153</v>
      </c>
      <c r="B62" s="102" t="s">
        <v>154</v>
      </c>
      <c r="C62" s="58" t="s">
        <v>155</v>
      </c>
      <c r="D62" s="67"/>
      <c r="E62" s="28"/>
      <c r="F62" s="28"/>
    </row>
    <row r="63" spans="1:8" ht="12" customHeight="1" x14ac:dyDescent="0.25">
      <c r="A63" s="101" t="s">
        <v>156</v>
      </c>
      <c r="B63" s="57" t="s">
        <v>157</v>
      </c>
      <c r="C63" s="18" t="s">
        <v>158</v>
      </c>
      <c r="D63" s="31"/>
      <c r="E63" s="28"/>
      <c r="F63" s="28"/>
      <c r="H63" s="104"/>
    </row>
    <row r="64" spans="1:8" ht="12" customHeight="1" x14ac:dyDescent="0.25">
      <c r="A64" s="101" t="s">
        <v>159</v>
      </c>
      <c r="B64" s="57" t="s">
        <v>160</v>
      </c>
      <c r="C64" s="58" t="s">
        <v>161</v>
      </c>
      <c r="D64" s="31"/>
      <c r="E64" s="103">
        <v>6286294</v>
      </c>
      <c r="F64" s="28"/>
      <c r="H64" s="104"/>
    </row>
    <row r="65" spans="1:12" ht="12" customHeight="1" x14ac:dyDescent="0.25">
      <c r="A65" s="105" t="s">
        <v>162</v>
      </c>
      <c r="B65" s="60" t="s">
        <v>163</v>
      </c>
      <c r="C65" s="61"/>
      <c r="D65" s="106">
        <f>+D66+D67+D68+D69+D70</f>
        <v>0</v>
      </c>
      <c r="E65" s="28"/>
      <c r="F65" s="28"/>
      <c r="L65" s="107"/>
    </row>
    <row r="66" spans="1:12" ht="12" customHeight="1" x14ac:dyDescent="0.25">
      <c r="A66" s="101" t="s">
        <v>164</v>
      </c>
      <c r="B66" s="57" t="s">
        <v>165</v>
      </c>
      <c r="C66" s="58" t="s">
        <v>166</v>
      </c>
      <c r="D66" s="31"/>
      <c r="E66" s="28"/>
      <c r="F66" s="28"/>
      <c r="L66" s="107"/>
    </row>
    <row r="67" spans="1:12" ht="12" customHeight="1" x14ac:dyDescent="0.25">
      <c r="A67" s="101" t="s">
        <v>167</v>
      </c>
      <c r="B67" s="57" t="s">
        <v>168</v>
      </c>
      <c r="C67" s="58" t="s">
        <v>169</v>
      </c>
      <c r="D67" s="31"/>
      <c r="E67" s="28"/>
      <c r="F67" s="28"/>
    </row>
    <row r="68" spans="1:12" ht="12" customHeight="1" x14ac:dyDescent="0.25">
      <c r="A68" s="101" t="s">
        <v>170</v>
      </c>
      <c r="B68" s="57" t="s">
        <v>171</v>
      </c>
      <c r="C68" s="58" t="s">
        <v>172</v>
      </c>
      <c r="D68" s="31"/>
      <c r="E68" s="28"/>
      <c r="F68" s="28"/>
    </row>
    <row r="69" spans="1:12" ht="12" customHeight="1" x14ac:dyDescent="0.25">
      <c r="A69" s="101" t="s">
        <v>173</v>
      </c>
      <c r="B69" s="57" t="s">
        <v>174</v>
      </c>
      <c r="C69" s="58" t="s">
        <v>158</v>
      </c>
      <c r="D69" s="31"/>
      <c r="E69" s="28"/>
      <c r="F69" s="28"/>
    </row>
    <row r="70" spans="1:12" ht="12" customHeight="1" x14ac:dyDescent="0.25">
      <c r="A70" s="108" t="s">
        <v>175</v>
      </c>
      <c r="B70" s="109" t="s">
        <v>176</v>
      </c>
      <c r="C70" s="110"/>
      <c r="D70" s="111"/>
      <c r="E70" s="28"/>
      <c r="F70" s="28"/>
    </row>
    <row r="71" spans="1:12" ht="18" customHeight="1" x14ac:dyDescent="0.25">
      <c r="A71" s="96" t="s">
        <v>177</v>
      </c>
      <c r="B71" s="13" t="s">
        <v>178</v>
      </c>
      <c r="C71" s="14"/>
      <c r="D71" s="15">
        <f>+D57+D58</f>
        <v>1049884200</v>
      </c>
      <c r="E71" s="15">
        <f>+E57+E58</f>
        <v>951450403</v>
      </c>
      <c r="F71" s="15">
        <f>+F57+F58</f>
        <v>217474163</v>
      </c>
    </row>
    <row r="72" spans="1:12" ht="13.5" customHeight="1" x14ac:dyDescent="0.25">
      <c r="A72" s="112" t="s">
        <v>179</v>
      </c>
      <c r="B72" s="113" t="s">
        <v>180</v>
      </c>
      <c r="C72" s="114"/>
      <c r="D72" s="115"/>
      <c r="E72" s="28"/>
      <c r="F72" s="28"/>
    </row>
    <row r="73" spans="1:12" ht="12" customHeight="1" x14ac:dyDescent="0.25">
      <c r="A73" s="96" t="s">
        <v>181</v>
      </c>
      <c r="B73" s="13" t="s">
        <v>182</v>
      </c>
      <c r="C73" s="14"/>
      <c r="D73" s="15">
        <f>+D71+D72</f>
        <v>1049884200</v>
      </c>
      <c r="E73" s="15">
        <f>+E71+E72</f>
        <v>951450403</v>
      </c>
      <c r="F73" s="15">
        <f>+F71+F72</f>
        <v>217474163</v>
      </c>
    </row>
    <row r="74" spans="1:12" ht="19.95" customHeight="1" x14ac:dyDescent="0.25">
      <c r="A74" s="116"/>
      <c r="B74" s="117"/>
      <c r="C74" s="117"/>
      <c r="D74" s="118"/>
    </row>
    <row r="75" spans="1:12" ht="16.5" customHeight="1" x14ac:dyDescent="0.25">
      <c r="A75" s="324" t="s">
        <v>183</v>
      </c>
      <c r="B75" s="324"/>
      <c r="C75" s="324"/>
      <c r="D75" s="324"/>
    </row>
    <row r="76" spans="1:12" s="121" customFormat="1" ht="16.5" customHeight="1" x14ac:dyDescent="0.25">
      <c r="A76" s="326" t="s">
        <v>184</v>
      </c>
      <c r="B76" s="326"/>
      <c r="C76" s="119"/>
      <c r="D76" s="120" t="s">
        <v>2</v>
      </c>
      <c r="J76" s="3"/>
      <c r="K76" s="3"/>
    </row>
    <row r="77" spans="1:12" ht="27.45" customHeight="1" x14ac:dyDescent="0.25">
      <c r="A77" s="6" t="s">
        <v>185</v>
      </c>
      <c r="B77" s="7" t="s">
        <v>186</v>
      </c>
      <c r="C77" s="7" t="s">
        <v>5</v>
      </c>
      <c r="D77" s="7" t="s">
        <v>6</v>
      </c>
      <c r="E77" s="7" t="s">
        <v>7</v>
      </c>
      <c r="F77" s="7" t="s">
        <v>8</v>
      </c>
    </row>
    <row r="78" spans="1:12" ht="12" customHeight="1" x14ac:dyDescent="0.25">
      <c r="A78" s="6" t="s">
        <v>9</v>
      </c>
      <c r="B78" s="7" t="s">
        <v>187</v>
      </c>
      <c r="C78" s="7" t="s">
        <v>11</v>
      </c>
      <c r="D78" s="7" t="s">
        <v>12</v>
      </c>
      <c r="E78" s="10" t="s">
        <v>13</v>
      </c>
      <c r="F78" s="10" t="s">
        <v>14</v>
      </c>
    </row>
    <row r="79" spans="1:12" ht="12" customHeight="1" x14ac:dyDescent="0.25">
      <c r="A79" s="8" t="s">
        <v>15</v>
      </c>
      <c r="B79" s="122" t="s">
        <v>188</v>
      </c>
      <c r="C79" s="122"/>
      <c r="D79" s="123">
        <f>+D80+D81+D82+D83+D84</f>
        <v>295199299</v>
      </c>
      <c r="E79" s="124">
        <f>+E80+E81+E82+E83+E84</f>
        <v>322427884</v>
      </c>
      <c r="F79" s="124">
        <f>+F80+F81+F82+F83+F84</f>
        <v>108774127</v>
      </c>
    </row>
    <row r="80" spans="1:12" ht="12" customHeight="1" x14ac:dyDescent="0.25">
      <c r="A80" s="24" t="s">
        <v>189</v>
      </c>
      <c r="B80" s="25" t="s">
        <v>190</v>
      </c>
      <c r="C80" s="25" t="s">
        <v>191</v>
      </c>
      <c r="D80" s="27">
        <v>157703500</v>
      </c>
      <c r="E80" s="71">
        <v>164348925</v>
      </c>
      <c r="F80" s="71">
        <v>60811009</v>
      </c>
    </row>
    <row r="81" spans="1:6" ht="12" customHeight="1" x14ac:dyDescent="0.25">
      <c r="A81" s="16" t="s">
        <v>192</v>
      </c>
      <c r="B81" s="29" t="s">
        <v>193</v>
      </c>
      <c r="C81" s="29" t="s">
        <v>194</v>
      </c>
      <c r="D81" s="31">
        <v>30793000</v>
      </c>
      <c r="E81" s="71">
        <v>29138277</v>
      </c>
      <c r="F81" s="71">
        <v>12491590</v>
      </c>
    </row>
    <row r="82" spans="1:6" ht="12" customHeight="1" x14ac:dyDescent="0.25">
      <c r="A82" s="16" t="s">
        <v>195</v>
      </c>
      <c r="B82" s="29" t="s">
        <v>196</v>
      </c>
      <c r="C82" s="125" t="s">
        <v>197</v>
      </c>
      <c r="D82" s="49">
        <v>91070599</v>
      </c>
      <c r="E82" s="71">
        <v>110335682</v>
      </c>
      <c r="F82" s="71">
        <v>27511506</v>
      </c>
    </row>
    <row r="83" spans="1:6" ht="12" customHeight="1" x14ac:dyDescent="0.25">
      <c r="A83" s="16" t="s">
        <v>198</v>
      </c>
      <c r="B83" s="126" t="s">
        <v>199</v>
      </c>
      <c r="C83" s="29" t="s">
        <v>200</v>
      </c>
      <c r="D83" s="82">
        <v>2170000</v>
      </c>
      <c r="E83" s="71">
        <v>2170000</v>
      </c>
      <c r="F83" s="71">
        <v>710905</v>
      </c>
    </row>
    <row r="84" spans="1:6" ht="12" customHeight="1" x14ac:dyDescent="0.25">
      <c r="A84" s="16" t="s">
        <v>201</v>
      </c>
      <c r="B84" s="127" t="s">
        <v>202</v>
      </c>
      <c r="C84" s="29" t="s">
        <v>203</v>
      </c>
      <c r="D84" s="82">
        <f>SUM(D87:D91)</f>
        <v>13462200</v>
      </c>
      <c r="E84" s="71">
        <f>SUM(E87:E91)</f>
        <v>16435000</v>
      </c>
      <c r="F84" s="71">
        <f>SUM(F87:F91)</f>
        <v>7249117</v>
      </c>
    </row>
    <row r="85" spans="1:6" ht="12" customHeight="1" x14ac:dyDescent="0.25">
      <c r="A85" s="16" t="s">
        <v>204</v>
      </c>
      <c r="B85" s="128" t="s">
        <v>205</v>
      </c>
      <c r="C85" s="29"/>
      <c r="D85" s="82"/>
      <c r="E85" s="71"/>
      <c r="F85" s="71"/>
    </row>
    <row r="86" spans="1:6" ht="12" customHeight="1" x14ac:dyDescent="0.25">
      <c r="A86" s="16" t="s">
        <v>206</v>
      </c>
      <c r="B86" s="129" t="s">
        <v>207</v>
      </c>
      <c r="C86" s="130"/>
      <c r="D86" s="49"/>
      <c r="E86" s="71"/>
      <c r="F86" s="71"/>
    </row>
    <row r="87" spans="1:6" ht="12" customHeight="1" x14ac:dyDescent="0.25">
      <c r="A87" s="16" t="s">
        <v>208</v>
      </c>
      <c r="B87" s="129" t="s">
        <v>209</v>
      </c>
      <c r="C87" s="131" t="s">
        <v>210</v>
      </c>
      <c r="D87" s="31">
        <v>4697200</v>
      </c>
      <c r="E87" s="71">
        <v>5465430</v>
      </c>
      <c r="F87" s="71">
        <v>1905348</v>
      </c>
    </row>
    <row r="88" spans="1:6" ht="12" customHeight="1" x14ac:dyDescent="0.25">
      <c r="A88" s="16" t="s">
        <v>211</v>
      </c>
      <c r="B88" s="132" t="s">
        <v>212</v>
      </c>
      <c r="C88" s="30" t="s">
        <v>213</v>
      </c>
      <c r="D88" s="31">
        <v>8765000</v>
      </c>
      <c r="E88" s="71">
        <v>10619284</v>
      </c>
      <c r="F88" s="71">
        <v>1776090</v>
      </c>
    </row>
    <row r="89" spans="1:6" ht="12" customHeight="1" x14ac:dyDescent="0.25">
      <c r="A89" s="32" t="s">
        <v>214</v>
      </c>
      <c r="B89" s="133" t="s">
        <v>215</v>
      </c>
      <c r="C89" s="134"/>
      <c r="D89" s="135"/>
      <c r="E89" s="71">
        <v>350286</v>
      </c>
      <c r="F89" s="71"/>
    </row>
    <row r="90" spans="1:6" ht="12" customHeight="1" x14ac:dyDescent="0.25">
      <c r="A90" s="16" t="s">
        <v>216</v>
      </c>
      <c r="B90" s="133" t="s">
        <v>217</v>
      </c>
      <c r="C90" s="133"/>
      <c r="D90" s="49"/>
      <c r="E90" s="71"/>
      <c r="F90" s="71">
        <v>3567679</v>
      </c>
    </row>
    <row r="91" spans="1:6" ht="12" customHeight="1" x14ac:dyDescent="0.25">
      <c r="A91" s="136" t="s">
        <v>218</v>
      </c>
      <c r="B91" s="137" t="s">
        <v>219</v>
      </c>
      <c r="C91" s="137"/>
      <c r="D91" s="111"/>
      <c r="E91" s="71"/>
      <c r="F91" s="71"/>
    </row>
    <row r="92" spans="1:6" ht="12" customHeight="1" x14ac:dyDescent="0.25">
      <c r="A92" s="12" t="s">
        <v>17</v>
      </c>
      <c r="B92" s="138" t="s">
        <v>220</v>
      </c>
      <c r="C92" s="138"/>
      <c r="D92" s="51">
        <f>+D93+D94+D95</f>
        <v>739207000</v>
      </c>
      <c r="E92" s="15">
        <f>+E93+E94+E95</f>
        <v>468416861</v>
      </c>
      <c r="F92" s="15">
        <f>+F93+F94+F95</f>
        <v>28494590</v>
      </c>
    </row>
    <row r="93" spans="1:6" ht="12" customHeight="1" x14ac:dyDescent="0.25">
      <c r="A93" s="43" t="s">
        <v>19</v>
      </c>
      <c r="B93" s="29" t="s">
        <v>221</v>
      </c>
      <c r="C93" s="44" t="s">
        <v>222</v>
      </c>
      <c r="D93" s="139">
        <v>739207000</v>
      </c>
      <c r="E93" s="46">
        <v>468416861</v>
      </c>
      <c r="F93" s="46">
        <v>28494590</v>
      </c>
    </row>
    <row r="94" spans="1:6" ht="12" customHeight="1" x14ac:dyDescent="0.25">
      <c r="A94" s="43" t="s">
        <v>27</v>
      </c>
      <c r="B94" s="125" t="s">
        <v>223</v>
      </c>
      <c r="C94" s="125" t="s">
        <v>224</v>
      </c>
      <c r="D94" s="31"/>
      <c r="E94" s="28"/>
      <c r="F94" s="28"/>
    </row>
    <row r="95" spans="1:6" ht="12" customHeight="1" x14ac:dyDescent="0.25">
      <c r="A95" s="43" t="s">
        <v>29</v>
      </c>
      <c r="B95" s="57" t="s">
        <v>225</v>
      </c>
      <c r="C95" s="57" t="s">
        <v>226</v>
      </c>
      <c r="D95" s="31"/>
      <c r="E95" s="28"/>
      <c r="F95" s="28"/>
    </row>
    <row r="96" spans="1:6" ht="12" customHeight="1" x14ac:dyDescent="0.25">
      <c r="A96" s="43" t="s">
        <v>32</v>
      </c>
      <c r="B96" s="57" t="s">
        <v>227</v>
      </c>
      <c r="C96" s="57" t="s">
        <v>228</v>
      </c>
      <c r="D96" s="31"/>
      <c r="E96" s="28"/>
      <c r="F96" s="28"/>
    </row>
    <row r="97" spans="1:11" ht="12" customHeight="1" x14ac:dyDescent="0.25">
      <c r="A97" s="43" t="s">
        <v>229</v>
      </c>
      <c r="B97" s="57" t="s">
        <v>230</v>
      </c>
      <c r="C97" s="57" t="s">
        <v>231</v>
      </c>
      <c r="D97" s="31"/>
      <c r="E97" s="28"/>
      <c r="F97" s="28"/>
    </row>
    <row r="98" spans="1:11" ht="15.75" customHeight="1" x14ac:dyDescent="0.25">
      <c r="A98" s="43" t="s">
        <v>232</v>
      </c>
      <c r="B98" s="57" t="s">
        <v>233</v>
      </c>
      <c r="C98" s="57"/>
      <c r="D98" s="31"/>
      <c r="E98" s="28"/>
      <c r="F98" s="28"/>
    </row>
    <row r="99" spans="1:11" ht="12" customHeight="1" x14ac:dyDescent="0.25">
      <c r="A99" s="43" t="s">
        <v>234</v>
      </c>
      <c r="B99" s="140" t="s">
        <v>235</v>
      </c>
      <c r="C99" s="140"/>
      <c r="D99" s="31"/>
      <c r="E99" s="28"/>
      <c r="F99" s="28"/>
    </row>
    <row r="100" spans="1:11" ht="12" customHeight="1" x14ac:dyDescent="0.25">
      <c r="A100" s="43" t="s">
        <v>236</v>
      </c>
      <c r="B100" s="140" t="s">
        <v>237</v>
      </c>
      <c r="C100" s="140"/>
      <c r="D100" s="31"/>
      <c r="E100" s="28"/>
      <c r="F100" s="28"/>
    </row>
    <row r="101" spans="1:11" ht="12" customHeight="1" x14ac:dyDescent="0.25">
      <c r="A101" s="43" t="s">
        <v>238</v>
      </c>
      <c r="B101" s="140" t="s">
        <v>239</v>
      </c>
      <c r="C101" s="140"/>
      <c r="D101" s="31"/>
      <c r="E101" s="28"/>
      <c r="F101" s="28"/>
    </row>
    <row r="102" spans="1:11" ht="24" customHeight="1" x14ac:dyDescent="0.25">
      <c r="A102" s="32" t="s">
        <v>240</v>
      </c>
      <c r="B102" s="141" t="s">
        <v>241</v>
      </c>
      <c r="C102" s="142"/>
      <c r="D102" s="49"/>
      <c r="E102" s="28"/>
      <c r="F102" s="28"/>
    </row>
    <row r="103" spans="1:11" ht="12" customHeight="1" x14ac:dyDescent="0.25">
      <c r="A103" s="12" t="s">
        <v>34</v>
      </c>
      <c r="B103" s="9" t="s">
        <v>242</v>
      </c>
      <c r="C103" s="9"/>
      <c r="D103" s="15">
        <f>+D104+D105</f>
        <v>6000000</v>
      </c>
      <c r="E103" s="15">
        <f>+E104+E105</f>
        <v>23482757</v>
      </c>
      <c r="F103" s="51">
        <f>+F104+F105</f>
        <v>0</v>
      </c>
    </row>
    <row r="104" spans="1:11" ht="12" customHeight="1" x14ac:dyDescent="0.25">
      <c r="A104" s="43" t="s">
        <v>36</v>
      </c>
      <c r="B104" s="44" t="s">
        <v>243</v>
      </c>
      <c r="C104" s="143" t="s">
        <v>244</v>
      </c>
      <c r="D104" s="46">
        <v>6000000</v>
      </c>
      <c r="E104" s="46">
        <v>23482757</v>
      </c>
      <c r="F104" s="28"/>
    </row>
    <row r="105" spans="1:11" ht="12" customHeight="1" x14ac:dyDescent="0.25">
      <c r="A105" s="47" t="s">
        <v>39</v>
      </c>
      <c r="B105" s="125" t="s">
        <v>245</v>
      </c>
      <c r="C105" s="125"/>
      <c r="D105" s="49"/>
      <c r="E105" s="49"/>
      <c r="F105" s="83"/>
    </row>
    <row r="106" spans="1:11" s="146" customFormat="1" ht="12" customHeight="1" x14ac:dyDescent="0.25">
      <c r="A106" s="96" t="s">
        <v>246</v>
      </c>
      <c r="B106" s="13" t="s">
        <v>247</v>
      </c>
      <c r="C106" s="13"/>
      <c r="D106" s="144">
        <v>4000000</v>
      </c>
      <c r="E106" s="144">
        <v>131645000</v>
      </c>
      <c r="F106" s="145"/>
      <c r="J106" s="147"/>
      <c r="K106" s="147"/>
    </row>
    <row r="107" spans="1:11" ht="12" customHeight="1" x14ac:dyDescent="0.25">
      <c r="A107" s="148" t="s">
        <v>63</v>
      </c>
      <c r="B107" s="149" t="s">
        <v>248</v>
      </c>
      <c r="C107" s="149"/>
      <c r="D107" s="11">
        <f>+D79+D92+D103+D106</f>
        <v>1044406299</v>
      </c>
      <c r="E107" s="150">
        <f>+E79+E92+E103+E106</f>
        <v>945972502</v>
      </c>
      <c r="F107" s="150">
        <f>+F79+F92+F103+F106</f>
        <v>137268717</v>
      </c>
    </row>
    <row r="108" spans="1:11" ht="12" customHeight="1" x14ac:dyDescent="0.25">
      <c r="A108" s="96" t="s">
        <v>83</v>
      </c>
      <c r="B108" s="13" t="s">
        <v>249</v>
      </c>
      <c r="C108" s="13"/>
      <c r="D108" s="15">
        <f>SUM(D109+D117)</f>
        <v>5477901</v>
      </c>
      <c r="E108" s="15">
        <f>SUM(E109+E117)</f>
        <v>5477901</v>
      </c>
      <c r="F108" s="15">
        <f>SUM(F109+F117)</f>
        <v>6004082</v>
      </c>
    </row>
    <row r="109" spans="1:11" ht="12" customHeight="1" x14ac:dyDescent="0.25">
      <c r="A109" s="151" t="s">
        <v>85</v>
      </c>
      <c r="B109" s="152" t="s">
        <v>250</v>
      </c>
      <c r="C109" s="152"/>
      <c r="D109" s="153">
        <f>+D110+D111+D112+D113+D114+D115+D116</f>
        <v>5477901</v>
      </c>
      <c r="E109" s="153">
        <f>+E110+E111+E112+E113+E114+E115+E116</f>
        <v>5477901</v>
      </c>
      <c r="F109" s="153">
        <f>+F110+F111+F112+F113+F114+F115+F116</f>
        <v>6004082</v>
      </c>
    </row>
    <row r="110" spans="1:11" ht="12" customHeight="1" x14ac:dyDescent="0.25">
      <c r="A110" s="154" t="s">
        <v>88</v>
      </c>
      <c r="B110" s="21" t="s">
        <v>251</v>
      </c>
      <c r="C110" s="21"/>
      <c r="D110" s="155"/>
      <c r="E110" s="28"/>
      <c r="F110" s="28"/>
    </row>
    <row r="111" spans="1:11" ht="12" customHeight="1" x14ac:dyDescent="0.25">
      <c r="A111" s="101" t="s">
        <v>91</v>
      </c>
      <c r="B111" s="57" t="s">
        <v>252</v>
      </c>
      <c r="C111" s="58" t="s">
        <v>253</v>
      </c>
      <c r="D111" s="156"/>
      <c r="E111" s="28"/>
      <c r="F111" s="28"/>
    </row>
    <row r="112" spans="1:11" ht="12" customHeight="1" x14ac:dyDescent="0.25">
      <c r="A112" s="101" t="s">
        <v>93</v>
      </c>
      <c r="B112" s="57" t="s">
        <v>254</v>
      </c>
      <c r="C112" s="58" t="s">
        <v>255</v>
      </c>
      <c r="D112" s="156"/>
      <c r="E112" s="28"/>
      <c r="F112" s="28"/>
    </row>
    <row r="113" spans="1:9" ht="12" customHeight="1" x14ac:dyDescent="0.25">
      <c r="A113" s="101" t="s">
        <v>95</v>
      </c>
      <c r="B113" s="57" t="s">
        <v>256</v>
      </c>
      <c r="C113" s="58" t="s">
        <v>257</v>
      </c>
      <c r="D113" s="156"/>
      <c r="E113" s="28"/>
      <c r="F113" s="28"/>
    </row>
    <row r="114" spans="1:9" ht="12" customHeight="1" x14ac:dyDescent="0.25">
      <c r="A114" s="101" t="s">
        <v>97</v>
      </c>
      <c r="B114" s="57" t="s">
        <v>258</v>
      </c>
      <c r="C114" s="58" t="s">
        <v>259</v>
      </c>
      <c r="D114" s="156"/>
      <c r="E114" s="28"/>
      <c r="F114" s="28"/>
    </row>
    <row r="115" spans="1:9" ht="12" customHeight="1" x14ac:dyDescent="0.25">
      <c r="A115" s="101" t="s">
        <v>99</v>
      </c>
      <c r="B115" s="57" t="s">
        <v>260</v>
      </c>
      <c r="C115" s="58" t="s">
        <v>261</v>
      </c>
      <c r="D115" s="156"/>
      <c r="E115" s="28"/>
      <c r="F115" s="28"/>
    </row>
    <row r="116" spans="1:9" ht="12" customHeight="1" x14ac:dyDescent="0.25">
      <c r="A116" s="157" t="s">
        <v>101</v>
      </c>
      <c r="B116" s="85" t="s">
        <v>262</v>
      </c>
      <c r="C116" s="85"/>
      <c r="D116" s="158">
        <v>5477901</v>
      </c>
      <c r="E116" s="46">
        <v>5477901</v>
      </c>
      <c r="F116" s="159">
        <v>6004082</v>
      </c>
    </row>
    <row r="117" spans="1:9" ht="12" customHeight="1" x14ac:dyDescent="0.25">
      <c r="A117" s="151" t="s">
        <v>103</v>
      </c>
      <c r="B117" s="152" t="s">
        <v>263</v>
      </c>
      <c r="C117" s="152"/>
      <c r="D117" s="160">
        <f>+D118+D119+D120+D121+D122+D123+D124+D125</f>
        <v>0</v>
      </c>
      <c r="E117" s="160">
        <f>+E118+E119+E120+E121+E122+E123+E124+E125</f>
        <v>0</v>
      </c>
      <c r="F117" s="160">
        <f>+F118+F119+F120+F121+F122+F123+F124+F125</f>
        <v>0</v>
      </c>
    </row>
    <row r="118" spans="1:9" ht="12" customHeight="1" x14ac:dyDescent="0.25">
      <c r="A118" s="154" t="s">
        <v>106</v>
      </c>
      <c r="B118" s="21" t="s">
        <v>251</v>
      </c>
      <c r="C118" s="18"/>
      <c r="D118" s="155"/>
      <c r="E118" s="28"/>
      <c r="F118" s="28"/>
    </row>
    <row r="119" spans="1:9" ht="12" customHeight="1" x14ac:dyDescent="0.25">
      <c r="A119" s="101" t="s">
        <v>108</v>
      </c>
      <c r="B119" s="57" t="s">
        <v>264</v>
      </c>
      <c r="C119" s="58" t="s">
        <v>169</v>
      </c>
      <c r="D119" s="156"/>
      <c r="E119" s="28"/>
      <c r="F119" s="28"/>
    </row>
    <row r="120" spans="1:9" ht="12" customHeight="1" x14ac:dyDescent="0.25">
      <c r="A120" s="101" t="s">
        <v>110</v>
      </c>
      <c r="B120" s="57" t="s">
        <v>254</v>
      </c>
      <c r="C120" s="58" t="s">
        <v>172</v>
      </c>
      <c r="D120" s="156"/>
      <c r="E120" s="28"/>
      <c r="F120" s="28"/>
    </row>
    <row r="121" spans="1:9" ht="12" customHeight="1" x14ac:dyDescent="0.25">
      <c r="A121" s="101" t="s">
        <v>112</v>
      </c>
      <c r="B121" s="57" t="s">
        <v>265</v>
      </c>
      <c r="C121" s="58" t="s">
        <v>166</v>
      </c>
      <c r="D121" s="156"/>
      <c r="E121" s="28"/>
      <c r="F121" s="28"/>
    </row>
    <row r="122" spans="1:9" ht="12" customHeight="1" x14ac:dyDescent="0.25">
      <c r="A122" s="101" t="s">
        <v>114</v>
      </c>
      <c r="B122" s="57" t="s">
        <v>266</v>
      </c>
      <c r="C122" s="57"/>
      <c r="D122" s="156"/>
      <c r="E122" s="28"/>
      <c r="F122" s="28"/>
    </row>
    <row r="123" spans="1:9" ht="12" customHeight="1" x14ac:dyDescent="0.25">
      <c r="A123" s="101" t="s">
        <v>267</v>
      </c>
      <c r="B123" s="57" t="s">
        <v>268</v>
      </c>
      <c r="C123" s="58" t="s">
        <v>269</v>
      </c>
      <c r="D123" s="156"/>
      <c r="E123" s="28"/>
      <c r="F123" s="28"/>
    </row>
    <row r="124" spans="1:9" ht="12" customHeight="1" x14ac:dyDescent="0.25">
      <c r="A124" s="101" t="s">
        <v>270</v>
      </c>
      <c r="B124" s="57" t="s">
        <v>271</v>
      </c>
      <c r="C124" s="58" t="s">
        <v>155</v>
      </c>
      <c r="D124" s="156"/>
      <c r="E124" s="28"/>
      <c r="F124" s="28"/>
    </row>
    <row r="125" spans="1:9" ht="12" customHeight="1" x14ac:dyDescent="0.25">
      <c r="A125" s="157" t="s">
        <v>272</v>
      </c>
      <c r="B125" s="85" t="s">
        <v>273</v>
      </c>
      <c r="C125" s="85"/>
      <c r="D125" s="161"/>
      <c r="E125" s="28"/>
      <c r="F125" s="28"/>
    </row>
    <row r="126" spans="1:9" ht="12" customHeight="1" x14ac:dyDescent="0.25">
      <c r="A126" s="96" t="s">
        <v>274</v>
      </c>
      <c r="B126" s="13" t="s">
        <v>275</v>
      </c>
      <c r="C126" s="13"/>
      <c r="D126" s="162">
        <f>+D107+D108</f>
        <v>1049884200</v>
      </c>
      <c r="E126" s="162">
        <f>+E107+E108</f>
        <v>951450403</v>
      </c>
      <c r="F126" s="162">
        <f>+F107+F108</f>
        <v>143272799</v>
      </c>
    </row>
    <row r="127" spans="1:9" ht="15" customHeight="1" x14ac:dyDescent="0.25">
      <c r="A127" s="96" t="s">
        <v>124</v>
      </c>
      <c r="B127" s="13" t="s">
        <v>276</v>
      </c>
      <c r="C127" s="13"/>
      <c r="D127" s="163"/>
      <c r="E127" s="59"/>
      <c r="F127" s="164"/>
      <c r="G127" s="165"/>
      <c r="H127" s="165"/>
      <c r="I127" s="165"/>
    </row>
    <row r="128" spans="1:9" ht="12.9" customHeight="1" x14ac:dyDescent="0.25">
      <c r="A128" s="166" t="s">
        <v>277</v>
      </c>
      <c r="B128" s="113" t="s">
        <v>278</v>
      </c>
      <c r="C128" s="113"/>
      <c r="D128" s="15">
        <f>+D126+D127</f>
        <v>1049884200</v>
      </c>
      <c r="E128" s="15">
        <f>+E126+E127</f>
        <v>951450403</v>
      </c>
      <c r="F128" s="15">
        <f>+F126+F127</f>
        <v>143272799</v>
      </c>
    </row>
    <row r="129" spans="1:6" ht="7.5" customHeight="1" x14ac:dyDescent="0.25">
      <c r="A129" s="167"/>
      <c r="B129" s="167"/>
      <c r="C129" s="167"/>
      <c r="D129" s="168"/>
    </row>
    <row r="130" spans="1:6" ht="15.75" customHeight="1" x14ac:dyDescent="0.25">
      <c r="A130" s="327" t="s">
        <v>279</v>
      </c>
      <c r="B130" s="327"/>
      <c r="C130" s="327"/>
      <c r="D130" s="327"/>
    </row>
    <row r="131" spans="1:6" ht="15" customHeight="1" x14ac:dyDescent="0.25">
      <c r="A131" s="325" t="s">
        <v>280</v>
      </c>
      <c r="B131" s="325"/>
      <c r="C131" s="4"/>
      <c r="D131" s="5" t="s">
        <v>2</v>
      </c>
    </row>
    <row r="132" spans="1:6" ht="21" customHeight="1" x14ac:dyDescent="0.25">
      <c r="A132" s="12">
        <v>1</v>
      </c>
      <c r="B132" s="138" t="s">
        <v>281</v>
      </c>
      <c r="C132" s="138"/>
      <c r="D132" s="51">
        <f>+D57-D107</f>
        <v>-35394730</v>
      </c>
      <c r="E132" s="15">
        <f>+E57-E107</f>
        <v>-41171687</v>
      </c>
      <c r="F132" s="51">
        <f>+F57-F107</f>
        <v>-25648642</v>
      </c>
    </row>
    <row r="133" spans="1:6" ht="7.5" customHeight="1" x14ac:dyDescent="0.25">
      <c r="A133" s="167"/>
      <c r="B133" s="167"/>
      <c r="C133" s="167"/>
      <c r="D133" s="168"/>
    </row>
    <row r="134" spans="1:6" ht="15.75" customHeight="1" x14ac:dyDescent="0.25">
      <c r="A134" s="321" t="s">
        <v>282</v>
      </c>
      <c r="B134" s="321"/>
      <c r="C134" s="321"/>
      <c r="D134" s="321"/>
      <c r="E134" s="321"/>
      <c r="F134" s="321"/>
    </row>
    <row r="135" spans="1:6" ht="11.25" customHeight="1" x14ac:dyDescent="0.25">
      <c r="A135" s="322" t="s">
        <v>283</v>
      </c>
      <c r="B135" s="322"/>
      <c r="C135" s="169"/>
      <c r="D135" s="170" t="s">
        <v>2</v>
      </c>
    </row>
    <row r="136" spans="1:6" ht="22.5" customHeight="1" x14ac:dyDescent="0.25">
      <c r="A136" s="96" t="s">
        <v>15</v>
      </c>
      <c r="B136" s="13" t="s">
        <v>284</v>
      </c>
      <c r="C136" s="97"/>
      <c r="D136" s="171"/>
      <c r="E136" s="172"/>
      <c r="F136" s="172"/>
    </row>
    <row r="137" spans="1:6" ht="22.5" customHeight="1" x14ac:dyDescent="0.25">
      <c r="A137" s="96" t="s">
        <v>17</v>
      </c>
      <c r="B137" s="13" t="s">
        <v>285</v>
      </c>
      <c r="C137" s="97"/>
      <c r="D137" s="173"/>
      <c r="E137" s="174"/>
      <c r="F137" s="175"/>
    </row>
    <row r="138" spans="1:6" ht="13.5" customHeight="1" x14ac:dyDescent="0.25">
      <c r="A138" s="96" t="s">
        <v>34</v>
      </c>
      <c r="B138" s="13" t="s">
        <v>286</v>
      </c>
      <c r="C138" s="97"/>
      <c r="D138" s="173">
        <f>D137+D136</f>
        <v>0</v>
      </c>
      <c r="E138" s="174"/>
      <c r="F138" s="175"/>
    </row>
    <row r="139" spans="1:6" ht="7.5" customHeight="1" x14ac:dyDescent="0.25">
      <c r="A139" s="176"/>
      <c r="B139" s="177"/>
      <c r="C139" s="177"/>
      <c r="D139" s="178"/>
    </row>
    <row r="140" spans="1:6" ht="15.75" customHeight="1" x14ac:dyDescent="0.25">
      <c r="A140" s="323" t="s">
        <v>287</v>
      </c>
      <c r="B140" s="323"/>
      <c r="C140" s="323"/>
      <c r="D140" s="323"/>
    </row>
    <row r="141" spans="1:6" ht="12.75" customHeight="1" x14ac:dyDescent="0.25">
      <c r="A141" s="322" t="s">
        <v>288</v>
      </c>
      <c r="B141" s="322"/>
      <c r="C141" s="169"/>
      <c r="D141" s="170" t="s">
        <v>2</v>
      </c>
    </row>
    <row r="142" spans="1:6" ht="12.75" customHeight="1" x14ac:dyDescent="0.25">
      <c r="A142" s="96" t="s">
        <v>15</v>
      </c>
      <c r="B142" s="13" t="s">
        <v>289</v>
      </c>
      <c r="C142" s="13"/>
      <c r="D142" s="179">
        <f>+D143-D146</f>
        <v>35394730</v>
      </c>
      <c r="E142" s="162">
        <f>+E143-E146</f>
        <v>41171687</v>
      </c>
      <c r="F142" s="179">
        <f>+F143-F146</f>
        <v>99850006</v>
      </c>
    </row>
    <row r="143" spans="1:6" ht="12.75" customHeight="1" x14ac:dyDescent="0.25">
      <c r="A143" s="180" t="s">
        <v>189</v>
      </c>
      <c r="B143" s="181" t="s">
        <v>290</v>
      </c>
      <c r="C143" s="181"/>
      <c r="D143" s="182">
        <f>+D58</f>
        <v>40872631</v>
      </c>
      <c r="E143" s="183">
        <f>+E58</f>
        <v>46649588</v>
      </c>
      <c r="F143" s="183">
        <f>+F58</f>
        <v>105854088</v>
      </c>
    </row>
    <row r="144" spans="1:6" ht="12.75" customHeight="1" x14ac:dyDescent="0.25">
      <c r="A144" s="151" t="s">
        <v>291</v>
      </c>
      <c r="B144" s="152" t="s">
        <v>292</v>
      </c>
      <c r="C144" s="152"/>
      <c r="D144" s="184"/>
      <c r="E144" s="184"/>
      <c r="F144" s="184"/>
    </row>
    <row r="145" spans="1:6" ht="16.5" customHeight="1" x14ac:dyDescent="0.25">
      <c r="A145" s="151" t="s">
        <v>293</v>
      </c>
      <c r="B145" s="152" t="s">
        <v>294</v>
      </c>
      <c r="C145" s="152"/>
      <c r="D145" s="184"/>
      <c r="E145" s="184"/>
      <c r="F145" s="184"/>
    </row>
    <row r="146" spans="1:6" ht="12.75" customHeight="1" x14ac:dyDescent="0.25">
      <c r="A146" s="180" t="s">
        <v>192</v>
      </c>
      <c r="B146" s="181" t="s">
        <v>295</v>
      </c>
      <c r="C146" s="181"/>
      <c r="D146" s="182">
        <f>+D108</f>
        <v>5477901</v>
      </c>
      <c r="E146" s="182">
        <f>+E108</f>
        <v>5477901</v>
      </c>
      <c r="F146" s="182">
        <f>+F108</f>
        <v>6004082</v>
      </c>
    </row>
    <row r="147" spans="1:6" ht="12.75" customHeight="1" x14ac:dyDescent="0.25">
      <c r="A147" s="151" t="s">
        <v>296</v>
      </c>
      <c r="B147" s="152" t="s">
        <v>297</v>
      </c>
      <c r="C147" s="152"/>
      <c r="D147" s="184"/>
      <c r="E147" s="184"/>
      <c r="F147" s="184"/>
    </row>
    <row r="148" spans="1:6" ht="12.75" customHeight="1" x14ac:dyDescent="0.25">
      <c r="A148" s="151" t="s">
        <v>298</v>
      </c>
      <c r="B148" s="152" t="s">
        <v>299</v>
      </c>
      <c r="C148" s="152"/>
      <c r="D148" s="184"/>
      <c r="E148" s="184" t="s">
        <v>300</v>
      </c>
      <c r="F148" s="184"/>
    </row>
  </sheetData>
  <sheetProtection selectLockedCells="1" selectUnlockedCells="1"/>
  <mergeCells count="10">
    <mergeCell ref="A134:F134"/>
    <mergeCell ref="A135:B135"/>
    <mergeCell ref="A140:D140"/>
    <mergeCell ref="A141:B141"/>
    <mergeCell ref="A3:D3"/>
    <mergeCell ref="A4:B4"/>
    <mergeCell ref="A75:D75"/>
    <mergeCell ref="A76:B76"/>
    <mergeCell ref="A130:D130"/>
    <mergeCell ref="A131:B131"/>
  </mergeCells>
  <printOptions horizontalCentered="1"/>
  <pageMargins left="0.78749999999999998" right="0.78749999999999998" top="1.6534722222222222" bottom="0.86597222222222225" header="0.78749999999999998" footer="0.51180555555555551"/>
  <pageSetup paperSize="9" scale="85" firstPageNumber="0" fitToHeight="0" orientation="portrait" horizontalDpi="300" verticalDpi="300" r:id="rId1"/>
  <headerFooter alignWithMargins="0">
    <oddHeader>&amp;C&amp;"Times New Roman CE,Félkövér"&amp;12Dég Község Önkormányzat
2019. ÉVI KÖLTSÉGVETÉSÉNEK
ÖSSZEVONT MÉRLEGE&amp;R&amp;11 1.1. melléklet 
a 7/2020.(IV. 30.)
 önkormányzati rendelethez</oddHeader>
  </headerFooter>
  <rowBreaks count="1" manualBreakCount="1"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0"/>
  <sheetViews>
    <sheetView view="pageLayout" topLeftCell="A72" zoomScaleNormal="150" zoomScaleSheetLayoutView="130" workbookViewId="0">
      <selection activeCell="F129" sqref="A1:F129"/>
    </sheetView>
  </sheetViews>
  <sheetFormatPr defaultColWidth="8" defaultRowHeight="15.75" customHeight="1" x14ac:dyDescent="0.3"/>
  <cols>
    <col min="1" max="1" width="7.6640625" style="185" customWidth="1"/>
    <col min="2" max="2" width="69.44140625" style="185" customWidth="1"/>
    <col min="3" max="3" width="5.5546875" style="185" customWidth="1"/>
    <col min="4" max="4" width="10.44140625" style="186" customWidth="1"/>
    <col min="5" max="5" width="8" style="187" hidden="1" customWidth="1"/>
    <col min="6" max="6" width="12.6640625" style="187" customWidth="1"/>
    <col min="7" max="8" width="8" style="187" customWidth="1"/>
    <col min="9" max="9" width="15.109375" style="3" customWidth="1"/>
    <col min="10" max="10" width="9.88671875" style="3" customWidth="1"/>
    <col min="11" max="16384" width="8" style="187"/>
  </cols>
  <sheetData>
    <row r="1" spans="1:10" ht="15.9" customHeight="1" x14ac:dyDescent="0.3">
      <c r="A1" s="328" t="s">
        <v>0</v>
      </c>
      <c r="B1" s="328"/>
      <c r="C1" s="328"/>
      <c r="D1" s="328"/>
    </row>
    <row r="2" spans="1:10" ht="15.9" customHeight="1" x14ac:dyDescent="0.3">
      <c r="A2" s="329" t="s">
        <v>1</v>
      </c>
      <c r="B2" s="329"/>
      <c r="C2" s="188"/>
      <c r="D2" s="189" t="s">
        <v>301</v>
      </c>
    </row>
    <row r="3" spans="1:10" ht="38.1" customHeight="1" x14ac:dyDescent="0.3">
      <c r="A3" s="190" t="s">
        <v>3</v>
      </c>
      <c r="B3" s="191" t="s">
        <v>4</v>
      </c>
      <c r="C3" s="191" t="s">
        <v>5</v>
      </c>
      <c r="D3" s="191" t="s">
        <v>6</v>
      </c>
      <c r="E3" s="192" t="s">
        <v>7</v>
      </c>
      <c r="F3" s="191" t="s">
        <v>7</v>
      </c>
    </row>
    <row r="4" spans="1:10" s="1" customFormat="1" ht="12" customHeight="1" x14ac:dyDescent="0.25">
      <c r="A4" s="6" t="s">
        <v>9</v>
      </c>
      <c r="B4" s="7" t="s">
        <v>10</v>
      </c>
      <c r="C4" s="7" t="s">
        <v>11</v>
      </c>
      <c r="D4" s="7" t="s">
        <v>12</v>
      </c>
      <c r="E4" s="193" t="s">
        <v>13</v>
      </c>
      <c r="F4" s="7" t="s">
        <v>13</v>
      </c>
      <c r="I4" s="3"/>
      <c r="J4" s="3"/>
    </row>
    <row r="5" spans="1:10" s="194" customFormat="1" ht="12" customHeight="1" x14ac:dyDescent="0.25">
      <c r="A5" s="8" t="s">
        <v>15</v>
      </c>
      <c r="B5" s="9" t="s">
        <v>16</v>
      </c>
      <c r="C5" s="10"/>
      <c r="D5" s="123">
        <f>+D6+D13+D22</f>
        <v>89808000</v>
      </c>
      <c r="E5" s="123">
        <f>+E6+E13+E22</f>
        <v>0</v>
      </c>
      <c r="F5" s="11">
        <f>+F6+F13+F22</f>
        <v>147655705</v>
      </c>
      <c r="I5" s="3"/>
      <c r="J5" s="3"/>
    </row>
    <row r="6" spans="1:10" s="194" customFormat="1" ht="12" customHeight="1" x14ac:dyDescent="0.25">
      <c r="A6" s="12" t="s">
        <v>17</v>
      </c>
      <c r="B6" s="13" t="s">
        <v>18</v>
      </c>
      <c r="C6" s="14"/>
      <c r="D6" s="51">
        <f>+D7+D10+D11+D12</f>
        <v>52000000</v>
      </c>
      <c r="E6" s="51">
        <f>+E7+E10+E11+E12</f>
        <v>0</v>
      </c>
      <c r="F6" s="15">
        <f>+F7+F10+F11+F12</f>
        <v>104899909</v>
      </c>
      <c r="I6" s="3"/>
      <c r="J6" s="3"/>
    </row>
    <row r="7" spans="1:10" s="194" customFormat="1" ht="12" customHeight="1" x14ac:dyDescent="0.25">
      <c r="A7" s="16" t="s">
        <v>19</v>
      </c>
      <c r="B7" s="17" t="s">
        <v>20</v>
      </c>
      <c r="C7" s="18"/>
      <c r="D7" s="31">
        <f>SUM(D8:D9)</f>
        <v>47000000</v>
      </c>
      <c r="E7" s="31">
        <f>SUM(E8:E9)</f>
        <v>0</v>
      </c>
      <c r="F7" s="19">
        <f>SUM(F8:F9)</f>
        <v>74592264</v>
      </c>
      <c r="I7" s="3"/>
      <c r="J7" s="3"/>
    </row>
    <row r="8" spans="1:10" s="194" customFormat="1" ht="12" customHeight="1" x14ac:dyDescent="0.25">
      <c r="A8" s="16"/>
      <c r="B8" s="20" t="s">
        <v>22</v>
      </c>
      <c r="C8" s="18" t="s">
        <v>23</v>
      </c>
      <c r="D8" s="31">
        <v>7000000</v>
      </c>
      <c r="E8" s="195"/>
      <c r="F8" s="103">
        <v>8543433</v>
      </c>
      <c r="I8" s="3"/>
      <c r="J8" s="3"/>
    </row>
    <row r="9" spans="1:10" s="194" customFormat="1" ht="12" customHeight="1" x14ac:dyDescent="0.25">
      <c r="A9" s="16"/>
      <c r="B9" s="20" t="s">
        <v>25</v>
      </c>
      <c r="C9" s="18" t="s">
        <v>26</v>
      </c>
      <c r="D9" s="31">
        <v>40000000</v>
      </c>
      <c r="E9" s="195"/>
      <c r="F9" s="103">
        <v>66048831</v>
      </c>
      <c r="I9" s="3"/>
      <c r="J9" s="3"/>
    </row>
    <row r="10" spans="1:10" s="194" customFormat="1" ht="12" customHeight="1" x14ac:dyDescent="0.25">
      <c r="A10" s="16" t="s">
        <v>27</v>
      </c>
      <c r="B10" s="21" t="s">
        <v>28</v>
      </c>
      <c r="C10" s="18"/>
      <c r="D10" s="31"/>
      <c r="E10" s="195"/>
      <c r="F10" s="103"/>
      <c r="I10" s="3"/>
      <c r="J10" s="3"/>
    </row>
    <row r="11" spans="1:10" s="194" customFormat="1" ht="12" customHeight="1" x14ac:dyDescent="0.25">
      <c r="A11" s="16" t="s">
        <v>29</v>
      </c>
      <c r="B11" s="21" t="s">
        <v>30</v>
      </c>
      <c r="C11" s="23" t="s">
        <v>31</v>
      </c>
      <c r="D11" s="31">
        <v>500000</v>
      </c>
      <c r="E11" s="195"/>
      <c r="F11" s="103">
        <v>2234282</v>
      </c>
      <c r="I11" s="3"/>
      <c r="J11" s="3"/>
    </row>
    <row r="12" spans="1:10" s="194" customFormat="1" ht="12" customHeight="1" x14ac:dyDescent="0.25">
      <c r="A12" s="16" t="s">
        <v>32</v>
      </c>
      <c r="B12" s="196" t="s">
        <v>302</v>
      </c>
      <c r="C12" s="63"/>
      <c r="D12" s="67">
        <v>4500000</v>
      </c>
      <c r="E12" s="195"/>
      <c r="F12" s="103">
        <v>28073363</v>
      </c>
      <c r="I12" s="3"/>
      <c r="J12" s="3"/>
    </row>
    <row r="13" spans="1:10" s="194" customFormat="1" ht="12" customHeight="1" x14ac:dyDescent="0.25">
      <c r="A13" s="12" t="s">
        <v>34</v>
      </c>
      <c r="B13" s="197" t="s">
        <v>35</v>
      </c>
      <c r="C13" s="198"/>
      <c r="D13" s="74">
        <f>+D14+D15+D16+D17+D18+D19+D20+D21</f>
        <v>33808000</v>
      </c>
      <c r="E13" s="74">
        <f>+E14+E15+E16+E17+E18+E19+E20+E21</f>
        <v>0</v>
      </c>
      <c r="F13" s="75">
        <f>+F14+F15+F16+F17+F18+F19+F20+F21</f>
        <v>33875379</v>
      </c>
      <c r="I13" s="3"/>
      <c r="J13" s="3"/>
    </row>
    <row r="14" spans="1:10" s="194" customFormat="1" ht="12" customHeight="1" x14ac:dyDescent="0.25">
      <c r="A14" s="24" t="s">
        <v>36</v>
      </c>
      <c r="B14" s="25" t="s">
        <v>37</v>
      </c>
      <c r="C14" s="45" t="s">
        <v>38</v>
      </c>
      <c r="D14" s="27"/>
      <c r="E14" s="199"/>
      <c r="F14" s="200"/>
      <c r="I14" s="3"/>
      <c r="J14" s="3"/>
    </row>
    <row r="15" spans="1:10" s="194" customFormat="1" ht="12" customHeight="1" x14ac:dyDescent="0.25">
      <c r="A15" s="16" t="s">
        <v>39</v>
      </c>
      <c r="B15" s="29" t="s">
        <v>40</v>
      </c>
      <c r="C15" s="30" t="s">
        <v>41</v>
      </c>
      <c r="D15" s="31"/>
      <c r="E15" s="195"/>
      <c r="F15" s="19">
        <v>200000</v>
      </c>
      <c r="I15" s="3"/>
      <c r="J15" s="3"/>
    </row>
    <row r="16" spans="1:10" s="194" customFormat="1" ht="12" customHeight="1" x14ac:dyDescent="0.25">
      <c r="A16" s="16" t="s">
        <v>42</v>
      </c>
      <c r="B16" s="29" t="s">
        <v>43</v>
      </c>
      <c r="C16" s="30" t="s">
        <v>44</v>
      </c>
      <c r="D16" s="31">
        <v>3000000</v>
      </c>
      <c r="E16" s="195"/>
      <c r="F16" s="19">
        <v>3000000</v>
      </c>
      <c r="I16" s="3"/>
      <c r="J16" s="3"/>
    </row>
    <row r="17" spans="1:10" s="194" customFormat="1" ht="12" customHeight="1" x14ac:dyDescent="0.25">
      <c r="A17" s="16" t="s">
        <v>45</v>
      </c>
      <c r="B17" s="29" t="s">
        <v>46</v>
      </c>
      <c r="C17" s="30" t="s">
        <v>47</v>
      </c>
      <c r="D17" s="31">
        <v>9199000</v>
      </c>
      <c r="E17" s="195"/>
      <c r="F17" s="19">
        <v>9064956</v>
      </c>
      <c r="I17" s="3"/>
      <c r="J17" s="3"/>
    </row>
    <row r="18" spans="1:10" s="194" customFormat="1" ht="12" customHeight="1" x14ac:dyDescent="0.25">
      <c r="A18" s="32" t="s">
        <v>48</v>
      </c>
      <c r="B18" s="33" t="s">
        <v>49</v>
      </c>
      <c r="C18" s="34" t="s">
        <v>50</v>
      </c>
      <c r="D18" s="135">
        <v>1300000</v>
      </c>
      <c r="E18" s="201"/>
      <c r="F18" s="19">
        <v>1126302</v>
      </c>
      <c r="I18" s="3"/>
      <c r="J18" s="3"/>
    </row>
    <row r="19" spans="1:10" s="194" customFormat="1" ht="12" customHeight="1" x14ac:dyDescent="0.25">
      <c r="A19" s="16" t="s">
        <v>51</v>
      </c>
      <c r="B19" s="29" t="s">
        <v>52</v>
      </c>
      <c r="C19" s="30" t="s">
        <v>53</v>
      </c>
      <c r="D19" s="31">
        <v>4509000</v>
      </c>
      <c r="E19" s="195"/>
      <c r="F19" s="19">
        <v>4451055</v>
      </c>
      <c r="I19" s="3"/>
      <c r="J19" s="3"/>
    </row>
    <row r="20" spans="1:10" s="194" customFormat="1" ht="12" customHeight="1" x14ac:dyDescent="0.25">
      <c r="A20" s="16" t="s">
        <v>303</v>
      </c>
      <c r="B20" s="29" t="s">
        <v>55</v>
      </c>
      <c r="C20" s="30" t="s">
        <v>304</v>
      </c>
      <c r="D20" s="31">
        <v>250000</v>
      </c>
      <c r="E20" s="195"/>
      <c r="F20" s="202">
        <v>250000</v>
      </c>
      <c r="I20" s="3"/>
      <c r="J20" s="3"/>
    </row>
    <row r="21" spans="1:10" s="194" customFormat="1" ht="12" customHeight="1" x14ac:dyDescent="0.25">
      <c r="A21" s="203" t="s">
        <v>305</v>
      </c>
      <c r="B21" s="204" t="s">
        <v>306</v>
      </c>
      <c r="C21" s="48" t="s">
        <v>56</v>
      </c>
      <c r="D21" s="205">
        <v>15550000</v>
      </c>
      <c r="E21" s="206"/>
      <c r="F21" s="19">
        <v>15783066</v>
      </c>
      <c r="I21" s="3"/>
      <c r="J21" s="3"/>
    </row>
    <row r="22" spans="1:10" s="194" customFormat="1" ht="12" customHeight="1" x14ac:dyDescent="0.25">
      <c r="A22" s="12" t="s">
        <v>60</v>
      </c>
      <c r="B22" s="197" t="s">
        <v>61</v>
      </c>
      <c r="C22" s="207" t="s">
        <v>62</v>
      </c>
      <c r="D22" s="208">
        <v>4000000</v>
      </c>
      <c r="E22" s="209"/>
      <c r="F22" s="210">
        <v>8880417</v>
      </c>
      <c r="I22" s="3"/>
      <c r="J22" s="3"/>
    </row>
    <row r="23" spans="1:10" s="194" customFormat="1" ht="12" customHeight="1" x14ac:dyDescent="0.25">
      <c r="A23" s="12" t="s">
        <v>63</v>
      </c>
      <c r="B23" s="9" t="s">
        <v>64</v>
      </c>
      <c r="C23" s="211"/>
      <c r="D23" s="51">
        <f>+D24+D25+D26+D27+D28+D29</f>
        <v>151663369</v>
      </c>
      <c r="E23" s="51">
        <f>+E24+E25+E26+E27+E28+E29</f>
        <v>0</v>
      </c>
      <c r="F23" s="15">
        <f>+F24+F25+F26+F27+F28+F29</f>
        <v>159613306</v>
      </c>
      <c r="I23" s="3"/>
      <c r="J23" s="3"/>
    </row>
    <row r="24" spans="1:10" s="194" customFormat="1" ht="12" customHeight="1" x14ac:dyDescent="0.25">
      <c r="A24" s="43" t="s">
        <v>65</v>
      </c>
      <c r="B24" s="44" t="s">
        <v>66</v>
      </c>
      <c r="C24" s="45" t="s">
        <v>67</v>
      </c>
      <c r="D24" s="139">
        <v>63945541</v>
      </c>
      <c r="E24" s="212"/>
      <c r="F24" s="46">
        <v>66095374</v>
      </c>
      <c r="I24" s="3"/>
      <c r="J24" s="3"/>
    </row>
    <row r="25" spans="1:10" s="194" customFormat="1" ht="12" customHeight="1" x14ac:dyDescent="0.25">
      <c r="A25" s="16" t="s">
        <v>68</v>
      </c>
      <c r="B25" s="29" t="s">
        <v>69</v>
      </c>
      <c r="C25" s="30" t="s">
        <v>70</v>
      </c>
      <c r="D25" s="31">
        <v>42917066</v>
      </c>
      <c r="E25" s="195"/>
      <c r="F25" s="46">
        <v>43842783</v>
      </c>
      <c r="I25" s="3"/>
      <c r="J25" s="3"/>
    </row>
    <row r="26" spans="1:10" s="194" customFormat="1" ht="12" customHeight="1" x14ac:dyDescent="0.25">
      <c r="A26" s="16" t="s">
        <v>71</v>
      </c>
      <c r="B26" s="29" t="s">
        <v>307</v>
      </c>
      <c r="C26" s="30" t="s">
        <v>73</v>
      </c>
      <c r="D26" s="31">
        <v>42107302</v>
      </c>
      <c r="E26" s="195"/>
      <c r="F26" s="46">
        <v>40210911</v>
      </c>
      <c r="I26" s="3"/>
      <c r="J26" s="3"/>
    </row>
    <row r="27" spans="1:10" s="194" customFormat="1" ht="12" customHeight="1" x14ac:dyDescent="0.25">
      <c r="A27" s="47" t="s">
        <v>74</v>
      </c>
      <c r="B27" s="29" t="s">
        <v>308</v>
      </c>
      <c r="C27" s="48" t="s">
        <v>76</v>
      </c>
      <c r="D27" s="49">
        <v>2693460</v>
      </c>
      <c r="E27" s="213"/>
      <c r="F27" s="46">
        <v>3398638</v>
      </c>
      <c r="I27" s="3"/>
      <c r="J27" s="3"/>
    </row>
    <row r="28" spans="1:10" s="194" customFormat="1" ht="12" customHeight="1" x14ac:dyDescent="0.25">
      <c r="A28" s="47" t="s">
        <v>77</v>
      </c>
      <c r="B28" s="29" t="s">
        <v>78</v>
      </c>
      <c r="C28" s="48" t="s">
        <v>79</v>
      </c>
      <c r="D28" s="49"/>
      <c r="E28" s="213"/>
      <c r="F28" s="46">
        <v>5124000</v>
      </c>
      <c r="I28" s="3"/>
      <c r="J28" s="3"/>
    </row>
    <row r="29" spans="1:10" s="194" customFormat="1" ht="12" customHeight="1" x14ac:dyDescent="0.25">
      <c r="A29" s="16" t="s">
        <v>80</v>
      </c>
      <c r="B29" s="29" t="s">
        <v>309</v>
      </c>
      <c r="C29" s="30" t="s">
        <v>82</v>
      </c>
      <c r="D29" s="31"/>
      <c r="E29" s="195"/>
      <c r="F29" s="46">
        <v>941600</v>
      </c>
      <c r="I29" s="3"/>
      <c r="J29" s="3"/>
    </row>
    <row r="30" spans="1:10" s="194" customFormat="1" ht="12" customHeight="1" x14ac:dyDescent="0.25">
      <c r="A30" s="50" t="s">
        <v>83</v>
      </c>
      <c r="B30" s="9" t="s">
        <v>84</v>
      </c>
      <c r="C30" s="7"/>
      <c r="D30" s="51">
        <f>+D31+D38</f>
        <v>40817000</v>
      </c>
      <c r="E30" s="51">
        <f>+E31+E38</f>
        <v>0</v>
      </c>
      <c r="F30" s="15">
        <f>+F31+F38</f>
        <v>52003287</v>
      </c>
      <c r="I30" s="3"/>
      <c r="J30" s="3"/>
    </row>
    <row r="31" spans="1:10" s="194" customFormat="1" ht="12" customHeight="1" x14ac:dyDescent="0.25">
      <c r="A31" s="52" t="s">
        <v>85</v>
      </c>
      <c r="B31" s="53" t="s">
        <v>86</v>
      </c>
      <c r="C31" s="54" t="s">
        <v>87</v>
      </c>
      <c r="D31" s="214">
        <f>SUM(D32:D37)</f>
        <v>40817000</v>
      </c>
      <c r="E31" s="214">
        <f>SUM(E32:E37)</f>
        <v>0</v>
      </c>
      <c r="F31" s="55">
        <f>SUM(F32:F37)</f>
        <v>52003287</v>
      </c>
      <c r="I31" s="3"/>
      <c r="J31" s="3"/>
    </row>
    <row r="32" spans="1:10" s="194" customFormat="1" ht="12" customHeight="1" x14ac:dyDescent="0.25">
      <c r="A32" s="56" t="s">
        <v>88</v>
      </c>
      <c r="B32" s="57" t="s">
        <v>89</v>
      </c>
      <c r="C32" s="58" t="s">
        <v>90</v>
      </c>
      <c r="D32" s="31">
        <v>8322000</v>
      </c>
      <c r="E32" s="195"/>
      <c r="F32" s="19">
        <v>8332400</v>
      </c>
      <c r="I32" s="3"/>
      <c r="J32" s="3"/>
    </row>
    <row r="33" spans="1:10" s="194" customFormat="1" ht="12" customHeight="1" x14ac:dyDescent="0.25">
      <c r="A33" s="56" t="s">
        <v>91</v>
      </c>
      <c r="B33" s="57" t="s">
        <v>109</v>
      </c>
      <c r="C33" s="58" t="s">
        <v>90</v>
      </c>
      <c r="D33" s="31">
        <v>13425000</v>
      </c>
      <c r="E33" s="195"/>
      <c r="F33" s="19">
        <v>15996315</v>
      </c>
      <c r="I33" s="3"/>
      <c r="J33" s="3"/>
    </row>
    <row r="34" spans="1:10" s="194" customFormat="1" ht="12" customHeight="1" x14ac:dyDescent="0.25">
      <c r="A34" s="56" t="s">
        <v>93</v>
      </c>
      <c r="B34" s="57" t="s">
        <v>111</v>
      </c>
      <c r="C34" s="58" t="s">
        <v>90</v>
      </c>
      <c r="D34" s="31">
        <v>770000</v>
      </c>
      <c r="E34" s="195"/>
      <c r="F34" s="19">
        <v>7687150</v>
      </c>
      <c r="I34" s="3"/>
      <c r="J34" s="3"/>
    </row>
    <row r="35" spans="1:10" s="194" customFormat="1" ht="12" customHeight="1" x14ac:dyDescent="0.25">
      <c r="A35" s="56" t="s">
        <v>95</v>
      </c>
      <c r="B35" s="57" t="s">
        <v>310</v>
      </c>
      <c r="C35" s="58" t="s">
        <v>90</v>
      </c>
      <c r="D35" s="31">
        <v>2300000</v>
      </c>
      <c r="E35" s="195"/>
      <c r="F35" s="19"/>
      <c r="I35" s="3"/>
      <c r="J35" s="3"/>
    </row>
    <row r="36" spans="1:10" s="194" customFormat="1" ht="12" customHeight="1" x14ac:dyDescent="0.25">
      <c r="A36" s="56" t="s">
        <v>97</v>
      </c>
      <c r="B36" s="57" t="s">
        <v>311</v>
      </c>
      <c r="C36" s="58" t="s">
        <v>90</v>
      </c>
      <c r="D36" s="31">
        <v>16000000</v>
      </c>
      <c r="E36" s="195"/>
      <c r="F36" s="19">
        <v>19987422</v>
      </c>
      <c r="I36" s="3"/>
      <c r="J36" s="3"/>
    </row>
    <row r="37" spans="1:10" s="194" customFormat="1" ht="12" customHeight="1" x14ac:dyDescent="0.25">
      <c r="A37" s="56" t="s">
        <v>99</v>
      </c>
      <c r="B37" s="57" t="s">
        <v>312</v>
      </c>
      <c r="C37" s="58" t="s">
        <v>90</v>
      </c>
      <c r="D37" s="31"/>
      <c r="E37" s="195"/>
      <c r="F37" s="200"/>
      <c r="I37" s="3"/>
      <c r="J37" s="3"/>
    </row>
    <row r="38" spans="1:10" s="194" customFormat="1" ht="12" customHeight="1" x14ac:dyDescent="0.25">
      <c r="A38" s="56" t="s">
        <v>103</v>
      </c>
      <c r="B38" s="60" t="s">
        <v>104</v>
      </c>
      <c r="C38" s="61" t="s">
        <v>105</v>
      </c>
      <c r="D38" s="106">
        <f>SUM(D39:D43)</f>
        <v>0</v>
      </c>
      <c r="E38" s="215"/>
      <c r="F38" s="216">
        <f>F39+F40+F41+F42+F43</f>
        <v>0</v>
      </c>
      <c r="I38" s="3"/>
      <c r="J38" s="3"/>
    </row>
    <row r="39" spans="1:10" s="194" customFormat="1" ht="12" customHeight="1" x14ac:dyDescent="0.25">
      <c r="A39" s="56" t="s">
        <v>106</v>
      </c>
      <c r="B39" s="57" t="s">
        <v>89</v>
      </c>
      <c r="C39" s="58" t="s">
        <v>107</v>
      </c>
      <c r="D39" s="31"/>
      <c r="E39" s="195"/>
      <c r="F39" s="28"/>
      <c r="I39" s="3"/>
      <c r="J39" s="3"/>
    </row>
    <row r="40" spans="1:10" s="194" customFormat="1" ht="12" customHeight="1" x14ac:dyDescent="0.25">
      <c r="A40" s="56" t="s">
        <v>108</v>
      </c>
      <c r="B40" s="57" t="s">
        <v>109</v>
      </c>
      <c r="C40" s="58" t="s">
        <v>107</v>
      </c>
      <c r="D40" s="31"/>
      <c r="E40" s="195"/>
      <c r="F40" s="28"/>
      <c r="I40" s="3"/>
      <c r="J40" s="3"/>
    </row>
    <row r="41" spans="1:10" s="194" customFormat="1" ht="12" customHeight="1" x14ac:dyDescent="0.25">
      <c r="A41" s="56" t="s">
        <v>110</v>
      </c>
      <c r="B41" s="57" t="s">
        <v>313</v>
      </c>
      <c r="C41" s="63" t="s">
        <v>107</v>
      </c>
      <c r="D41" s="31"/>
      <c r="E41" s="195"/>
      <c r="F41" s="28"/>
      <c r="I41" s="3"/>
      <c r="J41" s="3"/>
    </row>
    <row r="42" spans="1:10" s="194" customFormat="1" ht="12" customHeight="1" x14ac:dyDescent="0.25">
      <c r="A42" s="56" t="s">
        <v>112</v>
      </c>
      <c r="B42" s="217" t="s">
        <v>314</v>
      </c>
      <c r="C42" s="66" t="s">
        <v>107</v>
      </c>
      <c r="D42" s="31"/>
      <c r="E42" s="195"/>
      <c r="F42" s="216"/>
      <c r="I42" s="3"/>
      <c r="J42" s="3"/>
    </row>
    <row r="43" spans="1:10" s="194" customFormat="1" ht="12" customHeight="1" x14ac:dyDescent="0.25">
      <c r="A43" s="68" t="s">
        <v>114</v>
      </c>
      <c r="B43" s="218" t="s">
        <v>115</v>
      </c>
      <c r="C43" s="70" t="s">
        <v>107</v>
      </c>
      <c r="D43" s="49"/>
      <c r="E43" s="213"/>
      <c r="F43" s="200"/>
      <c r="I43" s="3"/>
      <c r="J43" s="3"/>
    </row>
    <row r="44" spans="1:10" s="194" customFormat="1" ht="12" customHeight="1" x14ac:dyDescent="0.25">
      <c r="A44" s="12" t="s">
        <v>116</v>
      </c>
      <c r="B44" s="72" t="s">
        <v>117</v>
      </c>
      <c r="C44" s="198"/>
      <c r="D44" s="74">
        <f>+D45+D46</f>
        <v>6500000</v>
      </c>
      <c r="E44" s="74">
        <f>+E45+E46</f>
        <v>0</v>
      </c>
      <c r="F44" s="75">
        <f>+F45+F46</f>
        <v>9319281</v>
      </c>
      <c r="I44" s="3"/>
      <c r="J44" s="3"/>
    </row>
    <row r="45" spans="1:10" s="194" customFormat="1" ht="12" customHeight="1" x14ac:dyDescent="0.25">
      <c r="A45" s="43" t="s">
        <v>118</v>
      </c>
      <c r="B45" s="21" t="s">
        <v>119</v>
      </c>
      <c r="C45" s="18" t="s">
        <v>120</v>
      </c>
      <c r="D45" s="139"/>
      <c r="E45" s="212"/>
      <c r="F45" s="35">
        <v>2819281</v>
      </c>
      <c r="I45" s="3"/>
      <c r="J45" s="3"/>
    </row>
    <row r="46" spans="1:10" s="194" customFormat="1" ht="12" customHeight="1" x14ac:dyDescent="0.25">
      <c r="A46" s="32" t="s">
        <v>121</v>
      </c>
      <c r="B46" s="109" t="s">
        <v>122</v>
      </c>
      <c r="C46" s="63" t="s">
        <v>123</v>
      </c>
      <c r="D46" s="135">
        <v>6500000</v>
      </c>
      <c r="E46" s="201"/>
      <c r="F46" s="35">
        <v>6500000</v>
      </c>
      <c r="I46" s="3"/>
      <c r="J46" s="3"/>
    </row>
    <row r="47" spans="1:10" s="194" customFormat="1" ht="12" customHeight="1" x14ac:dyDescent="0.25">
      <c r="A47" s="12" t="s">
        <v>124</v>
      </c>
      <c r="B47" s="72" t="s">
        <v>125</v>
      </c>
      <c r="C47" s="198"/>
      <c r="D47" s="74">
        <f>SUM(D48+D49+D50+D51+D52)</f>
        <v>0</v>
      </c>
      <c r="E47" s="74">
        <f>SUM(E48+E49+E50+E51+E52)</f>
        <v>0</v>
      </c>
      <c r="F47" s="74">
        <f>SUM(F48+F49+F50+F51+F52)</f>
        <v>0</v>
      </c>
      <c r="I47" s="3"/>
      <c r="J47" s="3"/>
    </row>
    <row r="48" spans="1:10" s="194" customFormat="1" ht="12" customHeight="1" x14ac:dyDescent="0.25">
      <c r="A48" s="43" t="s">
        <v>126</v>
      </c>
      <c r="B48" s="21" t="s">
        <v>315</v>
      </c>
      <c r="C48" s="18" t="s">
        <v>128</v>
      </c>
      <c r="D48" s="139"/>
      <c r="E48" s="212"/>
      <c r="F48" s="200"/>
      <c r="I48" s="3"/>
      <c r="J48" s="3"/>
    </row>
    <row r="49" spans="1:10" s="194" customFormat="1" ht="12" customHeight="1" x14ac:dyDescent="0.25">
      <c r="A49" s="43"/>
      <c r="B49" s="21" t="s">
        <v>316</v>
      </c>
      <c r="C49" s="58" t="s">
        <v>131</v>
      </c>
      <c r="D49" s="139"/>
      <c r="E49" s="212"/>
      <c r="F49" s="64"/>
      <c r="I49" s="3"/>
      <c r="J49" s="3"/>
    </row>
    <row r="50" spans="1:10" s="194" customFormat="1" ht="12" customHeight="1" x14ac:dyDescent="0.25">
      <c r="A50" s="43"/>
      <c r="B50" s="21" t="s">
        <v>133</v>
      </c>
      <c r="C50" s="58" t="s">
        <v>134</v>
      </c>
      <c r="D50" s="139"/>
      <c r="E50" s="212"/>
      <c r="F50" s="200"/>
      <c r="I50" s="3"/>
      <c r="J50" s="3"/>
    </row>
    <row r="51" spans="1:10" s="194" customFormat="1" ht="12" customHeight="1" x14ac:dyDescent="0.25">
      <c r="A51" s="16" t="s">
        <v>129</v>
      </c>
      <c r="B51" s="57" t="s">
        <v>43</v>
      </c>
      <c r="C51" s="58" t="s">
        <v>44</v>
      </c>
      <c r="D51" s="31"/>
      <c r="E51" s="195"/>
      <c r="F51" s="200"/>
      <c r="I51" s="3"/>
      <c r="J51" s="3"/>
    </row>
    <row r="52" spans="1:10" s="194" customFormat="1" ht="12" customHeight="1" x14ac:dyDescent="0.25">
      <c r="A52" s="32" t="s">
        <v>132</v>
      </c>
      <c r="B52" s="109" t="s">
        <v>317</v>
      </c>
      <c r="C52" s="63" t="s">
        <v>138</v>
      </c>
      <c r="D52" s="135"/>
      <c r="E52" s="201"/>
      <c r="F52" s="219"/>
      <c r="I52" s="3"/>
      <c r="J52" s="3"/>
    </row>
    <row r="53" spans="1:10" s="194" customFormat="1" ht="13.5" customHeight="1" x14ac:dyDescent="0.3">
      <c r="A53" s="12" t="s">
        <v>139</v>
      </c>
      <c r="B53" s="220" t="s">
        <v>140</v>
      </c>
      <c r="C53" s="198"/>
      <c r="D53" s="221"/>
      <c r="E53" s="222"/>
      <c r="F53" s="223"/>
      <c r="I53" s="3"/>
      <c r="J53" s="3"/>
    </row>
    <row r="54" spans="1:10" s="194" customFormat="1" ht="12" customHeight="1" x14ac:dyDescent="0.25">
      <c r="A54" s="12" t="s">
        <v>141</v>
      </c>
      <c r="B54" s="224" t="s">
        <v>142</v>
      </c>
      <c r="C54" s="198"/>
      <c r="D54" s="225">
        <f>+D6+D13+D22+D23+D30+D44+D47+D53</f>
        <v>288788369</v>
      </c>
      <c r="E54" s="225">
        <f>+E6+E13+E22+E23+E30+E44+E47+E53</f>
        <v>0</v>
      </c>
      <c r="F54" s="226">
        <f>+F6+F13+F22+F23+F30+F44+F47+F53</f>
        <v>368591579</v>
      </c>
      <c r="I54" s="3"/>
      <c r="J54" s="3"/>
    </row>
    <row r="55" spans="1:10" s="194" customFormat="1" ht="12" customHeight="1" x14ac:dyDescent="0.25">
      <c r="A55" s="96" t="s">
        <v>143</v>
      </c>
      <c r="B55" s="97" t="s">
        <v>144</v>
      </c>
      <c r="C55" s="198"/>
      <c r="D55" s="74">
        <f>+D56+D62</f>
        <v>40872631</v>
      </c>
      <c r="E55" s="74">
        <f>+E56+E62</f>
        <v>0</v>
      </c>
      <c r="F55" s="75">
        <f>+F56+F62</f>
        <v>46649588</v>
      </c>
      <c r="I55" s="3"/>
      <c r="J55" s="3"/>
    </row>
    <row r="56" spans="1:10" s="194" customFormat="1" ht="12" customHeight="1" x14ac:dyDescent="0.25">
      <c r="A56" s="98" t="s">
        <v>145</v>
      </c>
      <c r="B56" s="99" t="s">
        <v>318</v>
      </c>
      <c r="C56" s="227"/>
      <c r="D56" s="228">
        <f>+D57+D58+D59+D60+D61</f>
        <v>40872631</v>
      </c>
      <c r="E56" s="228">
        <f>+E57+E58+E59+E60+E61</f>
        <v>0</v>
      </c>
      <c r="F56" s="100">
        <f>+F57+F58+F59+F60+F61</f>
        <v>46649588</v>
      </c>
      <c r="I56" s="3"/>
      <c r="J56" s="3"/>
    </row>
    <row r="57" spans="1:10" s="194" customFormat="1" ht="12" customHeight="1" x14ac:dyDescent="0.25">
      <c r="A57" s="101" t="s">
        <v>147</v>
      </c>
      <c r="B57" s="57" t="s">
        <v>148</v>
      </c>
      <c r="C57" s="58" t="s">
        <v>149</v>
      </c>
      <c r="D57" s="31">
        <v>40872631</v>
      </c>
      <c r="E57" s="195"/>
      <c r="F57" s="19">
        <v>40363294</v>
      </c>
      <c r="I57" s="3"/>
      <c r="J57" s="3"/>
    </row>
    <row r="58" spans="1:10" s="194" customFormat="1" ht="12" customHeight="1" x14ac:dyDescent="0.25">
      <c r="A58" s="101" t="s">
        <v>150</v>
      </c>
      <c r="B58" s="57" t="s">
        <v>151</v>
      </c>
      <c r="C58" s="58" t="s">
        <v>152</v>
      </c>
      <c r="D58" s="31"/>
      <c r="E58" s="195"/>
      <c r="F58" s="200"/>
      <c r="I58" s="3"/>
      <c r="J58" s="3"/>
    </row>
    <row r="59" spans="1:10" s="194" customFormat="1" ht="12" customHeight="1" x14ac:dyDescent="0.25">
      <c r="A59" s="101" t="s">
        <v>153</v>
      </c>
      <c r="B59" s="57" t="s">
        <v>154</v>
      </c>
      <c r="C59" s="58" t="s">
        <v>155</v>
      </c>
      <c r="D59" s="31"/>
      <c r="E59" s="195"/>
      <c r="F59" s="200"/>
      <c r="I59" s="3"/>
      <c r="J59" s="3"/>
    </row>
    <row r="60" spans="1:10" s="194" customFormat="1" ht="12" customHeight="1" x14ac:dyDescent="0.25">
      <c r="A60" s="101" t="s">
        <v>156</v>
      </c>
      <c r="B60" s="57" t="s">
        <v>157</v>
      </c>
      <c r="C60" s="18" t="s">
        <v>158</v>
      </c>
      <c r="D60" s="31"/>
      <c r="E60" s="195"/>
      <c r="F60" s="200"/>
      <c r="I60" s="3"/>
      <c r="J60" s="3"/>
    </row>
    <row r="61" spans="1:10" s="194" customFormat="1" ht="12" customHeight="1" x14ac:dyDescent="0.25">
      <c r="A61" s="101" t="s">
        <v>159</v>
      </c>
      <c r="B61" s="57" t="s">
        <v>160</v>
      </c>
      <c r="C61" s="58" t="s">
        <v>319</v>
      </c>
      <c r="D61" s="31"/>
      <c r="E61" s="195"/>
      <c r="F61" s="64">
        <v>6286294</v>
      </c>
      <c r="I61" s="3"/>
      <c r="J61" s="3"/>
    </row>
    <row r="62" spans="1:10" s="194" customFormat="1" ht="12" customHeight="1" x14ac:dyDescent="0.25">
      <c r="A62" s="105" t="s">
        <v>162</v>
      </c>
      <c r="B62" s="60" t="s">
        <v>320</v>
      </c>
      <c r="D62" s="106">
        <f>+D63+D64+D65+D66+D67</f>
        <v>0</v>
      </c>
      <c r="E62" s="106">
        <f>+E63+E64+E65+E66+E67</f>
        <v>0</v>
      </c>
      <c r="F62" s="106">
        <f>+F63+F64+F65+F66+F67</f>
        <v>0</v>
      </c>
      <c r="I62" s="3"/>
      <c r="J62" s="3"/>
    </row>
    <row r="63" spans="1:10" s="194" customFormat="1" ht="12" customHeight="1" x14ac:dyDescent="0.25">
      <c r="A63" s="101" t="s">
        <v>164</v>
      </c>
      <c r="B63" s="57" t="s">
        <v>165</v>
      </c>
      <c r="C63" s="58" t="s">
        <v>166</v>
      </c>
      <c r="D63" s="31"/>
      <c r="E63" s="195"/>
      <c r="F63" s="200"/>
      <c r="I63" s="3"/>
      <c r="J63" s="3"/>
    </row>
    <row r="64" spans="1:10" s="194" customFormat="1" ht="12" customHeight="1" x14ac:dyDescent="0.25">
      <c r="A64" s="101" t="s">
        <v>167</v>
      </c>
      <c r="B64" s="57" t="s">
        <v>168</v>
      </c>
      <c r="C64" s="58" t="s">
        <v>169</v>
      </c>
      <c r="D64" s="31"/>
      <c r="E64" s="195"/>
      <c r="F64" s="200"/>
      <c r="I64" s="3"/>
      <c r="J64" s="3"/>
    </row>
    <row r="65" spans="1:10" s="194" customFormat="1" ht="12" customHeight="1" x14ac:dyDescent="0.25">
      <c r="A65" s="101" t="s">
        <v>170</v>
      </c>
      <c r="B65" s="57" t="s">
        <v>171</v>
      </c>
      <c r="C65" s="58" t="s">
        <v>172</v>
      </c>
      <c r="D65" s="31"/>
      <c r="E65" s="195"/>
      <c r="F65" s="200"/>
      <c r="I65" s="3"/>
      <c r="J65" s="3"/>
    </row>
    <row r="66" spans="1:10" s="194" customFormat="1" ht="12" customHeight="1" x14ac:dyDescent="0.25">
      <c r="A66" s="101" t="s">
        <v>173</v>
      </c>
      <c r="B66" s="57" t="s">
        <v>174</v>
      </c>
      <c r="C66" s="63" t="s">
        <v>158</v>
      </c>
      <c r="D66" s="31"/>
      <c r="E66" s="195"/>
      <c r="F66" s="200"/>
      <c r="I66" s="3"/>
      <c r="J66" s="3"/>
    </row>
    <row r="67" spans="1:10" s="194" customFormat="1" ht="12" customHeight="1" x14ac:dyDescent="0.25">
      <c r="A67" s="108" t="s">
        <v>175</v>
      </c>
      <c r="B67" s="79" t="s">
        <v>176</v>
      </c>
      <c r="C67" s="219"/>
      <c r="D67" s="229"/>
      <c r="E67" s="230"/>
      <c r="F67" s="200"/>
      <c r="I67" s="3"/>
      <c r="J67" s="3"/>
    </row>
    <row r="68" spans="1:10" s="194" customFormat="1" ht="12" customHeight="1" x14ac:dyDescent="0.25">
      <c r="A68" s="231" t="s">
        <v>177</v>
      </c>
      <c r="B68" s="232" t="s">
        <v>321</v>
      </c>
      <c r="C68" s="198"/>
      <c r="D68" s="74">
        <f>+D54+D55</f>
        <v>329661000</v>
      </c>
      <c r="E68" s="74">
        <f>+E54+E55</f>
        <v>0</v>
      </c>
      <c r="F68" s="75">
        <f>+F54+F55</f>
        <v>415241167</v>
      </c>
      <c r="I68" s="3"/>
      <c r="J68" s="3"/>
    </row>
    <row r="69" spans="1:10" s="194" customFormat="1" ht="13.5" customHeight="1" x14ac:dyDescent="0.25">
      <c r="A69" s="233" t="s">
        <v>179</v>
      </c>
      <c r="B69" s="234" t="s">
        <v>180</v>
      </c>
      <c r="C69" s="198"/>
      <c r="D69" s="208"/>
      <c r="E69" s="209"/>
      <c r="F69" s="200"/>
      <c r="I69" s="3"/>
      <c r="J69" s="3"/>
    </row>
    <row r="70" spans="1:10" s="194" customFormat="1" ht="12" customHeight="1" x14ac:dyDescent="0.25">
      <c r="A70" s="231" t="s">
        <v>181</v>
      </c>
      <c r="B70" s="232" t="s">
        <v>322</v>
      </c>
      <c r="C70" s="235"/>
      <c r="D70" s="236">
        <f>+D68+D69</f>
        <v>329661000</v>
      </c>
      <c r="E70" s="236">
        <f>+E68+E69</f>
        <v>0</v>
      </c>
      <c r="F70" s="236">
        <f>+F68+F69</f>
        <v>415241167</v>
      </c>
      <c r="I70" s="3"/>
      <c r="J70" s="3"/>
    </row>
    <row r="71" spans="1:10" s="194" customFormat="1" ht="12.9" customHeight="1" x14ac:dyDescent="0.25">
      <c r="A71" s="237"/>
      <c r="B71" s="238"/>
      <c r="C71" s="239"/>
      <c r="D71" s="240"/>
      <c r="I71" s="3"/>
      <c r="J71" s="3"/>
    </row>
    <row r="72" spans="1:10" ht="16.5" customHeight="1" x14ac:dyDescent="0.3">
      <c r="A72" s="328" t="s">
        <v>183</v>
      </c>
      <c r="B72" s="328"/>
      <c r="C72" s="328"/>
      <c r="D72" s="328"/>
    </row>
    <row r="73" spans="1:10" s="242" customFormat="1" ht="16.5" customHeight="1" x14ac:dyDescent="0.3">
      <c r="A73" s="330" t="s">
        <v>184</v>
      </c>
      <c r="B73" s="330"/>
      <c r="C73" s="239"/>
      <c r="D73" s="241" t="s">
        <v>323</v>
      </c>
      <c r="I73" s="3"/>
      <c r="J73" s="3"/>
    </row>
    <row r="74" spans="1:10" ht="38.1" customHeight="1" x14ac:dyDescent="0.3">
      <c r="A74" s="190" t="s">
        <v>185</v>
      </c>
      <c r="B74" s="191" t="s">
        <v>186</v>
      </c>
      <c r="C74" s="191" t="s">
        <v>5</v>
      </c>
      <c r="D74" s="191" t="s">
        <v>6</v>
      </c>
      <c r="E74" s="243" t="s">
        <v>7</v>
      </c>
      <c r="F74" s="191" t="s">
        <v>7</v>
      </c>
    </row>
    <row r="75" spans="1:10" s="104" customFormat="1" ht="12" customHeight="1" x14ac:dyDescent="0.25">
      <c r="A75" s="6" t="s">
        <v>9</v>
      </c>
      <c r="B75" s="7" t="s">
        <v>187</v>
      </c>
      <c r="C75" s="7" t="s">
        <v>11</v>
      </c>
      <c r="D75" s="7" t="s">
        <v>12</v>
      </c>
      <c r="E75" s="244" t="s">
        <v>13</v>
      </c>
      <c r="F75" s="7" t="s">
        <v>13</v>
      </c>
      <c r="I75" s="245"/>
      <c r="J75" s="245"/>
    </row>
    <row r="76" spans="1:10" ht="12" customHeight="1" x14ac:dyDescent="0.3">
      <c r="A76" s="8" t="s">
        <v>15</v>
      </c>
      <c r="B76" s="122" t="s">
        <v>188</v>
      </c>
      <c r="C76" s="10"/>
      <c r="D76" s="123">
        <f>+D77+D78+D79+D80+D81</f>
        <v>291800299</v>
      </c>
      <c r="E76" s="123">
        <f>+E77+E78+E79+E80+E81</f>
        <v>0</v>
      </c>
      <c r="F76" s="123">
        <f>+F77+F78+F79+F80+F81</f>
        <v>318690884</v>
      </c>
    </row>
    <row r="77" spans="1:10" ht="12" customHeight="1" x14ac:dyDescent="0.3">
      <c r="A77" s="24" t="s">
        <v>189</v>
      </c>
      <c r="B77" s="25" t="s">
        <v>190</v>
      </c>
      <c r="C77" s="26" t="s">
        <v>191</v>
      </c>
      <c r="D77" s="27">
        <v>157703500</v>
      </c>
      <c r="E77" s="199"/>
      <c r="F77" s="49">
        <v>164348925</v>
      </c>
    </row>
    <row r="78" spans="1:10" ht="12" customHeight="1" x14ac:dyDescent="0.3">
      <c r="A78" s="16" t="s">
        <v>192</v>
      </c>
      <c r="B78" s="29" t="s">
        <v>193</v>
      </c>
      <c r="C78" s="30" t="s">
        <v>194</v>
      </c>
      <c r="D78" s="31">
        <v>30793000</v>
      </c>
      <c r="E78" s="195"/>
      <c r="F78" s="49">
        <v>29138277</v>
      </c>
    </row>
    <row r="79" spans="1:10" ht="12" customHeight="1" x14ac:dyDescent="0.3">
      <c r="A79" s="16" t="s">
        <v>195</v>
      </c>
      <c r="B79" s="29" t="s">
        <v>196</v>
      </c>
      <c r="C79" s="48" t="s">
        <v>197</v>
      </c>
      <c r="D79" s="49">
        <v>91070599</v>
      </c>
      <c r="E79" s="213"/>
      <c r="F79" s="49">
        <v>110335682</v>
      </c>
    </row>
    <row r="80" spans="1:10" ht="12" customHeight="1" x14ac:dyDescent="0.3">
      <c r="A80" s="16" t="s">
        <v>198</v>
      </c>
      <c r="B80" s="246" t="s">
        <v>199</v>
      </c>
      <c r="C80" s="30" t="s">
        <v>200</v>
      </c>
      <c r="D80" s="49"/>
      <c r="E80" s="213"/>
      <c r="F80" s="247"/>
    </row>
    <row r="81" spans="1:6" ht="12" customHeight="1" x14ac:dyDescent="0.3">
      <c r="A81" s="16" t="s">
        <v>201</v>
      </c>
      <c r="B81" s="127" t="s">
        <v>202</v>
      </c>
      <c r="C81" s="30" t="s">
        <v>203</v>
      </c>
      <c r="D81" s="49">
        <f>SUM(D83:D88)</f>
        <v>12233200</v>
      </c>
      <c r="E81" s="49">
        <f>SUM(E83:E88)</f>
        <v>0</v>
      </c>
      <c r="F81" s="49">
        <f>SUM(F83:F88)</f>
        <v>14868000</v>
      </c>
    </row>
    <row r="82" spans="1:6" ht="12" customHeight="1" x14ac:dyDescent="0.3">
      <c r="A82" s="16" t="s">
        <v>204</v>
      </c>
      <c r="B82" s="29" t="s">
        <v>205</v>
      </c>
      <c r="C82" s="30"/>
      <c r="D82" s="49"/>
      <c r="E82" s="213"/>
      <c r="F82" s="247"/>
    </row>
    <row r="83" spans="1:6" ht="12" customHeight="1" x14ac:dyDescent="0.3">
      <c r="A83" s="16" t="s">
        <v>206</v>
      </c>
      <c r="B83" s="248" t="s">
        <v>207</v>
      </c>
      <c r="C83" s="249"/>
      <c r="D83" s="49"/>
      <c r="E83" s="213"/>
      <c r="F83" s="247"/>
    </row>
    <row r="84" spans="1:6" ht="12" customHeight="1" x14ac:dyDescent="0.3">
      <c r="A84" s="16" t="s">
        <v>208</v>
      </c>
      <c r="B84" s="248" t="s">
        <v>324</v>
      </c>
      <c r="C84" s="250" t="s">
        <v>210</v>
      </c>
      <c r="D84" s="49">
        <v>4630200</v>
      </c>
      <c r="E84" s="213"/>
      <c r="F84" s="49">
        <v>5398430</v>
      </c>
    </row>
    <row r="85" spans="1:6" ht="12" customHeight="1" x14ac:dyDescent="0.3">
      <c r="A85" s="16" t="s">
        <v>211</v>
      </c>
      <c r="B85" s="251" t="s">
        <v>212</v>
      </c>
      <c r="C85" s="252"/>
      <c r="D85" s="49">
        <v>7603000</v>
      </c>
      <c r="E85" s="213"/>
      <c r="F85" s="49">
        <v>9119284</v>
      </c>
    </row>
    <row r="86" spans="1:6" ht="12" customHeight="1" x14ac:dyDescent="0.3">
      <c r="A86" s="32" t="s">
        <v>214</v>
      </c>
      <c r="B86" s="133" t="s">
        <v>215</v>
      </c>
      <c r="C86" s="252"/>
      <c r="D86" s="49"/>
      <c r="E86" s="213"/>
      <c r="F86" s="49">
        <v>350286</v>
      </c>
    </row>
    <row r="87" spans="1:6" ht="12" customHeight="1" x14ac:dyDescent="0.3">
      <c r="A87" s="16" t="s">
        <v>216</v>
      </c>
      <c r="B87" s="133" t="s">
        <v>325</v>
      </c>
      <c r="C87" s="252"/>
      <c r="D87" s="49"/>
      <c r="E87" s="213"/>
      <c r="F87" s="49"/>
    </row>
    <row r="88" spans="1:6" ht="12" customHeight="1" x14ac:dyDescent="0.3">
      <c r="A88" s="136" t="s">
        <v>218</v>
      </c>
      <c r="B88" s="137" t="s">
        <v>219</v>
      </c>
      <c r="C88" s="251" t="s">
        <v>213</v>
      </c>
      <c r="D88" s="111"/>
      <c r="E88" s="230"/>
      <c r="F88" s="247"/>
    </row>
    <row r="89" spans="1:6" ht="12" customHeight="1" x14ac:dyDescent="0.3">
      <c r="A89" s="12" t="s">
        <v>17</v>
      </c>
      <c r="B89" s="138" t="s">
        <v>220</v>
      </c>
      <c r="C89" s="138"/>
      <c r="D89" s="51">
        <f>+D90+D91+D92</f>
        <v>0</v>
      </c>
      <c r="E89" s="51">
        <f>+E90+E91+E92</f>
        <v>0</v>
      </c>
      <c r="F89" s="51">
        <f>+F90+F91+F92</f>
        <v>0</v>
      </c>
    </row>
    <row r="90" spans="1:6" ht="12" customHeight="1" x14ac:dyDescent="0.3">
      <c r="A90" s="43" t="s">
        <v>19</v>
      </c>
      <c r="B90" s="29" t="s">
        <v>221</v>
      </c>
      <c r="C90" s="44" t="s">
        <v>222</v>
      </c>
      <c r="D90" s="139"/>
      <c r="E90" s="212"/>
      <c r="F90" s="253"/>
    </row>
    <row r="91" spans="1:6" ht="12" customHeight="1" x14ac:dyDescent="0.3">
      <c r="A91" s="43" t="s">
        <v>27</v>
      </c>
      <c r="B91" s="125" t="s">
        <v>223</v>
      </c>
      <c r="C91" s="125" t="s">
        <v>224</v>
      </c>
      <c r="D91" s="31"/>
      <c r="E91" s="195"/>
      <c r="F91" s="247"/>
    </row>
    <row r="92" spans="1:6" ht="12" customHeight="1" x14ac:dyDescent="0.3">
      <c r="A92" s="43" t="s">
        <v>29</v>
      </c>
      <c r="B92" s="57" t="s">
        <v>225</v>
      </c>
      <c r="C92" s="57" t="s">
        <v>226</v>
      </c>
      <c r="D92" s="31"/>
      <c r="E92" s="195"/>
      <c r="F92" s="247"/>
    </row>
    <row r="93" spans="1:6" ht="12" customHeight="1" x14ac:dyDescent="0.3">
      <c r="A93" s="43" t="s">
        <v>32</v>
      </c>
      <c r="B93" s="57" t="s">
        <v>227</v>
      </c>
      <c r="C93" s="57" t="s">
        <v>228</v>
      </c>
      <c r="D93" s="31"/>
      <c r="E93" s="195"/>
      <c r="F93" s="247"/>
    </row>
    <row r="94" spans="1:6" ht="12" customHeight="1" x14ac:dyDescent="0.3">
      <c r="A94" s="43" t="s">
        <v>229</v>
      </c>
      <c r="B94" s="57" t="s">
        <v>230</v>
      </c>
      <c r="C94" s="57" t="s">
        <v>231</v>
      </c>
      <c r="D94" s="31"/>
      <c r="E94" s="195"/>
      <c r="F94" s="247"/>
    </row>
    <row r="95" spans="1:6" ht="15.75" customHeight="1" x14ac:dyDescent="0.3">
      <c r="A95" s="43" t="s">
        <v>232</v>
      </c>
      <c r="B95" s="57" t="s">
        <v>326</v>
      </c>
      <c r="C95" s="252"/>
      <c r="D95" s="31"/>
      <c r="E95" s="195"/>
      <c r="F95" s="247"/>
    </row>
    <row r="96" spans="1:6" ht="12" customHeight="1" x14ac:dyDescent="0.3">
      <c r="A96" s="43" t="s">
        <v>234</v>
      </c>
      <c r="B96" s="140" t="s">
        <v>235</v>
      </c>
      <c r="C96" s="252"/>
      <c r="D96" s="31"/>
      <c r="E96" s="195"/>
      <c r="F96" s="247"/>
    </row>
    <row r="97" spans="1:10" ht="12" customHeight="1" x14ac:dyDescent="0.3">
      <c r="A97" s="43" t="s">
        <v>236</v>
      </c>
      <c r="B97" s="140" t="s">
        <v>237</v>
      </c>
      <c r="C97" s="252"/>
      <c r="D97" s="31"/>
      <c r="E97" s="195"/>
      <c r="F97" s="247"/>
    </row>
    <row r="98" spans="1:10" ht="12" customHeight="1" x14ac:dyDescent="0.3">
      <c r="A98" s="43" t="s">
        <v>238</v>
      </c>
      <c r="B98" s="140" t="s">
        <v>239</v>
      </c>
      <c r="C98" s="254"/>
      <c r="D98" s="31"/>
      <c r="E98" s="195"/>
      <c r="F98" s="247"/>
    </row>
    <row r="99" spans="1:10" ht="24" customHeight="1" x14ac:dyDescent="0.3">
      <c r="A99" s="32" t="s">
        <v>240</v>
      </c>
      <c r="B99" s="141" t="s">
        <v>241</v>
      </c>
      <c r="C99" s="142"/>
      <c r="D99" s="49"/>
      <c r="E99" s="213"/>
      <c r="F99" s="247"/>
    </row>
    <row r="100" spans="1:10" ht="12" customHeight="1" x14ac:dyDescent="0.3">
      <c r="A100" s="12" t="s">
        <v>34</v>
      </c>
      <c r="B100" s="197" t="s">
        <v>242</v>
      </c>
      <c r="C100" s="255"/>
      <c r="D100" s="74">
        <f>+D101+D102</f>
        <v>6000000</v>
      </c>
      <c r="E100" s="74">
        <f>+E101+E102</f>
        <v>0</v>
      </c>
      <c r="F100" s="74">
        <f>+F101+F102</f>
        <v>23482757</v>
      </c>
    </row>
    <row r="101" spans="1:10" ht="12" customHeight="1" x14ac:dyDescent="0.3">
      <c r="A101" s="43" t="s">
        <v>36</v>
      </c>
      <c r="B101" s="44" t="s">
        <v>243</v>
      </c>
      <c r="C101" s="45" t="s">
        <v>244</v>
      </c>
      <c r="D101" s="139">
        <v>6000000</v>
      </c>
      <c r="E101" s="212"/>
      <c r="F101" s="139">
        <v>23482757</v>
      </c>
    </row>
    <row r="102" spans="1:10" ht="12" customHeight="1" x14ac:dyDescent="0.3">
      <c r="A102" s="47" t="s">
        <v>39</v>
      </c>
      <c r="B102" s="125" t="s">
        <v>245</v>
      </c>
      <c r="C102" s="142"/>
      <c r="D102" s="49"/>
      <c r="E102" s="213"/>
      <c r="F102" s="247"/>
    </row>
    <row r="103" spans="1:10" s="257" customFormat="1" ht="12" customHeight="1" x14ac:dyDescent="0.25">
      <c r="A103" s="96" t="s">
        <v>246</v>
      </c>
      <c r="B103" s="97" t="s">
        <v>327</v>
      </c>
      <c r="C103" s="88"/>
      <c r="D103" s="221"/>
      <c r="E103" s="222"/>
      <c r="F103" s="256"/>
      <c r="I103" s="147"/>
      <c r="J103" s="147"/>
    </row>
    <row r="104" spans="1:10" ht="12" customHeight="1" x14ac:dyDescent="0.3">
      <c r="A104" s="148" t="s">
        <v>63</v>
      </c>
      <c r="B104" s="149" t="s">
        <v>248</v>
      </c>
      <c r="C104" s="113"/>
      <c r="D104" s="123">
        <f>+D76+D89+D100+D103</f>
        <v>297800299</v>
      </c>
      <c r="E104" s="123">
        <f>+E76+E89+E100+E103</f>
        <v>0</v>
      </c>
      <c r="F104" s="123">
        <f>+F76+F89+F100+F103</f>
        <v>342173641</v>
      </c>
    </row>
    <row r="105" spans="1:10" ht="12" customHeight="1" x14ac:dyDescent="0.3">
      <c r="A105" s="96" t="s">
        <v>83</v>
      </c>
      <c r="B105" s="13" t="s">
        <v>249</v>
      </c>
      <c r="C105" s="258"/>
      <c r="D105" s="51">
        <f>+D106+D114</f>
        <v>5477901</v>
      </c>
      <c r="E105" s="51">
        <f>+E106+E114</f>
        <v>0</v>
      </c>
      <c r="F105" s="51">
        <f>+F106+F114</f>
        <v>5477901</v>
      </c>
    </row>
    <row r="106" spans="1:10" ht="12" customHeight="1" x14ac:dyDescent="0.3">
      <c r="A106" s="151" t="s">
        <v>85</v>
      </c>
      <c r="B106" s="259" t="s">
        <v>328</v>
      </c>
      <c r="C106" s="260"/>
      <c r="D106" s="261">
        <f>+D107+D108+D109+D110+D111+D112+D113</f>
        <v>5477901</v>
      </c>
      <c r="E106" s="261">
        <f>+E107+E108+E109+E110+E111+E112+E113</f>
        <v>0</v>
      </c>
      <c r="F106" s="261">
        <f>+F107+F108+F109+F110+F111+F112+F113</f>
        <v>5477901</v>
      </c>
    </row>
    <row r="107" spans="1:10" ht="12" customHeight="1" x14ac:dyDescent="0.3">
      <c r="A107" s="154" t="s">
        <v>88</v>
      </c>
      <c r="B107" s="21" t="s">
        <v>251</v>
      </c>
      <c r="C107" s="18" t="s">
        <v>253</v>
      </c>
      <c r="D107" s="155"/>
      <c r="E107" s="262"/>
      <c r="F107" s="247"/>
    </row>
    <row r="108" spans="1:10" ht="12" customHeight="1" x14ac:dyDescent="0.3">
      <c r="A108" s="101" t="s">
        <v>91</v>
      </c>
      <c r="B108" s="57" t="s">
        <v>252</v>
      </c>
      <c r="C108" s="58" t="s">
        <v>255</v>
      </c>
      <c r="D108" s="156"/>
      <c r="E108" s="263"/>
      <c r="F108" s="247"/>
    </row>
    <row r="109" spans="1:10" ht="12" customHeight="1" x14ac:dyDescent="0.3">
      <c r="A109" s="101" t="s">
        <v>93</v>
      </c>
      <c r="B109" s="57" t="s">
        <v>254</v>
      </c>
      <c r="C109" s="58" t="s">
        <v>257</v>
      </c>
      <c r="D109" s="156"/>
      <c r="E109" s="263"/>
      <c r="F109" s="247"/>
    </row>
    <row r="110" spans="1:10" ht="12" customHeight="1" x14ac:dyDescent="0.3">
      <c r="A110" s="101" t="s">
        <v>95</v>
      </c>
      <c r="B110" s="57" t="s">
        <v>256</v>
      </c>
      <c r="C110" s="58" t="s">
        <v>259</v>
      </c>
      <c r="D110" s="156"/>
      <c r="E110" s="263"/>
      <c r="F110" s="247"/>
    </row>
    <row r="111" spans="1:10" ht="12" customHeight="1" x14ac:dyDescent="0.3">
      <c r="A111" s="101" t="s">
        <v>97</v>
      </c>
      <c r="B111" s="57" t="s">
        <v>258</v>
      </c>
      <c r="C111" s="58" t="s">
        <v>261</v>
      </c>
      <c r="D111" s="156"/>
      <c r="E111" s="263"/>
      <c r="F111" s="247"/>
    </row>
    <row r="112" spans="1:10" ht="12" customHeight="1" x14ac:dyDescent="0.3">
      <c r="A112" s="101" t="s">
        <v>99</v>
      </c>
      <c r="B112" s="57" t="s">
        <v>260</v>
      </c>
      <c r="C112" s="63"/>
      <c r="D112" s="156"/>
      <c r="E112" s="263"/>
      <c r="F112" s="247"/>
    </row>
    <row r="113" spans="1:10" ht="12" customHeight="1" x14ac:dyDescent="0.3">
      <c r="A113" s="157" t="s">
        <v>101</v>
      </c>
      <c r="B113" s="81" t="s">
        <v>329</v>
      </c>
      <c r="C113" s="264"/>
      <c r="D113" s="265">
        <v>5477901</v>
      </c>
      <c r="E113" s="266"/>
      <c r="F113" s="265">
        <v>5477901</v>
      </c>
    </row>
    <row r="114" spans="1:10" ht="12" customHeight="1" x14ac:dyDescent="0.3">
      <c r="A114" s="151" t="s">
        <v>103</v>
      </c>
      <c r="B114" s="259" t="s">
        <v>330</v>
      </c>
      <c r="C114" s="267"/>
      <c r="D114" s="261">
        <f>+D115+D116+D117+D118+D119+D120+D121+D122</f>
        <v>0</v>
      </c>
      <c r="E114" s="261">
        <f>+E115+E116+E117+E118+E119+E120+E121+E122</f>
        <v>0</v>
      </c>
      <c r="F114" s="261">
        <f>+F115+F116+F117+F118+F119+F120+F121+F122</f>
        <v>0</v>
      </c>
    </row>
    <row r="115" spans="1:10" ht="12" customHeight="1" x14ac:dyDescent="0.3">
      <c r="A115" s="154" t="s">
        <v>106</v>
      </c>
      <c r="B115" s="21" t="s">
        <v>251</v>
      </c>
      <c r="C115" s="18"/>
      <c r="D115" s="155"/>
      <c r="E115" s="262"/>
      <c r="F115" s="247"/>
    </row>
    <row r="116" spans="1:10" ht="12" customHeight="1" x14ac:dyDescent="0.3">
      <c r="A116" s="101" t="s">
        <v>108</v>
      </c>
      <c r="B116" s="57" t="s">
        <v>331</v>
      </c>
      <c r="C116" s="58" t="s">
        <v>169</v>
      </c>
      <c r="D116" s="156"/>
      <c r="E116" s="263"/>
      <c r="F116" s="247"/>
    </row>
    <row r="117" spans="1:10" ht="12" customHeight="1" x14ac:dyDescent="0.3">
      <c r="A117" s="101" t="s">
        <v>110</v>
      </c>
      <c r="B117" s="57" t="s">
        <v>254</v>
      </c>
      <c r="C117" s="58" t="s">
        <v>172</v>
      </c>
      <c r="D117" s="156"/>
      <c r="E117" s="263"/>
      <c r="F117" s="247"/>
    </row>
    <row r="118" spans="1:10" ht="12" customHeight="1" x14ac:dyDescent="0.3">
      <c r="A118" s="101" t="s">
        <v>112</v>
      </c>
      <c r="B118" s="57" t="s">
        <v>265</v>
      </c>
      <c r="C118" s="58" t="s">
        <v>166</v>
      </c>
      <c r="D118" s="156"/>
      <c r="E118" s="263"/>
      <c r="F118" s="247"/>
    </row>
    <row r="119" spans="1:10" ht="12" customHeight="1" x14ac:dyDescent="0.3">
      <c r="A119" s="101" t="s">
        <v>114</v>
      </c>
      <c r="B119" s="57" t="s">
        <v>266</v>
      </c>
      <c r="C119" s="58"/>
      <c r="D119" s="156"/>
      <c r="E119" s="263"/>
      <c r="F119" s="247"/>
    </row>
    <row r="120" spans="1:10" ht="12" customHeight="1" x14ac:dyDescent="0.3">
      <c r="A120" s="101" t="s">
        <v>267</v>
      </c>
      <c r="B120" s="57" t="s">
        <v>268</v>
      </c>
      <c r="C120" s="58" t="s">
        <v>269</v>
      </c>
      <c r="D120" s="156"/>
      <c r="E120" s="263"/>
      <c r="F120" s="247"/>
    </row>
    <row r="121" spans="1:10" ht="12" customHeight="1" x14ac:dyDescent="0.3">
      <c r="A121" s="101" t="s">
        <v>270</v>
      </c>
      <c r="B121" s="57" t="s">
        <v>271</v>
      </c>
      <c r="C121" s="58" t="s">
        <v>155</v>
      </c>
      <c r="D121" s="156"/>
      <c r="E121" s="263"/>
      <c r="F121" s="247"/>
    </row>
    <row r="122" spans="1:10" ht="12" customHeight="1" x14ac:dyDescent="0.3">
      <c r="A122" s="157" t="s">
        <v>272</v>
      </c>
      <c r="B122" s="85" t="s">
        <v>273</v>
      </c>
      <c r="C122" s="85"/>
      <c r="D122" s="161"/>
      <c r="E122" s="266"/>
      <c r="F122" s="247"/>
    </row>
    <row r="123" spans="1:10" ht="12" customHeight="1" x14ac:dyDescent="0.3">
      <c r="A123" s="96" t="s">
        <v>274</v>
      </c>
      <c r="B123" s="232" t="s">
        <v>275</v>
      </c>
      <c r="C123" s="268"/>
      <c r="D123" s="269">
        <f>+D104+D105</f>
        <v>303278200</v>
      </c>
      <c r="E123" s="269">
        <f>+E104+E105</f>
        <v>0</v>
      </c>
      <c r="F123" s="269">
        <f>+F104+F105</f>
        <v>347651542</v>
      </c>
    </row>
    <row r="124" spans="1:10" ht="15" customHeight="1" x14ac:dyDescent="0.3">
      <c r="A124" s="96" t="s">
        <v>124</v>
      </c>
      <c r="B124" s="232" t="s">
        <v>276</v>
      </c>
      <c r="C124" s="268"/>
      <c r="D124" s="270"/>
      <c r="E124" s="271"/>
      <c r="F124" s="247"/>
      <c r="G124" s="272"/>
      <c r="H124" s="272"/>
    </row>
    <row r="125" spans="1:10" s="194" customFormat="1" ht="12.9" customHeight="1" x14ac:dyDescent="0.25">
      <c r="A125" s="166" t="s">
        <v>277</v>
      </c>
      <c r="B125" s="234" t="s">
        <v>278</v>
      </c>
      <c r="C125" s="198"/>
      <c r="D125" s="74">
        <f>+D123+D124</f>
        <v>303278200</v>
      </c>
      <c r="E125" s="74">
        <f>+E123+E124</f>
        <v>0</v>
      </c>
      <c r="F125" s="74">
        <f>+F123+F124</f>
        <v>347651542</v>
      </c>
      <c r="I125" s="3"/>
      <c r="J125" s="3"/>
    </row>
    <row r="126" spans="1:10" ht="7.5" customHeight="1" x14ac:dyDescent="0.3">
      <c r="A126" s="273"/>
      <c r="B126" s="273"/>
      <c r="C126" s="274"/>
      <c r="D126" s="275"/>
    </row>
    <row r="127" spans="1:10" ht="15.75" customHeight="1" x14ac:dyDescent="0.3">
      <c r="A127" s="331" t="s">
        <v>279</v>
      </c>
      <c r="B127" s="331"/>
      <c r="C127" s="331"/>
      <c r="D127" s="331"/>
    </row>
    <row r="128" spans="1:10" ht="15" customHeight="1" x14ac:dyDescent="0.3">
      <c r="A128" s="329" t="s">
        <v>280</v>
      </c>
      <c r="B128" s="329"/>
      <c r="C128" s="274"/>
      <c r="D128" s="189" t="s">
        <v>2</v>
      </c>
    </row>
    <row r="129" spans="1:6" ht="13.5" customHeight="1" x14ac:dyDescent="0.3">
      <c r="A129" s="12">
        <v>1</v>
      </c>
      <c r="B129" s="276" t="s">
        <v>281</v>
      </c>
      <c r="C129" s="277"/>
      <c r="D129" s="74">
        <f>+D54-D104</f>
        <v>-9011930</v>
      </c>
      <c r="E129" s="74">
        <f>+E54-E104</f>
        <v>0</v>
      </c>
      <c r="F129" s="74">
        <f>+F54-F104</f>
        <v>26417938</v>
      </c>
    </row>
    <row r="130" spans="1:6" ht="7.5" customHeight="1" x14ac:dyDescent="0.3"/>
  </sheetData>
  <sheetProtection selectLockedCells="1" selectUnlockedCells="1"/>
  <mergeCells count="6">
    <mergeCell ref="A128:B128"/>
    <mergeCell ref="A1:D1"/>
    <mergeCell ref="A2:B2"/>
    <mergeCell ref="A72:D72"/>
    <mergeCell ref="A73:B73"/>
    <mergeCell ref="A127:D127"/>
  </mergeCells>
  <printOptions horizontalCentered="1"/>
  <pageMargins left="0.78749999999999998" right="0.78749999999999998" top="1.4569444444444444" bottom="0.86597222222222225" header="0.78749999999999998" footer="0.51180555555555551"/>
  <pageSetup paperSize="9" scale="71" firstPageNumber="0" orientation="portrait" horizontalDpi="300" verticalDpi="300" r:id="rId1"/>
  <headerFooter alignWithMargins="0">
    <oddHeader>&amp;C&amp;"Times New Roman CE,Félkövér"&amp;12Dég Község Önkormányzat
2019. ÉVI KÖLTSÉGVETÉS
KÖTELEZŐ FELADATAINAK MÉRLEGE &amp;R&amp;11 1.2. melléklet 
a 7/2020. (IV.30)
 önkormányzati rendelethez</oddHeader>
  </headerFooter>
  <rowBreaks count="1" manualBreakCount="1">
    <brk id="7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1"/>
  <sheetViews>
    <sheetView view="pageLayout" zoomScaleNormal="150" zoomScaleSheetLayoutView="100" workbookViewId="0">
      <selection activeCell="H1" sqref="H1"/>
    </sheetView>
  </sheetViews>
  <sheetFormatPr defaultColWidth="8" defaultRowHeight="15.75" customHeight="1" x14ac:dyDescent="0.3"/>
  <cols>
    <col min="1" max="1" width="7" style="185" customWidth="1"/>
    <col min="2" max="2" width="55.109375" style="185" customWidth="1"/>
    <col min="3" max="3" width="8.6640625" style="185" customWidth="1"/>
    <col min="4" max="4" width="10.6640625" style="186" customWidth="1"/>
    <col min="5" max="5" width="8" style="187" hidden="1" customWidth="1"/>
    <col min="6" max="6" width="10.88671875" style="187" customWidth="1"/>
    <col min="7" max="7" width="9.33203125" style="333" customWidth="1"/>
    <col min="8" max="16384" width="8" style="187"/>
  </cols>
  <sheetData>
    <row r="1" spans="1:7" ht="15.9" customHeight="1" x14ac:dyDescent="0.3">
      <c r="A1" s="328" t="s">
        <v>0</v>
      </c>
      <c r="B1" s="328"/>
      <c r="C1" s="328"/>
      <c r="D1" s="328"/>
      <c r="G1" s="332"/>
    </row>
    <row r="2" spans="1:7" ht="15.9" customHeight="1" x14ac:dyDescent="0.3">
      <c r="A2" s="329" t="s">
        <v>1</v>
      </c>
      <c r="B2" s="329"/>
      <c r="D2" s="278"/>
      <c r="E2" s="278"/>
      <c r="F2" s="278" t="s">
        <v>2</v>
      </c>
      <c r="G2" s="332"/>
    </row>
    <row r="3" spans="1:7" ht="25.35" customHeight="1" x14ac:dyDescent="0.3">
      <c r="A3" s="190" t="s">
        <v>3</v>
      </c>
      <c r="B3" s="191" t="s">
        <v>4</v>
      </c>
      <c r="C3" s="191" t="s">
        <v>5</v>
      </c>
      <c r="D3" s="191" t="s">
        <v>6</v>
      </c>
      <c r="E3" s="243" t="s">
        <v>7</v>
      </c>
      <c r="F3" s="279" t="s">
        <v>7</v>
      </c>
      <c r="G3" s="332" t="s">
        <v>8</v>
      </c>
    </row>
    <row r="4" spans="1:7" s="1" customFormat="1" ht="12" customHeight="1" x14ac:dyDescent="0.2">
      <c r="A4" s="6" t="s">
        <v>9</v>
      </c>
      <c r="B4" s="7" t="s">
        <v>10</v>
      </c>
      <c r="C4" s="7" t="s">
        <v>11</v>
      </c>
      <c r="D4" s="7" t="s">
        <v>12</v>
      </c>
      <c r="E4" s="193" t="s">
        <v>13</v>
      </c>
      <c r="F4" s="207" t="s">
        <v>13</v>
      </c>
      <c r="G4" s="332" t="s">
        <v>14</v>
      </c>
    </row>
    <row r="5" spans="1:7" s="194" customFormat="1" ht="12" customHeight="1" x14ac:dyDescent="0.25">
      <c r="A5" s="8" t="s">
        <v>15</v>
      </c>
      <c r="B5" s="9" t="s">
        <v>16</v>
      </c>
      <c r="C5" s="10"/>
      <c r="D5" s="123">
        <f>+D6+D13+D22</f>
        <v>0</v>
      </c>
      <c r="E5" s="123">
        <f>+E6+E13+E22</f>
        <v>0</v>
      </c>
      <c r="F5" s="123">
        <f>+F6+F13+F22</f>
        <v>0</v>
      </c>
      <c r="G5" s="332">
        <f>+G6+G13+G22</f>
        <v>0</v>
      </c>
    </row>
    <row r="6" spans="1:7" s="194" customFormat="1" ht="12" customHeight="1" x14ac:dyDescent="0.25">
      <c r="A6" s="12" t="s">
        <v>17</v>
      </c>
      <c r="B6" s="13" t="s">
        <v>18</v>
      </c>
      <c r="C6" s="14"/>
      <c r="D6" s="51">
        <f>+D7+D10+D11+D12</f>
        <v>0</v>
      </c>
      <c r="E6" s="51">
        <f>+E7+E10+E11+E12</f>
        <v>0</v>
      </c>
      <c r="F6" s="51">
        <f>+F7+F10+F11+F12</f>
        <v>0</v>
      </c>
      <c r="G6" s="332">
        <f>+G7+G10+G11+G12</f>
        <v>0</v>
      </c>
    </row>
    <row r="7" spans="1:7" s="194" customFormat="1" ht="12" customHeight="1" x14ac:dyDescent="0.25">
      <c r="A7" s="16" t="s">
        <v>19</v>
      </c>
      <c r="B7" s="17" t="s">
        <v>20</v>
      </c>
      <c r="C7" s="18"/>
      <c r="D7" s="31"/>
      <c r="E7" s="195"/>
      <c r="F7" s="200"/>
      <c r="G7" s="332"/>
    </row>
    <row r="8" spans="1:7" s="194" customFormat="1" ht="12" customHeight="1" x14ac:dyDescent="0.25">
      <c r="A8" s="16"/>
      <c r="B8" s="20" t="s">
        <v>22</v>
      </c>
      <c r="C8" s="18" t="s">
        <v>23</v>
      </c>
      <c r="D8" s="31"/>
      <c r="E8" s="195"/>
      <c r="F8" s="200"/>
      <c r="G8" s="332"/>
    </row>
    <row r="9" spans="1:7" s="194" customFormat="1" ht="12" customHeight="1" x14ac:dyDescent="0.25">
      <c r="A9" s="16"/>
      <c r="B9" s="20" t="s">
        <v>25</v>
      </c>
      <c r="C9" s="18" t="s">
        <v>26</v>
      </c>
      <c r="D9" s="31"/>
      <c r="E9" s="195"/>
      <c r="F9" s="200"/>
      <c r="G9" s="332"/>
    </row>
    <row r="10" spans="1:7" s="194" customFormat="1" ht="12" customHeight="1" x14ac:dyDescent="0.25">
      <c r="A10" s="16" t="s">
        <v>27</v>
      </c>
      <c r="B10" s="21" t="s">
        <v>28</v>
      </c>
      <c r="C10" s="18"/>
      <c r="D10" s="31"/>
      <c r="E10" s="195"/>
      <c r="F10" s="200"/>
      <c r="G10" s="332"/>
    </row>
    <row r="11" spans="1:7" s="194" customFormat="1" ht="12" customHeight="1" x14ac:dyDescent="0.25">
      <c r="A11" s="16" t="s">
        <v>29</v>
      </c>
      <c r="B11" s="21" t="s">
        <v>30</v>
      </c>
      <c r="C11" s="18" t="s">
        <v>31</v>
      </c>
      <c r="D11" s="31"/>
      <c r="E11" s="195"/>
      <c r="F11" s="200"/>
      <c r="G11" s="332"/>
    </row>
    <row r="12" spans="1:7" s="194" customFormat="1" ht="12" customHeight="1" x14ac:dyDescent="0.25">
      <c r="A12" s="16" t="s">
        <v>32</v>
      </c>
      <c r="B12" s="22" t="s">
        <v>302</v>
      </c>
      <c r="D12" s="31"/>
      <c r="E12" s="195"/>
      <c r="F12" s="200"/>
      <c r="G12" s="332"/>
    </row>
    <row r="13" spans="1:7" s="194" customFormat="1" ht="12" customHeight="1" x14ac:dyDescent="0.25">
      <c r="A13" s="12" t="s">
        <v>34</v>
      </c>
      <c r="B13" s="9" t="s">
        <v>35</v>
      </c>
      <c r="C13" s="7"/>
      <c r="D13" s="51">
        <f>+D14+D15+D16+D17+D18+D19+D20+D21</f>
        <v>0</v>
      </c>
      <c r="E13" s="51">
        <f>+E14+E15+E16+E17+E18+E19+E20+E21</f>
        <v>0</v>
      </c>
      <c r="F13" s="51">
        <f>+F14+F15+F16+F17+F18+F19+F20+F21</f>
        <v>0</v>
      </c>
      <c r="G13" s="332">
        <f>+G14+G15+G16+G17+G18+G19+G20+G21</f>
        <v>0</v>
      </c>
    </row>
    <row r="14" spans="1:7" s="194" customFormat="1" ht="12" customHeight="1" x14ac:dyDescent="0.25">
      <c r="A14" s="24" t="s">
        <v>36</v>
      </c>
      <c r="B14" s="25" t="s">
        <v>37</v>
      </c>
      <c r="C14" s="26" t="s">
        <v>38</v>
      </c>
      <c r="D14" s="27"/>
      <c r="E14" s="199"/>
      <c r="F14" s="200"/>
      <c r="G14" s="332"/>
    </row>
    <row r="15" spans="1:7" s="194" customFormat="1" ht="12" customHeight="1" x14ac:dyDescent="0.25">
      <c r="A15" s="16" t="s">
        <v>39</v>
      </c>
      <c r="B15" s="29" t="s">
        <v>40</v>
      </c>
      <c r="C15" s="30" t="s">
        <v>41</v>
      </c>
      <c r="D15" s="31"/>
      <c r="E15" s="195"/>
      <c r="F15" s="200"/>
      <c r="G15" s="332"/>
    </row>
    <row r="16" spans="1:7" s="194" customFormat="1" ht="12" customHeight="1" x14ac:dyDescent="0.25">
      <c r="A16" s="16" t="s">
        <v>42</v>
      </c>
      <c r="B16" s="29" t="s">
        <v>332</v>
      </c>
      <c r="C16" s="30" t="s">
        <v>333</v>
      </c>
      <c r="D16" s="31"/>
      <c r="E16" s="195"/>
      <c r="F16" s="200"/>
      <c r="G16" s="332"/>
    </row>
    <row r="17" spans="1:7" s="194" customFormat="1" ht="12" customHeight="1" x14ac:dyDescent="0.25">
      <c r="A17" s="16" t="s">
        <v>45</v>
      </c>
      <c r="B17" s="29" t="s">
        <v>46</v>
      </c>
      <c r="C17" s="30" t="s">
        <v>47</v>
      </c>
      <c r="D17" s="31"/>
      <c r="E17" s="195"/>
      <c r="F17" s="200"/>
      <c r="G17" s="332"/>
    </row>
    <row r="18" spans="1:7" s="194" customFormat="1" ht="12" customHeight="1" x14ac:dyDescent="0.25">
      <c r="A18" s="32" t="s">
        <v>48</v>
      </c>
      <c r="B18" s="33" t="s">
        <v>334</v>
      </c>
      <c r="C18" s="34" t="s">
        <v>50</v>
      </c>
      <c r="D18" s="135"/>
      <c r="E18" s="201"/>
      <c r="F18" s="200"/>
      <c r="G18" s="332"/>
    </row>
    <row r="19" spans="1:7" s="194" customFormat="1" ht="12" customHeight="1" x14ac:dyDescent="0.25">
      <c r="A19" s="16" t="s">
        <v>51</v>
      </c>
      <c r="B19" s="29" t="s">
        <v>52</v>
      </c>
      <c r="C19" s="30" t="s">
        <v>53</v>
      </c>
      <c r="D19" s="31"/>
      <c r="E19" s="195"/>
      <c r="F19" s="200"/>
      <c r="G19" s="332"/>
    </row>
    <row r="20" spans="1:7" s="194" customFormat="1" ht="12" customHeight="1" x14ac:dyDescent="0.25">
      <c r="A20" s="16" t="s">
        <v>303</v>
      </c>
      <c r="B20" s="29" t="s">
        <v>55</v>
      </c>
      <c r="C20" s="30" t="s">
        <v>304</v>
      </c>
      <c r="D20" s="31"/>
      <c r="E20" s="195"/>
      <c r="F20" s="200"/>
      <c r="G20" s="332"/>
    </row>
    <row r="21" spans="1:7" s="194" customFormat="1" ht="12" customHeight="1" x14ac:dyDescent="0.25">
      <c r="A21" s="203" t="s">
        <v>305</v>
      </c>
      <c r="B21" s="204" t="s">
        <v>306</v>
      </c>
      <c r="C21" s="48" t="s">
        <v>56</v>
      </c>
      <c r="D21" s="205"/>
      <c r="E21" s="206"/>
      <c r="F21" s="219"/>
      <c r="G21" s="332"/>
    </row>
    <row r="22" spans="1:7" s="194" customFormat="1" ht="12" customHeight="1" x14ac:dyDescent="0.25">
      <c r="A22" s="12" t="s">
        <v>60</v>
      </c>
      <c r="B22" s="197" t="s">
        <v>335</v>
      </c>
      <c r="C22" s="207" t="s">
        <v>62</v>
      </c>
      <c r="D22" s="208"/>
      <c r="E22" s="209"/>
      <c r="F22" s="198"/>
      <c r="G22" s="332"/>
    </row>
    <row r="23" spans="1:7" s="194" customFormat="1" ht="12" customHeight="1" x14ac:dyDescent="0.25">
      <c r="A23" s="12" t="s">
        <v>63</v>
      </c>
      <c r="B23" s="9" t="s">
        <v>64</v>
      </c>
      <c r="C23" s="211"/>
      <c r="D23" s="51">
        <f>+D24+D25+D26+D27+D28+D29+D30+D31</f>
        <v>0</v>
      </c>
      <c r="E23" s="51">
        <f>+E24+E25+E26+E27+E28+E29+E30+E31</f>
        <v>0</v>
      </c>
      <c r="F23" s="51">
        <f>+F24+F25+F26+F27+F28+F29+F30+F31</f>
        <v>0</v>
      </c>
      <c r="G23" s="332">
        <f>+G24+G25+G26+G27+G28+G29+G30+G31</f>
        <v>0</v>
      </c>
    </row>
    <row r="24" spans="1:7" s="194" customFormat="1" ht="12" customHeight="1" x14ac:dyDescent="0.25">
      <c r="A24" s="43" t="s">
        <v>65</v>
      </c>
      <c r="B24" s="44" t="s">
        <v>66</v>
      </c>
      <c r="C24" s="45" t="s">
        <v>67</v>
      </c>
      <c r="D24" s="139"/>
      <c r="E24" s="212"/>
      <c r="F24" s="200"/>
      <c r="G24" s="332"/>
    </row>
    <row r="25" spans="1:7" s="194" customFormat="1" ht="12" customHeight="1" x14ac:dyDescent="0.25">
      <c r="A25" s="16" t="s">
        <v>68</v>
      </c>
      <c r="B25" s="29" t="s">
        <v>69</v>
      </c>
      <c r="C25" s="30" t="s">
        <v>70</v>
      </c>
      <c r="D25" s="31"/>
      <c r="E25" s="195"/>
      <c r="F25" s="200"/>
      <c r="G25" s="332"/>
    </row>
    <row r="26" spans="1:7" s="194" customFormat="1" ht="12" customHeight="1" x14ac:dyDescent="0.25">
      <c r="A26" s="16" t="s">
        <v>71</v>
      </c>
      <c r="B26" s="29" t="s">
        <v>307</v>
      </c>
      <c r="C26" s="30" t="s">
        <v>73</v>
      </c>
      <c r="D26" s="31"/>
      <c r="E26" s="195"/>
      <c r="F26" s="200"/>
      <c r="G26" s="332"/>
    </row>
    <row r="27" spans="1:7" s="194" customFormat="1" ht="12" customHeight="1" x14ac:dyDescent="0.25">
      <c r="A27" s="47" t="s">
        <v>74</v>
      </c>
      <c r="B27" s="29" t="s">
        <v>75</v>
      </c>
      <c r="C27" s="48" t="s">
        <v>76</v>
      </c>
      <c r="D27" s="49"/>
      <c r="E27" s="213"/>
      <c r="F27" s="200"/>
      <c r="G27" s="332"/>
    </row>
    <row r="28" spans="1:7" s="194" customFormat="1" ht="12" customHeight="1" x14ac:dyDescent="0.25">
      <c r="A28" s="47" t="s">
        <v>77</v>
      </c>
      <c r="B28" s="29" t="s">
        <v>78</v>
      </c>
      <c r="C28" s="48" t="s">
        <v>79</v>
      </c>
      <c r="D28" s="49"/>
      <c r="E28" s="213"/>
      <c r="F28" s="200"/>
      <c r="G28" s="332"/>
    </row>
    <row r="29" spans="1:7" s="194" customFormat="1" ht="12" customHeight="1" x14ac:dyDescent="0.25">
      <c r="A29" s="16" t="s">
        <v>80</v>
      </c>
      <c r="B29" s="29" t="s">
        <v>309</v>
      </c>
      <c r="C29" s="30" t="s">
        <v>82</v>
      </c>
      <c r="D29" s="31"/>
      <c r="E29" s="195"/>
      <c r="F29" s="200"/>
      <c r="G29" s="332"/>
    </row>
    <row r="30" spans="1:7" s="194" customFormat="1" ht="12" customHeight="1" x14ac:dyDescent="0.25">
      <c r="A30" s="16" t="s">
        <v>336</v>
      </c>
      <c r="B30" s="29" t="s">
        <v>337</v>
      </c>
      <c r="C30" s="280"/>
      <c r="D30" s="31"/>
      <c r="E30" s="195"/>
      <c r="F30" s="200"/>
      <c r="G30" s="332"/>
    </row>
    <row r="31" spans="1:7" s="194" customFormat="1" ht="12" customHeight="1" x14ac:dyDescent="0.25">
      <c r="A31" s="16" t="s">
        <v>338</v>
      </c>
      <c r="B31" s="125" t="s">
        <v>339</v>
      </c>
      <c r="C31" s="280"/>
      <c r="D31" s="31"/>
      <c r="E31" s="195"/>
      <c r="F31" s="200"/>
      <c r="G31" s="332"/>
    </row>
    <row r="32" spans="1:7" s="194" customFormat="1" ht="12" customHeight="1" x14ac:dyDescent="0.25">
      <c r="A32" s="50" t="s">
        <v>83</v>
      </c>
      <c r="B32" s="9" t="s">
        <v>84</v>
      </c>
      <c r="C32" s="7"/>
      <c r="D32" s="51">
        <f>+D33+D39</f>
        <v>636163000</v>
      </c>
      <c r="E32" s="51">
        <f>+E33+E39</f>
        <v>157113000</v>
      </c>
      <c r="F32" s="15">
        <f>+F33+F39</f>
        <v>324504036</v>
      </c>
      <c r="G32" s="332">
        <f>+G33+G39</f>
        <v>157113000</v>
      </c>
    </row>
    <row r="33" spans="1:7" s="194" customFormat="1" ht="12" customHeight="1" x14ac:dyDescent="0.25">
      <c r="A33" s="52" t="s">
        <v>85</v>
      </c>
      <c r="B33" s="53" t="s">
        <v>86</v>
      </c>
      <c r="C33" s="54" t="s">
        <v>87</v>
      </c>
      <c r="D33" s="214">
        <f>+D34+D35+D36+D37+D38</f>
        <v>0</v>
      </c>
      <c r="E33" s="214">
        <f>+E34+E35+E36+E37+E38</f>
        <v>157113000</v>
      </c>
      <c r="F33" s="55">
        <f>+F34+F35+F36+F37+F38</f>
        <v>0</v>
      </c>
      <c r="G33" s="332">
        <f>+G34+G35+G36+G37+G38</f>
        <v>157113000</v>
      </c>
    </row>
    <row r="34" spans="1:7" s="194" customFormat="1" ht="12" customHeight="1" x14ac:dyDescent="0.25">
      <c r="A34" s="56" t="s">
        <v>88</v>
      </c>
      <c r="B34" s="57" t="s">
        <v>89</v>
      </c>
      <c r="C34" s="58" t="s">
        <v>90</v>
      </c>
      <c r="D34" s="31"/>
      <c r="E34" s="195"/>
      <c r="F34" s="200"/>
      <c r="G34" s="332"/>
    </row>
    <row r="35" spans="1:7" s="194" customFormat="1" ht="12" customHeight="1" x14ac:dyDescent="0.25">
      <c r="A35" s="56" t="s">
        <v>91</v>
      </c>
      <c r="B35" s="57" t="s">
        <v>92</v>
      </c>
      <c r="C35" s="58" t="s">
        <v>90</v>
      </c>
      <c r="D35" s="31"/>
      <c r="E35" s="195"/>
      <c r="F35" s="200"/>
      <c r="G35" s="332"/>
    </row>
    <row r="36" spans="1:7" s="194" customFormat="1" ht="12" customHeight="1" x14ac:dyDescent="0.25">
      <c r="A36" s="56" t="s">
        <v>93</v>
      </c>
      <c r="B36" s="57" t="s">
        <v>313</v>
      </c>
      <c r="C36" s="58" t="s">
        <v>90</v>
      </c>
      <c r="D36" s="31"/>
      <c r="E36" s="195"/>
      <c r="F36" s="200"/>
      <c r="G36" s="332"/>
    </row>
    <row r="37" spans="1:7" s="194" customFormat="1" ht="12" customHeight="1" x14ac:dyDescent="0.25">
      <c r="A37" s="56" t="s">
        <v>95</v>
      </c>
      <c r="B37" s="57" t="s">
        <v>340</v>
      </c>
      <c r="C37" s="58" t="s">
        <v>90</v>
      </c>
      <c r="D37" s="31"/>
      <c r="E37" s="195"/>
      <c r="F37" s="200"/>
      <c r="G37" s="332"/>
    </row>
    <row r="38" spans="1:7" s="194" customFormat="1" ht="12" customHeight="1" x14ac:dyDescent="0.25">
      <c r="A38" s="56" t="s">
        <v>97</v>
      </c>
      <c r="B38" s="57" t="s">
        <v>341</v>
      </c>
      <c r="C38" s="58"/>
      <c r="D38" s="31"/>
      <c r="E38" s="31">
        <v>157113000</v>
      </c>
      <c r="F38" s="19"/>
      <c r="G38" s="332">
        <v>157113000</v>
      </c>
    </row>
    <row r="39" spans="1:7" s="194" customFormat="1" ht="12" customHeight="1" x14ac:dyDescent="0.25">
      <c r="A39" s="56" t="s">
        <v>103</v>
      </c>
      <c r="B39" s="60" t="s">
        <v>104</v>
      </c>
      <c r="C39" s="61" t="s">
        <v>105</v>
      </c>
      <c r="D39" s="106">
        <f>+D40+D41+D42+D43+D44</f>
        <v>636163000</v>
      </c>
      <c r="E39" s="106">
        <f>+E40+E41+E42+E43+E44</f>
        <v>0</v>
      </c>
      <c r="F39" s="106">
        <f>+F40+F41+F42+F43+F44</f>
        <v>324504036</v>
      </c>
      <c r="G39" s="332"/>
    </row>
    <row r="40" spans="1:7" s="194" customFormat="1" ht="12" customHeight="1" x14ac:dyDescent="0.25">
      <c r="A40" s="56" t="s">
        <v>106</v>
      </c>
      <c r="B40" s="57" t="s">
        <v>89</v>
      </c>
      <c r="C40" s="58" t="s">
        <v>107</v>
      </c>
      <c r="D40" s="31"/>
      <c r="E40" s="195"/>
      <c r="F40" s="200"/>
      <c r="G40" s="332"/>
    </row>
    <row r="41" spans="1:7" s="194" customFormat="1" ht="12" customHeight="1" x14ac:dyDescent="0.25">
      <c r="A41" s="56" t="s">
        <v>108</v>
      </c>
      <c r="B41" s="57" t="s">
        <v>109</v>
      </c>
      <c r="C41" s="58" t="s">
        <v>107</v>
      </c>
      <c r="D41" s="31"/>
      <c r="E41" s="195"/>
      <c r="F41" s="200"/>
      <c r="G41" s="332"/>
    </row>
    <row r="42" spans="1:7" s="194" customFormat="1" ht="12" customHeight="1" x14ac:dyDescent="0.25">
      <c r="A42" s="56" t="s">
        <v>110</v>
      </c>
      <c r="B42" s="57" t="s">
        <v>313</v>
      </c>
      <c r="C42" s="63" t="s">
        <v>107</v>
      </c>
      <c r="D42" s="31"/>
      <c r="E42" s="195"/>
      <c r="F42" s="200"/>
      <c r="G42" s="332"/>
    </row>
    <row r="43" spans="1:7" s="194" customFormat="1" ht="12" customHeight="1" x14ac:dyDescent="0.25">
      <c r="A43" s="56" t="s">
        <v>112</v>
      </c>
      <c r="B43" s="217" t="s">
        <v>340</v>
      </c>
      <c r="C43" s="66" t="s">
        <v>107</v>
      </c>
      <c r="D43" s="31"/>
      <c r="E43" s="195"/>
      <c r="F43" s="200"/>
      <c r="G43" s="332"/>
    </row>
    <row r="44" spans="1:7" s="194" customFormat="1" ht="12" customHeight="1" x14ac:dyDescent="0.25">
      <c r="A44" s="68" t="s">
        <v>114</v>
      </c>
      <c r="B44" s="218" t="s">
        <v>115</v>
      </c>
      <c r="C44" s="70" t="s">
        <v>107</v>
      </c>
      <c r="D44" s="49">
        <v>636163000</v>
      </c>
      <c r="E44" s="213"/>
      <c r="F44" s="49">
        <v>324504036</v>
      </c>
      <c r="G44" s="332"/>
    </row>
    <row r="45" spans="1:7" s="194" customFormat="1" ht="12" customHeight="1" x14ac:dyDescent="0.25">
      <c r="A45" s="12" t="s">
        <v>116</v>
      </c>
      <c r="B45" s="72" t="s">
        <v>117</v>
      </c>
      <c r="C45" s="198"/>
      <c r="D45" s="74">
        <f>+D46+D47</f>
        <v>0</v>
      </c>
      <c r="E45" s="74">
        <f>+E46+E47</f>
        <v>0</v>
      </c>
      <c r="F45" s="74">
        <f>+F46+F47</f>
        <v>0</v>
      </c>
      <c r="G45" s="332">
        <f>+G46+G47</f>
        <v>0</v>
      </c>
    </row>
    <row r="46" spans="1:7" s="194" customFormat="1" ht="12" customHeight="1" x14ac:dyDescent="0.25">
      <c r="A46" s="43" t="s">
        <v>118</v>
      </c>
      <c r="B46" s="21" t="s">
        <v>119</v>
      </c>
      <c r="C46" s="18" t="s">
        <v>120</v>
      </c>
      <c r="D46" s="139"/>
      <c r="E46" s="212"/>
      <c r="F46" s="200"/>
      <c r="G46" s="332"/>
    </row>
    <row r="47" spans="1:7" s="194" customFormat="1" ht="12" customHeight="1" x14ac:dyDescent="0.25">
      <c r="A47" s="32" t="s">
        <v>121</v>
      </c>
      <c r="B47" s="109" t="s">
        <v>122</v>
      </c>
      <c r="C47" s="63" t="s">
        <v>123</v>
      </c>
      <c r="D47" s="135"/>
      <c r="E47" s="201"/>
      <c r="F47" s="200"/>
      <c r="G47" s="332"/>
    </row>
    <row r="48" spans="1:7" s="194" customFormat="1" ht="12" customHeight="1" x14ac:dyDescent="0.25">
      <c r="A48" s="12" t="s">
        <v>124</v>
      </c>
      <c r="B48" s="72" t="s">
        <v>125</v>
      </c>
      <c r="C48" s="198"/>
      <c r="D48" s="74">
        <f>+D49+D50+D51+D52+D53</f>
        <v>84060200</v>
      </c>
      <c r="E48" s="74">
        <f>+E49+E50+E51+E52+E53</f>
        <v>0</v>
      </c>
      <c r="F48" s="75">
        <f>+F49+F50+F51+F52+F53</f>
        <v>84060200</v>
      </c>
      <c r="G48" s="332">
        <f>+G49+G50+G51+G52+G53</f>
        <v>0</v>
      </c>
    </row>
    <row r="49" spans="1:7" s="194" customFormat="1" ht="12" customHeight="1" x14ac:dyDescent="0.25">
      <c r="A49" s="43" t="s">
        <v>126</v>
      </c>
      <c r="B49" s="21" t="s">
        <v>127</v>
      </c>
      <c r="C49" s="18" t="s">
        <v>128</v>
      </c>
      <c r="D49" s="139"/>
      <c r="E49" s="212"/>
      <c r="F49" s="281"/>
      <c r="G49" s="332"/>
    </row>
    <row r="50" spans="1:7" s="194" customFormat="1" ht="12" customHeight="1" x14ac:dyDescent="0.25">
      <c r="A50" s="43"/>
      <c r="B50" s="21" t="s">
        <v>130</v>
      </c>
      <c r="C50" s="58" t="s">
        <v>131</v>
      </c>
      <c r="D50" s="139">
        <v>84060200</v>
      </c>
      <c r="E50" s="212"/>
      <c r="F50" s="46">
        <v>84060200</v>
      </c>
      <c r="G50" s="332"/>
    </row>
    <row r="51" spans="1:7" s="194" customFormat="1" ht="12" customHeight="1" x14ac:dyDescent="0.25">
      <c r="A51" s="43"/>
      <c r="B51" s="21" t="s">
        <v>133</v>
      </c>
      <c r="C51" s="58" t="s">
        <v>134</v>
      </c>
      <c r="D51" s="139"/>
      <c r="E51" s="212"/>
      <c r="F51" s="200"/>
      <c r="G51" s="332"/>
    </row>
    <row r="52" spans="1:7" s="194" customFormat="1" ht="12" customHeight="1" x14ac:dyDescent="0.25">
      <c r="A52" s="16" t="s">
        <v>129</v>
      </c>
      <c r="B52" s="57" t="s">
        <v>43</v>
      </c>
      <c r="C52" s="58" t="s">
        <v>44</v>
      </c>
      <c r="D52" s="31"/>
      <c r="E52" s="195"/>
      <c r="F52" s="200"/>
      <c r="G52" s="332"/>
    </row>
    <row r="53" spans="1:7" s="194" customFormat="1" ht="12" customHeight="1" x14ac:dyDescent="0.25">
      <c r="A53" s="32" t="s">
        <v>132</v>
      </c>
      <c r="B53" s="109" t="s">
        <v>317</v>
      </c>
      <c r="C53" s="63" t="s">
        <v>138</v>
      </c>
      <c r="D53" s="135"/>
      <c r="E53" s="201"/>
      <c r="F53" s="219"/>
      <c r="G53" s="332"/>
    </row>
    <row r="54" spans="1:7" s="194" customFormat="1" ht="17.25" customHeight="1" x14ac:dyDescent="0.25">
      <c r="A54" s="12" t="s">
        <v>139</v>
      </c>
      <c r="B54" s="220" t="s">
        <v>140</v>
      </c>
      <c r="C54" s="198"/>
      <c r="D54" s="75"/>
      <c r="E54" s="75"/>
      <c r="F54" s="75">
        <v>127645000</v>
      </c>
      <c r="G54" s="332"/>
    </row>
    <row r="55" spans="1:7" s="194" customFormat="1" ht="12" customHeight="1" x14ac:dyDescent="0.25">
      <c r="A55" s="12" t="s">
        <v>141</v>
      </c>
      <c r="B55" s="224" t="s">
        <v>142</v>
      </c>
      <c r="C55" s="198"/>
      <c r="D55" s="226">
        <f>+D6+D13+D22+D23+D32+D45+D48+D54</f>
        <v>720223200</v>
      </c>
      <c r="E55" s="226">
        <f>+E6+E13+E22+E23+E32+E45+E48+E54</f>
        <v>157113000</v>
      </c>
      <c r="F55" s="226">
        <f>+F6+F13+F22+F23+F32+F45+F48+F54</f>
        <v>536209236</v>
      </c>
      <c r="G55" s="332">
        <f>+G6+G13+G22+G23+G32+G45+G48+G54</f>
        <v>157113000</v>
      </c>
    </row>
    <row r="56" spans="1:7" s="194" customFormat="1" ht="12" customHeight="1" x14ac:dyDescent="0.25">
      <c r="A56" s="96" t="s">
        <v>143</v>
      </c>
      <c r="B56" s="97" t="s">
        <v>144</v>
      </c>
      <c r="C56" s="198"/>
      <c r="D56" s="74">
        <f>+D57+D63</f>
        <v>0</v>
      </c>
      <c r="E56" s="74">
        <f>+E57+E63</f>
        <v>0</v>
      </c>
      <c r="F56" s="74">
        <f>+F57+F63</f>
        <v>0</v>
      </c>
      <c r="G56" s="332">
        <f>+G57+G63</f>
        <v>0</v>
      </c>
    </row>
    <row r="57" spans="1:7" s="194" customFormat="1" ht="12" customHeight="1" x14ac:dyDescent="0.25">
      <c r="A57" s="98" t="s">
        <v>145</v>
      </c>
      <c r="B57" s="99" t="s">
        <v>318</v>
      </c>
      <c r="C57" s="282"/>
      <c r="D57" s="228">
        <f>+D58+D59+D60+D61+D62</f>
        <v>0</v>
      </c>
      <c r="E57" s="283">
        <f>+E58+E59+E60+E61+E62</f>
        <v>0</v>
      </c>
      <c r="F57" s="200"/>
      <c r="G57" s="332"/>
    </row>
    <row r="58" spans="1:7" s="194" customFormat="1" ht="12" customHeight="1" x14ac:dyDescent="0.25">
      <c r="A58" s="101" t="s">
        <v>147</v>
      </c>
      <c r="B58" s="57" t="s">
        <v>148</v>
      </c>
      <c r="C58" s="58" t="s">
        <v>149</v>
      </c>
      <c r="D58" s="31"/>
      <c r="E58" s="195"/>
      <c r="F58" s="200"/>
      <c r="G58" s="332"/>
    </row>
    <row r="59" spans="1:7" s="194" customFormat="1" ht="12" customHeight="1" x14ac:dyDescent="0.25">
      <c r="A59" s="101" t="s">
        <v>150</v>
      </c>
      <c r="B59" s="57" t="s">
        <v>151</v>
      </c>
      <c r="C59" s="58" t="s">
        <v>152</v>
      </c>
      <c r="D59" s="31"/>
      <c r="E59" s="195"/>
      <c r="F59" s="200"/>
      <c r="G59" s="332"/>
    </row>
    <row r="60" spans="1:7" s="194" customFormat="1" ht="12" customHeight="1" x14ac:dyDescent="0.25">
      <c r="A60" s="101" t="s">
        <v>153</v>
      </c>
      <c r="B60" s="57" t="s">
        <v>154</v>
      </c>
      <c r="C60" s="58" t="s">
        <v>155</v>
      </c>
      <c r="D60" s="31"/>
      <c r="E60" s="195"/>
      <c r="F60" s="200"/>
      <c r="G60" s="332"/>
    </row>
    <row r="61" spans="1:7" s="194" customFormat="1" ht="12" customHeight="1" x14ac:dyDescent="0.25">
      <c r="A61" s="101" t="s">
        <v>156</v>
      </c>
      <c r="B61" s="57" t="s">
        <v>157</v>
      </c>
      <c r="C61" s="18" t="s">
        <v>158</v>
      </c>
      <c r="D61" s="31"/>
      <c r="E61" s="195"/>
      <c r="F61" s="200"/>
      <c r="G61" s="332"/>
    </row>
    <row r="62" spans="1:7" s="194" customFormat="1" ht="12" customHeight="1" x14ac:dyDescent="0.25">
      <c r="A62" s="101" t="s">
        <v>159</v>
      </c>
      <c r="B62" s="57" t="s">
        <v>160</v>
      </c>
      <c r="C62" s="58" t="s">
        <v>161</v>
      </c>
      <c r="D62" s="31"/>
      <c r="E62" s="195"/>
      <c r="F62" s="200"/>
      <c r="G62" s="332"/>
    </row>
    <row r="63" spans="1:7" s="194" customFormat="1" ht="12" customHeight="1" x14ac:dyDescent="0.25">
      <c r="A63" s="105" t="s">
        <v>162</v>
      </c>
      <c r="B63" s="60" t="s">
        <v>320</v>
      </c>
      <c r="C63" s="61"/>
      <c r="D63" s="106">
        <f>+D64+D65+D66+D67+D68</f>
        <v>0</v>
      </c>
      <c r="E63" s="215">
        <f>+E64+E65+E66+E67+E68</f>
        <v>0</v>
      </c>
      <c r="F63" s="200"/>
      <c r="G63" s="332"/>
    </row>
    <row r="64" spans="1:7" s="194" customFormat="1" ht="12" customHeight="1" x14ac:dyDescent="0.25">
      <c r="A64" s="101" t="s">
        <v>164</v>
      </c>
      <c r="B64" s="57" t="s">
        <v>165</v>
      </c>
      <c r="C64" s="58" t="s">
        <v>166</v>
      </c>
      <c r="D64" s="31"/>
      <c r="E64" s="195"/>
      <c r="F64" s="200"/>
      <c r="G64" s="332"/>
    </row>
    <row r="65" spans="1:9" s="194" customFormat="1" ht="12" customHeight="1" x14ac:dyDescent="0.25">
      <c r="A65" s="101" t="s">
        <v>167</v>
      </c>
      <c r="B65" s="57" t="s">
        <v>168</v>
      </c>
      <c r="C65" s="58" t="s">
        <v>169</v>
      </c>
      <c r="D65" s="31"/>
      <c r="E65" s="195"/>
      <c r="F65" s="200"/>
      <c r="G65" s="332"/>
    </row>
    <row r="66" spans="1:9" s="194" customFormat="1" ht="12" customHeight="1" x14ac:dyDescent="0.25">
      <c r="A66" s="101" t="s">
        <v>170</v>
      </c>
      <c r="B66" s="57" t="s">
        <v>171</v>
      </c>
      <c r="C66" s="58" t="s">
        <v>172</v>
      </c>
      <c r="D66" s="31"/>
      <c r="E66" s="195"/>
      <c r="F66" s="200"/>
      <c r="G66" s="332"/>
    </row>
    <row r="67" spans="1:9" s="194" customFormat="1" ht="12" customHeight="1" x14ac:dyDescent="0.25">
      <c r="A67" s="101" t="s">
        <v>173</v>
      </c>
      <c r="B67" s="57" t="s">
        <v>174</v>
      </c>
      <c r="C67" s="63" t="s">
        <v>158</v>
      </c>
      <c r="D67" s="31"/>
      <c r="E67" s="195"/>
      <c r="F67" s="200"/>
      <c r="G67" s="332"/>
    </row>
    <row r="68" spans="1:9" s="194" customFormat="1" ht="12" customHeight="1" x14ac:dyDescent="0.25">
      <c r="A68" s="108" t="s">
        <v>175</v>
      </c>
      <c r="B68" s="79" t="s">
        <v>176</v>
      </c>
      <c r="C68" s="219"/>
      <c r="D68" s="229"/>
      <c r="E68" s="230"/>
      <c r="F68" s="200"/>
      <c r="G68" s="332"/>
    </row>
    <row r="69" spans="1:9" s="194" customFormat="1" ht="20.85" customHeight="1" x14ac:dyDescent="0.25">
      <c r="A69" s="231" t="s">
        <v>177</v>
      </c>
      <c r="B69" s="232" t="s">
        <v>321</v>
      </c>
      <c r="C69" s="198"/>
      <c r="D69" s="75">
        <f>+D55+D56</f>
        <v>720223200</v>
      </c>
      <c r="E69" s="75">
        <f>+E55+E56</f>
        <v>157113000</v>
      </c>
      <c r="F69" s="75">
        <f>+F55+F56</f>
        <v>536209236</v>
      </c>
      <c r="G69" s="332">
        <f>+G55+G56</f>
        <v>157113000</v>
      </c>
    </row>
    <row r="70" spans="1:9" s="194" customFormat="1" ht="13.5" customHeight="1" x14ac:dyDescent="0.25">
      <c r="A70" s="233" t="s">
        <v>179</v>
      </c>
      <c r="B70" s="234" t="s">
        <v>180</v>
      </c>
      <c r="C70" s="284"/>
      <c r="D70" s="208"/>
      <c r="E70" s="209"/>
      <c r="F70" s="200"/>
      <c r="G70" s="332"/>
      <c r="I70" s="285"/>
    </row>
    <row r="71" spans="1:9" s="194" customFormat="1" ht="12" customHeight="1" x14ac:dyDescent="0.25">
      <c r="A71" s="231" t="s">
        <v>181</v>
      </c>
      <c r="B71" s="232" t="s">
        <v>322</v>
      </c>
      <c r="C71" s="198"/>
      <c r="D71" s="236">
        <f>+D69+D70</f>
        <v>720223200</v>
      </c>
      <c r="E71" s="236">
        <f>+E69+E70</f>
        <v>157113000</v>
      </c>
      <c r="F71" s="236">
        <f>+F69+F70</f>
        <v>536209236</v>
      </c>
      <c r="G71" s="332">
        <f>+G69+G70</f>
        <v>157113000</v>
      </c>
    </row>
    <row r="72" spans="1:9" s="194" customFormat="1" ht="12.9" customHeight="1" x14ac:dyDescent="0.25">
      <c r="A72" s="237"/>
      <c r="B72" s="238"/>
      <c r="C72" s="286"/>
      <c r="D72" s="240"/>
      <c r="G72" s="332"/>
    </row>
    <row r="73" spans="1:9" ht="16.5" customHeight="1" x14ac:dyDescent="0.3">
      <c r="A73" s="328" t="s">
        <v>183</v>
      </c>
      <c r="B73" s="328"/>
      <c r="C73" s="328"/>
      <c r="D73" s="328"/>
      <c r="G73" s="332"/>
    </row>
    <row r="74" spans="1:9" s="242" customFormat="1" ht="16.5" customHeight="1" x14ac:dyDescent="0.3">
      <c r="A74" s="330" t="s">
        <v>184</v>
      </c>
      <c r="B74" s="330"/>
      <c r="D74" s="287"/>
      <c r="E74" s="287"/>
      <c r="F74" s="287" t="s">
        <v>323</v>
      </c>
      <c r="G74" s="332"/>
    </row>
    <row r="75" spans="1:9" ht="22.95" customHeight="1" x14ac:dyDescent="0.3">
      <c r="A75" s="190" t="s">
        <v>342</v>
      </c>
      <c r="B75" s="191" t="s">
        <v>186</v>
      </c>
      <c r="C75" s="191" t="s">
        <v>5</v>
      </c>
      <c r="D75" s="191" t="s">
        <v>6</v>
      </c>
      <c r="E75" s="243" t="s">
        <v>7</v>
      </c>
      <c r="F75" s="279" t="s">
        <v>7</v>
      </c>
      <c r="G75" s="332" t="s">
        <v>8</v>
      </c>
    </row>
    <row r="76" spans="1:9" s="104" customFormat="1" ht="12" customHeight="1" x14ac:dyDescent="0.2">
      <c r="A76" s="6" t="s">
        <v>9</v>
      </c>
      <c r="B76" s="7" t="s">
        <v>187</v>
      </c>
      <c r="C76" s="7" t="s">
        <v>11</v>
      </c>
      <c r="D76" s="7" t="s">
        <v>12</v>
      </c>
      <c r="E76" s="193" t="s">
        <v>13</v>
      </c>
      <c r="F76" s="7" t="s">
        <v>13</v>
      </c>
      <c r="G76" s="332" t="s">
        <v>14</v>
      </c>
    </row>
    <row r="77" spans="1:9" ht="12" customHeight="1" x14ac:dyDescent="0.3">
      <c r="A77" s="8" t="s">
        <v>15</v>
      </c>
      <c r="B77" s="122" t="s">
        <v>188</v>
      </c>
      <c r="C77" s="122"/>
      <c r="D77" s="123">
        <f>+D78+D79+D80+D81+D82</f>
        <v>1229000</v>
      </c>
      <c r="E77" s="123">
        <f>+E78+E79+E80+E81+E82</f>
        <v>0</v>
      </c>
      <c r="F77" s="123">
        <f>+F78+F79+F80+F81+F82</f>
        <v>1567000</v>
      </c>
      <c r="G77" s="332">
        <f>+G78+G79+G80+G81+G82</f>
        <v>244080</v>
      </c>
    </row>
    <row r="78" spans="1:9" ht="12" customHeight="1" x14ac:dyDescent="0.3">
      <c r="A78" s="24" t="s">
        <v>189</v>
      </c>
      <c r="B78" s="25" t="s">
        <v>190</v>
      </c>
      <c r="C78" s="26" t="s">
        <v>191</v>
      </c>
      <c r="D78" s="27"/>
      <c r="E78" s="199"/>
      <c r="F78" s="247"/>
      <c r="G78" s="332"/>
    </row>
    <row r="79" spans="1:9" ht="12" customHeight="1" x14ac:dyDescent="0.3">
      <c r="A79" s="16" t="s">
        <v>192</v>
      </c>
      <c r="B79" s="29" t="s">
        <v>193</v>
      </c>
      <c r="C79" s="30" t="s">
        <v>194</v>
      </c>
      <c r="D79" s="31"/>
      <c r="E79" s="195"/>
      <c r="F79" s="247"/>
      <c r="G79" s="332"/>
    </row>
    <row r="80" spans="1:9" ht="12" customHeight="1" x14ac:dyDescent="0.3">
      <c r="A80" s="16" t="s">
        <v>195</v>
      </c>
      <c r="B80" s="29" t="s">
        <v>196</v>
      </c>
      <c r="C80" s="48" t="s">
        <v>197</v>
      </c>
      <c r="D80" s="49"/>
      <c r="E80" s="213"/>
      <c r="F80" s="247"/>
      <c r="G80" s="332"/>
    </row>
    <row r="81" spans="1:7" ht="12" customHeight="1" x14ac:dyDescent="0.3">
      <c r="A81" s="16" t="s">
        <v>198</v>
      </c>
      <c r="B81" s="246" t="s">
        <v>199</v>
      </c>
      <c r="C81" s="30" t="s">
        <v>200</v>
      </c>
      <c r="D81" s="49"/>
      <c r="E81" s="213"/>
      <c r="F81" s="247"/>
      <c r="G81" s="332"/>
    </row>
    <row r="82" spans="1:7" ht="12" customHeight="1" x14ac:dyDescent="0.3">
      <c r="A82" s="16" t="s">
        <v>201</v>
      </c>
      <c r="B82" s="127" t="s">
        <v>202</v>
      </c>
      <c r="C82" s="30" t="s">
        <v>203</v>
      </c>
      <c r="D82" s="49">
        <f>SUM(D84:D89)</f>
        <v>1229000</v>
      </c>
      <c r="E82" s="49">
        <f>SUM(E84:E89)</f>
        <v>0</v>
      </c>
      <c r="F82" s="49">
        <f>SUM(F84:F89)</f>
        <v>1567000</v>
      </c>
      <c r="G82" s="332">
        <f>SUM(G84:G89)</f>
        <v>244080</v>
      </c>
    </row>
    <row r="83" spans="1:7" ht="12" customHeight="1" x14ac:dyDescent="0.3">
      <c r="A83" s="16" t="s">
        <v>204</v>
      </c>
      <c r="B83" s="29" t="s">
        <v>205</v>
      </c>
      <c r="C83" s="29"/>
      <c r="D83" s="49"/>
      <c r="E83" s="213"/>
      <c r="F83" s="247"/>
      <c r="G83" s="332"/>
    </row>
    <row r="84" spans="1:7" ht="12" customHeight="1" x14ac:dyDescent="0.3">
      <c r="A84" s="16" t="s">
        <v>206</v>
      </c>
      <c r="B84" s="248" t="s">
        <v>207</v>
      </c>
      <c r="C84" s="129"/>
      <c r="D84" s="49"/>
      <c r="E84" s="213"/>
      <c r="F84" s="247"/>
      <c r="G84" s="332"/>
    </row>
    <row r="85" spans="1:7" ht="12" customHeight="1" x14ac:dyDescent="0.3">
      <c r="A85" s="16" t="s">
        <v>208</v>
      </c>
      <c r="B85" s="288" t="s">
        <v>209</v>
      </c>
      <c r="C85" s="289" t="s">
        <v>343</v>
      </c>
      <c r="D85" s="49">
        <v>67000</v>
      </c>
      <c r="E85" s="213"/>
      <c r="F85" s="82">
        <v>67000</v>
      </c>
      <c r="G85" s="332"/>
    </row>
    <row r="86" spans="1:7" ht="12" customHeight="1" x14ac:dyDescent="0.3">
      <c r="A86" s="16" t="s">
        <v>211</v>
      </c>
      <c r="B86" s="132" t="s">
        <v>212</v>
      </c>
      <c r="C86" s="247"/>
      <c r="D86" s="82">
        <v>1162000</v>
      </c>
      <c r="E86" s="213"/>
      <c r="F86" s="82">
        <v>1500000</v>
      </c>
      <c r="G86" s="332">
        <v>244080</v>
      </c>
    </row>
    <row r="87" spans="1:7" ht="12" customHeight="1" x14ac:dyDescent="0.3">
      <c r="A87" s="32" t="s">
        <v>214</v>
      </c>
      <c r="B87" s="290" t="s">
        <v>344</v>
      </c>
      <c r="C87" s="247"/>
      <c r="D87" s="82"/>
      <c r="E87" s="213"/>
      <c r="F87" s="64"/>
      <c r="G87" s="332"/>
    </row>
    <row r="88" spans="1:7" ht="12" customHeight="1" x14ac:dyDescent="0.3">
      <c r="A88" s="16" t="s">
        <v>216</v>
      </c>
      <c r="B88" s="290" t="s">
        <v>325</v>
      </c>
      <c r="C88" s="247"/>
      <c r="D88" s="82"/>
      <c r="E88" s="213"/>
      <c r="F88" s="247"/>
      <c r="G88" s="332"/>
    </row>
    <row r="89" spans="1:7" ht="12" customHeight="1" x14ac:dyDescent="0.3">
      <c r="A89" s="136" t="s">
        <v>218</v>
      </c>
      <c r="B89" s="291" t="s">
        <v>219</v>
      </c>
      <c r="C89" s="292"/>
      <c r="D89" s="229"/>
      <c r="E89" s="230"/>
      <c r="F89" s="247"/>
      <c r="G89" s="332"/>
    </row>
    <row r="90" spans="1:7" ht="12" customHeight="1" x14ac:dyDescent="0.3">
      <c r="A90" s="12" t="s">
        <v>17</v>
      </c>
      <c r="B90" s="276" t="s">
        <v>220</v>
      </c>
      <c r="C90" s="293" t="s">
        <v>213</v>
      </c>
      <c r="D90" s="74">
        <f>+D91+D92+D93</f>
        <v>739207000</v>
      </c>
      <c r="E90" s="74">
        <f>+E91+E92+E93</f>
        <v>0</v>
      </c>
      <c r="F90" s="75">
        <f>+F91+F92+F93</f>
        <v>468416861</v>
      </c>
      <c r="G90" s="332">
        <f>+G91+G92+G93</f>
        <v>28494590</v>
      </c>
    </row>
    <row r="91" spans="1:7" ht="12" customHeight="1" x14ac:dyDescent="0.3">
      <c r="A91" s="43" t="s">
        <v>19</v>
      </c>
      <c r="B91" s="128" t="s">
        <v>221</v>
      </c>
      <c r="C91" s="45" t="s">
        <v>222</v>
      </c>
      <c r="D91" s="77">
        <v>739207000</v>
      </c>
      <c r="E91" s="212"/>
      <c r="F91" s="78">
        <v>468416861</v>
      </c>
      <c r="G91" s="332">
        <v>28494590</v>
      </c>
    </row>
    <row r="92" spans="1:7" ht="12" customHeight="1" x14ac:dyDescent="0.3">
      <c r="A92" s="43" t="s">
        <v>27</v>
      </c>
      <c r="B92" s="294" t="s">
        <v>223</v>
      </c>
      <c r="C92" s="48" t="s">
        <v>224</v>
      </c>
      <c r="D92" s="67"/>
      <c r="E92" s="195"/>
      <c r="F92" s="247"/>
      <c r="G92" s="332"/>
    </row>
    <row r="93" spans="1:7" ht="12" customHeight="1" x14ac:dyDescent="0.3">
      <c r="A93" s="43" t="s">
        <v>29</v>
      </c>
      <c r="B93" s="102" t="s">
        <v>225</v>
      </c>
      <c r="C93" s="58" t="s">
        <v>226</v>
      </c>
      <c r="D93" s="67"/>
      <c r="E93" s="195">
        <f>SUM(E94:E100)</f>
        <v>0</v>
      </c>
      <c r="F93" s="247"/>
      <c r="G93" s="332"/>
    </row>
    <row r="94" spans="1:7" ht="12" customHeight="1" x14ac:dyDescent="0.3">
      <c r="A94" s="43" t="s">
        <v>32</v>
      </c>
      <c r="B94" s="57" t="s">
        <v>227</v>
      </c>
      <c r="C94" s="58" t="s">
        <v>228</v>
      </c>
      <c r="D94" s="31"/>
      <c r="E94" s="195"/>
      <c r="F94" s="247"/>
      <c r="G94" s="332"/>
    </row>
    <row r="95" spans="1:7" ht="12" customHeight="1" x14ac:dyDescent="0.3">
      <c r="A95" s="43" t="s">
        <v>229</v>
      </c>
      <c r="B95" s="57" t="s">
        <v>230</v>
      </c>
      <c r="C95" s="63" t="s">
        <v>231</v>
      </c>
      <c r="D95" s="31"/>
      <c r="E95" s="195"/>
      <c r="F95" s="247"/>
      <c r="G95" s="332"/>
    </row>
    <row r="96" spans="1:7" ht="15.75" customHeight="1" x14ac:dyDescent="0.3">
      <c r="A96" s="43" t="s">
        <v>232</v>
      </c>
      <c r="B96" s="102" t="s">
        <v>345</v>
      </c>
      <c r="C96" s="247"/>
      <c r="D96" s="67"/>
      <c r="E96" s="195"/>
      <c r="F96" s="247"/>
      <c r="G96" s="332"/>
    </row>
    <row r="97" spans="1:7" ht="12" customHeight="1" x14ac:dyDescent="0.3">
      <c r="A97" s="43" t="s">
        <v>234</v>
      </c>
      <c r="B97" s="295" t="s">
        <v>235</v>
      </c>
      <c r="C97" s="247"/>
      <c r="D97" s="67"/>
      <c r="E97" s="195"/>
      <c r="F97" s="247"/>
      <c r="G97" s="332"/>
    </row>
    <row r="98" spans="1:7" ht="12" customHeight="1" x14ac:dyDescent="0.3">
      <c r="A98" s="43" t="s">
        <v>236</v>
      </c>
      <c r="B98" s="295" t="s">
        <v>237</v>
      </c>
      <c r="C98" s="247"/>
      <c r="D98" s="67"/>
      <c r="E98" s="195"/>
      <c r="F98" s="247"/>
      <c r="G98" s="332"/>
    </row>
    <row r="99" spans="1:7" ht="16.95" customHeight="1" x14ac:dyDescent="0.3">
      <c r="A99" s="43" t="s">
        <v>238</v>
      </c>
      <c r="B99" s="295" t="s">
        <v>239</v>
      </c>
      <c r="C99" s="247"/>
      <c r="D99" s="67"/>
      <c r="E99" s="195"/>
      <c r="F99" s="247"/>
      <c r="G99" s="332"/>
    </row>
    <row r="100" spans="1:7" ht="28.95" customHeight="1" x14ac:dyDescent="0.3">
      <c r="A100" s="32" t="s">
        <v>240</v>
      </c>
      <c r="B100" s="296" t="s">
        <v>241</v>
      </c>
      <c r="C100" s="85"/>
      <c r="D100" s="82"/>
      <c r="E100" s="213"/>
      <c r="F100" s="247"/>
      <c r="G100" s="332"/>
    </row>
    <row r="101" spans="1:7" ht="12" customHeight="1" x14ac:dyDescent="0.3">
      <c r="A101" s="12" t="s">
        <v>34</v>
      </c>
      <c r="B101" s="197" t="s">
        <v>242</v>
      </c>
      <c r="C101" s="255"/>
      <c r="D101" s="74">
        <f>+D102+D103</f>
        <v>0</v>
      </c>
      <c r="E101" s="74">
        <f>+E102+E103</f>
        <v>0</v>
      </c>
      <c r="F101" s="74">
        <f>+F102+F103</f>
        <v>0</v>
      </c>
      <c r="G101" s="332">
        <f>+G102+G103</f>
        <v>0</v>
      </c>
    </row>
    <row r="102" spans="1:7" ht="12" customHeight="1" x14ac:dyDescent="0.3">
      <c r="A102" s="43" t="s">
        <v>36</v>
      </c>
      <c r="B102" s="44" t="s">
        <v>243</v>
      </c>
      <c r="C102" s="44" t="s">
        <v>244</v>
      </c>
      <c r="D102" s="139"/>
      <c r="E102" s="212"/>
      <c r="F102" s="247"/>
      <c r="G102" s="332"/>
    </row>
    <row r="103" spans="1:7" ht="12" customHeight="1" x14ac:dyDescent="0.3">
      <c r="A103" s="47" t="s">
        <v>39</v>
      </c>
      <c r="B103" s="125" t="s">
        <v>245</v>
      </c>
      <c r="C103" s="142"/>
      <c r="D103" s="49"/>
      <c r="E103" s="213"/>
      <c r="F103" s="292"/>
      <c r="G103" s="332"/>
    </row>
    <row r="104" spans="1:7" s="257" customFormat="1" ht="12" customHeight="1" x14ac:dyDescent="0.25">
      <c r="A104" s="96" t="s">
        <v>246</v>
      </c>
      <c r="B104" s="97" t="s">
        <v>327</v>
      </c>
      <c r="C104" s="255"/>
      <c r="D104" s="297">
        <v>4000000</v>
      </c>
      <c r="E104" s="222"/>
      <c r="F104" s="297">
        <v>131645000</v>
      </c>
      <c r="G104" s="332"/>
    </row>
    <row r="105" spans="1:7" ht="12" customHeight="1" x14ac:dyDescent="0.3">
      <c r="A105" s="148" t="s">
        <v>63</v>
      </c>
      <c r="B105" s="298" t="s">
        <v>248</v>
      </c>
      <c r="C105" s="88"/>
      <c r="D105" s="299">
        <f>+D77+D90+D101+D104</f>
        <v>744436000</v>
      </c>
      <c r="E105" s="300">
        <f>+E77+E90+E101+E104</f>
        <v>0</v>
      </c>
      <c r="F105" s="297">
        <f>+F77+F90+F101+F104</f>
        <v>601628861</v>
      </c>
      <c r="G105" s="332">
        <f>+G77+G90+G101+G104</f>
        <v>28738670</v>
      </c>
    </row>
    <row r="106" spans="1:7" ht="12" customHeight="1" x14ac:dyDescent="0.3">
      <c r="A106" s="96" t="s">
        <v>83</v>
      </c>
      <c r="B106" s="13" t="s">
        <v>249</v>
      </c>
      <c r="C106" s="113"/>
      <c r="D106" s="51">
        <f>+D107+D115</f>
        <v>0</v>
      </c>
      <c r="E106" s="301">
        <f>+E107+E115</f>
        <v>0</v>
      </c>
      <c r="F106" s="247"/>
      <c r="G106" s="332"/>
    </row>
    <row r="107" spans="1:7" ht="12" customHeight="1" x14ac:dyDescent="0.3">
      <c r="A107" s="302" t="s">
        <v>85</v>
      </c>
      <c r="B107" s="152" t="s">
        <v>328</v>
      </c>
      <c r="C107" s="152"/>
      <c r="D107" s="51">
        <f>+D108+D109+D110+D111+D112+D113+D114</f>
        <v>0</v>
      </c>
      <c r="E107" s="51">
        <f>+E108+E109+E110+E111+E112+E113+E114</f>
        <v>0</v>
      </c>
      <c r="F107" s="51">
        <f>+F108+F109+F110+F111+F112+F113+F114</f>
        <v>0</v>
      </c>
      <c r="G107" s="332">
        <f>+G108+G109+G110+G111+G112+G113+G114</f>
        <v>0</v>
      </c>
    </row>
    <row r="108" spans="1:7" ht="12" customHeight="1" x14ac:dyDescent="0.3">
      <c r="A108" s="303" t="s">
        <v>88</v>
      </c>
      <c r="B108" s="21" t="s">
        <v>251</v>
      </c>
      <c r="C108" s="21"/>
      <c r="D108" s="155"/>
      <c r="E108" s="262"/>
      <c r="F108" s="247"/>
      <c r="G108" s="332"/>
    </row>
    <row r="109" spans="1:7" ht="12" customHeight="1" x14ac:dyDescent="0.3">
      <c r="A109" s="304" t="s">
        <v>91</v>
      </c>
      <c r="B109" s="57" t="s">
        <v>252</v>
      </c>
      <c r="C109" s="57" t="s">
        <v>253</v>
      </c>
      <c r="D109" s="156"/>
      <c r="E109" s="263"/>
      <c r="F109" s="247"/>
      <c r="G109" s="332"/>
    </row>
    <row r="110" spans="1:7" ht="12" customHeight="1" x14ac:dyDescent="0.3">
      <c r="A110" s="304" t="s">
        <v>93</v>
      </c>
      <c r="B110" s="57" t="s">
        <v>254</v>
      </c>
      <c r="C110" s="57" t="s">
        <v>255</v>
      </c>
      <c r="D110" s="156"/>
      <c r="E110" s="263"/>
      <c r="F110" s="247"/>
      <c r="G110" s="332"/>
    </row>
    <row r="111" spans="1:7" ht="12" customHeight="1" x14ac:dyDescent="0.3">
      <c r="A111" s="304" t="s">
        <v>95</v>
      </c>
      <c r="B111" s="57" t="s">
        <v>256</v>
      </c>
      <c r="C111" s="57" t="s">
        <v>257</v>
      </c>
      <c r="D111" s="156"/>
      <c r="E111" s="263"/>
      <c r="F111" s="247"/>
      <c r="G111" s="332"/>
    </row>
    <row r="112" spans="1:7" ht="12" customHeight="1" x14ac:dyDescent="0.3">
      <c r="A112" s="304" t="s">
        <v>97</v>
      </c>
      <c r="B112" s="57" t="s">
        <v>258</v>
      </c>
      <c r="C112" s="57" t="s">
        <v>259</v>
      </c>
      <c r="D112" s="156"/>
      <c r="E112" s="263"/>
      <c r="F112" s="247"/>
      <c r="G112" s="332"/>
    </row>
    <row r="113" spans="1:10" ht="12" customHeight="1" x14ac:dyDescent="0.3">
      <c r="A113" s="304" t="s">
        <v>99</v>
      </c>
      <c r="B113" s="57" t="s">
        <v>260</v>
      </c>
      <c r="C113" s="57" t="s">
        <v>261</v>
      </c>
      <c r="D113" s="156"/>
      <c r="E113" s="263"/>
      <c r="F113" s="247"/>
      <c r="G113" s="332"/>
    </row>
    <row r="114" spans="1:10" ht="12" customHeight="1" x14ac:dyDescent="0.3">
      <c r="A114" s="305" t="s">
        <v>101</v>
      </c>
      <c r="B114" s="85" t="s">
        <v>271</v>
      </c>
      <c r="C114" s="187"/>
      <c r="D114" s="161"/>
      <c r="E114" s="266"/>
      <c r="F114" s="247"/>
      <c r="G114" s="332"/>
    </row>
    <row r="115" spans="1:10" ht="12" customHeight="1" x14ac:dyDescent="0.3">
      <c r="A115" s="302" t="s">
        <v>103</v>
      </c>
      <c r="B115" s="152" t="s">
        <v>330</v>
      </c>
      <c r="C115" s="152"/>
      <c r="D115" s="51">
        <f>+D116+D117+D118+D119+D120+D121+D122+D123</f>
        <v>0</v>
      </c>
      <c r="E115" s="51">
        <f>+E116+E117+E118+E119+E120+E121+E122+E123</f>
        <v>0</v>
      </c>
      <c r="F115" s="51">
        <f>+F116+F117+F118+F119+F120+F121+F122+F123</f>
        <v>0</v>
      </c>
      <c r="G115" s="332">
        <f>+G116+G117+G118+G119+G120+G121+G122+G123</f>
        <v>0</v>
      </c>
    </row>
    <row r="116" spans="1:10" ht="12" customHeight="1" x14ac:dyDescent="0.3">
      <c r="A116" s="303" t="s">
        <v>106</v>
      </c>
      <c r="B116" s="21" t="s">
        <v>251</v>
      </c>
      <c r="C116" s="21"/>
      <c r="D116" s="155"/>
      <c r="E116" s="262"/>
      <c r="F116" s="247"/>
      <c r="G116" s="332"/>
    </row>
    <row r="117" spans="1:10" ht="12" customHeight="1" x14ac:dyDescent="0.3">
      <c r="A117" s="304" t="s">
        <v>108</v>
      </c>
      <c r="B117" s="57" t="s">
        <v>331</v>
      </c>
      <c r="C117" s="57" t="s">
        <v>169</v>
      </c>
      <c r="D117" s="156"/>
      <c r="E117" s="263"/>
      <c r="F117" s="247"/>
      <c r="G117" s="332"/>
    </row>
    <row r="118" spans="1:10" ht="12" customHeight="1" x14ac:dyDescent="0.3">
      <c r="A118" s="304" t="s">
        <v>110</v>
      </c>
      <c r="B118" s="57" t="s">
        <v>346</v>
      </c>
      <c r="C118" s="57" t="s">
        <v>172</v>
      </c>
      <c r="D118" s="156"/>
      <c r="E118" s="263"/>
      <c r="F118" s="247"/>
      <c r="G118" s="332"/>
    </row>
    <row r="119" spans="1:10" ht="12" customHeight="1" x14ac:dyDescent="0.3">
      <c r="A119" s="304" t="s">
        <v>112</v>
      </c>
      <c r="B119" s="57" t="s">
        <v>265</v>
      </c>
      <c r="C119" s="57" t="s">
        <v>166</v>
      </c>
      <c r="D119" s="156"/>
      <c r="E119" s="263"/>
      <c r="F119" s="247"/>
      <c r="G119" s="332"/>
    </row>
    <row r="120" spans="1:10" ht="12" customHeight="1" x14ac:dyDescent="0.3">
      <c r="A120" s="304" t="s">
        <v>114</v>
      </c>
      <c r="B120" s="57" t="s">
        <v>266</v>
      </c>
      <c r="C120" s="187"/>
      <c r="D120" s="156"/>
      <c r="E120" s="263"/>
      <c r="F120" s="247"/>
      <c r="G120" s="332"/>
    </row>
    <row r="121" spans="1:10" ht="12" customHeight="1" x14ac:dyDescent="0.3">
      <c r="A121" s="304" t="s">
        <v>267</v>
      </c>
      <c r="B121" s="57" t="s">
        <v>268</v>
      </c>
      <c r="C121" s="57" t="s">
        <v>269</v>
      </c>
      <c r="D121" s="156"/>
      <c r="E121" s="263"/>
      <c r="F121" s="247"/>
      <c r="G121" s="332"/>
    </row>
    <row r="122" spans="1:10" ht="12" customHeight="1" x14ac:dyDescent="0.3">
      <c r="A122" s="304" t="s">
        <v>270</v>
      </c>
      <c r="B122" s="57" t="s">
        <v>271</v>
      </c>
      <c r="C122" s="57" t="s">
        <v>155</v>
      </c>
      <c r="D122" s="156"/>
      <c r="E122" s="263"/>
      <c r="F122" s="247"/>
      <c r="G122" s="332"/>
    </row>
    <row r="123" spans="1:10" ht="12" customHeight="1" x14ac:dyDescent="0.3">
      <c r="A123" s="305" t="s">
        <v>272</v>
      </c>
      <c r="B123" s="85" t="s">
        <v>273</v>
      </c>
      <c r="C123" s="187"/>
      <c r="D123" s="161"/>
      <c r="E123" s="266"/>
      <c r="F123" s="247"/>
      <c r="G123" s="332"/>
    </row>
    <row r="124" spans="1:10" ht="21.9" customHeight="1" x14ac:dyDescent="0.3">
      <c r="A124" s="96" t="s">
        <v>274</v>
      </c>
      <c r="B124" s="232" t="s">
        <v>275</v>
      </c>
      <c r="C124" s="260"/>
      <c r="D124" s="269">
        <f>+D105+D106</f>
        <v>744436000</v>
      </c>
      <c r="E124" s="269">
        <f>+E105+E106</f>
        <v>0</v>
      </c>
      <c r="F124" s="306">
        <f>+F105+F106</f>
        <v>601628861</v>
      </c>
      <c r="G124" s="332">
        <f>+G105+G106</f>
        <v>28738670</v>
      </c>
    </row>
    <row r="125" spans="1:10" ht="15" customHeight="1" x14ac:dyDescent="0.3">
      <c r="A125" s="96" t="s">
        <v>124</v>
      </c>
      <c r="B125" s="232" t="s">
        <v>276</v>
      </c>
      <c r="C125" s="268"/>
      <c r="D125" s="270"/>
      <c r="E125" s="271"/>
      <c r="F125" s="307"/>
      <c r="G125" s="332"/>
      <c r="H125" s="272"/>
      <c r="I125" s="272"/>
      <c r="J125" s="272"/>
    </row>
    <row r="126" spans="1:10" s="194" customFormat="1" ht="12.9" customHeight="1" x14ac:dyDescent="0.25">
      <c r="A126" s="166" t="s">
        <v>277</v>
      </c>
      <c r="B126" s="234" t="s">
        <v>278</v>
      </c>
      <c r="C126" s="198"/>
      <c r="D126" s="74">
        <f>+D124+D125</f>
        <v>744436000</v>
      </c>
      <c r="E126" s="74">
        <f>+E124+E125</f>
        <v>0</v>
      </c>
      <c r="F126" s="75">
        <f>+F124+F125</f>
        <v>601628861</v>
      </c>
      <c r="G126" s="332">
        <f>+G124+G125</f>
        <v>28738670</v>
      </c>
    </row>
    <row r="127" spans="1:10" ht="7.5" customHeight="1" x14ac:dyDescent="0.3">
      <c r="A127" s="273"/>
      <c r="B127" s="273"/>
      <c r="C127" s="308"/>
      <c r="D127" s="275"/>
      <c r="G127" s="332"/>
    </row>
    <row r="128" spans="1:10" ht="15.75" customHeight="1" x14ac:dyDescent="0.3">
      <c r="A128" s="331" t="s">
        <v>279</v>
      </c>
      <c r="B128" s="331"/>
      <c r="C128" s="331"/>
      <c r="D128" s="331"/>
      <c r="G128" s="332"/>
    </row>
    <row r="129" spans="1:7" ht="15" customHeight="1" x14ac:dyDescent="0.3">
      <c r="A129" s="329" t="s">
        <v>280</v>
      </c>
      <c r="B129" s="329"/>
      <c r="C129" s="334" t="s">
        <v>2</v>
      </c>
      <c r="D129" s="334"/>
      <c r="E129" s="334"/>
      <c r="G129" s="332"/>
    </row>
    <row r="130" spans="1:7" ht="18.45" customHeight="1" x14ac:dyDescent="0.3">
      <c r="A130" s="12">
        <v>1</v>
      </c>
      <c r="B130" s="276" t="s">
        <v>281</v>
      </c>
      <c r="C130" s="309"/>
      <c r="D130" s="75">
        <f>+D55-D105</f>
        <v>-24212800</v>
      </c>
      <c r="E130" s="75">
        <f>+E55-E105</f>
        <v>157113000</v>
      </c>
      <c r="F130" s="75">
        <f>+F55-F105</f>
        <v>-65419625</v>
      </c>
      <c r="G130" s="332">
        <f>+G55-G105</f>
        <v>128374330</v>
      </c>
    </row>
    <row r="131" spans="1:7" ht="7.5" customHeight="1" x14ac:dyDescent="0.3"/>
  </sheetData>
  <sheetProtection selectLockedCells="1" selectUnlockedCells="1"/>
  <mergeCells count="8">
    <mergeCell ref="A1:D1"/>
    <mergeCell ref="G1:G1048576"/>
    <mergeCell ref="A2:B2"/>
    <mergeCell ref="A73:D73"/>
    <mergeCell ref="A74:B74"/>
    <mergeCell ref="A128:D128"/>
    <mergeCell ref="A129:B129"/>
    <mergeCell ref="C129:E129"/>
  </mergeCells>
  <printOptions horizontalCentered="1"/>
  <pageMargins left="0.78749999999999998" right="0.78749999999999998" top="1.7326388888888888" bottom="0.86597222222222225" header="0.78749999999999998" footer="0.51180555555555551"/>
  <pageSetup paperSize="9" scale="71" firstPageNumber="0" orientation="portrait" horizontalDpi="300" verticalDpi="300" r:id="rId1"/>
  <headerFooter alignWithMargins="0">
    <oddHeader>&amp;C&amp;"Times New Roman CE,Félkövér"&amp;12Dég Község Önkormányzat
2019. ÉVI KÖLTSÉGVETÉS
ÖNKÉNT VÁLLALT FELADATAINAK MÉRLEGE&amp;R&amp;11 1.3. melléklet 
a 7/2020. (IV. 30.)
 önkormányzati rendelethez</oddHeader>
  </headerFooter>
  <rowBreaks count="1" manualBreakCount="1">
    <brk id="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9"/>
  <sheetViews>
    <sheetView tabSelected="1" view="pageLayout" topLeftCell="B1" zoomScaleNormal="150" zoomScaleSheetLayoutView="130" workbookViewId="0">
      <selection activeCell="H2" sqref="H2"/>
    </sheetView>
  </sheetViews>
  <sheetFormatPr defaultColWidth="8" defaultRowHeight="15.75" customHeight="1" x14ac:dyDescent="0.3"/>
  <cols>
    <col min="1" max="1" width="7.6640625" style="185" customWidth="1"/>
    <col min="2" max="2" width="74.5546875" style="185" customWidth="1"/>
    <col min="3" max="3" width="8.6640625" style="185" customWidth="1"/>
    <col min="4" max="4" width="9.5546875" style="186" customWidth="1"/>
    <col min="5" max="5" width="8" style="187" hidden="1" customWidth="1"/>
    <col min="6" max="6" width="9.109375" style="187" customWidth="1"/>
    <col min="7" max="7" width="8" style="333"/>
    <col min="8" max="16384" width="8" style="187"/>
  </cols>
  <sheetData>
    <row r="1" spans="1:7" ht="15.9" customHeight="1" x14ac:dyDescent="0.3">
      <c r="A1" s="328" t="s">
        <v>0</v>
      </c>
      <c r="B1" s="328"/>
      <c r="C1" s="328"/>
      <c r="D1" s="328"/>
      <c r="G1" s="332"/>
    </row>
    <row r="2" spans="1:7" ht="15.9" customHeight="1" x14ac:dyDescent="0.3">
      <c r="A2" s="329" t="s">
        <v>1</v>
      </c>
      <c r="B2" s="329"/>
      <c r="D2" s="278"/>
      <c r="E2" s="278"/>
      <c r="F2" s="278" t="s">
        <v>323</v>
      </c>
      <c r="G2" s="332"/>
    </row>
    <row r="3" spans="1:7" ht="38.1" customHeight="1" x14ac:dyDescent="0.3">
      <c r="A3" s="190" t="s">
        <v>3</v>
      </c>
      <c r="B3" s="191" t="s">
        <v>4</v>
      </c>
      <c r="C3" s="191" t="s">
        <v>5</v>
      </c>
      <c r="D3" s="191" t="s">
        <v>6</v>
      </c>
      <c r="E3" s="192" t="s">
        <v>7</v>
      </c>
      <c r="F3" s="191" t="s">
        <v>7</v>
      </c>
      <c r="G3" s="332" t="s">
        <v>8</v>
      </c>
    </row>
    <row r="4" spans="1:7" s="1" customFormat="1" ht="12" customHeight="1" x14ac:dyDescent="0.2">
      <c r="A4" s="6" t="s">
        <v>9</v>
      </c>
      <c r="B4" s="7" t="s">
        <v>10</v>
      </c>
      <c r="C4" s="7" t="s">
        <v>11</v>
      </c>
      <c r="D4" s="7" t="s">
        <v>12</v>
      </c>
      <c r="E4" s="193" t="s">
        <v>12</v>
      </c>
      <c r="F4" s="7" t="s">
        <v>13</v>
      </c>
      <c r="G4" s="332" t="s">
        <v>14</v>
      </c>
    </row>
    <row r="5" spans="1:7" s="194" customFormat="1" ht="12" customHeight="1" x14ac:dyDescent="0.25">
      <c r="A5" s="8" t="s">
        <v>15</v>
      </c>
      <c r="B5" s="9" t="s">
        <v>16</v>
      </c>
      <c r="C5" s="10"/>
      <c r="D5" s="123">
        <f>+D6+D13+D22</f>
        <v>0</v>
      </c>
      <c r="E5" s="123">
        <f>+E6+E13+E22</f>
        <v>0</v>
      </c>
      <c r="F5" s="123">
        <f>+F6+F13+F22</f>
        <v>0</v>
      </c>
      <c r="G5" s="332">
        <f>+G6+G13+G22</f>
        <v>0</v>
      </c>
    </row>
    <row r="6" spans="1:7" s="194" customFormat="1" ht="12" customHeight="1" x14ac:dyDescent="0.25">
      <c r="A6" s="12" t="s">
        <v>17</v>
      </c>
      <c r="B6" s="13" t="s">
        <v>18</v>
      </c>
      <c r="C6" s="14"/>
      <c r="D6" s="51">
        <f>+D7+D10+D11+D12</f>
        <v>0</v>
      </c>
      <c r="E6" s="51">
        <f>+E7+E10+E11+E12</f>
        <v>0</v>
      </c>
      <c r="F6" s="51">
        <f>+F7+F10+F11+F12</f>
        <v>0</v>
      </c>
      <c r="G6" s="332">
        <f>+G7+G10+G11+G12</f>
        <v>0</v>
      </c>
    </row>
    <row r="7" spans="1:7" s="194" customFormat="1" ht="12" customHeight="1" x14ac:dyDescent="0.25">
      <c r="A7" s="16" t="s">
        <v>19</v>
      </c>
      <c r="B7" s="17" t="s">
        <v>20</v>
      </c>
      <c r="C7" s="18"/>
      <c r="D7" s="31">
        <f>SUM(D8:D9)</f>
        <v>0</v>
      </c>
      <c r="E7" s="195"/>
      <c r="F7" s="200"/>
      <c r="G7" s="332"/>
    </row>
    <row r="8" spans="1:7" s="194" customFormat="1" ht="12" customHeight="1" x14ac:dyDescent="0.25">
      <c r="A8" s="16"/>
      <c r="B8" s="20" t="s">
        <v>22</v>
      </c>
      <c r="C8" s="18" t="s">
        <v>23</v>
      </c>
      <c r="D8" s="31"/>
      <c r="E8" s="195"/>
      <c r="F8" s="200"/>
      <c r="G8" s="332"/>
    </row>
    <row r="9" spans="1:7" s="194" customFormat="1" ht="12" customHeight="1" x14ac:dyDescent="0.25">
      <c r="A9" s="16"/>
      <c r="B9" s="20" t="s">
        <v>25</v>
      </c>
      <c r="C9" s="18" t="s">
        <v>26</v>
      </c>
      <c r="D9" s="31"/>
      <c r="E9" s="195"/>
      <c r="F9" s="200"/>
      <c r="G9" s="332"/>
    </row>
    <row r="10" spans="1:7" s="194" customFormat="1" ht="12" customHeight="1" x14ac:dyDescent="0.25">
      <c r="A10" s="16" t="s">
        <v>27</v>
      </c>
      <c r="B10" s="21" t="s">
        <v>28</v>
      </c>
      <c r="C10" s="18"/>
      <c r="D10" s="31"/>
      <c r="E10" s="195"/>
      <c r="F10" s="200"/>
      <c r="G10" s="332"/>
    </row>
    <row r="11" spans="1:7" s="194" customFormat="1" ht="12" customHeight="1" x14ac:dyDescent="0.25">
      <c r="A11" s="16" t="s">
        <v>29</v>
      </c>
      <c r="B11" s="21" t="s">
        <v>30</v>
      </c>
      <c r="C11" s="18" t="s">
        <v>31</v>
      </c>
      <c r="D11" s="31"/>
      <c r="E11" s="195"/>
      <c r="F11" s="200"/>
      <c r="G11" s="332"/>
    </row>
    <row r="12" spans="1:7" s="194" customFormat="1" ht="12" customHeight="1" x14ac:dyDescent="0.25">
      <c r="A12" s="16" t="s">
        <v>32</v>
      </c>
      <c r="B12" s="22" t="s">
        <v>302</v>
      </c>
      <c r="C12" s="23"/>
      <c r="D12" s="31"/>
      <c r="E12" s="195"/>
      <c r="F12" s="200"/>
      <c r="G12" s="332"/>
    </row>
    <row r="13" spans="1:7" s="194" customFormat="1" ht="12" customHeight="1" x14ac:dyDescent="0.25">
      <c r="A13" s="12" t="s">
        <v>34</v>
      </c>
      <c r="B13" s="9" t="s">
        <v>35</v>
      </c>
      <c r="C13" s="7"/>
      <c r="D13" s="51">
        <f>+D14+D15+D16+D17+D18+D19+D20+D21</f>
        <v>0</v>
      </c>
      <c r="E13" s="51">
        <f>+E14+E15+E16+E17+E18+E19+E20+E21</f>
        <v>0</v>
      </c>
      <c r="F13" s="51">
        <f>+F14+F15+F16+F17+F18+F19+F20+F21</f>
        <v>0</v>
      </c>
      <c r="G13" s="332">
        <f>+G14+G15+G16+G17+G18+G19+G20+G21</f>
        <v>0</v>
      </c>
    </row>
    <row r="14" spans="1:7" s="194" customFormat="1" ht="12" customHeight="1" x14ac:dyDescent="0.25">
      <c r="A14" s="24" t="s">
        <v>36</v>
      </c>
      <c r="B14" s="25" t="s">
        <v>37</v>
      </c>
      <c r="C14" s="26" t="s">
        <v>38</v>
      </c>
      <c r="D14" s="27"/>
      <c r="E14" s="199"/>
      <c r="F14" s="200"/>
      <c r="G14" s="332"/>
    </row>
    <row r="15" spans="1:7" s="194" customFormat="1" ht="12" customHeight="1" x14ac:dyDescent="0.25">
      <c r="A15" s="16" t="s">
        <v>39</v>
      </c>
      <c r="B15" s="29" t="s">
        <v>40</v>
      </c>
      <c r="C15" s="30" t="s">
        <v>41</v>
      </c>
      <c r="D15" s="31"/>
      <c r="E15" s="195"/>
      <c r="F15" s="200"/>
      <c r="G15" s="332"/>
    </row>
    <row r="16" spans="1:7" s="194" customFormat="1" ht="12" customHeight="1" x14ac:dyDescent="0.25">
      <c r="A16" s="16" t="s">
        <v>42</v>
      </c>
      <c r="B16" s="29" t="s">
        <v>332</v>
      </c>
      <c r="C16" s="30" t="s">
        <v>333</v>
      </c>
      <c r="D16" s="31"/>
      <c r="E16" s="195"/>
      <c r="F16" s="200"/>
      <c r="G16" s="332"/>
    </row>
    <row r="17" spans="1:7" s="194" customFormat="1" ht="12" customHeight="1" x14ac:dyDescent="0.25">
      <c r="A17" s="16" t="s">
        <v>45</v>
      </c>
      <c r="B17" s="29" t="s">
        <v>46</v>
      </c>
      <c r="C17" s="30" t="s">
        <v>47</v>
      </c>
      <c r="D17" s="31"/>
      <c r="E17" s="195"/>
      <c r="F17" s="200"/>
      <c r="G17" s="332"/>
    </row>
    <row r="18" spans="1:7" s="194" customFormat="1" ht="12" customHeight="1" x14ac:dyDescent="0.25">
      <c r="A18" s="32" t="s">
        <v>48</v>
      </c>
      <c r="B18" s="33" t="s">
        <v>334</v>
      </c>
      <c r="C18" s="34" t="s">
        <v>50</v>
      </c>
      <c r="D18" s="135"/>
      <c r="E18" s="201"/>
      <c r="F18" s="200"/>
      <c r="G18" s="332"/>
    </row>
    <row r="19" spans="1:7" s="194" customFormat="1" ht="12" customHeight="1" x14ac:dyDescent="0.25">
      <c r="A19" s="16" t="s">
        <v>51</v>
      </c>
      <c r="B19" s="29" t="s">
        <v>52</v>
      </c>
      <c r="C19" s="30" t="s">
        <v>53</v>
      </c>
      <c r="D19" s="31"/>
      <c r="E19" s="195"/>
      <c r="F19" s="200"/>
      <c r="G19" s="332"/>
    </row>
    <row r="20" spans="1:7" s="194" customFormat="1" ht="12" customHeight="1" x14ac:dyDescent="0.25">
      <c r="A20" s="16" t="s">
        <v>303</v>
      </c>
      <c r="B20" s="29" t="s">
        <v>55</v>
      </c>
      <c r="C20" s="30" t="s">
        <v>304</v>
      </c>
      <c r="D20" s="31"/>
      <c r="E20" s="195"/>
      <c r="F20" s="200"/>
      <c r="G20" s="332"/>
    </row>
    <row r="21" spans="1:7" s="194" customFormat="1" ht="12" customHeight="1" x14ac:dyDescent="0.25">
      <c r="A21" s="203" t="s">
        <v>305</v>
      </c>
      <c r="B21" s="204" t="s">
        <v>306</v>
      </c>
      <c r="C21" s="48" t="s">
        <v>56</v>
      </c>
      <c r="D21" s="205"/>
      <c r="E21" s="206"/>
      <c r="F21" s="219"/>
      <c r="G21" s="332"/>
    </row>
    <row r="22" spans="1:7" s="194" customFormat="1" ht="12" customHeight="1" x14ac:dyDescent="0.25">
      <c r="A22" s="12" t="s">
        <v>60</v>
      </c>
      <c r="B22" s="197" t="s">
        <v>61</v>
      </c>
      <c r="C22" s="207" t="s">
        <v>62</v>
      </c>
      <c r="D22" s="208"/>
      <c r="E22" s="209"/>
      <c r="F22" s="198"/>
      <c r="G22" s="332"/>
    </row>
    <row r="23" spans="1:7" s="194" customFormat="1" ht="12" customHeight="1" x14ac:dyDescent="0.25">
      <c r="A23" s="12" t="s">
        <v>63</v>
      </c>
      <c r="B23" s="9" t="s">
        <v>64</v>
      </c>
      <c r="C23" s="211"/>
      <c r="D23" s="51">
        <f>+D24+D25+D26+D27+D28+D29</f>
        <v>0</v>
      </c>
      <c r="E23" s="51">
        <f>+E24+E25+E26+E27+E28+E29</f>
        <v>0</v>
      </c>
      <c r="F23" s="51">
        <f>+F24+F25+F26+F27+F28+F29</f>
        <v>0</v>
      </c>
      <c r="G23" s="332">
        <f>+G24+G25+G26+G27+G28+G29</f>
        <v>0</v>
      </c>
    </row>
    <row r="24" spans="1:7" s="194" customFormat="1" ht="12" customHeight="1" x14ac:dyDescent="0.25">
      <c r="A24" s="43" t="s">
        <v>65</v>
      </c>
      <c r="B24" s="44" t="s">
        <v>66</v>
      </c>
      <c r="C24" s="45" t="s">
        <v>67</v>
      </c>
      <c r="D24" s="139"/>
      <c r="E24" s="212"/>
      <c r="F24" s="200"/>
      <c r="G24" s="332"/>
    </row>
    <row r="25" spans="1:7" s="194" customFormat="1" ht="12" customHeight="1" x14ac:dyDescent="0.25">
      <c r="A25" s="16" t="s">
        <v>68</v>
      </c>
      <c r="B25" s="29" t="s">
        <v>69</v>
      </c>
      <c r="C25" s="30" t="s">
        <v>70</v>
      </c>
      <c r="D25" s="31"/>
      <c r="E25" s="195"/>
      <c r="F25" s="200"/>
      <c r="G25" s="332"/>
    </row>
    <row r="26" spans="1:7" s="194" customFormat="1" ht="12" customHeight="1" x14ac:dyDescent="0.25">
      <c r="A26" s="16" t="s">
        <v>71</v>
      </c>
      <c r="B26" s="29" t="s">
        <v>307</v>
      </c>
      <c r="C26" s="30" t="s">
        <v>73</v>
      </c>
      <c r="D26" s="31"/>
      <c r="E26" s="195"/>
      <c r="F26" s="200"/>
      <c r="G26" s="332"/>
    </row>
    <row r="27" spans="1:7" s="194" customFormat="1" ht="12" customHeight="1" x14ac:dyDescent="0.25">
      <c r="A27" s="47" t="s">
        <v>74</v>
      </c>
      <c r="B27" s="29" t="s">
        <v>308</v>
      </c>
      <c r="C27" s="48" t="s">
        <v>76</v>
      </c>
      <c r="D27" s="49"/>
      <c r="E27" s="213"/>
      <c r="F27" s="200"/>
      <c r="G27" s="332"/>
    </row>
    <row r="28" spans="1:7" s="194" customFormat="1" ht="12" customHeight="1" x14ac:dyDescent="0.25">
      <c r="A28" s="47" t="s">
        <v>77</v>
      </c>
      <c r="B28" s="29" t="s">
        <v>78</v>
      </c>
      <c r="C28" s="48" t="s">
        <v>79</v>
      </c>
      <c r="D28" s="49"/>
      <c r="E28" s="213"/>
      <c r="F28" s="200"/>
      <c r="G28" s="332"/>
    </row>
    <row r="29" spans="1:7" s="194" customFormat="1" ht="12" customHeight="1" x14ac:dyDescent="0.25">
      <c r="A29" s="16" t="s">
        <v>80</v>
      </c>
      <c r="B29" s="29" t="s">
        <v>309</v>
      </c>
      <c r="C29" s="30" t="s">
        <v>82</v>
      </c>
      <c r="D29" s="31"/>
      <c r="E29" s="195"/>
      <c r="F29" s="200"/>
      <c r="G29" s="332"/>
    </row>
    <row r="30" spans="1:7" s="194" customFormat="1" ht="12" customHeight="1" x14ac:dyDescent="0.25">
      <c r="A30" s="50" t="s">
        <v>83</v>
      </c>
      <c r="B30" s="9" t="s">
        <v>84</v>
      </c>
      <c r="C30" s="7"/>
      <c r="D30" s="51">
        <f>+D31+D37</f>
        <v>0</v>
      </c>
      <c r="E30" s="51">
        <f>+E31+E37</f>
        <v>0</v>
      </c>
      <c r="F30" s="51">
        <f>+F31+F37</f>
        <v>0</v>
      </c>
      <c r="G30" s="332">
        <f>+G31+G37</f>
        <v>0</v>
      </c>
    </row>
    <row r="31" spans="1:7" s="194" customFormat="1" ht="12" customHeight="1" x14ac:dyDescent="0.25">
      <c r="A31" s="52" t="s">
        <v>85</v>
      </c>
      <c r="B31" s="53" t="s">
        <v>86</v>
      </c>
      <c r="C31" s="54" t="s">
        <v>87</v>
      </c>
      <c r="D31" s="214">
        <f>+D32+D33+D34+D35+D36</f>
        <v>0</v>
      </c>
      <c r="E31" s="214">
        <f>+E32+E33+E34+E35+E36</f>
        <v>0</v>
      </c>
      <c r="F31" s="214">
        <f>+F32+F33+F34+F35+F36</f>
        <v>0</v>
      </c>
      <c r="G31" s="332">
        <f>+G32+G33+G34+G35+G36</f>
        <v>0</v>
      </c>
    </row>
    <row r="32" spans="1:7" s="194" customFormat="1" ht="12" customHeight="1" x14ac:dyDescent="0.25">
      <c r="A32" s="56" t="s">
        <v>88</v>
      </c>
      <c r="B32" s="57" t="s">
        <v>89</v>
      </c>
      <c r="C32" s="58" t="s">
        <v>90</v>
      </c>
      <c r="D32" s="31"/>
      <c r="E32" s="195"/>
      <c r="F32" s="200"/>
      <c r="G32" s="332"/>
    </row>
    <row r="33" spans="1:7" s="194" customFormat="1" ht="12" customHeight="1" x14ac:dyDescent="0.25">
      <c r="A33" s="56" t="s">
        <v>91</v>
      </c>
      <c r="B33" s="57" t="s">
        <v>92</v>
      </c>
      <c r="C33" s="58" t="s">
        <v>90</v>
      </c>
      <c r="D33" s="31"/>
      <c r="E33" s="195"/>
      <c r="F33" s="200"/>
      <c r="G33" s="332"/>
    </row>
    <row r="34" spans="1:7" s="194" customFormat="1" ht="12" customHeight="1" x14ac:dyDescent="0.25">
      <c r="A34" s="56" t="s">
        <v>93</v>
      </c>
      <c r="B34" s="57" t="s">
        <v>313</v>
      </c>
      <c r="C34" s="58" t="s">
        <v>90</v>
      </c>
      <c r="D34" s="31"/>
      <c r="E34" s="195"/>
      <c r="F34" s="200"/>
      <c r="G34" s="332"/>
    </row>
    <row r="35" spans="1:7" s="194" customFormat="1" ht="12" customHeight="1" x14ac:dyDescent="0.25">
      <c r="A35" s="56" t="s">
        <v>95</v>
      </c>
      <c r="B35" s="57" t="s">
        <v>347</v>
      </c>
      <c r="C35" s="58" t="s">
        <v>90</v>
      </c>
      <c r="D35" s="31"/>
      <c r="E35" s="195"/>
      <c r="F35" s="200"/>
      <c r="G35" s="332"/>
    </row>
    <row r="36" spans="1:7" s="194" customFormat="1" ht="12" customHeight="1" x14ac:dyDescent="0.25">
      <c r="A36" s="56" t="s">
        <v>97</v>
      </c>
      <c r="B36" s="57" t="s">
        <v>341</v>
      </c>
      <c r="C36" s="58"/>
      <c r="D36" s="31"/>
      <c r="E36" s="195"/>
      <c r="F36" s="200"/>
      <c r="G36" s="332"/>
    </row>
    <row r="37" spans="1:7" s="194" customFormat="1" ht="12" customHeight="1" x14ac:dyDescent="0.25">
      <c r="A37" s="56" t="s">
        <v>103</v>
      </c>
      <c r="B37" s="60" t="s">
        <v>104</v>
      </c>
      <c r="C37" s="61" t="s">
        <v>105</v>
      </c>
      <c r="D37" s="106">
        <f>+D38+D39+D40+D41+D42</f>
        <v>0</v>
      </c>
      <c r="E37" s="106">
        <f>+E38+E39+E40+E41+E42</f>
        <v>0</v>
      </c>
      <c r="F37" s="106">
        <f>+F38+F39+F40+F41+F42</f>
        <v>0</v>
      </c>
      <c r="G37" s="332">
        <f>+G38+G39+G40+G41+G42</f>
        <v>0</v>
      </c>
    </row>
    <row r="38" spans="1:7" s="194" customFormat="1" ht="12" customHeight="1" x14ac:dyDescent="0.25">
      <c r="A38" s="56" t="s">
        <v>106</v>
      </c>
      <c r="B38" s="57" t="s">
        <v>89</v>
      </c>
      <c r="C38" s="58" t="s">
        <v>107</v>
      </c>
      <c r="D38" s="31"/>
      <c r="E38" s="195"/>
      <c r="F38" s="200"/>
      <c r="G38" s="332"/>
    </row>
    <row r="39" spans="1:7" s="194" customFormat="1" ht="12" customHeight="1" x14ac:dyDescent="0.25">
      <c r="A39" s="56" t="s">
        <v>108</v>
      </c>
      <c r="B39" s="57" t="s">
        <v>109</v>
      </c>
      <c r="C39" s="58" t="s">
        <v>107</v>
      </c>
      <c r="D39" s="31"/>
      <c r="E39" s="195"/>
      <c r="F39" s="200"/>
      <c r="G39" s="332"/>
    </row>
    <row r="40" spans="1:7" s="194" customFormat="1" ht="12" customHeight="1" x14ac:dyDescent="0.25">
      <c r="A40" s="56" t="s">
        <v>110</v>
      </c>
      <c r="B40" s="57" t="s">
        <v>313</v>
      </c>
      <c r="C40" s="63" t="s">
        <v>107</v>
      </c>
      <c r="D40" s="31"/>
      <c r="E40" s="195"/>
      <c r="F40" s="200"/>
      <c r="G40" s="332"/>
    </row>
    <row r="41" spans="1:7" s="194" customFormat="1" ht="12" customHeight="1" x14ac:dyDescent="0.25">
      <c r="A41" s="56" t="s">
        <v>112</v>
      </c>
      <c r="B41" s="217" t="s">
        <v>340</v>
      </c>
      <c r="C41" s="66" t="s">
        <v>107</v>
      </c>
      <c r="D41" s="31"/>
      <c r="E41" s="195"/>
      <c r="F41" s="200"/>
      <c r="G41" s="332"/>
    </row>
    <row r="42" spans="1:7" s="194" customFormat="1" ht="12" customHeight="1" x14ac:dyDescent="0.25">
      <c r="A42" s="68" t="s">
        <v>114</v>
      </c>
      <c r="B42" s="218" t="s">
        <v>115</v>
      </c>
      <c r="C42" s="70" t="s">
        <v>107</v>
      </c>
      <c r="D42" s="49"/>
      <c r="E42" s="213"/>
      <c r="F42" s="200"/>
      <c r="G42" s="332"/>
    </row>
    <row r="43" spans="1:7" s="194" customFormat="1" ht="12" customHeight="1" x14ac:dyDescent="0.25">
      <c r="A43" s="12" t="s">
        <v>116</v>
      </c>
      <c r="B43" s="72" t="s">
        <v>117</v>
      </c>
      <c r="C43" s="198"/>
      <c r="D43" s="74">
        <f>+D44+D45</f>
        <v>0</v>
      </c>
      <c r="E43" s="74">
        <f>+E44+E45</f>
        <v>0</v>
      </c>
      <c r="F43" s="74">
        <f>+F44+F45</f>
        <v>0</v>
      </c>
      <c r="G43" s="332">
        <f>+G44+G45</f>
        <v>0</v>
      </c>
    </row>
    <row r="44" spans="1:7" s="194" customFormat="1" ht="12" customHeight="1" x14ac:dyDescent="0.25">
      <c r="A44" s="43" t="s">
        <v>118</v>
      </c>
      <c r="B44" s="76" t="s">
        <v>119</v>
      </c>
      <c r="C44" s="18" t="s">
        <v>120</v>
      </c>
      <c r="D44" s="77"/>
      <c r="E44" s="212"/>
      <c r="F44" s="200"/>
      <c r="G44" s="332"/>
    </row>
    <row r="45" spans="1:7" s="194" customFormat="1" ht="12" customHeight="1" x14ac:dyDescent="0.25">
      <c r="A45" s="32" t="s">
        <v>121</v>
      </c>
      <c r="B45" s="109" t="s">
        <v>122</v>
      </c>
      <c r="C45" s="63" t="s">
        <v>123</v>
      </c>
      <c r="D45" s="135"/>
      <c r="E45" s="201"/>
      <c r="F45" s="200"/>
      <c r="G45" s="332"/>
    </row>
    <row r="46" spans="1:7" s="194" customFormat="1" ht="12" customHeight="1" x14ac:dyDescent="0.25">
      <c r="A46" s="12" t="s">
        <v>124</v>
      </c>
      <c r="B46" s="72" t="s">
        <v>125</v>
      </c>
      <c r="C46" s="198"/>
      <c r="D46" s="74">
        <f>+D47+D50+D51</f>
        <v>0</v>
      </c>
      <c r="E46" s="74">
        <f>+E47+E50+E51</f>
        <v>0</v>
      </c>
      <c r="F46" s="74">
        <f>+F47+F50+F51</f>
        <v>0</v>
      </c>
      <c r="G46" s="332">
        <f>+G47+G50+G51</f>
        <v>0</v>
      </c>
    </row>
    <row r="47" spans="1:7" s="194" customFormat="1" ht="12" customHeight="1" x14ac:dyDescent="0.25">
      <c r="A47" s="43" t="s">
        <v>126</v>
      </c>
      <c r="B47" s="21" t="s">
        <v>127</v>
      </c>
      <c r="C47" s="18" t="s">
        <v>128</v>
      </c>
      <c r="D47" s="139"/>
      <c r="E47" s="212"/>
      <c r="F47" s="200"/>
      <c r="G47" s="332"/>
    </row>
    <row r="48" spans="1:7" s="194" customFormat="1" ht="12" customHeight="1" x14ac:dyDescent="0.25">
      <c r="A48" s="43"/>
      <c r="B48" s="21" t="s">
        <v>130</v>
      </c>
      <c r="C48" s="58" t="s">
        <v>131</v>
      </c>
      <c r="D48" s="139"/>
      <c r="E48" s="212"/>
      <c r="F48" s="200"/>
      <c r="G48" s="332"/>
    </row>
    <row r="49" spans="1:7" s="194" customFormat="1" ht="12" customHeight="1" x14ac:dyDescent="0.25">
      <c r="A49" s="43"/>
      <c r="B49" s="21" t="s">
        <v>133</v>
      </c>
      <c r="C49" s="58" t="s">
        <v>134</v>
      </c>
      <c r="D49" s="139"/>
      <c r="E49" s="212"/>
      <c r="F49" s="200"/>
      <c r="G49" s="332"/>
    </row>
    <row r="50" spans="1:7" s="194" customFormat="1" ht="12" customHeight="1" x14ac:dyDescent="0.25">
      <c r="A50" s="16" t="s">
        <v>129</v>
      </c>
      <c r="B50" s="57" t="s">
        <v>43</v>
      </c>
      <c r="C50" s="58" t="s">
        <v>44</v>
      </c>
      <c r="D50" s="31"/>
      <c r="E50" s="195"/>
      <c r="F50" s="200"/>
      <c r="G50" s="332"/>
    </row>
    <row r="51" spans="1:7" s="194" customFormat="1" ht="12" customHeight="1" x14ac:dyDescent="0.25">
      <c r="A51" s="32" t="s">
        <v>132</v>
      </c>
      <c r="B51" s="109" t="s">
        <v>317</v>
      </c>
      <c r="C51" s="63" t="s">
        <v>138</v>
      </c>
      <c r="D51" s="135"/>
      <c r="E51" s="201"/>
      <c r="F51" s="219"/>
      <c r="G51" s="332"/>
    </row>
    <row r="52" spans="1:7" s="194" customFormat="1" ht="10.5" customHeight="1" x14ac:dyDescent="0.3">
      <c r="A52" s="12" t="s">
        <v>139</v>
      </c>
      <c r="B52" s="220" t="s">
        <v>140</v>
      </c>
      <c r="C52" s="198"/>
      <c r="D52" s="297"/>
      <c r="E52" s="222"/>
      <c r="F52" s="223"/>
      <c r="G52" s="332"/>
    </row>
    <row r="53" spans="1:7" s="194" customFormat="1" ht="12" customHeight="1" x14ac:dyDescent="0.25">
      <c r="A53" s="12" t="s">
        <v>141</v>
      </c>
      <c r="B53" s="224" t="s">
        <v>142</v>
      </c>
      <c r="C53" s="198"/>
      <c r="D53" s="310">
        <f>+D6+D13+D22+D23+D30+D43+D46+D52</f>
        <v>0</v>
      </c>
      <c r="E53" s="310">
        <f>+E6+E13+E22+E23+E30+E43+E46+E52</f>
        <v>0</v>
      </c>
      <c r="F53" s="310">
        <f>+F6+F13+F22+F23+F30+F43+F46+F52</f>
        <v>0</v>
      </c>
      <c r="G53" s="332">
        <f>+G6+G13+G22+G23+G30+G43+G46+G52</f>
        <v>0</v>
      </c>
    </row>
    <row r="54" spans="1:7" s="194" customFormat="1" ht="12" customHeight="1" x14ac:dyDescent="0.25">
      <c r="A54" s="96" t="s">
        <v>143</v>
      </c>
      <c r="B54" s="97" t="s">
        <v>144</v>
      </c>
      <c r="C54" s="198"/>
      <c r="D54" s="74">
        <f>+D55+D61</f>
        <v>0</v>
      </c>
      <c r="E54" s="74">
        <f>+E55+E61</f>
        <v>0</v>
      </c>
      <c r="F54" s="74">
        <f>+F55+F61</f>
        <v>0</v>
      </c>
      <c r="G54" s="332">
        <f>+G55+G61</f>
        <v>0</v>
      </c>
    </row>
    <row r="55" spans="1:7" s="194" customFormat="1" ht="12" customHeight="1" x14ac:dyDescent="0.25">
      <c r="A55" s="98" t="s">
        <v>145</v>
      </c>
      <c r="B55" s="99" t="s">
        <v>318</v>
      </c>
      <c r="C55" s="282"/>
      <c r="D55" s="228">
        <f>+D56+D57+D58+D59+D60</f>
        <v>0</v>
      </c>
      <c r="E55" s="228">
        <f>+E56+E57+E58+E59+E60</f>
        <v>0</v>
      </c>
      <c r="F55" s="228">
        <f>+F56+F57+F58+F59+F60</f>
        <v>0</v>
      </c>
      <c r="G55" s="332">
        <f>+G56+G57+G58+G59+G60</f>
        <v>0</v>
      </c>
    </row>
    <row r="56" spans="1:7" s="194" customFormat="1" ht="12" customHeight="1" x14ac:dyDescent="0.25">
      <c r="A56" s="304" t="s">
        <v>147</v>
      </c>
      <c r="B56" s="102" t="s">
        <v>148</v>
      </c>
      <c r="C56" s="58" t="s">
        <v>149</v>
      </c>
      <c r="D56" s="67"/>
      <c r="E56" s="195"/>
      <c r="F56" s="200"/>
      <c r="G56" s="332"/>
    </row>
    <row r="57" spans="1:7" s="194" customFormat="1" ht="12" customHeight="1" x14ac:dyDescent="0.25">
      <c r="A57" s="304" t="s">
        <v>150</v>
      </c>
      <c r="B57" s="57" t="s">
        <v>151</v>
      </c>
      <c r="C57" s="58" t="s">
        <v>152</v>
      </c>
      <c r="D57" s="31"/>
      <c r="E57" s="195"/>
      <c r="F57" s="200"/>
      <c r="G57" s="332"/>
    </row>
    <row r="58" spans="1:7" s="194" customFormat="1" ht="12" customHeight="1" x14ac:dyDescent="0.25">
      <c r="A58" s="304" t="s">
        <v>153</v>
      </c>
      <c r="B58" s="57" t="s">
        <v>154</v>
      </c>
      <c r="C58" s="58" t="s">
        <v>155</v>
      </c>
      <c r="D58" s="31"/>
      <c r="E58" s="195"/>
      <c r="F58" s="200"/>
      <c r="G58" s="332"/>
    </row>
    <row r="59" spans="1:7" s="194" customFormat="1" ht="12" customHeight="1" x14ac:dyDescent="0.25">
      <c r="A59" s="304" t="s">
        <v>156</v>
      </c>
      <c r="B59" s="57" t="s">
        <v>157</v>
      </c>
      <c r="C59" s="18" t="s">
        <v>158</v>
      </c>
      <c r="D59" s="31"/>
      <c r="E59" s="195"/>
      <c r="F59" s="200"/>
      <c r="G59" s="332"/>
    </row>
    <row r="60" spans="1:7" s="194" customFormat="1" ht="12" customHeight="1" x14ac:dyDescent="0.25">
      <c r="A60" s="304" t="s">
        <v>159</v>
      </c>
      <c r="B60" s="57" t="s">
        <v>160</v>
      </c>
      <c r="C60" s="58" t="s">
        <v>161</v>
      </c>
      <c r="D60" s="31"/>
      <c r="E60" s="195"/>
      <c r="F60" s="200"/>
      <c r="G60" s="332"/>
    </row>
    <row r="61" spans="1:7" s="194" customFormat="1" ht="12" customHeight="1" x14ac:dyDescent="0.25">
      <c r="A61" s="105" t="s">
        <v>162</v>
      </c>
      <c r="B61" s="60" t="s">
        <v>320</v>
      </c>
      <c r="D61" s="106">
        <f>+D62+D63+D64+D65+D66</f>
        <v>0</v>
      </c>
      <c r="E61" s="106">
        <f>+E62+E63+E64+E65+E66</f>
        <v>0</v>
      </c>
      <c r="F61" s="106">
        <f>+F62+F63+F64+F65+F66</f>
        <v>0</v>
      </c>
      <c r="G61" s="332">
        <f>+G62+G63+G64+G65+G66</f>
        <v>0</v>
      </c>
    </row>
    <row r="62" spans="1:7" s="194" customFormat="1" ht="12" customHeight="1" x14ac:dyDescent="0.25">
      <c r="A62" s="304" t="s">
        <v>164</v>
      </c>
      <c r="B62" s="57" t="s">
        <v>165</v>
      </c>
      <c r="C62" s="58" t="s">
        <v>166</v>
      </c>
      <c r="D62" s="31"/>
      <c r="E62" s="195"/>
      <c r="F62" s="200"/>
      <c r="G62" s="332"/>
    </row>
    <row r="63" spans="1:7" s="194" customFormat="1" ht="12" customHeight="1" x14ac:dyDescent="0.25">
      <c r="A63" s="304" t="s">
        <v>167</v>
      </c>
      <c r="B63" s="57" t="s">
        <v>168</v>
      </c>
      <c r="C63" s="58" t="s">
        <v>169</v>
      </c>
      <c r="D63" s="31"/>
      <c r="E63" s="195"/>
      <c r="F63" s="200"/>
      <c r="G63" s="332"/>
    </row>
    <row r="64" spans="1:7" s="194" customFormat="1" ht="12" customHeight="1" x14ac:dyDescent="0.25">
      <c r="A64" s="304" t="s">
        <v>170</v>
      </c>
      <c r="B64" s="57" t="s">
        <v>171</v>
      </c>
      <c r="C64" s="58" t="s">
        <v>172</v>
      </c>
      <c r="D64" s="31"/>
      <c r="E64" s="195"/>
      <c r="F64" s="200"/>
      <c r="G64" s="332"/>
    </row>
    <row r="65" spans="1:7" s="194" customFormat="1" ht="12" customHeight="1" x14ac:dyDescent="0.25">
      <c r="A65" s="304" t="s">
        <v>173</v>
      </c>
      <c r="B65" s="57" t="s">
        <v>174</v>
      </c>
      <c r="C65" s="63" t="s">
        <v>158</v>
      </c>
      <c r="D65" s="31"/>
      <c r="E65" s="195"/>
      <c r="F65" s="200"/>
      <c r="G65" s="332"/>
    </row>
    <row r="66" spans="1:7" s="194" customFormat="1" ht="12" customHeight="1" x14ac:dyDescent="0.25">
      <c r="A66" s="311" t="s">
        <v>175</v>
      </c>
      <c r="B66" s="79" t="s">
        <v>176</v>
      </c>
      <c r="C66" s="219"/>
      <c r="D66" s="229"/>
      <c r="E66" s="230"/>
      <c r="F66" s="200"/>
      <c r="G66" s="332"/>
    </row>
    <row r="67" spans="1:7" s="194" customFormat="1" ht="12" customHeight="1" x14ac:dyDescent="0.25">
      <c r="A67" s="231" t="s">
        <v>177</v>
      </c>
      <c r="B67" s="232" t="s">
        <v>321</v>
      </c>
      <c r="C67" s="198"/>
      <c r="D67" s="74">
        <f>+D53+D54</f>
        <v>0</v>
      </c>
      <c r="E67" s="74">
        <f>+E53+E54</f>
        <v>0</v>
      </c>
      <c r="F67" s="74">
        <f>+F53+F54</f>
        <v>0</v>
      </c>
      <c r="G67" s="332">
        <f>+G53+G54</f>
        <v>0</v>
      </c>
    </row>
    <row r="68" spans="1:7" s="194" customFormat="1" ht="13.5" customHeight="1" x14ac:dyDescent="0.25">
      <c r="A68" s="233" t="s">
        <v>179</v>
      </c>
      <c r="B68" s="234" t="s">
        <v>180</v>
      </c>
      <c r="C68" s="284"/>
      <c r="D68" s="208"/>
      <c r="E68" s="209"/>
      <c r="F68" s="200"/>
      <c r="G68" s="332"/>
    </row>
    <row r="69" spans="1:7" s="194" customFormat="1" ht="12" customHeight="1" x14ac:dyDescent="0.25">
      <c r="A69" s="231" t="s">
        <v>181</v>
      </c>
      <c r="B69" s="232" t="s">
        <v>322</v>
      </c>
      <c r="C69" s="198"/>
      <c r="D69" s="312">
        <f>+D67+D68</f>
        <v>0</v>
      </c>
      <c r="E69" s="312">
        <f>+E67+E68</f>
        <v>0</v>
      </c>
      <c r="F69" s="312">
        <f>+F67+F68</f>
        <v>0</v>
      </c>
      <c r="G69" s="332">
        <f>+G67+G68</f>
        <v>0</v>
      </c>
    </row>
    <row r="70" spans="1:7" s="194" customFormat="1" ht="12.9" customHeight="1" x14ac:dyDescent="0.25">
      <c r="A70" s="237"/>
      <c r="B70" s="238"/>
      <c r="C70" s="286"/>
      <c r="D70" s="240"/>
      <c r="G70" s="332"/>
    </row>
    <row r="71" spans="1:7" ht="16.5" customHeight="1" x14ac:dyDescent="0.3">
      <c r="A71" s="328" t="s">
        <v>183</v>
      </c>
      <c r="B71" s="328"/>
      <c r="C71" s="328"/>
      <c r="D71" s="328"/>
      <c r="G71" s="332"/>
    </row>
    <row r="72" spans="1:7" s="242" customFormat="1" ht="16.5" customHeight="1" x14ac:dyDescent="0.3">
      <c r="A72" s="330" t="s">
        <v>184</v>
      </c>
      <c r="B72" s="330"/>
      <c r="D72" s="287"/>
      <c r="E72" s="287"/>
      <c r="F72" s="287" t="s">
        <v>323</v>
      </c>
      <c r="G72" s="332"/>
    </row>
    <row r="73" spans="1:7" ht="38.1" customHeight="1" x14ac:dyDescent="0.3">
      <c r="A73" s="190" t="s">
        <v>185</v>
      </c>
      <c r="B73" s="191" t="s">
        <v>186</v>
      </c>
      <c r="C73" s="191" t="s">
        <v>5</v>
      </c>
      <c r="D73" s="191" t="s">
        <v>6</v>
      </c>
      <c r="E73" s="243" t="s">
        <v>7</v>
      </c>
      <c r="F73" s="279" t="s">
        <v>7</v>
      </c>
      <c r="G73" s="332" t="s">
        <v>8</v>
      </c>
    </row>
    <row r="74" spans="1:7" s="104" customFormat="1" ht="12" customHeight="1" x14ac:dyDescent="0.2">
      <c r="A74" s="6" t="s">
        <v>9</v>
      </c>
      <c r="B74" s="7" t="s">
        <v>187</v>
      </c>
      <c r="C74" s="7" t="s">
        <v>11</v>
      </c>
      <c r="D74" s="7" t="s">
        <v>12</v>
      </c>
      <c r="E74" s="193" t="s">
        <v>12</v>
      </c>
      <c r="F74" s="59"/>
      <c r="G74" s="332"/>
    </row>
    <row r="75" spans="1:7" ht="12" customHeight="1" x14ac:dyDescent="0.3">
      <c r="A75" s="8" t="s">
        <v>15</v>
      </c>
      <c r="B75" s="122" t="s">
        <v>188</v>
      </c>
      <c r="C75" s="122"/>
      <c r="D75" s="123">
        <f>+D76+D77+D78+D79+D80</f>
        <v>2170000</v>
      </c>
      <c r="E75" s="123">
        <f>+E76+E77+E78+E79+E80</f>
        <v>0</v>
      </c>
      <c r="F75" s="123">
        <f>+F76+F77+F78+F79+F80</f>
        <v>2170000</v>
      </c>
      <c r="G75" s="332">
        <f>+G76+G77+G78+G79+G80</f>
        <v>710905</v>
      </c>
    </row>
    <row r="76" spans="1:7" ht="12" customHeight="1" x14ac:dyDescent="0.3">
      <c r="A76" s="24" t="s">
        <v>189</v>
      </c>
      <c r="B76" s="25" t="s">
        <v>190</v>
      </c>
      <c r="C76" s="25" t="s">
        <v>191</v>
      </c>
      <c r="D76" s="27"/>
      <c r="E76" s="199"/>
      <c r="F76" s="247"/>
      <c r="G76" s="332"/>
    </row>
    <row r="77" spans="1:7" ht="12" customHeight="1" x14ac:dyDescent="0.3">
      <c r="A77" s="16" t="s">
        <v>192</v>
      </c>
      <c r="B77" s="29" t="s">
        <v>193</v>
      </c>
      <c r="C77" s="29" t="s">
        <v>194</v>
      </c>
      <c r="D77" s="31"/>
      <c r="E77" s="195"/>
      <c r="F77" s="247"/>
      <c r="G77" s="332"/>
    </row>
    <row r="78" spans="1:7" ht="12" customHeight="1" x14ac:dyDescent="0.3">
      <c r="A78" s="16" t="s">
        <v>195</v>
      </c>
      <c r="B78" s="29" t="s">
        <v>196</v>
      </c>
      <c r="C78" s="125" t="s">
        <v>197</v>
      </c>
      <c r="D78" s="49"/>
      <c r="E78" s="213"/>
      <c r="F78" s="247"/>
      <c r="G78" s="332"/>
    </row>
    <row r="79" spans="1:7" ht="12" customHeight="1" x14ac:dyDescent="0.3">
      <c r="A79" s="16" t="s">
        <v>198</v>
      </c>
      <c r="B79" s="246" t="s">
        <v>199</v>
      </c>
      <c r="C79" s="29" t="s">
        <v>200</v>
      </c>
      <c r="D79" s="49">
        <v>2170000</v>
      </c>
      <c r="E79" s="213"/>
      <c r="F79" s="49">
        <v>2170000</v>
      </c>
      <c r="G79" s="332">
        <v>710905</v>
      </c>
    </row>
    <row r="80" spans="1:7" ht="12" customHeight="1" x14ac:dyDescent="0.3">
      <c r="A80" s="16" t="s">
        <v>201</v>
      </c>
      <c r="B80" s="127" t="s">
        <v>202</v>
      </c>
      <c r="C80" s="29" t="s">
        <v>203</v>
      </c>
      <c r="D80" s="49"/>
      <c r="E80" s="213">
        <f>SUM(E81:E87)</f>
        <v>0</v>
      </c>
      <c r="F80" s="247"/>
      <c r="G80" s="332"/>
    </row>
    <row r="81" spans="1:7" ht="12" customHeight="1" x14ac:dyDescent="0.3">
      <c r="A81" s="16" t="s">
        <v>204</v>
      </c>
      <c r="B81" s="29" t="s">
        <v>205</v>
      </c>
      <c r="C81" s="29"/>
      <c r="D81" s="49"/>
      <c r="E81" s="213"/>
      <c r="F81" s="247"/>
      <c r="G81" s="332"/>
    </row>
    <row r="82" spans="1:7" ht="12" customHeight="1" x14ac:dyDescent="0.3">
      <c r="A82" s="16" t="s">
        <v>206</v>
      </c>
      <c r="B82" s="248" t="s">
        <v>207</v>
      </c>
      <c r="C82" s="129"/>
      <c r="D82" s="49"/>
      <c r="E82" s="213"/>
      <c r="F82" s="247"/>
      <c r="G82" s="332"/>
    </row>
    <row r="83" spans="1:7" ht="12" customHeight="1" x14ac:dyDescent="0.3">
      <c r="A83" s="16" t="s">
        <v>208</v>
      </c>
      <c r="B83" s="129" t="s">
        <v>348</v>
      </c>
      <c r="C83" s="131" t="s">
        <v>210</v>
      </c>
      <c r="D83" s="82"/>
      <c r="E83" s="213"/>
      <c r="F83" s="247"/>
      <c r="G83" s="332"/>
    </row>
    <row r="84" spans="1:7" ht="12" customHeight="1" x14ac:dyDescent="0.3">
      <c r="A84" s="16" t="s">
        <v>211</v>
      </c>
      <c r="B84" s="132" t="s">
        <v>212</v>
      </c>
      <c r="C84" s="247"/>
      <c r="D84" s="82"/>
      <c r="E84" s="213"/>
      <c r="F84" s="247"/>
      <c r="G84" s="332"/>
    </row>
    <row r="85" spans="1:7" ht="12" customHeight="1" x14ac:dyDescent="0.3">
      <c r="A85" s="32" t="s">
        <v>214</v>
      </c>
      <c r="B85" s="290" t="s">
        <v>349</v>
      </c>
      <c r="C85" s="247"/>
      <c r="D85" s="82"/>
      <c r="E85" s="213"/>
      <c r="F85" s="247"/>
      <c r="G85" s="332"/>
    </row>
    <row r="86" spans="1:7" ht="12" customHeight="1" x14ac:dyDescent="0.3">
      <c r="A86" s="16" t="s">
        <v>216</v>
      </c>
      <c r="B86" s="290" t="s">
        <v>325</v>
      </c>
      <c r="C86" s="247"/>
      <c r="D86" s="82"/>
      <c r="E86" s="213"/>
      <c r="F86" s="247"/>
      <c r="G86" s="332"/>
    </row>
    <row r="87" spans="1:7" ht="12" customHeight="1" x14ac:dyDescent="0.3">
      <c r="A87" s="136" t="s">
        <v>218</v>
      </c>
      <c r="B87" s="291" t="s">
        <v>219</v>
      </c>
      <c r="C87" s="292"/>
      <c r="D87" s="229"/>
      <c r="E87" s="230"/>
      <c r="F87" s="247"/>
      <c r="G87" s="332"/>
    </row>
    <row r="88" spans="1:7" ht="12" customHeight="1" x14ac:dyDescent="0.3">
      <c r="A88" s="12" t="s">
        <v>17</v>
      </c>
      <c r="B88" s="276" t="s">
        <v>220</v>
      </c>
      <c r="C88" s="313"/>
      <c r="D88" s="74">
        <f>+D89+D90+D91</f>
        <v>0</v>
      </c>
      <c r="E88" s="74">
        <f>+E89+E90+E91</f>
        <v>0</v>
      </c>
      <c r="F88" s="74">
        <f>+F89+F90+F91</f>
        <v>0</v>
      </c>
      <c r="G88" s="332">
        <f>+G89+G90+G91</f>
        <v>0</v>
      </c>
    </row>
    <row r="89" spans="1:7" ht="12" customHeight="1" x14ac:dyDescent="0.3">
      <c r="A89" s="43" t="s">
        <v>19</v>
      </c>
      <c r="B89" s="29" t="s">
        <v>221</v>
      </c>
      <c r="C89" s="44" t="s">
        <v>222</v>
      </c>
      <c r="D89" s="139"/>
      <c r="E89" s="212"/>
      <c r="F89" s="247"/>
      <c r="G89" s="332"/>
    </row>
    <row r="90" spans="1:7" ht="12" customHeight="1" x14ac:dyDescent="0.3">
      <c r="A90" s="43" t="s">
        <v>27</v>
      </c>
      <c r="B90" s="125" t="s">
        <v>223</v>
      </c>
      <c r="C90" s="125" t="s">
        <v>224</v>
      </c>
      <c r="D90" s="31"/>
      <c r="E90" s="195"/>
      <c r="F90" s="247"/>
      <c r="G90" s="332"/>
    </row>
    <row r="91" spans="1:7" ht="12" customHeight="1" x14ac:dyDescent="0.3">
      <c r="A91" s="43" t="s">
        <v>29</v>
      </c>
      <c r="B91" s="57" t="s">
        <v>225</v>
      </c>
      <c r="C91" s="57" t="s">
        <v>226</v>
      </c>
      <c r="D91" s="31"/>
      <c r="E91" s="195"/>
      <c r="F91" s="247"/>
      <c r="G91" s="332"/>
    </row>
    <row r="92" spans="1:7" ht="12" customHeight="1" x14ac:dyDescent="0.3">
      <c r="A92" s="43" t="s">
        <v>32</v>
      </c>
      <c r="B92" s="57" t="s">
        <v>227</v>
      </c>
      <c r="C92" s="57" t="s">
        <v>228</v>
      </c>
      <c r="D92" s="31"/>
      <c r="E92" s="195"/>
      <c r="F92" s="247"/>
      <c r="G92" s="332"/>
    </row>
    <row r="93" spans="1:7" ht="12" customHeight="1" x14ac:dyDescent="0.3">
      <c r="A93" s="43" t="s">
        <v>229</v>
      </c>
      <c r="B93" s="57" t="s">
        <v>230</v>
      </c>
      <c r="C93" s="85" t="s">
        <v>231</v>
      </c>
      <c r="D93" s="31"/>
      <c r="E93" s="195"/>
      <c r="F93" s="247"/>
      <c r="G93" s="332"/>
    </row>
    <row r="94" spans="1:7" ht="15.75" customHeight="1" x14ac:dyDescent="0.3">
      <c r="A94" s="43" t="s">
        <v>232</v>
      </c>
      <c r="B94" s="102" t="s">
        <v>345</v>
      </c>
      <c r="C94" s="247"/>
      <c r="D94" s="67"/>
      <c r="E94" s="195"/>
      <c r="F94" s="247"/>
      <c r="G94" s="332"/>
    </row>
    <row r="95" spans="1:7" ht="12" customHeight="1" x14ac:dyDescent="0.3">
      <c r="A95" s="43" t="s">
        <v>234</v>
      </c>
      <c r="B95" s="295" t="s">
        <v>235</v>
      </c>
      <c r="C95" s="247"/>
      <c r="D95" s="67"/>
      <c r="E95" s="195"/>
      <c r="F95" s="247"/>
      <c r="G95" s="332"/>
    </row>
    <row r="96" spans="1:7" ht="12" customHeight="1" x14ac:dyDescent="0.3">
      <c r="A96" s="43" t="s">
        <v>236</v>
      </c>
      <c r="B96" s="295" t="s">
        <v>237</v>
      </c>
      <c r="C96" s="247"/>
      <c r="D96" s="67"/>
      <c r="E96" s="195"/>
      <c r="F96" s="247"/>
      <c r="G96" s="332"/>
    </row>
    <row r="97" spans="1:7" ht="12" customHeight="1" x14ac:dyDescent="0.3">
      <c r="A97" s="43" t="s">
        <v>238</v>
      </c>
      <c r="B97" s="295" t="s">
        <v>239</v>
      </c>
      <c r="C97" s="247"/>
      <c r="D97" s="67"/>
      <c r="E97" s="195"/>
      <c r="F97" s="247"/>
      <c r="G97" s="332"/>
    </row>
    <row r="98" spans="1:7" ht="24" customHeight="1" x14ac:dyDescent="0.3">
      <c r="A98" s="32" t="s">
        <v>240</v>
      </c>
      <c r="B98" s="296" t="s">
        <v>241</v>
      </c>
      <c r="C98" s="85"/>
      <c r="D98" s="82"/>
      <c r="E98" s="213"/>
      <c r="F98" s="247"/>
      <c r="G98" s="332"/>
    </row>
    <row r="99" spans="1:7" ht="12" customHeight="1" x14ac:dyDescent="0.3">
      <c r="A99" s="12" t="s">
        <v>34</v>
      </c>
      <c r="B99" s="197" t="s">
        <v>242</v>
      </c>
      <c r="C99" s="255"/>
      <c r="D99" s="74">
        <f>+D100+D101</f>
        <v>0</v>
      </c>
      <c r="E99" s="74">
        <f>+E100+E101</f>
        <v>0</v>
      </c>
      <c r="F99" s="74">
        <f>+F100+F101</f>
        <v>0</v>
      </c>
      <c r="G99" s="332">
        <f>+G100+G101</f>
        <v>0</v>
      </c>
    </row>
    <row r="100" spans="1:7" ht="12" customHeight="1" x14ac:dyDescent="0.3">
      <c r="A100" s="43" t="s">
        <v>36</v>
      </c>
      <c r="B100" s="44" t="s">
        <v>243</v>
      </c>
      <c r="C100" s="44" t="s">
        <v>244</v>
      </c>
      <c r="D100" s="139"/>
      <c r="E100" s="212"/>
      <c r="F100" s="247"/>
      <c r="G100" s="332"/>
    </row>
    <row r="101" spans="1:7" ht="12" customHeight="1" x14ac:dyDescent="0.3">
      <c r="A101" s="47" t="s">
        <v>39</v>
      </c>
      <c r="B101" s="125" t="s">
        <v>245</v>
      </c>
      <c r="C101" s="140"/>
      <c r="D101" s="49"/>
      <c r="E101" s="213"/>
      <c r="F101" s="292"/>
      <c r="G101" s="332"/>
    </row>
    <row r="102" spans="1:7" s="257" customFormat="1" ht="12" customHeight="1" x14ac:dyDescent="0.25">
      <c r="A102" s="96" t="s">
        <v>246</v>
      </c>
      <c r="B102" s="13" t="s">
        <v>327</v>
      </c>
      <c r="C102" s="13"/>
      <c r="D102" s="314"/>
      <c r="E102" s="222"/>
      <c r="F102" s="315"/>
      <c r="G102" s="332"/>
    </row>
    <row r="103" spans="1:7" ht="12" customHeight="1" x14ac:dyDescent="0.3">
      <c r="A103" s="148" t="s">
        <v>63</v>
      </c>
      <c r="B103" s="149" t="s">
        <v>248</v>
      </c>
      <c r="C103" s="149"/>
      <c r="D103" s="123">
        <f>+D75+D88+D99+D102</f>
        <v>2170000</v>
      </c>
      <c r="E103" s="123">
        <f>+E75+E88+E99+E102</f>
        <v>0</v>
      </c>
      <c r="F103" s="123">
        <f>+F75+F88+F99+F102</f>
        <v>2170000</v>
      </c>
      <c r="G103" s="332">
        <f>+G75+G88+G99+G102</f>
        <v>710905</v>
      </c>
    </row>
    <row r="104" spans="1:7" ht="12" customHeight="1" x14ac:dyDescent="0.3">
      <c r="A104" s="96" t="s">
        <v>83</v>
      </c>
      <c r="B104" s="13" t="s">
        <v>249</v>
      </c>
      <c r="C104" s="13"/>
      <c r="D104" s="51">
        <f>+D105+D113</f>
        <v>0</v>
      </c>
      <c r="E104" s="301">
        <f>+E105+E113</f>
        <v>0</v>
      </c>
      <c r="F104" s="247"/>
      <c r="G104" s="332"/>
    </row>
    <row r="105" spans="1:7" ht="12" customHeight="1" x14ac:dyDescent="0.3">
      <c r="A105" s="302" t="s">
        <v>85</v>
      </c>
      <c r="B105" s="152" t="s">
        <v>328</v>
      </c>
      <c r="C105" s="152"/>
      <c r="D105" s="51">
        <f>+D106+D107+D108+D109+D110+D111+D112</f>
        <v>0</v>
      </c>
      <c r="E105" s="51">
        <f>+E106+E107+E108+E109+E110+E111+E112</f>
        <v>0</v>
      </c>
      <c r="F105" s="51">
        <f>+F106+F107+F108+F109+F110+F111+F112</f>
        <v>0</v>
      </c>
      <c r="G105" s="332">
        <f>+G106+G107+G108+G109+G110+G111+G112</f>
        <v>0</v>
      </c>
    </row>
    <row r="106" spans="1:7" ht="12" customHeight="1" x14ac:dyDescent="0.3">
      <c r="A106" s="154" t="s">
        <v>88</v>
      </c>
      <c r="B106" s="21" t="s">
        <v>251</v>
      </c>
      <c r="C106" s="21"/>
      <c r="D106" s="155"/>
      <c r="E106" s="262"/>
      <c r="F106" s="247"/>
      <c r="G106" s="332"/>
    </row>
    <row r="107" spans="1:7" ht="12" customHeight="1" x14ac:dyDescent="0.3">
      <c r="A107" s="101" t="s">
        <v>91</v>
      </c>
      <c r="B107" s="57" t="s">
        <v>252</v>
      </c>
      <c r="C107" s="57" t="s">
        <v>253</v>
      </c>
      <c r="D107" s="156"/>
      <c r="E107" s="263"/>
      <c r="F107" s="247"/>
      <c r="G107" s="332"/>
    </row>
    <row r="108" spans="1:7" ht="12" customHeight="1" x14ac:dyDescent="0.3">
      <c r="A108" s="101" t="s">
        <v>93</v>
      </c>
      <c r="B108" s="57" t="s">
        <v>254</v>
      </c>
      <c r="C108" s="57" t="s">
        <v>255</v>
      </c>
      <c r="D108" s="156"/>
      <c r="E108" s="263"/>
      <c r="F108" s="247"/>
      <c r="G108" s="332"/>
    </row>
    <row r="109" spans="1:7" ht="12" customHeight="1" x14ac:dyDescent="0.3">
      <c r="A109" s="101" t="s">
        <v>95</v>
      </c>
      <c r="B109" s="57" t="s">
        <v>256</v>
      </c>
      <c r="C109" s="57" t="s">
        <v>257</v>
      </c>
      <c r="D109" s="156"/>
      <c r="E109" s="263"/>
      <c r="F109" s="247"/>
      <c r="G109" s="332"/>
    </row>
    <row r="110" spans="1:7" ht="12" customHeight="1" x14ac:dyDescent="0.3">
      <c r="A110" s="101" t="s">
        <v>97</v>
      </c>
      <c r="B110" s="57" t="s">
        <v>258</v>
      </c>
      <c r="C110" s="57" t="s">
        <v>259</v>
      </c>
      <c r="D110" s="156"/>
      <c r="E110" s="263"/>
      <c r="F110" s="247"/>
      <c r="G110" s="332"/>
    </row>
    <row r="111" spans="1:7" ht="12" customHeight="1" x14ac:dyDescent="0.3">
      <c r="A111" s="101" t="s">
        <v>99</v>
      </c>
      <c r="B111" s="57" t="s">
        <v>260</v>
      </c>
      <c r="C111" s="85" t="s">
        <v>261</v>
      </c>
      <c r="D111" s="156"/>
      <c r="E111" s="263"/>
      <c r="F111" s="247"/>
      <c r="G111" s="332"/>
    </row>
    <row r="112" spans="1:7" ht="12" customHeight="1" x14ac:dyDescent="0.3">
      <c r="A112" s="157" t="s">
        <v>101</v>
      </c>
      <c r="B112" s="81" t="s">
        <v>271</v>
      </c>
      <c r="C112" s="292"/>
      <c r="D112" s="316"/>
      <c r="E112" s="266"/>
      <c r="F112" s="247"/>
      <c r="G112" s="332"/>
    </row>
    <row r="113" spans="1:10" ht="12" customHeight="1" x14ac:dyDescent="0.3">
      <c r="A113" s="302" t="s">
        <v>103</v>
      </c>
      <c r="B113" s="259" t="s">
        <v>330</v>
      </c>
      <c r="C113" s="268"/>
      <c r="D113" s="74">
        <f>+D114+D115+D116+D117+D118+D119+D120+D121</f>
        <v>0</v>
      </c>
      <c r="E113" s="74">
        <f>+E114+E115+E116+E117+E118+E119+E120+E121</f>
        <v>0</v>
      </c>
      <c r="F113" s="74">
        <f>+F114+F115+F116+F117+F118+F119+F120+F121</f>
        <v>0</v>
      </c>
      <c r="G113" s="332">
        <f>+G114+G115+G116+G117+G118+G119+G120+G121</f>
        <v>0</v>
      </c>
    </row>
    <row r="114" spans="1:10" ht="12" customHeight="1" x14ac:dyDescent="0.3">
      <c r="A114" s="154" t="s">
        <v>106</v>
      </c>
      <c r="B114" s="76" t="s">
        <v>251</v>
      </c>
      <c r="C114" s="317"/>
      <c r="D114" s="318"/>
      <c r="E114" s="262"/>
      <c r="F114" s="247"/>
      <c r="G114" s="332"/>
    </row>
    <row r="115" spans="1:10" ht="12" customHeight="1" x14ac:dyDescent="0.3">
      <c r="A115" s="101" t="s">
        <v>108</v>
      </c>
      <c r="B115" s="102" t="s">
        <v>350</v>
      </c>
      <c r="C115" s="57" t="s">
        <v>169</v>
      </c>
      <c r="D115" s="319"/>
      <c r="E115" s="263"/>
      <c r="F115" s="247"/>
      <c r="G115" s="332"/>
    </row>
    <row r="116" spans="1:10" ht="12" customHeight="1" x14ac:dyDescent="0.3">
      <c r="A116" s="101" t="s">
        <v>110</v>
      </c>
      <c r="B116" s="102" t="s">
        <v>346</v>
      </c>
      <c r="C116" s="57" t="s">
        <v>172</v>
      </c>
      <c r="D116" s="319"/>
      <c r="E116" s="263"/>
      <c r="F116" s="247"/>
      <c r="G116" s="332"/>
    </row>
    <row r="117" spans="1:10" ht="12" customHeight="1" x14ac:dyDescent="0.3">
      <c r="A117" s="101" t="s">
        <v>112</v>
      </c>
      <c r="B117" s="57" t="s">
        <v>265</v>
      </c>
      <c r="C117" s="57" t="s">
        <v>166</v>
      </c>
      <c r="D117" s="156"/>
      <c r="E117" s="263"/>
      <c r="F117" s="247"/>
      <c r="G117" s="332"/>
    </row>
    <row r="118" spans="1:10" ht="12" customHeight="1" x14ac:dyDescent="0.3">
      <c r="A118" s="101" t="s">
        <v>114</v>
      </c>
      <c r="B118" s="57" t="s">
        <v>266</v>
      </c>
      <c r="C118" s="21"/>
      <c r="D118" s="156"/>
      <c r="E118" s="263"/>
      <c r="F118" s="247"/>
      <c r="G118" s="332"/>
    </row>
    <row r="119" spans="1:10" ht="12" customHeight="1" x14ac:dyDescent="0.3">
      <c r="A119" s="101" t="s">
        <v>267</v>
      </c>
      <c r="B119" s="57" t="s">
        <v>268</v>
      </c>
      <c r="C119" s="57" t="s">
        <v>269</v>
      </c>
      <c r="D119" s="156"/>
      <c r="E119" s="263"/>
      <c r="F119" s="247"/>
      <c r="G119" s="332"/>
    </row>
    <row r="120" spans="1:10" ht="12" customHeight="1" x14ac:dyDescent="0.3">
      <c r="A120" s="101" t="s">
        <v>270</v>
      </c>
      <c r="B120" s="57" t="s">
        <v>271</v>
      </c>
      <c r="C120" s="57" t="s">
        <v>155</v>
      </c>
      <c r="D120" s="156"/>
      <c r="E120" s="263"/>
      <c r="F120" s="247"/>
      <c r="G120" s="332"/>
    </row>
    <row r="121" spans="1:10" ht="12" customHeight="1" x14ac:dyDescent="0.3">
      <c r="A121" s="157" t="s">
        <v>272</v>
      </c>
      <c r="B121" s="85" t="s">
        <v>273</v>
      </c>
      <c r="C121" s="187"/>
      <c r="D121" s="161"/>
      <c r="E121" s="266"/>
      <c r="F121" s="307"/>
      <c r="G121" s="332"/>
    </row>
    <row r="122" spans="1:10" ht="12" customHeight="1" x14ac:dyDescent="0.3">
      <c r="A122" s="96" t="s">
        <v>274</v>
      </c>
      <c r="B122" s="232" t="s">
        <v>275</v>
      </c>
      <c r="C122" s="260"/>
      <c r="D122" s="269">
        <f>+D103+D104</f>
        <v>2170000</v>
      </c>
      <c r="E122" s="269">
        <f>+E103+E104</f>
        <v>0</v>
      </c>
      <c r="F122" s="306">
        <f>+F103+F104</f>
        <v>2170000</v>
      </c>
      <c r="G122" s="332">
        <f>+G103+G104</f>
        <v>710905</v>
      </c>
    </row>
    <row r="123" spans="1:10" ht="15" customHeight="1" x14ac:dyDescent="0.3">
      <c r="A123" s="96" t="s">
        <v>124</v>
      </c>
      <c r="B123" s="232" t="s">
        <v>276</v>
      </c>
      <c r="C123" s="320"/>
      <c r="D123" s="270"/>
      <c r="E123" s="271"/>
      <c r="F123" s="307"/>
      <c r="G123" s="332"/>
      <c r="H123" s="272"/>
      <c r="I123" s="272"/>
      <c r="J123" s="272"/>
    </row>
    <row r="124" spans="1:10" s="194" customFormat="1" ht="12.9" customHeight="1" x14ac:dyDescent="0.25">
      <c r="A124" s="166" t="s">
        <v>277</v>
      </c>
      <c r="B124" s="234" t="s">
        <v>278</v>
      </c>
      <c r="C124" s="198"/>
      <c r="D124" s="74">
        <f>+D122+D123</f>
        <v>2170000</v>
      </c>
      <c r="E124" s="74">
        <f>+E122+E123</f>
        <v>0</v>
      </c>
      <c r="F124" s="75">
        <f>+F122+F123</f>
        <v>2170000</v>
      </c>
      <c r="G124" s="332">
        <f>+G122+G123</f>
        <v>710905</v>
      </c>
    </row>
    <row r="125" spans="1:10" ht="7.5" customHeight="1" x14ac:dyDescent="0.3">
      <c r="A125" s="273"/>
      <c r="B125" s="273"/>
      <c r="C125" s="308"/>
      <c r="D125" s="275"/>
      <c r="G125" s="332"/>
    </row>
    <row r="126" spans="1:10" ht="15.75" customHeight="1" x14ac:dyDescent="0.3">
      <c r="A126" s="331" t="s">
        <v>279</v>
      </c>
      <c r="B126" s="331"/>
      <c r="C126" s="331"/>
      <c r="D126" s="331"/>
      <c r="G126" s="332"/>
    </row>
    <row r="127" spans="1:10" ht="15" customHeight="1" x14ac:dyDescent="0.3">
      <c r="A127" s="329" t="s">
        <v>280</v>
      </c>
      <c r="B127" s="329"/>
      <c r="C127" s="334" t="s">
        <v>2</v>
      </c>
      <c r="D127" s="334"/>
      <c r="E127" s="334"/>
      <c r="G127" s="332"/>
    </row>
    <row r="128" spans="1:10" ht="13.5" customHeight="1" x14ac:dyDescent="0.3">
      <c r="A128" s="12">
        <v>1</v>
      </c>
      <c r="B128" s="276" t="s">
        <v>281</v>
      </c>
      <c r="C128" s="309"/>
      <c r="D128" s="74">
        <f>+D53-D103</f>
        <v>-2170000</v>
      </c>
      <c r="E128" s="74">
        <f>+E53-E103</f>
        <v>0</v>
      </c>
      <c r="F128" s="74">
        <f>+F53-F103</f>
        <v>-2170000</v>
      </c>
      <c r="G128" s="332">
        <f>+G53-G103</f>
        <v>-710905</v>
      </c>
    </row>
    <row r="129" ht="7.5" customHeight="1" x14ac:dyDescent="0.3"/>
  </sheetData>
  <sheetProtection selectLockedCells="1" selectUnlockedCells="1"/>
  <mergeCells count="8">
    <mergeCell ref="A1:D1"/>
    <mergeCell ref="G1:G1048576"/>
    <mergeCell ref="A2:B2"/>
    <mergeCell ref="A71:D71"/>
    <mergeCell ref="A72:B72"/>
    <mergeCell ref="A126:D126"/>
    <mergeCell ref="A127:B127"/>
    <mergeCell ref="C127:E127"/>
  </mergeCells>
  <printOptions horizontalCentered="1"/>
  <pageMargins left="0.78749999999999998" right="0.78749999999999998" top="1.4569444444444444" bottom="0.86597222222222225" header="0.78749999999999998" footer="0.51180555555555551"/>
  <pageSetup paperSize="9" scale="71" firstPageNumber="0" orientation="portrait" horizontalDpi="300" verticalDpi="300" r:id="rId1"/>
  <headerFooter alignWithMargins="0">
    <oddHeader>&amp;C&amp;"Times New Roman CE,Félkövér"&amp;12Dég Község Önkormányzat
2019. ÉVI KÖLTSÉGVETÉS
ÁLLAMI (ÁLLAMIGAZGATÁSI) FELADATOK MÉRLEGE&amp;R&amp;11 1.4. melléklet 
a 7/2020. (IV. 30.)
 önkormányzati rendelethez</oddHeader>
  </headerFooter>
  <rowBreaks count="1" manualBreakCount="1">
    <brk id="7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4</vt:i4>
      </vt:variant>
    </vt:vector>
  </HeadingPairs>
  <TitlesOfParts>
    <vt:vector size="8" baseType="lpstr">
      <vt:lpstr>1.1.sz.mell.</vt:lpstr>
      <vt:lpstr>1.2.sz.mell. </vt:lpstr>
      <vt:lpstr>1.3.sz.mell.</vt:lpstr>
      <vt:lpstr>1.4.sz.mell.</vt:lpstr>
      <vt:lpstr>'1.1.sz.mell.'!Nyomtatási_terület</vt:lpstr>
      <vt:lpstr>'1.2.sz.mell. '!Nyomtatási_terület</vt:lpstr>
      <vt:lpstr>'1.3.sz.mell.'!Nyomtatási_terület</vt:lpstr>
      <vt:lpstr>'1.4.sz.mell.'!Nyomtatási_terület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2020-05-04T12:15:03Z</cp:lastPrinted>
  <dcterms:created xsi:type="dcterms:W3CDTF">2020-05-04T12:15:27Z</dcterms:created>
  <dcterms:modified xsi:type="dcterms:W3CDTF">2020-05-08T18:43:36Z</dcterms:modified>
</cp:coreProperties>
</file>