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8\TESTÜLETI\Április\Zárszámadás 2017\"/>
    </mc:Choice>
  </mc:AlternateContent>
  <xr:revisionPtr revIDLastSave="0" documentId="12_ncr:500000_{A7F10E24-6C72-460A-9455-007E34C79958}" xr6:coauthVersionLast="31" xr6:coauthVersionMax="31" xr10:uidLastSave="{00000000-0000-0000-0000-000000000000}"/>
  <bookViews>
    <workbookView xWindow="360" yWindow="30" windowWidth="18015" windowHeight="11700" xr2:uid="{00000000-000D-0000-FFFF-FFFF00000000}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62913"/>
</workbook>
</file>

<file path=xl/calcChain.xml><?xml version="1.0" encoding="utf-8"?>
<calcChain xmlns="http://schemas.openxmlformats.org/spreadsheetml/2006/main">
  <c r="D87" i="1" l="1"/>
  <c r="D128" i="1"/>
  <c r="D127" i="1"/>
  <c r="D126" i="1"/>
  <c r="D125" i="1"/>
  <c r="C129" i="1"/>
  <c r="C124" i="1"/>
  <c r="C97" i="1"/>
  <c r="D108" i="1"/>
  <c r="D106" i="1"/>
  <c r="D105" i="1"/>
  <c r="D101" i="1"/>
  <c r="D100" i="1"/>
  <c r="D98" i="1"/>
  <c r="D90" i="1"/>
  <c r="D81" i="1"/>
  <c r="D77" i="1"/>
  <c r="D68" i="1"/>
  <c r="D67" i="1"/>
  <c r="D64" i="1"/>
  <c r="D46" i="1"/>
  <c r="D32" i="1"/>
  <c r="D27" i="1"/>
  <c r="D21" i="1"/>
  <c r="D20" i="1"/>
  <c r="D15" i="1"/>
  <c r="D14" i="1"/>
  <c r="D12" i="1"/>
  <c r="C134" i="1" l="1"/>
  <c r="D151" i="1"/>
  <c r="C41" i="1"/>
  <c r="C104" i="1" l="1"/>
  <c r="C120" i="1" s="1"/>
  <c r="C80" i="1"/>
  <c r="D80" i="1" s="1"/>
  <c r="C86" i="1"/>
  <c r="C83" i="1"/>
  <c r="C76" i="1"/>
  <c r="C73" i="1"/>
  <c r="C72" i="1" s="1"/>
  <c r="C69" i="1"/>
  <c r="C62" i="1" s="1"/>
  <c r="C63" i="1"/>
  <c r="C59" i="1"/>
  <c r="C53" i="1"/>
  <c r="C40" i="1" s="1"/>
  <c r="C47" i="1"/>
  <c r="C34" i="1"/>
  <c r="C28" i="1"/>
  <c r="C22" i="1"/>
  <c r="C16" i="1"/>
  <c r="C10" i="1"/>
  <c r="C5" i="1"/>
  <c r="B107" i="1"/>
  <c r="D107" i="1" s="1"/>
  <c r="B76" i="1"/>
  <c r="B10" i="1"/>
  <c r="B41" i="1"/>
  <c r="D41" i="1" s="1"/>
  <c r="B97" i="1"/>
  <c r="D97" i="1" s="1"/>
  <c r="D10" i="1" l="1"/>
  <c r="C9" i="1"/>
  <c r="C4" i="1" s="1"/>
  <c r="D76" i="1"/>
  <c r="D104" i="1"/>
  <c r="B124" i="1"/>
  <c r="D124" i="1" s="1"/>
  <c r="B5" i="1"/>
  <c r="D5" i="1" s="1"/>
  <c r="B104" i="1"/>
  <c r="B16" i="1"/>
  <c r="D16" i="1" s="1"/>
  <c r="B59" i="1"/>
  <c r="B86" i="1"/>
  <c r="D86" i="1" s="1"/>
  <c r="B83" i="1"/>
  <c r="B73" i="1"/>
  <c r="B72" i="1" s="1"/>
  <c r="D72" i="1" s="1"/>
  <c r="B69" i="1"/>
  <c r="B63" i="1"/>
  <c r="D63" i="1" s="1"/>
  <c r="B53" i="1"/>
  <c r="B47" i="1"/>
  <c r="B34" i="1"/>
  <c r="B28" i="1"/>
  <c r="D28" i="1" s="1"/>
  <c r="B22" i="1"/>
  <c r="D22" i="1" s="1"/>
  <c r="B141" i="1"/>
  <c r="B129" i="1"/>
  <c r="C94" i="1" l="1"/>
  <c r="B134" i="1"/>
  <c r="D134" i="1" s="1"/>
  <c r="B9" i="1"/>
  <c r="D9" i="1" s="1"/>
  <c r="B120" i="1"/>
  <c r="D120" i="1" s="1"/>
  <c r="B62" i="1"/>
  <c r="D62" i="1" s="1"/>
  <c r="B40" i="1"/>
  <c r="D40" i="1" s="1"/>
  <c r="B4" i="1" l="1"/>
  <c r="B94" i="1" l="1"/>
  <c r="D94" i="1" s="1"/>
  <c r="D4" i="1"/>
</calcChain>
</file>

<file path=xl/sharedStrings.xml><?xml version="1.0" encoding="utf-8"?>
<sst xmlns="http://schemas.openxmlformats.org/spreadsheetml/2006/main" count="291" uniqueCount="169">
  <si>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</si>
  <si>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</si>
  <si>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</si>
  <si>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</si>
  <si>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</si>
  <si>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</si>
  <si>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</si>
  <si>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</si>
  <si>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</si>
  <si>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</si>
  <si>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</si>
  <si>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</si>
  <si>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</si>
  <si>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</si>
  <si>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</si>
  <si>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</si>
  <si>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</si>
  <si>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</si>
  <si>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</si>
  <si>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</si>
  <si>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</si>
  <si>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</si>
  <si>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</si>
  <si>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</si>
  <si>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</si>
  <si>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</si>
  <si>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</si>
  <si>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</si>
  <si>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</si>
  <si>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</si>
  <si>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</si>
  <si>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</si>
  <si>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</si>
  <si>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</si>
  <si>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</si>
  <si>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</si>
  <si>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</si>
  <si>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</si>
  <si>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</si>
  <si>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</si>
  <si>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</si>
  <si>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</si>
  <si>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</si>
  <si>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</si>
  <si>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</si>
  <si>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</si>
  <si>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</si>
  <si>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</si>
  <si>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</si>
  <si>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</si>
  <si>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</si>
  <si>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</si>
  <si>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</si>
  <si>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</si>
  <si>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</si>
  <si>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</si>
  <si>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</si>
  <si>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</si>
  <si>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</si>
  <si>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</si>
  <si>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</si>
  <si>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</si>
  <si>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</si>
  <si>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</si>
  <si>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</si>
  <si>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</si>
  <si>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</si>
  <si>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</si>
  <si>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</si>
  <si>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</si>
  <si>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</si>
  <si>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</si>
  <si>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</si>
  <si>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</si>
  <si>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</si>
  <si>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</si>
  <si>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</si>
  <si>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</si>
  <si>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</si>
  <si>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</si>
  <si>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</si>
  <si>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</si>
  <si>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</si>
  <si>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</si>
  <si>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</si>
  <si>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</si>
  <si>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</si>
  <si>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</si>
  <si>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</si>
  <si>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</si>
  <si>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</si>
  <si>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</si>
  <si>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</si>
  <si>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</si>
  <si>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</si>
  <si>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</si>
  <si>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</si>
  <si>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</si>
  <si>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</si>
  <si>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</si>
  <si>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</si>
  <si>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</si>
  <si>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</si>
  <si>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</si>
  <si>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</si>
  <si>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</si>
  <si>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</si>
  <si>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</si>
  <si>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</si>
  <si>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</si>
  <si>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</si>
  <si>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</si>
  <si>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</si>
  <si>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</si>
  <si>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</si>
  <si>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</si>
  <si>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</si>
  <si>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</si>
  <si>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</si>
  <si>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</si>
  <si>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</si>
  <si>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</si>
  <si>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</si>
  <si>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</si>
  <si>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</si>
  <si>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</si>
  <si>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</si>
  <si>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</si>
  <si>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</si>
  <si>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</si>
  <si>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</si>
  <si>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</si>
  <si>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</si>
  <si>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</si>
  <si>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</si>
  <si>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</si>
  <si>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</si>
  <si>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</si>
  <si>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</si>
  <si>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</si>
  <si>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</si>
  <si>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</si>
  <si>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</si>
  <si>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</si>
  <si>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</si>
  <si>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</si>
  <si>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</si>
  <si>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</si>
  <si>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</si>
  <si>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</si>
  <si>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</si>
  <si>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</si>
  <si>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</si>
  <si>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</si>
  <si>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</si>
  <si>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</si>
  <si>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</si>
  <si>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</si>
  <si>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</si>
  <si>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</si>
  <si>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</si>
  <si>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</si>
  <si>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</si>
  <si>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</si>
  <si>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</si>
  <si>
    <t>Előző  ÉV (2016.)</t>
  </si>
  <si>
    <t>Előző ÉV (2016.)</t>
  </si>
  <si>
    <t>Tárgy Év 2017.</t>
  </si>
  <si>
    <t xml:space="preserve">Tárgy Év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</si>
</sst>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name val="Garamond"/>
      <family val="1"/>
      <charset val="238"/>
    </font>
    <font>
      <b/>
      <i/>
      <sz val="16"/>
      <name val="Calibri"/>
      <family val="2"/>
      <charset val="238"/>
      <scheme val="minor"/>
    </font>
    <font>
      <sz val="16"/>
      <name val="Garamond"/>
      <family val="1"/>
      <charset val="238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Alignment="1"/>
    <xf numFmtId="3" fontId="9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/>
    <xf numFmtId="3" fontId="11" fillId="0" borderId="1" xfId="0" applyNumberFormat="1" applyFont="1" applyFill="1" applyBorder="1"/>
    <xf numFmtId="0" fontId="7" fillId="0" borderId="1" xfId="0" quotePrefix="1" applyFont="1" applyBorder="1" applyAlignment="1">
      <alignment horizontal="left" wrapText="1"/>
    </xf>
    <xf numFmtId="3" fontId="10" fillId="0" borderId="1" xfId="0" applyNumberFormat="1" applyFont="1" applyBorder="1"/>
    <xf numFmtId="3" fontId="7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/>
    <xf numFmtId="3" fontId="13" fillId="0" borderId="1" xfId="0" applyNumberFormat="1" applyFont="1" applyBorder="1"/>
    <xf numFmtId="3" fontId="12" fillId="0" borderId="5" xfId="0" applyNumberFormat="1" applyFont="1" applyBorder="1"/>
    <xf numFmtId="0" fontId="12" fillId="3" borderId="3" xfId="0" applyFont="1" applyFill="1" applyBorder="1"/>
    <xf numFmtId="3" fontId="12" fillId="3" borderId="4" xfId="0" applyNumberFormat="1" applyFont="1" applyFill="1" applyBorder="1"/>
    <xf numFmtId="2" fontId="12" fillId="3" borderId="7" xfId="0" applyNumberFormat="1" applyFont="1" applyFill="1" applyBorder="1"/>
    <xf numFmtId="0" fontId="14" fillId="0" borderId="0" xfId="0" applyFont="1"/>
    <xf numFmtId="3" fontId="7" fillId="0" borderId="0" xfId="0" applyNumberFormat="1" applyFont="1"/>
    <xf numFmtId="3" fontId="5" fillId="0" borderId="0" xfId="0" applyNumberFormat="1" applyFont="1"/>
    <xf numFmtId="2" fontId="12" fillId="0" borderId="1" xfId="0" applyNumberFormat="1" applyFont="1" applyBorder="1"/>
    <xf numFmtId="0" fontId="7" fillId="0" borderId="0" xfId="0" applyFont="1"/>
    <xf numFmtId="0" fontId="16" fillId="0" borderId="0" xfId="0" applyFont="1"/>
    <xf numFmtId="0" fontId="12" fillId="0" borderId="1" xfId="0" applyFont="1" applyBorder="1" applyAlignment="1">
      <alignment wrapText="1"/>
    </xf>
    <xf numFmtId="2" fontId="12" fillId="0" borderId="6" xfId="0" applyNumberFormat="1" applyFont="1" applyBorder="1"/>
    <xf numFmtId="0" fontId="7" fillId="0" borderId="1" xfId="0" quotePrefix="1" applyFont="1" applyBorder="1" applyAlignment="1">
      <alignment wrapText="1"/>
    </xf>
    <xf numFmtId="0" fontId="7" fillId="0" borderId="1" xfId="0" quotePrefix="1" applyFont="1" applyBorder="1"/>
    <xf numFmtId="0" fontId="7" fillId="0" borderId="1" xfId="0" quotePrefix="1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Fill="1" applyBorder="1" applyAlignment="1">
      <alignment wrapText="1"/>
    </xf>
    <xf numFmtId="2" fontId="5" fillId="0" borderId="0" xfId="0" applyNumberFormat="1" applyFont="1"/>
    <xf numFmtId="3" fontId="15" fillId="0" borderId="0" xfId="0" applyNumberFormat="1" applyFont="1"/>
    <xf numFmtId="0" fontId="17" fillId="0" borderId="0" xfId="0" applyFont="1"/>
    <xf numFmtId="0" fontId="12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2" fontId="12" fillId="0" borderId="14" xfId="0" applyNumberFormat="1" applyFont="1" applyBorder="1"/>
    <xf numFmtId="0" fontId="10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7" fillId="0" borderId="13" xfId="0" quotePrefix="1" applyFont="1" applyBorder="1" applyAlignment="1">
      <alignment horizontal="left" wrapText="1"/>
    </xf>
    <xf numFmtId="2" fontId="10" fillId="0" borderId="14" xfId="0" applyNumberFormat="1" applyFont="1" applyBorder="1"/>
    <xf numFmtId="0" fontId="12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2" fontId="12" fillId="0" borderId="16" xfId="0" applyNumberFormat="1" applyFont="1" applyBorder="1"/>
    <xf numFmtId="2" fontId="12" fillId="0" borderId="17" xfId="0" applyNumberFormat="1" applyFont="1" applyBorder="1"/>
    <xf numFmtId="0" fontId="7" fillId="0" borderId="13" xfId="0" applyFont="1" applyBorder="1" applyAlignment="1">
      <alignment horizontal="left" indent="9"/>
    </xf>
    <xf numFmtId="0" fontId="7" fillId="0" borderId="13" xfId="0" applyFont="1" applyBorder="1" applyAlignment="1">
      <alignment horizontal="left" wrapText="1" indent="9"/>
    </xf>
    <xf numFmtId="0" fontId="12" fillId="0" borderId="15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zoomScaleNormal="100" workbookViewId="0">
      <selection activeCell="H124" sqref="H124"/>
    </sheetView>
  </sheetViews>
  <sheetFormatPr defaultRowHeight="15" x14ac:dyDescent="0.25"/>
  <cols>
    <col min="1" max="1" width="42.85546875" style="13" customWidth="1"/>
    <col min="2" max="3" width="21.42578125" style="31" customWidth="1"/>
    <col min="4" max="4" width="26.42578125" style="42" customWidth="1"/>
    <col min="5" max="5" width="4.140625" style="13" customWidth="1"/>
    <col min="6" max="6" width="35.7109375" style="13" customWidth="1"/>
    <col min="7" max="16384" width="9.140625" style="13"/>
  </cols>
  <sheetData>
    <row r="1" spans="1:8" ht="21.75" thickBot="1" x14ac:dyDescent="0.4">
      <c r="A1" s="33"/>
      <c r="B1" s="67" t="s">
        <v>144</v>
      </c>
      <c r="C1" s="67"/>
      <c r="D1" s="67"/>
    </row>
    <row r="2" spans="1:8" ht="42" x14ac:dyDescent="0.25">
      <c r="A2" s="45" t="s">
        <v>131</v>
      </c>
      <c r="B2" s="46" t="s">
        <v>165</v>
      </c>
      <c r="C2" s="46" t="s">
        <v>168</v>
      </c>
      <c r="D2" s="47" t="s">
        <v>143</v>
      </c>
      <c r="H2" s="34"/>
    </row>
    <row r="3" spans="1:8" ht="21" x14ac:dyDescent="0.25">
      <c r="A3" s="64"/>
      <c r="B3" s="65"/>
      <c r="C3" s="65"/>
      <c r="D3" s="66"/>
    </row>
    <row r="4" spans="1:8" s="29" customFormat="1" ht="42" x14ac:dyDescent="0.35">
      <c r="A4" s="48" t="s">
        <v>9</v>
      </c>
      <c r="B4" s="23">
        <f t="shared" ref="B4" si="0">SUM(B5,B9,B40,B59,)</f>
        <v>4710404</v>
      </c>
      <c r="C4" s="23">
        <f>SUM(C5,C9,C40,C59,)</f>
        <v>4638857</v>
      </c>
      <c r="D4" s="49">
        <f>C4/B4*100</f>
        <v>98.481085698806297</v>
      </c>
    </row>
    <row r="5" spans="1:8" s="14" customFormat="1" ht="21" x14ac:dyDescent="0.35">
      <c r="A5" s="50" t="s">
        <v>10</v>
      </c>
      <c r="B5" s="20">
        <f t="shared" ref="B5:C5" si="1">SUM(B6:B8)</f>
        <v>16036</v>
      </c>
      <c r="C5" s="20">
        <f t="shared" si="1"/>
        <v>11998</v>
      </c>
      <c r="D5" s="49">
        <f>C5/B5*100</f>
        <v>74.819156896981781</v>
      </c>
    </row>
    <row r="6" spans="1:8" ht="21" x14ac:dyDescent="0.35">
      <c r="A6" s="51" t="s">
        <v>11</v>
      </c>
      <c r="B6" s="21">
        <v>363</v>
      </c>
      <c r="C6" s="21">
        <v>263</v>
      </c>
      <c r="D6" s="49"/>
    </row>
    <row r="7" spans="1:8" ht="21" x14ac:dyDescent="0.35">
      <c r="A7" s="51" t="s">
        <v>12</v>
      </c>
      <c r="B7" s="21">
        <v>15673</v>
      </c>
      <c r="C7" s="21">
        <v>11735</v>
      </c>
      <c r="D7" s="49"/>
    </row>
    <row r="8" spans="1:8" ht="42" x14ac:dyDescent="0.35">
      <c r="A8" s="51" t="s">
        <v>13</v>
      </c>
      <c r="B8" s="21"/>
      <c r="C8" s="21"/>
      <c r="D8" s="49"/>
    </row>
    <row r="9" spans="1:8" s="14" customFormat="1" ht="21" x14ac:dyDescent="0.35">
      <c r="A9" s="50" t="s">
        <v>14</v>
      </c>
      <c r="B9" s="20">
        <f>SUM(B10,B16,B22,B28,B34,)</f>
        <v>4694289</v>
      </c>
      <c r="C9" s="20">
        <f>SUM(C10,C16,C22,C28,C34,)</f>
        <v>4626621</v>
      </c>
      <c r="D9" s="49">
        <f>C9/B9*100</f>
        <v>98.558503747851915</v>
      </c>
    </row>
    <row r="10" spans="1:8" s="44" customFormat="1" ht="42" x14ac:dyDescent="0.35">
      <c r="A10" s="52" t="s">
        <v>15</v>
      </c>
      <c r="B10" s="24">
        <f>SUM(B12:B15)</f>
        <v>4326423</v>
      </c>
      <c r="C10" s="24">
        <f>SUM(C12:C15)</f>
        <v>4296817</v>
      </c>
      <c r="D10" s="49">
        <f>C10/B10*100</f>
        <v>99.315693356844676</v>
      </c>
    </row>
    <row r="11" spans="1:8" ht="21" x14ac:dyDescent="0.35">
      <c r="A11" s="53" t="s">
        <v>126</v>
      </c>
      <c r="B11" s="21"/>
      <c r="C11" s="21"/>
      <c r="D11" s="49"/>
    </row>
    <row r="12" spans="1:8" ht="21" x14ac:dyDescent="0.35">
      <c r="A12" s="51" t="s">
        <v>127</v>
      </c>
      <c r="B12" s="21">
        <v>1036542</v>
      </c>
      <c r="C12" s="21">
        <v>1066790</v>
      </c>
      <c r="D12" s="49">
        <f>C12/B12*100</f>
        <v>102.91816443520861</v>
      </c>
    </row>
    <row r="13" spans="1:8" ht="42" x14ac:dyDescent="0.35">
      <c r="A13" s="51" t="s">
        <v>128</v>
      </c>
      <c r="B13" s="21"/>
      <c r="C13" s="21"/>
      <c r="D13" s="49"/>
    </row>
    <row r="14" spans="1:8" ht="42" x14ac:dyDescent="0.35">
      <c r="A14" s="51" t="s">
        <v>129</v>
      </c>
      <c r="B14" s="21">
        <v>3145724</v>
      </c>
      <c r="C14" s="21">
        <v>3075142</v>
      </c>
      <c r="D14" s="49">
        <f>C14/B14*100</f>
        <v>97.756255793578845</v>
      </c>
    </row>
    <row r="15" spans="1:8" ht="21" x14ac:dyDescent="0.35">
      <c r="A15" s="51" t="s">
        <v>130</v>
      </c>
      <c r="B15" s="24">
        <v>144157</v>
      </c>
      <c r="C15" s="24">
        <v>154885</v>
      </c>
      <c r="D15" s="49">
        <f>C15/B15*100</f>
        <v>107.44188627676769</v>
      </c>
    </row>
    <row r="16" spans="1:8" s="44" customFormat="1" ht="42" x14ac:dyDescent="0.35">
      <c r="A16" s="52" t="s">
        <v>16</v>
      </c>
      <c r="B16" s="24">
        <f>SUM(B18:B21)</f>
        <v>352263</v>
      </c>
      <c r="C16" s="24">
        <f>SUM(C18:C21)</f>
        <v>292023</v>
      </c>
      <c r="D16" s="49">
        <f>C16/B16*100</f>
        <v>82.899140698852847</v>
      </c>
    </row>
    <row r="17" spans="1:4" ht="21" x14ac:dyDescent="0.35">
      <c r="A17" s="53" t="s">
        <v>126</v>
      </c>
      <c r="B17" s="21"/>
      <c r="C17" s="21"/>
      <c r="D17" s="49"/>
    </row>
    <row r="18" spans="1:4" ht="21" x14ac:dyDescent="0.35">
      <c r="A18" s="51" t="s">
        <v>127</v>
      </c>
      <c r="B18" s="21">
        <v>225</v>
      </c>
      <c r="C18" s="21">
        <v>225</v>
      </c>
      <c r="D18" s="49"/>
    </row>
    <row r="19" spans="1:4" ht="42" x14ac:dyDescent="0.35">
      <c r="A19" s="51" t="s">
        <v>128</v>
      </c>
      <c r="B19" s="21"/>
      <c r="C19" s="21"/>
      <c r="D19" s="49"/>
    </row>
    <row r="20" spans="1:4" ht="42" x14ac:dyDescent="0.35">
      <c r="A20" s="51" t="s">
        <v>129</v>
      </c>
      <c r="B20" s="21">
        <v>238113</v>
      </c>
      <c r="C20" s="21">
        <v>193778</v>
      </c>
      <c r="D20" s="49">
        <f>C20/B20*100</f>
        <v>81.380689000600555</v>
      </c>
    </row>
    <row r="21" spans="1:4" ht="21" x14ac:dyDescent="0.35">
      <c r="A21" s="51" t="s">
        <v>130</v>
      </c>
      <c r="B21" s="24">
        <v>113925</v>
      </c>
      <c r="C21" s="24">
        <v>98020</v>
      </c>
      <c r="D21" s="49">
        <f>C21/B21*100</f>
        <v>86.039060785604562</v>
      </c>
    </row>
    <row r="22" spans="1:4" s="44" customFormat="1" ht="21" x14ac:dyDescent="0.35">
      <c r="A22" s="52" t="s">
        <v>17</v>
      </c>
      <c r="B22" s="24">
        <f t="shared" ref="B22:C22" si="2">SUM(B24:B27)</f>
        <v>3503</v>
      </c>
      <c r="C22" s="24">
        <f t="shared" si="2"/>
        <v>4058</v>
      </c>
      <c r="D22" s="49">
        <f>C22/B22*100</f>
        <v>115.84356266057665</v>
      </c>
    </row>
    <row r="23" spans="1:4" ht="21" x14ac:dyDescent="0.35">
      <c r="A23" s="53" t="s">
        <v>126</v>
      </c>
      <c r="B23" s="21"/>
      <c r="C23" s="21"/>
      <c r="D23" s="49"/>
    </row>
    <row r="24" spans="1:4" ht="21" x14ac:dyDescent="0.35">
      <c r="A24" s="51" t="s">
        <v>127</v>
      </c>
      <c r="B24" s="21"/>
      <c r="C24" s="21"/>
      <c r="D24" s="49"/>
    </row>
    <row r="25" spans="1:4" ht="42" x14ac:dyDescent="0.35">
      <c r="A25" s="51" t="s">
        <v>128</v>
      </c>
      <c r="B25" s="21"/>
      <c r="C25" s="21"/>
      <c r="D25" s="49"/>
    </row>
    <row r="26" spans="1:4" ht="42" x14ac:dyDescent="0.35">
      <c r="A26" s="51" t="s">
        <v>129</v>
      </c>
      <c r="B26" s="21"/>
      <c r="C26" s="21"/>
      <c r="D26" s="49"/>
    </row>
    <row r="27" spans="1:4" ht="21" x14ac:dyDescent="0.35">
      <c r="A27" s="51" t="s">
        <v>130</v>
      </c>
      <c r="B27" s="21">
        <v>3503</v>
      </c>
      <c r="C27" s="21">
        <v>4058</v>
      </c>
      <c r="D27" s="49">
        <f>C27/B27*100</f>
        <v>115.84356266057665</v>
      </c>
    </row>
    <row r="28" spans="1:4" s="44" customFormat="1" ht="21" x14ac:dyDescent="0.35">
      <c r="A28" s="52" t="s">
        <v>18</v>
      </c>
      <c r="B28" s="24">
        <f t="shared" ref="B28:C28" si="3">SUM(B30:B33)</f>
        <v>12100</v>
      </c>
      <c r="C28" s="24">
        <f t="shared" si="3"/>
        <v>33723</v>
      </c>
      <c r="D28" s="49">
        <f>C28/B28*100</f>
        <v>278.70247933884298</v>
      </c>
    </row>
    <row r="29" spans="1:4" ht="21" x14ac:dyDescent="0.35">
      <c r="A29" s="53" t="s">
        <v>126</v>
      </c>
      <c r="B29" s="21"/>
      <c r="C29" s="21"/>
      <c r="D29" s="49"/>
    </row>
    <row r="30" spans="1:4" ht="21" x14ac:dyDescent="0.35">
      <c r="A30" s="51" t="s">
        <v>127</v>
      </c>
      <c r="B30" s="21"/>
      <c r="C30" s="21"/>
      <c r="D30" s="49"/>
    </row>
    <row r="31" spans="1:4" ht="42" x14ac:dyDescent="0.35">
      <c r="A31" s="51" t="s">
        <v>128</v>
      </c>
      <c r="B31" s="21"/>
      <c r="C31" s="21"/>
      <c r="D31" s="49"/>
    </row>
    <row r="32" spans="1:4" ht="42" x14ac:dyDescent="0.35">
      <c r="A32" s="51" t="s">
        <v>129</v>
      </c>
      <c r="B32" s="21">
        <v>12100</v>
      </c>
      <c r="C32" s="21">
        <v>33723</v>
      </c>
      <c r="D32" s="49">
        <f>C32/B32*100</f>
        <v>278.70247933884298</v>
      </c>
    </row>
    <row r="33" spans="1:4" ht="21" x14ac:dyDescent="0.35">
      <c r="A33" s="51" t="s">
        <v>130</v>
      </c>
      <c r="B33" s="21"/>
      <c r="C33" s="21"/>
      <c r="D33" s="49"/>
    </row>
    <row r="34" spans="1:4" s="44" customFormat="1" ht="42" x14ac:dyDescent="0.35">
      <c r="A34" s="52" t="s">
        <v>19</v>
      </c>
      <c r="B34" s="24">
        <f t="shared" ref="B34:C34" si="4">SUM(B36:B39)</f>
        <v>0</v>
      </c>
      <c r="C34" s="24">
        <f t="shared" si="4"/>
        <v>0</v>
      </c>
      <c r="D34" s="54"/>
    </row>
    <row r="35" spans="1:4" ht="21" x14ac:dyDescent="0.35">
      <c r="A35" s="53" t="s">
        <v>126</v>
      </c>
      <c r="B35" s="21"/>
      <c r="C35" s="21"/>
      <c r="D35" s="49"/>
    </row>
    <row r="36" spans="1:4" ht="21" x14ac:dyDescent="0.35">
      <c r="A36" s="51" t="s">
        <v>127</v>
      </c>
      <c r="B36" s="21"/>
      <c r="C36" s="21"/>
      <c r="D36" s="49"/>
    </row>
    <row r="37" spans="1:4" ht="42" x14ac:dyDescent="0.35">
      <c r="A37" s="51" t="s">
        <v>128</v>
      </c>
      <c r="B37" s="21"/>
      <c r="C37" s="21"/>
      <c r="D37" s="49"/>
    </row>
    <row r="38" spans="1:4" ht="42" x14ac:dyDescent="0.35">
      <c r="A38" s="51" t="s">
        <v>129</v>
      </c>
      <c r="B38" s="21"/>
      <c r="C38" s="21"/>
      <c r="D38" s="49"/>
    </row>
    <row r="39" spans="1:4" ht="21" x14ac:dyDescent="0.35">
      <c r="A39" s="51" t="s">
        <v>130</v>
      </c>
      <c r="B39" s="21"/>
      <c r="C39" s="21"/>
      <c r="D39" s="49"/>
    </row>
    <row r="40" spans="1:4" s="29" customFormat="1" ht="42" x14ac:dyDescent="0.35">
      <c r="A40" s="55" t="s">
        <v>20</v>
      </c>
      <c r="B40" s="23">
        <f t="shared" ref="B40:C40" si="5">SUM(B41,B47,B53,)</f>
        <v>79</v>
      </c>
      <c r="C40" s="23">
        <f t="shared" si="5"/>
        <v>238</v>
      </c>
      <c r="D40" s="49">
        <f>C40/B40*100</f>
        <v>301.26582278481015</v>
      </c>
    </row>
    <row r="41" spans="1:4" ht="21" x14ac:dyDescent="0.35">
      <c r="A41" s="51" t="s">
        <v>21</v>
      </c>
      <c r="B41" s="21">
        <f t="shared" ref="B41:C41" si="6">SUM(B43:B46)</f>
        <v>79</v>
      </c>
      <c r="C41" s="21">
        <f t="shared" si="6"/>
        <v>238</v>
      </c>
      <c r="D41" s="49">
        <f>C41/B41*100</f>
        <v>301.26582278481015</v>
      </c>
    </row>
    <row r="42" spans="1:4" ht="21" x14ac:dyDescent="0.35">
      <c r="A42" s="53" t="s">
        <v>126</v>
      </c>
      <c r="B42" s="21"/>
      <c r="C42" s="21"/>
      <c r="D42" s="49"/>
    </row>
    <row r="43" spans="1:4" ht="21" x14ac:dyDescent="0.35">
      <c r="A43" s="51" t="s">
        <v>127</v>
      </c>
      <c r="B43" s="21"/>
      <c r="C43" s="21"/>
      <c r="D43" s="49"/>
    </row>
    <row r="44" spans="1:4" ht="42" x14ac:dyDescent="0.35">
      <c r="A44" s="51" t="s">
        <v>128</v>
      </c>
      <c r="B44" s="21"/>
      <c r="C44" s="21"/>
      <c r="D44" s="49"/>
    </row>
    <row r="45" spans="1:4" ht="42" x14ac:dyDescent="0.35">
      <c r="A45" s="51" t="s">
        <v>129</v>
      </c>
      <c r="B45" s="21"/>
      <c r="C45" s="21"/>
      <c r="D45" s="49"/>
    </row>
    <row r="46" spans="1:4" ht="21" x14ac:dyDescent="0.35">
      <c r="A46" s="51" t="s">
        <v>130</v>
      </c>
      <c r="B46" s="21">
        <v>79</v>
      </c>
      <c r="C46" s="21">
        <v>238</v>
      </c>
      <c r="D46" s="49">
        <f>C46/B46*100</f>
        <v>301.26582278481015</v>
      </c>
    </row>
    <row r="47" spans="1:4" ht="42" x14ac:dyDescent="0.35">
      <c r="A47" s="51" t="s">
        <v>22</v>
      </c>
      <c r="B47" s="21">
        <f t="shared" ref="B47:C47" si="7">SUM(B49:B52)</f>
        <v>0</v>
      </c>
      <c r="C47" s="21">
        <f t="shared" si="7"/>
        <v>0</v>
      </c>
      <c r="D47" s="49"/>
    </row>
    <row r="48" spans="1:4" ht="21" x14ac:dyDescent="0.35">
      <c r="A48" s="53" t="s">
        <v>126</v>
      </c>
      <c r="B48" s="21"/>
      <c r="C48" s="21"/>
      <c r="D48" s="49"/>
    </row>
    <row r="49" spans="1:4" ht="21" x14ac:dyDescent="0.35">
      <c r="A49" s="51" t="s">
        <v>127</v>
      </c>
      <c r="B49" s="21"/>
      <c r="C49" s="21"/>
      <c r="D49" s="49"/>
    </row>
    <row r="50" spans="1:4" ht="42" x14ac:dyDescent="0.35">
      <c r="A50" s="51" t="s">
        <v>128</v>
      </c>
      <c r="B50" s="21"/>
      <c r="C50" s="21"/>
      <c r="D50" s="49"/>
    </row>
    <row r="51" spans="1:4" ht="42" x14ac:dyDescent="0.35">
      <c r="A51" s="51" t="s">
        <v>129</v>
      </c>
      <c r="B51" s="21"/>
      <c r="C51" s="21"/>
      <c r="D51" s="49"/>
    </row>
    <row r="52" spans="1:4" ht="21" x14ac:dyDescent="0.35">
      <c r="A52" s="51" t="s">
        <v>130</v>
      </c>
      <c r="B52" s="21"/>
      <c r="C52" s="21"/>
      <c r="D52" s="49"/>
    </row>
    <row r="53" spans="1:4" ht="42" x14ac:dyDescent="0.35">
      <c r="A53" s="51" t="s">
        <v>23</v>
      </c>
      <c r="B53" s="21">
        <f t="shared" ref="B53:C53" si="8">SUM(B55:B58)</f>
        <v>0</v>
      </c>
      <c r="C53" s="21">
        <f t="shared" si="8"/>
        <v>0</v>
      </c>
      <c r="D53" s="49"/>
    </row>
    <row r="54" spans="1:4" ht="21" x14ac:dyDescent="0.35">
      <c r="A54" s="53" t="s">
        <v>126</v>
      </c>
      <c r="B54" s="21"/>
      <c r="C54" s="21"/>
      <c r="D54" s="49"/>
    </row>
    <row r="55" spans="1:4" ht="21" x14ac:dyDescent="0.35">
      <c r="A55" s="51" t="s">
        <v>127</v>
      </c>
      <c r="B55" s="21"/>
      <c r="C55" s="21"/>
      <c r="D55" s="49"/>
    </row>
    <row r="56" spans="1:4" ht="42" x14ac:dyDescent="0.35">
      <c r="A56" s="51" t="s">
        <v>128</v>
      </c>
      <c r="B56" s="21"/>
      <c r="C56" s="21"/>
      <c r="D56" s="49"/>
    </row>
    <row r="57" spans="1:4" ht="42" x14ac:dyDescent="0.35">
      <c r="A57" s="51" t="s">
        <v>129</v>
      </c>
      <c r="B57" s="21"/>
      <c r="C57" s="21"/>
      <c r="D57" s="49"/>
    </row>
    <row r="58" spans="1:4" ht="21" x14ac:dyDescent="0.35">
      <c r="A58" s="51" t="s">
        <v>130</v>
      </c>
      <c r="B58" s="21"/>
      <c r="C58" s="21"/>
      <c r="D58" s="49"/>
    </row>
    <row r="59" spans="1:4" s="29" customFormat="1" ht="42" x14ac:dyDescent="0.35">
      <c r="A59" s="55" t="s">
        <v>24</v>
      </c>
      <c r="B59" s="23">
        <f t="shared" ref="B59:C59" si="9">SUM(B60,B61,)</f>
        <v>0</v>
      </c>
      <c r="C59" s="23">
        <f t="shared" si="9"/>
        <v>0</v>
      </c>
      <c r="D59" s="49"/>
    </row>
    <row r="60" spans="1:4" ht="42" x14ac:dyDescent="0.35">
      <c r="A60" s="51" t="s">
        <v>25</v>
      </c>
      <c r="B60" s="21">
        <v>0</v>
      </c>
      <c r="C60" s="21"/>
      <c r="D60" s="49"/>
    </row>
    <row r="61" spans="1:4" ht="63" x14ac:dyDescent="0.35">
      <c r="A61" s="51" t="s">
        <v>133</v>
      </c>
      <c r="B61" s="21"/>
      <c r="C61" s="21"/>
      <c r="D61" s="49"/>
    </row>
    <row r="62" spans="1:4" s="14" customFormat="1" ht="42" x14ac:dyDescent="0.35">
      <c r="A62" s="56" t="s">
        <v>132</v>
      </c>
      <c r="B62" s="20">
        <f t="shared" ref="B62:C62" si="10">SUM(B69,B63,)</f>
        <v>77386</v>
      </c>
      <c r="C62" s="20">
        <f t="shared" si="10"/>
        <v>72835</v>
      </c>
      <c r="D62" s="49">
        <f>C62/B62*100</f>
        <v>94.119091308505404</v>
      </c>
    </row>
    <row r="63" spans="1:4" s="29" customFormat="1" ht="21" x14ac:dyDescent="0.35">
      <c r="A63" s="55" t="s">
        <v>27</v>
      </c>
      <c r="B63" s="23">
        <f t="shared" ref="B63:C63" si="11">SUM(B64:B68)</f>
        <v>77386</v>
      </c>
      <c r="C63" s="23">
        <f t="shared" si="11"/>
        <v>72835</v>
      </c>
      <c r="D63" s="49">
        <f>C63/B63*100</f>
        <v>94.119091308505404</v>
      </c>
    </row>
    <row r="64" spans="1:4" ht="21" x14ac:dyDescent="0.35">
      <c r="A64" s="51" t="s">
        <v>28</v>
      </c>
      <c r="B64" s="21">
        <v>14691</v>
      </c>
      <c r="C64" s="21">
        <v>11471</v>
      </c>
      <c r="D64" s="49">
        <f>C64/B64*100</f>
        <v>78.081818800626237</v>
      </c>
    </row>
    <row r="65" spans="1:4" ht="42" x14ac:dyDescent="0.35">
      <c r="A65" s="51" t="s">
        <v>29</v>
      </c>
      <c r="B65" s="21"/>
      <c r="C65" s="21"/>
      <c r="D65" s="49"/>
    </row>
    <row r="66" spans="1:4" ht="21" x14ac:dyDescent="0.35">
      <c r="A66" s="51" t="s">
        <v>30</v>
      </c>
      <c r="B66" s="21"/>
      <c r="C66" s="21"/>
      <c r="D66" s="49"/>
    </row>
    <row r="67" spans="1:4" ht="42" x14ac:dyDescent="0.35">
      <c r="A67" s="51" t="s">
        <v>31</v>
      </c>
      <c r="B67" s="21">
        <v>12341</v>
      </c>
      <c r="C67" s="21">
        <v>9374</v>
      </c>
      <c r="D67" s="49">
        <f>C67/B67*100</f>
        <v>75.958188153310104</v>
      </c>
    </row>
    <row r="68" spans="1:4" ht="42" x14ac:dyDescent="0.35">
      <c r="A68" s="51" t="s">
        <v>32</v>
      </c>
      <c r="B68" s="21">
        <v>50354</v>
      </c>
      <c r="C68" s="21">
        <v>51990</v>
      </c>
      <c r="D68" s="49">
        <f>C68/B68*100</f>
        <v>103.24899710052826</v>
      </c>
    </row>
    <row r="69" spans="1:4" s="29" customFormat="1" ht="21" x14ac:dyDescent="0.35">
      <c r="A69" s="55" t="s">
        <v>33</v>
      </c>
      <c r="B69" s="23">
        <f t="shared" ref="B69:C69" si="12">SUM(B70:B71)</f>
        <v>0</v>
      </c>
      <c r="C69" s="23">
        <f t="shared" si="12"/>
        <v>0</v>
      </c>
      <c r="D69" s="49"/>
    </row>
    <row r="70" spans="1:4" ht="21" x14ac:dyDescent="0.35">
      <c r="A70" s="51" t="s">
        <v>34</v>
      </c>
      <c r="B70" s="21"/>
      <c r="C70" s="21"/>
      <c r="D70" s="49"/>
    </row>
    <row r="71" spans="1:4" ht="42" x14ac:dyDescent="0.35">
      <c r="A71" s="51" t="s">
        <v>35</v>
      </c>
      <c r="B71" s="21"/>
      <c r="C71" s="21"/>
      <c r="D71" s="49"/>
    </row>
    <row r="72" spans="1:4" s="14" customFormat="1" ht="21" x14ac:dyDescent="0.35">
      <c r="A72" s="56" t="s">
        <v>36</v>
      </c>
      <c r="B72" s="20">
        <f>SUM(B73,B76,B80,B83,)</f>
        <v>89534</v>
      </c>
      <c r="C72" s="20">
        <f t="shared" ref="C72" si="13">SUM(C73,C76,C80,C83,)</f>
        <v>1058098</v>
      </c>
      <c r="D72" s="49">
        <f>C72/B72*100</f>
        <v>1181.7834565639869</v>
      </c>
    </row>
    <row r="73" spans="1:4" ht="21" x14ac:dyDescent="0.35">
      <c r="A73" s="51" t="s">
        <v>37</v>
      </c>
      <c r="B73" s="21">
        <f t="shared" ref="B73:C73" si="14">SUM(B74:B75)</f>
        <v>0</v>
      </c>
      <c r="C73" s="21">
        <f t="shared" si="14"/>
        <v>0</v>
      </c>
      <c r="D73" s="49"/>
    </row>
    <row r="74" spans="1:4" ht="42" x14ac:dyDescent="0.35">
      <c r="A74" s="51" t="s">
        <v>38</v>
      </c>
      <c r="B74" s="21"/>
      <c r="C74" s="21"/>
      <c r="D74" s="49"/>
    </row>
    <row r="75" spans="1:4" ht="42" x14ac:dyDescent="0.35">
      <c r="A75" s="51" t="s">
        <v>39</v>
      </c>
      <c r="B75" s="21"/>
      <c r="C75" s="21"/>
      <c r="D75" s="49"/>
    </row>
    <row r="76" spans="1:4" ht="42" x14ac:dyDescent="0.35">
      <c r="A76" s="51" t="s">
        <v>40</v>
      </c>
      <c r="B76" s="21">
        <f>SUM(B77:B79)</f>
        <v>2192</v>
      </c>
      <c r="C76" s="21">
        <f>SUM(C77:C79)</f>
        <v>2175</v>
      </c>
      <c r="D76" s="49">
        <f>C76/B76*100</f>
        <v>99.224452554744531</v>
      </c>
    </row>
    <row r="77" spans="1:4" ht="21" x14ac:dyDescent="0.35">
      <c r="A77" s="51" t="s">
        <v>41</v>
      </c>
      <c r="B77" s="21">
        <v>2192</v>
      </c>
      <c r="C77" s="21">
        <v>2175</v>
      </c>
      <c r="D77" s="49">
        <f>C77/B77*100</f>
        <v>99.224452554744531</v>
      </c>
    </row>
    <row r="78" spans="1:4" ht="21" x14ac:dyDescent="0.35">
      <c r="A78" s="51" t="s">
        <v>42</v>
      </c>
      <c r="B78" s="21"/>
      <c r="C78" s="21"/>
      <c r="D78" s="49"/>
    </row>
    <row r="79" spans="1:4" ht="42" x14ac:dyDescent="0.35">
      <c r="A79" s="51" t="s">
        <v>43</v>
      </c>
      <c r="B79" s="21"/>
      <c r="C79" s="21"/>
      <c r="D79" s="49"/>
    </row>
    <row r="80" spans="1:4" ht="21" x14ac:dyDescent="0.35">
      <c r="A80" s="51" t="s">
        <v>44</v>
      </c>
      <c r="B80" s="21">
        <v>87342</v>
      </c>
      <c r="C80" s="21">
        <f>SUM(C81)</f>
        <v>1055923</v>
      </c>
      <c r="D80" s="49">
        <f>C80/B80*100</f>
        <v>1208.9521650523232</v>
      </c>
    </row>
    <row r="81" spans="1:6" ht="21" x14ac:dyDescent="0.35">
      <c r="A81" s="51" t="s">
        <v>45</v>
      </c>
      <c r="B81" s="21">
        <v>87342</v>
      </c>
      <c r="C81" s="21">
        <v>1055923</v>
      </c>
      <c r="D81" s="49">
        <f>C81/B81*100</f>
        <v>1208.9521650523232</v>
      </c>
    </row>
    <row r="82" spans="1:6" ht="42" x14ac:dyDescent="0.35">
      <c r="A82" s="51" t="s">
        <v>46</v>
      </c>
      <c r="B82" s="21"/>
      <c r="C82" s="21"/>
      <c r="D82" s="49"/>
    </row>
    <row r="83" spans="1:6" ht="21" x14ac:dyDescent="0.35">
      <c r="A83" s="51" t="s">
        <v>47</v>
      </c>
      <c r="B83" s="21">
        <f t="shared" ref="B83:C83" si="15">SUM(B84:B85)</f>
        <v>0</v>
      </c>
      <c r="C83" s="21">
        <f t="shared" si="15"/>
        <v>0</v>
      </c>
      <c r="D83" s="49"/>
    </row>
    <row r="84" spans="1:6" ht="42" x14ac:dyDescent="0.35">
      <c r="A84" s="51" t="s">
        <v>48</v>
      </c>
      <c r="B84" s="21"/>
      <c r="C84" s="21"/>
      <c r="D84" s="49"/>
    </row>
    <row r="85" spans="1:6" ht="42" x14ac:dyDescent="0.35">
      <c r="A85" s="51" t="s">
        <v>49</v>
      </c>
      <c r="B85" s="21"/>
      <c r="C85" s="21"/>
      <c r="D85" s="49"/>
    </row>
    <row r="86" spans="1:6" s="29" customFormat="1" ht="21" x14ac:dyDescent="0.35">
      <c r="A86" s="48" t="s">
        <v>50</v>
      </c>
      <c r="B86" s="23">
        <f t="shared" ref="B86:C86" si="16">SUM(B87:B89)</f>
        <v>64186</v>
      </c>
      <c r="C86" s="23">
        <f t="shared" si="16"/>
        <v>52872</v>
      </c>
      <c r="D86" s="49">
        <f>C86/B86*100</f>
        <v>82.373103168915335</v>
      </c>
    </row>
    <row r="87" spans="1:6" ht="42" x14ac:dyDescent="0.35">
      <c r="A87" s="57" t="s">
        <v>135</v>
      </c>
      <c r="B87" s="21">
        <v>64186</v>
      </c>
      <c r="C87" s="21">
        <v>47729</v>
      </c>
      <c r="D87" s="49">
        <f>C87/B87*100</f>
        <v>74.36045243511046</v>
      </c>
    </row>
    <row r="88" spans="1:6" ht="42" x14ac:dyDescent="0.35">
      <c r="A88" s="57" t="s">
        <v>136</v>
      </c>
      <c r="B88" s="21"/>
      <c r="C88" s="21">
        <v>246</v>
      </c>
      <c r="D88" s="49"/>
    </row>
    <row r="89" spans="1:6" ht="42" x14ac:dyDescent="0.35">
      <c r="A89" s="57" t="s">
        <v>137</v>
      </c>
      <c r="B89" s="21"/>
      <c r="C89" s="21">
        <v>4897</v>
      </c>
      <c r="D89" s="49"/>
    </row>
    <row r="90" spans="1:6" s="29" customFormat="1" ht="42" x14ac:dyDescent="0.35">
      <c r="A90" s="48" t="s">
        <v>78</v>
      </c>
      <c r="B90" s="23">
        <v>611</v>
      </c>
      <c r="C90" s="23">
        <v>3200</v>
      </c>
      <c r="D90" s="49">
        <f>C90/B90*100</f>
        <v>523.73158756137479</v>
      </c>
    </row>
    <row r="91" spans="1:6" ht="42" x14ac:dyDescent="0.35">
      <c r="A91" s="51" t="s">
        <v>79</v>
      </c>
      <c r="B91" s="21"/>
      <c r="C91" s="21"/>
      <c r="D91" s="49"/>
    </row>
    <row r="92" spans="1:6" ht="84" x14ac:dyDescent="0.35">
      <c r="A92" s="51" t="s">
        <v>80</v>
      </c>
      <c r="B92" s="21"/>
      <c r="C92" s="21"/>
      <c r="D92" s="49"/>
    </row>
    <row r="93" spans="1:6" s="29" customFormat="1" ht="21.75" thickBot="1" x14ac:dyDescent="0.4">
      <c r="A93" s="58" t="s">
        <v>81</v>
      </c>
      <c r="B93" s="25">
        <v>215</v>
      </c>
      <c r="C93" s="25">
        <v>0</v>
      </c>
      <c r="D93" s="59"/>
    </row>
    <row r="94" spans="1:6" s="29" customFormat="1" ht="27" thickBot="1" x14ac:dyDescent="0.45">
      <c r="A94" s="26" t="s">
        <v>85</v>
      </c>
      <c r="B94" s="27">
        <f t="shared" ref="B94:C94" si="17">SUM(B93,B90,B86,B72,B62,B4,)</f>
        <v>4942336</v>
      </c>
      <c r="C94" s="27">
        <f t="shared" si="17"/>
        <v>5825862</v>
      </c>
      <c r="D94" s="28">
        <f>C94/B94*100</f>
        <v>117.87668827048586</v>
      </c>
      <c r="F94" s="43">
        <v>5825862</v>
      </c>
    </row>
    <row r="95" spans="1:6" ht="21.75" thickBot="1" x14ac:dyDescent="0.4">
      <c r="A95" s="33"/>
      <c r="B95" s="30"/>
      <c r="C95" s="30"/>
      <c r="D95" s="60"/>
    </row>
    <row r="96" spans="1:6" s="29" customFormat="1" ht="42" x14ac:dyDescent="0.25">
      <c r="A96" s="45" t="s">
        <v>138</v>
      </c>
      <c r="B96" s="46" t="s">
        <v>166</v>
      </c>
      <c r="C96" s="46" t="s">
        <v>167</v>
      </c>
      <c r="D96" s="47" t="s">
        <v>143</v>
      </c>
    </row>
    <row r="97" spans="1:4" s="29" customFormat="1" ht="21" x14ac:dyDescent="0.35">
      <c r="A97" s="48" t="s">
        <v>87</v>
      </c>
      <c r="B97" s="23">
        <f>SUM(B98:B103)</f>
        <v>4451033</v>
      </c>
      <c r="C97" s="23">
        <f>SUM(C98:C103)</f>
        <v>4547661</v>
      </c>
      <c r="D97" s="49">
        <f>C97/B97*100</f>
        <v>102.1709117860955</v>
      </c>
    </row>
    <row r="98" spans="1:4" ht="42" x14ac:dyDescent="0.35">
      <c r="A98" s="51" t="s">
        <v>88</v>
      </c>
      <c r="B98" s="21">
        <v>2985599</v>
      </c>
      <c r="C98" s="21">
        <v>2985599</v>
      </c>
      <c r="D98" s="49">
        <f>C98/B98*100</f>
        <v>100</v>
      </c>
    </row>
    <row r="99" spans="1:4" ht="21" x14ac:dyDescent="0.35">
      <c r="A99" s="51" t="s">
        <v>89</v>
      </c>
      <c r="B99" s="21"/>
      <c r="C99" s="21"/>
      <c r="D99" s="49"/>
    </row>
    <row r="100" spans="1:4" ht="42" x14ac:dyDescent="0.35">
      <c r="A100" s="51" t="s">
        <v>90</v>
      </c>
      <c r="B100" s="21">
        <v>71862</v>
      </c>
      <c r="C100" s="21">
        <v>71862</v>
      </c>
      <c r="D100" s="49">
        <f>C100/B100*100</f>
        <v>100</v>
      </c>
    </row>
    <row r="101" spans="1:4" ht="21" x14ac:dyDescent="0.35">
      <c r="A101" s="51" t="s">
        <v>91</v>
      </c>
      <c r="B101" s="21">
        <v>1642719</v>
      </c>
      <c r="C101" s="21">
        <v>1393572</v>
      </c>
      <c r="D101" s="49">
        <f>C101/B101*100</f>
        <v>84.833255109364416</v>
      </c>
    </row>
    <row r="102" spans="1:4" ht="42" x14ac:dyDescent="0.35">
      <c r="A102" s="51" t="s">
        <v>92</v>
      </c>
      <c r="B102" s="21"/>
      <c r="C102" s="21"/>
      <c r="D102" s="49"/>
    </row>
    <row r="103" spans="1:4" ht="21" x14ac:dyDescent="0.35">
      <c r="A103" s="51" t="s">
        <v>93</v>
      </c>
      <c r="B103" s="21">
        <v>-249147</v>
      </c>
      <c r="C103" s="21">
        <v>96628</v>
      </c>
      <c r="D103" s="49"/>
    </row>
    <row r="104" spans="1:4" s="29" customFormat="1" ht="21" x14ac:dyDescent="0.35">
      <c r="A104" s="48" t="s">
        <v>94</v>
      </c>
      <c r="B104" s="23">
        <f>SUM(B105:B107)</f>
        <v>71441</v>
      </c>
      <c r="C104" s="23">
        <f>SUM(C105:C107)</f>
        <v>53011</v>
      </c>
      <c r="D104" s="49">
        <f>C104/B104*100</f>
        <v>74.202488766954559</v>
      </c>
    </row>
    <row r="105" spans="1:4" ht="42" x14ac:dyDescent="0.35">
      <c r="A105" s="57" t="s">
        <v>139</v>
      </c>
      <c r="B105" s="21">
        <v>49416</v>
      </c>
      <c r="C105" s="21">
        <v>16729</v>
      </c>
      <c r="D105" s="49">
        <f>C105/B105*100</f>
        <v>33.853407803140684</v>
      </c>
    </row>
    <row r="106" spans="1:4" ht="63" x14ac:dyDescent="0.35">
      <c r="A106" s="57" t="s">
        <v>140</v>
      </c>
      <c r="B106" s="21">
        <v>20371</v>
      </c>
      <c r="C106" s="21">
        <v>35890</v>
      </c>
      <c r="D106" s="49">
        <f>C106/B106*100</f>
        <v>176.18182710716215</v>
      </c>
    </row>
    <row r="107" spans="1:4" ht="42" x14ac:dyDescent="0.35">
      <c r="A107" s="57" t="s">
        <v>142</v>
      </c>
      <c r="B107" s="21">
        <f>SUM(B108)</f>
        <v>1654</v>
      </c>
      <c r="C107" s="21">
        <v>392</v>
      </c>
      <c r="D107" s="49">
        <f>C107/B107*100</f>
        <v>23.700120918984279</v>
      </c>
    </row>
    <row r="108" spans="1:4" ht="21" x14ac:dyDescent="0.35">
      <c r="A108" s="61" t="s">
        <v>113</v>
      </c>
      <c r="B108" s="21">
        <v>1654</v>
      </c>
      <c r="C108" s="21">
        <v>392</v>
      </c>
      <c r="D108" s="49">
        <f>C108/B108*100</f>
        <v>23.700120918984279</v>
      </c>
    </row>
    <row r="109" spans="1:4" ht="84" x14ac:dyDescent="0.35">
      <c r="A109" s="62" t="s">
        <v>70</v>
      </c>
      <c r="B109" s="21"/>
      <c r="C109" s="21"/>
      <c r="D109" s="49"/>
    </row>
    <row r="110" spans="1:4" ht="63" x14ac:dyDescent="0.35">
      <c r="A110" s="62" t="s">
        <v>114</v>
      </c>
      <c r="B110" s="21"/>
      <c r="C110" s="21"/>
      <c r="D110" s="49"/>
    </row>
    <row r="111" spans="1:4" ht="42" x14ac:dyDescent="0.35">
      <c r="A111" s="62" t="s">
        <v>115</v>
      </c>
      <c r="B111" s="21"/>
      <c r="C111" s="21"/>
      <c r="D111" s="49"/>
    </row>
    <row r="112" spans="1:4" ht="126" x14ac:dyDescent="0.35">
      <c r="A112" s="62" t="s">
        <v>116</v>
      </c>
      <c r="B112" s="21"/>
      <c r="C112" s="21"/>
      <c r="D112" s="49"/>
    </row>
    <row r="113" spans="1:6" ht="147" x14ac:dyDescent="0.35">
      <c r="A113" s="62" t="s">
        <v>117</v>
      </c>
      <c r="B113" s="21"/>
      <c r="C113" s="21"/>
      <c r="D113" s="49"/>
    </row>
    <row r="114" spans="1:6" ht="105" x14ac:dyDescent="0.35">
      <c r="A114" s="62" t="s">
        <v>118</v>
      </c>
      <c r="B114" s="21"/>
      <c r="C114" s="21"/>
      <c r="D114" s="49"/>
    </row>
    <row r="115" spans="1:6" ht="84" x14ac:dyDescent="0.35">
      <c r="A115" s="62" t="s">
        <v>119</v>
      </c>
      <c r="B115" s="21"/>
      <c r="C115" s="21"/>
      <c r="D115" s="49"/>
    </row>
    <row r="116" spans="1:6" ht="63" x14ac:dyDescent="0.35">
      <c r="A116" s="62" t="s">
        <v>120</v>
      </c>
      <c r="B116" s="21"/>
      <c r="C116" s="21"/>
      <c r="D116" s="49"/>
    </row>
    <row r="117" spans="1:6" ht="84" x14ac:dyDescent="0.35">
      <c r="A117" s="62" t="s">
        <v>121</v>
      </c>
      <c r="B117" s="21"/>
      <c r="C117" s="21"/>
      <c r="D117" s="49"/>
    </row>
    <row r="118" spans="1:6" s="29" customFormat="1" ht="42" x14ac:dyDescent="0.35">
      <c r="A118" s="48" t="s">
        <v>122</v>
      </c>
      <c r="B118" s="23">
        <v>0</v>
      </c>
      <c r="C118" s="23"/>
      <c r="D118" s="49"/>
    </row>
    <row r="119" spans="1:6" s="29" customFormat="1" ht="21.75" thickBot="1" x14ac:dyDescent="0.4">
      <c r="A119" s="63" t="s">
        <v>123</v>
      </c>
      <c r="B119" s="25">
        <v>419862</v>
      </c>
      <c r="C119" s="25">
        <v>1225190</v>
      </c>
      <c r="D119" s="59"/>
    </row>
    <row r="120" spans="1:6" s="29" customFormat="1" ht="27" thickBot="1" x14ac:dyDescent="0.45">
      <c r="A120" s="26" t="s">
        <v>124</v>
      </c>
      <c r="B120" s="27">
        <f>SUM(B119,B118,B104,B97,)</f>
        <v>4942336</v>
      </c>
      <c r="C120" s="27">
        <f>SUM(C119,C118,C104,C97,)</f>
        <v>5825862</v>
      </c>
      <c r="D120" s="28">
        <f>C120/B120*100</f>
        <v>117.87668827048586</v>
      </c>
      <c r="F120" s="43"/>
    </row>
    <row r="121" spans="1:6" ht="21" x14ac:dyDescent="0.35">
      <c r="A121" s="33"/>
      <c r="B121" s="30"/>
      <c r="C121" s="30"/>
      <c r="D121" s="36"/>
    </row>
    <row r="122" spans="1:6" ht="21" x14ac:dyDescent="0.35">
      <c r="A122" s="33" t="s">
        <v>164</v>
      </c>
      <c r="B122" s="30"/>
      <c r="C122" s="30"/>
      <c r="D122" s="32"/>
    </row>
    <row r="123" spans="1:6" ht="42" x14ac:dyDescent="0.35">
      <c r="A123" s="35" t="s">
        <v>152</v>
      </c>
      <c r="B123" s="16" t="s">
        <v>166</v>
      </c>
      <c r="C123" s="16" t="s">
        <v>167</v>
      </c>
      <c r="D123" s="22" t="s">
        <v>143</v>
      </c>
    </row>
    <row r="124" spans="1:6" ht="63" x14ac:dyDescent="0.35">
      <c r="A124" s="35" t="s">
        <v>149</v>
      </c>
      <c r="B124" s="23">
        <f>SUM(B125:B128)</f>
        <v>319054</v>
      </c>
      <c r="C124" s="23">
        <f>SUM(C125:C128)</f>
        <v>346814</v>
      </c>
      <c r="D124" s="32">
        <f>C124/B124*100</f>
        <v>108.70072150795791</v>
      </c>
    </row>
    <row r="125" spans="1:6" ht="21" x14ac:dyDescent="0.35">
      <c r="A125" s="19" t="s">
        <v>145</v>
      </c>
      <c r="B125" s="17">
        <v>14873</v>
      </c>
      <c r="C125" s="17">
        <v>15366</v>
      </c>
      <c r="D125" s="32">
        <f>C125/B125*100</f>
        <v>103.31473139245612</v>
      </c>
    </row>
    <row r="126" spans="1:6" ht="21" x14ac:dyDescent="0.35">
      <c r="A126" s="19" t="s">
        <v>146</v>
      </c>
      <c r="B126" s="17">
        <v>24940</v>
      </c>
      <c r="C126" s="17">
        <v>25013</v>
      </c>
      <c r="D126" s="32">
        <f t="shared" ref="D126:D128" si="18">C126/B126*100</f>
        <v>100.29270248596632</v>
      </c>
    </row>
    <row r="127" spans="1:6" ht="42" x14ac:dyDescent="0.35">
      <c r="A127" s="37" t="s">
        <v>147</v>
      </c>
      <c r="B127" s="17">
        <v>160486</v>
      </c>
      <c r="C127" s="17">
        <v>185797</v>
      </c>
      <c r="D127" s="32">
        <f t="shared" si="18"/>
        <v>115.77146916241917</v>
      </c>
    </row>
    <row r="128" spans="1:6" ht="21" x14ac:dyDescent="0.35">
      <c r="A128" s="37" t="s">
        <v>148</v>
      </c>
      <c r="B128" s="17">
        <v>118755</v>
      </c>
      <c r="C128" s="17">
        <v>120638</v>
      </c>
      <c r="D128" s="32">
        <f t="shared" si="18"/>
        <v>101.58561744768642</v>
      </c>
    </row>
    <row r="129" spans="1:4" ht="63" x14ac:dyDescent="0.35">
      <c r="A129" s="35" t="s">
        <v>150</v>
      </c>
      <c r="B129" s="23">
        <f t="shared" ref="B129:C129" si="19">SUM(B130:B133)</f>
        <v>0</v>
      </c>
      <c r="C129" s="23">
        <f t="shared" si="19"/>
        <v>0</v>
      </c>
      <c r="D129" s="32"/>
    </row>
    <row r="130" spans="1:4" ht="21" x14ac:dyDescent="0.35">
      <c r="A130" s="19" t="s">
        <v>145</v>
      </c>
      <c r="B130" s="18">
        <v>0</v>
      </c>
      <c r="C130" s="18">
        <v>0</v>
      </c>
      <c r="D130" s="32"/>
    </row>
    <row r="131" spans="1:4" ht="21" x14ac:dyDescent="0.35">
      <c r="A131" s="19" t="s">
        <v>146</v>
      </c>
      <c r="B131" s="18">
        <v>0</v>
      </c>
      <c r="C131" s="18">
        <v>0</v>
      </c>
      <c r="D131" s="32"/>
    </row>
    <row r="132" spans="1:4" ht="42" x14ac:dyDescent="0.35">
      <c r="A132" s="37" t="s">
        <v>147</v>
      </c>
      <c r="B132" s="18">
        <v>0</v>
      </c>
      <c r="C132" s="18">
        <v>0</v>
      </c>
      <c r="D132" s="32"/>
    </row>
    <row r="133" spans="1:4" ht="21" x14ac:dyDescent="0.35">
      <c r="A133" s="37" t="s">
        <v>148</v>
      </c>
      <c r="B133" s="18">
        <v>0</v>
      </c>
      <c r="C133" s="18">
        <v>0</v>
      </c>
      <c r="D133" s="32"/>
    </row>
    <row r="134" spans="1:4" s="29" customFormat="1" ht="42" x14ac:dyDescent="0.35">
      <c r="A134" s="35" t="s">
        <v>151</v>
      </c>
      <c r="B134" s="23">
        <f t="shared" ref="B134:C134" si="20">SUM(B129,B124,)</f>
        <v>319054</v>
      </c>
      <c r="C134" s="23">
        <f t="shared" si="20"/>
        <v>346814</v>
      </c>
      <c r="D134" s="32">
        <f>C134/B134*100</f>
        <v>108.70072150795791</v>
      </c>
    </row>
    <row r="135" spans="1:4" ht="21" x14ac:dyDescent="0.35">
      <c r="A135" s="33"/>
      <c r="B135" s="30"/>
      <c r="C135" s="30"/>
      <c r="D135" s="32"/>
    </row>
    <row r="136" spans="1:4" ht="16.5" customHeight="1" x14ac:dyDescent="0.35">
      <c r="A136" s="33"/>
      <c r="B136" s="30"/>
      <c r="C136" s="30"/>
      <c r="D136" s="32"/>
    </row>
    <row r="137" spans="1:4" ht="84" x14ac:dyDescent="0.35">
      <c r="A137" s="35" t="s">
        <v>153</v>
      </c>
      <c r="B137" s="16" t="s">
        <v>166</v>
      </c>
      <c r="C137" s="16" t="s">
        <v>167</v>
      </c>
      <c r="D137" s="22" t="s">
        <v>143</v>
      </c>
    </row>
    <row r="138" spans="1:4" ht="16.5" customHeight="1" x14ac:dyDescent="0.35">
      <c r="A138" s="38" t="s">
        <v>155</v>
      </c>
      <c r="B138" s="23"/>
      <c r="C138" s="23"/>
      <c r="D138" s="32"/>
    </row>
    <row r="139" spans="1:4" ht="21" x14ac:dyDescent="0.35">
      <c r="A139" s="39" t="s">
        <v>156</v>
      </c>
      <c r="B139" s="17"/>
      <c r="C139" s="17"/>
      <c r="D139" s="32"/>
    </row>
    <row r="140" spans="1:4" ht="21" x14ac:dyDescent="0.35">
      <c r="A140" s="39" t="s">
        <v>157</v>
      </c>
      <c r="B140" s="17"/>
      <c r="C140" s="17"/>
      <c r="D140" s="32"/>
    </row>
    <row r="141" spans="1:4" ht="105" x14ac:dyDescent="0.35">
      <c r="A141" s="35" t="s">
        <v>154</v>
      </c>
      <c r="B141" s="23">
        <f t="shared" ref="B141" si="21">SUM(B138:B140)</f>
        <v>0</v>
      </c>
      <c r="C141" s="23">
        <v>0</v>
      </c>
      <c r="D141" s="32"/>
    </row>
    <row r="142" spans="1:4" ht="21" x14ac:dyDescent="0.35">
      <c r="A142" s="33"/>
      <c r="B142" s="30"/>
      <c r="C142" s="30"/>
      <c r="D142" s="32"/>
    </row>
    <row r="143" spans="1:4" ht="21" x14ac:dyDescent="0.35">
      <c r="A143" s="33"/>
      <c r="B143" s="30"/>
      <c r="C143" s="30"/>
      <c r="D143" s="32"/>
    </row>
    <row r="144" spans="1:4" ht="42" x14ac:dyDescent="0.35">
      <c r="A144" s="35"/>
      <c r="B144" s="16" t="s">
        <v>166</v>
      </c>
      <c r="C144" s="16" t="s">
        <v>167</v>
      </c>
      <c r="D144" s="22" t="s">
        <v>143</v>
      </c>
    </row>
    <row r="145" spans="1:4" ht="63" x14ac:dyDescent="0.35">
      <c r="A145" s="35" t="s">
        <v>158</v>
      </c>
      <c r="B145" s="23"/>
      <c r="C145" s="23"/>
      <c r="D145" s="32"/>
    </row>
    <row r="146" spans="1:4" ht="63" x14ac:dyDescent="0.35">
      <c r="A146" s="35" t="s">
        <v>159</v>
      </c>
      <c r="B146" s="21">
        <v>0</v>
      </c>
      <c r="C146" s="21">
        <v>0</v>
      </c>
      <c r="D146" s="32"/>
    </row>
    <row r="147" spans="1:4" ht="21" x14ac:dyDescent="0.35">
      <c r="A147" s="33"/>
      <c r="B147" s="30"/>
      <c r="C147" s="30"/>
      <c r="D147" s="32"/>
    </row>
    <row r="148" spans="1:4" ht="42" x14ac:dyDescent="0.35">
      <c r="A148" s="35"/>
      <c r="B148" s="16" t="s">
        <v>166</v>
      </c>
      <c r="C148" s="16" t="s">
        <v>167</v>
      </c>
      <c r="D148" s="22" t="s">
        <v>143</v>
      </c>
    </row>
    <row r="149" spans="1:4" ht="21" x14ac:dyDescent="0.35">
      <c r="A149" s="40" t="s">
        <v>160</v>
      </c>
      <c r="B149" s="21"/>
      <c r="C149" s="21"/>
      <c r="D149" s="32"/>
    </row>
    <row r="150" spans="1:4" ht="21" x14ac:dyDescent="0.35">
      <c r="A150" s="41" t="s">
        <v>161</v>
      </c>
      <c r="B150" s="21"/>
      <c r="C150" s="21"/>
      <c r="D150" s="32"/>
    </row>
    <row r="151" spans="1:4" ht="21" x14ac:dyDescent="0.35">
      <c r="A151" s="40" t="s">
        <v>162</v>
      </c>
      <c r="B151" s="21">
        <v>64186</v>
      </c>
      <c r="C151" s="21">
        <v>52872</v>
      </c>
      <c r="D151" s="32">
        <f>(C151/B151)*100</f>
        <v>82.373103168915335</v>
      </c>
    </row>
  </sheetData>
  <mergeCells count="2">
    <mergeCell ref="A3:D3"/>
    <mergeCell ref="B1:D1"/>
  </mergeCells>
  <pageMargins left="0" right="0" top="0.74803149606299213" bottom="0.74803149606299213" header="0.31496062992125984" footer="0.31496062992125984"/>
  <pageSetup paperSize="9" scale="67" orientation="portrait" r:id="rId1"/>
  <headerFooter>
    <oddHeader>&amp;C&amp;"-,Félkövér"Fegyvernek Város Önkormányzat 
2017. évi VAGYONKIMUTATÁSA &amp;R5. melléklet</oddHeader>
  </headerFooter>
  <rowBreaks count="3" manualBreakCount="3">
    <brk id="87" max="3" man="1"/>
    <brk id="113" max="3" man="1"/>
    <brk id="1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workbookViewId="0">
      <selection activeCell="AB23" sqref="AB23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7" spans="1:1" x14ac:dyDescent="0.25">
      <c r="A7" s="3" t="s">
        <v>3</v>
      </c>
    </row>
    <row r="9" spans="1:1" x14ac:dyDescent="0.25">
      <c r="A9" s="2" t="s">
        <v>4</v>
      </c>
    </row>
    <row r="11" spans="1:1" x14ac:dyDescent="0.25">
      <c r="A11" t="s">
        <v>5</v>
      </c>
    </row>
    <row r="23" spans="28:28" x14ac:dyDescent="0.25">
      <c r="AB23" t="s">
        <v>163</v>
      </c>
    </row>
  </sheetData>
  <hyperlinks>
    <hyperlink ref="A7" r:id="rId1" location="foot107" display="http://njt.hu/cgi_bin/njt_doc.cgi?docid=158295.289249 - foot107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7"/>
  <sheetViews>
    <sheetView topLeftCell="A134" workbookViewId="0">
      <selection activeCell="A116" sqref="A116:A157"/>
    </sheetView>
  </sheetViews>
  <sheetFormatPr defaultRowHeight="15" x14ac:dyDescent="0.25"/>
  <sheetData>
    <row r="1" spans="1:1" x14ac:dyDescent="0.25">
      <c r="A1" s="3" t="s">
        <v>6</v>
      </c>
    </row>
    <row r="3" spans="1:1" x14ac:dyDescent="0.25">
      <c r="A3" s="1" t="s">
        <v>7</v>
      </c>
    </row>
    <row r="5" spans="1:1" x14ac:dyDescent="0.25">
      <c r="A5" s="1" t="s">
        <v>8</v>
      </c>
    </row>
    <row r="7" spans="1:1" x14ac:dyDescent="0.25">
      <c r="A7" t="s">
        <v>9</v>
      </c>
    </row>
    <row r="9" spans="1:1" x14ac:dyDescent="0.25">
      <c r="A9" s="4" t="s">
        <v>10</v>
      </c>
    </row>
    <row r="11" spans="1:1" x14ac:dyDescent="0.25">
      <c r="A11" s="5" t="s">
        <v>11</v>
      </c>
    </row>
    <row r="13" spans="1:1" x14ac:dyDescent="0.25">
      <c r="A13" s="5" t="s">
        <v>12</v>
      </c>
    </row>
    <row r="15" spans="1:1" x14ac:dyDescent="0.25">
      <c r="A15" s="5" t="s">
        <v>13</v>
      </c>
    </row>
    <row r="17" spans="1:5" s="10" customFormat="1" x14ac:dyDescent="0.25">
      <c r="A17" s="9" t="s">
        <v>14</v>
      </c>
    </row>
    <row r="19" spans="1:5" s="10" customFormat="1" x14ac:dyDescent="0.25">
      <c r="A19" s="11" t="s">
        <v>15</v>
      </c>
    </row>
    <row r="20" spans="1:5" s="10" customFormat="1" x14ac:dyDescent="0.25">
      <c r="A20" s="11" t="s">
        <v>16</v>
      </c>
    </row>
    <row r="21" spans="1:5" s="10" customFormat="1" x14ac:dyDescent="0.25">
      <c r="A21" s="11" t="s">
        <v>17</v>
      </c>
    </row>
    <row r="22" spans="1:5" s="10" customFormat="1" x14ac:dyDescent="0.25">
      <c r="A22" s="11" t="s">
        <v>18</v>
      </c>
    </row>
    <row r="23" spans="1:5" s="10" customFormat="1" x14ac:dyDescent="0.25">
      <c r="A23" s="11" t="s">
        <v>19</v>
      </c>
    </row>
    <row r="25" spans="1:5" s="10" customFormat="1" x14ac:dyDescent="0.25">
      <c r="A25" s="9" t="s">
        <v>20</v>
      </c>
    </row>
    <row r="26" spans="1:5" s="10" customFormat="1" x14ac:dyDescent="0.25">
      <c r="A26" s="11" t="s">
        <v>21</v>
      </c>
      <c r="E26" s="12" t="s">
        <v>125</v>
      </c>
    </row>
    <row r="27" spans="1:5" s="10" customFormat="1" x14ac:dyDescent="0.25">
      <c r="A27" s="11" t="s">
        <v>22</v>
      </c>
    </row>
    <row r="28" spans="1:5" s="10" customFormat="1" x14ac:dyDescent="0.25">
      <c r="A28" s="11" t="s">
        <v>23</v>
      </c>
    </row>
    <row r="30" spans="1:5" x14ac:dyDescent="0.25">
      <c r="A30" s="4" t="s">
        <v>24</v>
      </c>
    </row>
    <row r="31" spans="1:5" x14ac:dyDescent="0.25">
      <c r="A31" s="5" t="s">
        <v>25</v>
      </c>
    </row>
    <row r="32" spans="1:5" x14ac:dyDescent="0.25">
      <c r="A32" s="5" t="s">
        <v>26</v>
      </c>
    </row>
    <row r="34" spans="1:1" x14ac:dyDescent="0.25">
      <c r="A34" s="4" t="s">
        <v>27</v>
      </c>
    </row>
    <row r="35" spans="1:1" x14ac:dyDescent="0.25">
      <c r="A35" s="5" t="s">
        <v>28</v>
      </c>
    </row>
    <row r="36" spans="1:1" x14ac:dyDescent="0.25">
      <c r="A36" s="5" t="s">
        <v>29</v>
      </c>
    </row>
    <row r="37" spans="1:1" x14ac:dyDescent="0.25">
      <c r="A37" s="5" t="s">
        <v>30</v>
      </c>
    </row>
    <row r="38" spans="1:1" x14ac:dyDescent="0.25">
      <c r="A38" s="5" t="s">
        <v>31</v>
      </c>
    </row>
    <row r="39" spans="1:1" x14ac:dyDescent="0.25">
      <c r="A39" s="5" t="s">
        <v>32</v>
      </c>
    </row>
    <row r="40" spans="1:1" x14ac:dyDescent="0.25">
      <c r="A40" s="4" t="s">
        <v>33</v>
      </c>
    </row>
    <row r="41" spans="1:1" x14ac:dyDescent="0.25">
      <c r="A41" s="5" t="s">
        <v>34</v>
      </c>
    </row>
    <row r="42" spans="1:1" x14ac:dyDescent="0.25">
      <c r="A42" s="5" t="s">
        <v>35</v>
      </c>
    </row>
    <row r="43" spans="1:1" x14ac:dyDescent="0.25">
      <c r="A43" t="s">
        <v>36</v>
      </c>
    </row>
    <row r="44" spans="1:1" x14ac:dyDescent="0.25">
      <c r="A44" s="7" t="s">
        <v>37</v>
      </c>
    </row>
    <row r="45" spans="1:1" x14ac:dyDescent="0.25">
      <c r="A45" s="5" t="s">
        <v>38</v>
      </c>
    </row>
    <row r="46" spans="1:1" x14ac:dyDescent="0.25">
      <c r="A46" s="5" t="s">
        <v>39</v>
      </c>
    </row>
    <row r="47" spans="1:1" x14ac:dyDescent="0.25">
      <c r="A47" s="7" t="s">
        <v>40</v>
      </c>
    </row>
    <row r="48" spans="1:1" x14ac:dyDescent="0.25">
      <c r="A48" s="5" t="s">
        <v>41</v>
      </c>
    </row>
    <row r="49" spans="1:1" x14ac:dyDescent="0.25">
      <c r="A49" s="5" t="s">
        <v>42</v>
      </c>
    </row>
    <row r="50" spans="1:1" x14ac:dyDescent="0.25">
      <c r="A50" s="5" t="s">
        <v>43</v>
      </c>
    </row>
    <row r="52" spans="1:1" x14ac:dyDescent="0.25">
      <c r="A52" s="7" t="s">
        <v>44</v>
      </c>
    </row>
    <row r="53" spans="1:1" x14ac:dyDescent="0.25">
      <c r="A53" s="5" t="s">
        <v>45</v>
      </c>
    </row>
    <row r="54" spans="1:1" x14ac:dyDescent="0.25">
      <c r="A54" s="5" t="s">
        <v>46</v>
      </c>
    </row>
    <row r="55" spans="1:1" x14ac:dyDescent="0.25">
      <c r="A55" s="7" t="s">
        <v>47</v>
      </c>
    </row>
    <row r="56" spans="1:1" x14ac:dyDescent="0.25">
      <c r="A56" s="5" t="s">
        <v>48</v>
      </c>
    </row>
    <row r="57" spans="1:1" x14ac:dyDescent="0.25">
      <c r="A57" s="5" t="s">
        <v>49</v>
      </c>
    </row>
    <row r="58" spans="1:1" x14ac:dyDescent="0.25">
      <c r="A58" t="s">
        <v>134</v>
      </c>
    </row>
    <row r="59" spans="1:1" x14ac:dyDescent="0.25">
      <c r="A59" s="8" t="s">
        <v>51</v>
      </c>
    </row>
    <row r="60" spans="1:1" x14ac:dyDescent="0.25">
      <c r="A60" s="8" t="s">
        <v>52</v>
      </c>
    </row>
    <row r="61" spans="1:1" x14ac:dyDescent="0.25">
      <c r="A61" s="8" t="s">
        <v>53</v>
      </c>
    </row>
    <row r="62" spans="1:1" x14ac:dyDescent="0.25">
      <c r="A62" s="8" t="s">
        <v>54</v>
      </c>
    </row>
    <row r="63" spans="1:1" x14ac:dyDescent="0.25">
      <c r="A63" s="8" t="s">
        <v>55</v>
      </c>
    </row>
    <row r="64" spans="1:1" x14ac:dyDescent="0.25">
      <c r="A64" s="8" t="s">
        <v>56</v>
      </c>
    </row>
    <row r="65" spans="1:1" x14ac:dyDescent="0.25">
      <c r="A65" s="8" t="s">
        <v>57</v>
      </c>
    </row>
    <row r="66" spans="1:1" x14ac:dyDescent="0.25">
      <c r="A66" s="8" t="s">
        <v>58</v>
      </c>
    </row>
    <row r="67" spans="1:1" x14ac:dyDescent="0.25">
      <c r="A67" s="8" t="s">
        <v>59</v>
      </c>
    </row>
    <row r="68" spans="1:1" x14ac:dyDescent="0.25">
      <c r="A68" s="8" t="s">
        <v>60</v>
      </c>
    </row>
    <row r="70" spans="1:1" x14ac:dyDescent="0.25">
      <c r="A70" s="8" t="s">
        <v>61</v>
      </c>
    </row>
    <row r="71" spans="1:1" x14ac:dyDescent="0.25">
      <c r="A71" s="8" t="s">
        <v>62</v>
      </c>
    </row>
    <row r="72" spans="1:1" x14ac:dyDescent="0.25">
      <c r="A72" s="8" t="s">
        <v>63</v>
      </c>
    </row>
    <row r="73" spans="1:1" x14ac:dyDescent="0.25">
      <c r="A73" s="8" t="s">
        <v>64</v>
      </c>
    </row>
    <row r="74" spans="1:1" x14ac:dyDescent="0.25">
      <c r="A74" s="8" t="s">
        <v>65</v>
      </c>
    </row>
    <row r="75" spans="1:1" x14ac:dyDescent="0.25">
      <c r="A75" s="8" t="s">
        <v>66</v>
      </c>
    </row>
    <row r="76" spans="1:1" x14ac:dyDescent="0.25">
      <c r="A76" s="8" t="s">
        <v>67</v>
      </c>
    </row>
    <row r="77" spans="1:1" x14ac:dyDescent="0.25">
      <c r="A77" s="8" t="s">
        <v>68</v>
      </c>
    </row>
    <row r="78" spans="1:1" x14ac:dyDescent="0.25">
      <c r="A78" s="15" t="s">
        <v>137</v>
      </c>
    </row>
    <row r="80" spans="1:1" x14ac:dyDescent="0.25">
      <c r="A80" s="8" t="s">
        <v>69</v>
      </c>
    </row>
    <row r="83" spans="1:1" x14ac:dyDescent="0.25">
      <c r="A83" s="8" t="s">
        <v>70</v>
      </c>
    </row>
    <row r="85" spans="1:1" x14ac:dyDescent="0.25">
      <c r="A85" s="8" t="s">
        <v>71</v>
      </c>
    </row>
    <row r="87" spans="1:1" x14ac:dyDescent="0.25">
      <c r="A87" s="8" t="s">
        <v>72</v>
      </c>
    </row>
    <row r="89" spans="1:1" x14ac:dyDescent="0.25">
      <c r="A89" s="8" t="s">
        <v>73</v>
      </c>
    </row>
    <row r="91" spans="1:1" x14ac:dyDescent="0.25">
      <c r="A91" s="8" t="s">
        <v>74</v>
      </c>
    </row>
    <row r="93" spans="1:1" x14ac:dyDescent="0.25">
      <c r="A93" s="8" t="s">
        <v>75</v>
      </c>
    </row>
    <row r="95" spans="1:1" x14ac:dyDescent="0.25">
      <c r="A95" s="8" t="s">
        <v>76</v>
      </c>
    </row>
    <row r="97" spans="1:1" x14ac:dyDescent="0.25">
      <c r="A97" s="8" t="s">
        <v>77</v>
      </c>
    </row>
    <row r="99" spans="1:1" x14ac:dyDescent="0.25">
      <c r="A99" t="s">
        <v>78</v>
      </c>
    </row>
    <row r="101" spans="1:1" x14ac:dyDescent="0.25">
      <c r="A101" s="7" t="s">
        <v>79</v>
      </c>
    </row>
    <row r="102" spans="1:1" x14ac:dyDescent="0.25">
      <c r="A102" s="7" t="s">
        <v>80</v>
      </c>
    </row>
    <row r="104" spans="1:1" x14ac:dyDescent="0.25">
      <c r="A104" t="s">
        <v>81</v>
      </c>
    </row>
    <row r="106" spans="1:1" x14ac:dyDescent="0.25">
      <c r="A106" s="6" t="s">
        <v>82</v>
      </c>
    </row>
    <row r="108" spans="1:1" x14ac:dyDescent="0.25">
      <c r="A108" s="6" t="s">
        <v>83</v>
      </c>
    </row>
    <row r="110" spans="1:1" x14ac:dyDescent="0.25">
      <c r="A110" s="6" t="s">
        <v>84</v>
      </c>
    </row>
    <row r="112" spans="1:1" x14ac:dyDescent="0.25">
      <c r="A112" t="s">
        <v>85</v>
      </c>
    </row>
    <row r="114" spans="1:4" x14ac:dyDescent="0.25">
      <c r="A114" s="1" t="s">
        <v>86</v>
      </c>
      <c r="D114">
        <v>0</v>
      </c>
    </row>
    <row r="116" spans="1:4" x14ac:dyDescent="0.25">
      <c r="A116" t="s">
        <v>87</v>
      </c>
    </row>
    <row r="117" spans="1:4" x14ac:dyDescent="0.25">
      <c r="A117" s="4" t="s">
        <v>88</v>
      </c>
    </row>
    <row r="118" spans="1:4" x14ac:dyDescent="0.25">
      <c r="A118" s="4" t="s">
        <v>89</v>
      </c>
    </row>
    <row r="119" spans="1:4" x14ac:dyDescent="0.25">
      <c r="A119" s="4" t="s">
        <v>90</v>
      </c>
    </row>
    <row r="120" spans="1:4" x14ac:dyDescent="0.25">
      <c r="A120" s="4" t="s">
        <v>91</v>
      </c>
    </row>
    <row r="121" spans="1:4" x14ac:dyDescent="0.25">
      <c r="A121" s="4" t="s">
        <v>92</v>
      </c>
    </row>
    <row r="122" spans="1:4" x14ac:dyDescent="0.25">
      <c r="A122" s="4" t="s">
        <v>93</v>
      </c>
    </row>
    <row r="123" spans="1:4" x14ac:dyDescent="0.25">
      <c r="A123" t="s">
        <v>94</v>
      </c>
    </row>
    <row r="124" spans="1:4" x14ac:dyDescent="0.25">
      <c r="A124" s="15" t="s">
        <v>139</v>
      </c>
    </row>
    <row r="125" spans="1:4" x14ac:dyDescent="0.25">
      <c r="A125" s="8" t="s">
        <v>95</v>
      </c>
    </row>
    <row r="126" spans="1:4" x14ac:dyDescent="0.25">
      <c r="A126" s="8" t="s">
        <v>96</v>
      </c>
    </row>
    <row r="127" spans="1:4" x14ac:dyDescent="0.25">
      <c r="A127" s="8" t="s">
        <v>97</v>
      </c>
    </row>
    <row r="128" spans="1:4" x14ac:dyDescent="0.25">
      <c r="A128" s="8" t="s">
        <v>98</v>
      </c>
    </row>
    <row r="129" spans="1:1" x14ac:dyDescent="0.25">
      <c r="A129" s="8" t="s">
        <v>99</v>
      </c>
    </row>
    <row r="130" spans="1:1" x14ac:dyDescent="0.25">
      <c r="A130" s="8" t="s">
        <v>100</v>
      </c>
    </row>
    <row r="131" spans="1:1" x14ac:dyDescent="0.25">
      <c r="A131" s="8" t="s">
        <v>101</v>
      </c>
    </row>
    <row r="132" spans="1:1" x14ac:dyDescent="0.25">
      <c r="A132" s="8" t="s">
        <v>102</v>
      </c>
    </row>
    <row r="133" spans="1:1" x14ac:dyDescent="0.25">
      <c r="A133" s="8" t="s">
        <v>103</v>
      </c>
    </row>
    <row r="134" spans="1:1" x14ac:dyDescent="0.25">
      <c r="A134" s="15" t="s">
        <v>140</v>
      </c>
    </row>
    <row r="135" spans="1:1" x14ac:dyDescent="0.25">
      <c r="A135" s="8" t="s">
        <v>104</v>
      </c>
    </row>
    <row r="136" spans="1:1" x14ac:dyDescent="0.25">
      <c r="A136" s="8" t="s">
        <v>105</v>
      </c>
    </row>
    <row r="137" spans="1:1" x14ac:dyDescent="0.25">
      <c r="A137" s="8" t="s">
        <v>106</v>
      </c>
    </row>
    <row r="138" spans="1:1" x14ac:dyDescent="0.25">
      <c r="A138" s="8" t="s">
        <v>107</v>
      </c>
    </row>
    <row r="139" spans="1:1" x14ac:dyDescent="0.25">
      <c r="A139" s="8" t="s">
        <v>108</v>
      </c>
    </row>
    <row r="140" spans="1:1" x14ac:dyDescent="0.25">
      <c r="A140" s="8" t="s">
        <v>109</v>
      </c>
    </row>
    <row r="141" spans="1:1" x14ac:dyDescent="0.25">
      <c r="A141" s="8" t="s">
        <v>110</v>
      </c>
    </row>
    <row r="142" spans="1:1" x14ac:dyDescent="0.25">
      <c r="A142" s="8" t="s">
        <v>111</v>
      </c>
    </row>
    <row r="143" spans="1:1" x14ac:dyDescent="0.25">
      <c r="A143" s="8" t="s">
        <v>112</v>
      </c>
    </row>
    <row r="144" spans="1:1" x14ac:dyDescent="0.25">
      <c r="A144" s="15" t="s">
        <v>141</v>
      </c>
    </row>
    <row r="145" spans="1:1" x14ac:dyDescent="0.25">
      <c r="A145" s="8" t="s">
        <v>113</v>
      </c>
    </row>
    <row r="146" spans="1:1" x14ac:dyDescent="0.25">
      <c r="A146" s="8" t="s">
        <v>70</v>
      </c>
    </row>
    <row r="147" spans="1:1" x14ac:dyDescent="0.25">
      <c r="A147" s="8" t="s">
        <v>114</v>
      </c>
    </row>
    <row r="148" spans="1:1" x14ac:dyDescent="0.25">
      <c r="A148" s="8" t="s">
        <v>115</v>
      </c>
    </row>
    <row r="149" spans="1:1" x14ac:dyDescent="0.25">
      <c r="A149" s="8" t="s">
        <v>116</v>
      </c>
    </row>
    <row r="150" spans="1:1" x14ac:dyDescent="0.25">
      <c r="A150" s="8" t="s">
        <v>117</v>
      </c>
    </row>
    <row r="151" spans="1:1" x14ac:dyDescent="0.25">
      <c r="A151" s="8" t="s">
        <v>118</v>
      </c>
    </row>
    <row r="152" spans="1:1" x14ac:dyDescent="0.25">
      <c r="A152" s="8" t="s">
        <v>119</v>
      </c>
    </row>
    <row r="153" spans="1:1" x14ac:dyDescent="0.25">
      <c r="A153" s="8" t="s">
        <v>120</v>
      </c>
    </row>
    <row r="154" spans="1:1" x14ac:dyDescent="0.25">
      <c r="A154" s="8" t="s">
        <v>121</v>
      </c>
    </row>
    <row r="155" spans="1:1" x14ac:dyDescent="0.25">
      <c r="A155" t="s">
        <v>122</v>
      </c>
    </row>
    <row r="156" spans="1:1" x14ac:dyDescent="0.25">
      <c r="A156" t="s">
        <v>123</v>
      </c>
    </row>
    <row r="157" spans="1:1" x14ac:dyDescent="0.25">
      <c r="A157" t="s">
        <v>124</v>
      </c>
    </row>
  </sheetData>
  <hyperlinks>
    <hyperlink ref="A1" r:id="rId1" location="foot215" display="http://njt.hu/cgi_bin/njt_doc.cgi?docid=158295.289249 - foot215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2018-04-19T12:11:40Z</cp:lastPrinted>
  <dcterms:created xsi:type="dcterms:W3CDTF">2015-03-25T09:43:19Z</dcterms:created>
  <dcterms:modified xsi:type="dcterms:W3CDTF">2018-04-19T12:13:10Z</dcterms:modified>
</cp:coreProperties>
</file>