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25" firstSheet="8" activeTab="9"/>
  </bookViews>
  <sheets>
    <sheet name="1.bev. forrásonként" sheetId="1" r:id="rId1"/>
    <sheet name="2. Kiadások" sheetId="2" r:id="rId2"/>
    <sheet name="3.Mérleg" sheetId="3" r:id="rId3"/>
    <sheet name="4.Fejújítás" sheetId="4" r:id="rId4"/>
    <sheet name="5. Beruházások" sheetId="5" r:id="rId5"/>
    <sheet name="6.létsz." sheetId="6" r:id="rId6"/>
    <sheet name="7.közf.létsz." sheetId="7" r:id="rId7"/>
    <sheet name="8.EU projekt" sheetId="8" r:id="rId8"/>
    <sheet name="9. lak. szolg. tám." sheetId="9" r:id="rId9"/>
    <sheet name="10.adósság" sheetId="10" r:id="rId10"/>
    <sheet name="11.közv.tám." sheetId="11" r:id="rId11"/>
    <sheet name="12. Egyéb műk-i tám." sheetId="12" r:id="rId12"/>
    <sheet name="13.pm" sheetId="13" r:id="rId13"/>
    <sheet name="14.ab vagyon" sheetId="14" r:id="rId14"/>
    <sheet name="15. többéves" sheetId="15" r:id="rId15"/>
    <sheet name="16. Részesedések" sheetId="16" r:id="rId16"/>
  </sheets>
  <definedNames>
    <definedName name="_xlnm.Print_Area" localSheetId="0">'1.bev. forrásonként'!$A$1:$H$115</definedName>
  </definedNames>
  <calcPr fullCalcOnLoad="1"/>
</workbook>
</file>

<file path=xl/sharedStrings.xml><?xml version="1.0" encoding="utf-8"?>
<sst xmlns="http://schemas.openxmlformats.org/spreadsheetml/2006/main" count="916" uniqueCount="741">
  <si>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</si>
  <si>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</si>
  <si>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</si>
  <si>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</si>
  <si>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</si>
  <si>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</si>
  <si>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</si>
  <si>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</si>
  <si>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</si>
  <si>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</si>
  <si>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</si>
  <si>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</si>
  <si>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</si>
  <si>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</si>
  <si>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</si>
  <si>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</si>
  <si>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</si>
  <si>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</si>
  <si>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</si>
  <si>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</si>
  <si>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</si>
  <si>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</si>
  <si>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</si>
  <si>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</si>
  <si>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</si>
  <si>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</si>
  <si>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</si>
  <si>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</si>
  <si>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</si>
  <si>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</si>
  <si>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</si>
  <si>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</si>
  <si>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</si>
  <si>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</si>
  <si>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</si>
  <si>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</si>
  <si>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</si>
  <si>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</si>
  <si>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</si>
  <si>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</si>
  <si>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</si>
  <si>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</si>
  <si>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</si>
  <si>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</si>
  <si>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</si>
  <si>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</si>
  <si>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</si>
  <si>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</si>
  <si>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</si>
  <si>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</si>
  <si>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</si>
  <si>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</si>
  <si>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</si>
  <si>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</si>
  <si>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</si>
  <si>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</si>
  <si>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</si>
  <si>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</si>
  <si>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</si>
  <si>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</si>
  <si>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</si>
  <si>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</si>
  <si>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</si>
  <si>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>A.</t>
  </si>
  <si>
    <t>B.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</si>
  <si>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</si>
  <si>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</si>
  <si>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</si>
  <si>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</si>
  <si>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</si>
  <si>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</si>
  <si>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</si>
  <si>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</si>
  <si>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</si>
  <si>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</si>
  <si>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</si>
  <si>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</si>
  <si>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</si>
  <si>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</si>
  <si>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</si>
  <si>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</si>
  <si>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</si>
  <si>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</si>
  <si>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</si>
  <si>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</si>
  <si>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</si>
  <si>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</si>
  <si>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</si>
  <si>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</si>
  <si>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</si>
  <si>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B. </t>
  </si>
  <si>
    <t>C.</t>
  </si>
  <si>
    <t>E.</t>
  </si>
  <si>
    <t>F</t>
  </si>
  <si>
    <t>G</t>
  </si>
  <si>
    <t>H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</si>
  <si>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</si>
  <si>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</si>
  <si>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</si>
  <si>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</si>
  <si>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</si>
  <si>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</si>
  <si>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</si>
  <si>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</si>
  <si>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</si>
  <si>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</si>
  <si>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</si>
  <si>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</si>
  <si>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</si>
  <si>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</si>
  <si>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</si>
  <si>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</si>
  <si>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</si>
  <si>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</si>
  <si>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</si>
  <si>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</si>
  <si>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</si>
  <si>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</si>
  <si>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</si>
  <si>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</si>
  <si>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</si>
  <si>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</si>
  <si>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</si>
  <si>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támogatás</t>
  </si>
  <si>
    <t>Önként vállalt</t>
  </si>
  <si>
    <t>Kötelező feladat</t>
  </si>
  <si>
    <t xml:space="preserve">Az önkormányzat  költségvetési mérlege </t>
  </si>
  <si>
    <t>Közhatalmi bevételből - kommunális adóra</t>
  </si>
  <si>
    <t>Lakosságnak juttatott támogatások , szociális ellátások</t>
  </si>
  <si>
    <t>áfa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</si>
  <si>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</si>
  <si>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</si>
  <si>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</si>
  <si>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</si>
  <si>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</si>
  <si>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</si>
  <si>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</si>
  <si>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</si>
  <si>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</si>
  <si>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</si>
  <si>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</si>
  <si>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</si>
  <si>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</si>
  <si>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</si>
  <si>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</si>
  <si>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</si>
  <si>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</si>
  <si>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</si>
  <si>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</si>
  <si>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</si>
  <si>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</si>
  <si>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</si>
  <si>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</si>
  <si>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</si>
  <si>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</si>
  <si>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</si>
  <si>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</si>
  <si>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</si>
  <si>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</si>
  <si>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</si>
  <si>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</si>
  <si>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</si>
  <si>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</si>
  <si>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</si>
  <si>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</si>
  <si>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</si>
  <si>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</si>
  <si>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</si>
  <si>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</si>
  <si>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</si>
  <si>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</si>
  <si>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</si>
  <si>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</si>
  <si>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</si>
  <si>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</si>
  <si>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</si>
  <si>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</si>
  <si>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</si>
  <si>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</si>
  <si>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</si>
  <si>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</si>
  <si>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</si>
  <si>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</si>
  <si>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</si>
  <si>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</si>
  <si>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</si>
  <si>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</si>
  <si>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</si>
  <si>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</si>
  <si>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</si>
  <si>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</si>
  <si>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</si>
  <si>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</si>
  <si>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</si>
  <si>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</si>
  <si>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</si>
  <si>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</si>
  <si>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</si>
  <si>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</si>
  <si>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</si>
  <si>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</si>
  <si>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</si>
  <si>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</si>
  <si>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</si>
  <si>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</si>
  <si>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</si>
  <si>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</si>
  <si>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</si>
  <si>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</si>
  <si>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</si>
  <si>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</si>
  <si>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</si>
  <si>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</si>
  <si>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</si>
  <si>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</si>
  <si>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</si>
  <si>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</si>
  <si>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</si>
  <si>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</si>
  <si>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</si>
  <si>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</si>
  <si>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</si>
  <si>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</si>
  <si>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</si>
  <si>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</si>
  <si>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</si>
  <si>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</si>
  <si>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</si>
  <si>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</si>
  <si>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</si>
  <si>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</si>
  <si>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</si>
  <si>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</si>
  <si>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</si>
  <si>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</si>
  <si>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</si>
  <si>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</si>
  <si>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</si>
  <si>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</si>
  <si>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</si>
  <si>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</si>
  <si>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</si>
  <si>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</si>
  <si>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</si>
  <si>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</si>
  <si>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</si>
  <si>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</si>
  <si>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</si>
  <si>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</si>
  <si>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</si>
  <si>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</si>
  <si>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</si>
  <si>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</si>
  <si>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</si>
  <si>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</si>
  <si>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</si>
  <si>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</si>
  <si>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</si>
  <si>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</si>
  <si>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</si>
  <si>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</si>
  <si>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</si>
  <si>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</si>
  <si>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</si>
  <si>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</si>
  <si>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</si>
  <si>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</si>
  <si>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</si>
  <si>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</si>
  <si>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</si>
  <si>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</si>
  <si>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</si>
  <si>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</si>
  <si>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</si>
  <si>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</si>
  <si>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</si>
  <si>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</si>
  <si>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</si>
  <si>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</si>
  <si>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</si>
  <si>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</si>
  <si>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</si>
  <si>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</si>
  <si>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</si>
  <si>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</si>
  <si>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</si>
  <si>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</si>
  <si>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</si>
  <si>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</si>
  <si>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</si>
  <si>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</si>
  <si>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</si>
  <si>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</si>
  <si>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</si>
  <si>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</si>
  <si>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</si>
  <si>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</si>
  <si>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</si>
  <si>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</si>
  <si>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</si>
  <si>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</si>
  <si>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</si>
  <si>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</si>
  <si>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</si>
  <si>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</si>
  <si>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</si>
  <si>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</si>
  <si>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</si>
  <si>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</si>
  <si>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</si>
  <si>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</si>
  <si>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</si>
  <si>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</si>
  <si>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</si>
  <si>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</si>
  <si>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</si>
  <si>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</si>
  <si>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</si>
  <si>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</si>
  <si>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</si>
  <si>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</si>
  <si>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</si>
  <si>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</si>
  <si>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</si>
  <si>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</si>
  <si>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</si>
  <si>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</si>
  <si>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</si>
  <si>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</si>
  <si>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</si>
  <si>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5- ből Leader pályázatból falubuszra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</si>
  <si>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</si>
  <si>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</si>
  <si>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</si>
  <si>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Összesen: működési kiadások: </t>
  </si>
  <si>
    <t>Sorszám</t>
  </si>
  <si>
    <t>101150 Betegséggel kapcsolatos- közgyógyellátás</t>
  </si>
  <si>
    <t>106020 Lakásfenntartási ellátások</t>
  </si>
  <si>
    <t>103010 elhunyt személyek hátr.tám-temetési segély</t>
  </si>
  <si>
    <t>107060 egyéb szociáils pénzbeli ellátások-önkormányzati segélyek</t>
  </si>
  <si>
    <t>107060 Egyéb szociális természetbeni-köztemetés</t>
  </si>
  <si>
    <t>107060 egyéb szociális pénzbeli- egyéb támogatások</t>
  </si>
  <si>
    <t>105010 Munkanélküliek aktív korúak ellátás- fth, rszs</t>
  </si>
  <si>
    <t>Közhatalmi bevétel</t>
  </si>
  <si>
    <t>Tulajdonosi bevétel</t>
  </si>
  <si>
    <t>Egyéb bevétel</t>
  </si>
  <si>
    <t xml:space="preserve"> Helyi önk.kieg.támogatása</t>
  </si>
  <si>
    <t>Települési önkormányzatok szociális gyermekjóléti és gyermekétkeztetési feladatainak támogatása</t>
  </si>
  <si>
    <t xml:space="preserve">Működési célú központosított előirányzatok </t>
  </si>
  <si>
    <t>Vagyoni tipusú adók  - telek adó</t>
  </si>
  <si>
    <t xml:space="preserve"> - 1 ből Önkormányzat felhatalmozási célú pénzmaradványa </t>
  </si>
  <si>
    <t>3-ból települési önk.szoc.feladatai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</si>
  <si>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</si>
  <si>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</si>
  <si>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</si>
  <si>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</si>
  <si>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</si>
  <si>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</si>
  <si>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Állami</t>
  </si>
  <si>
    <t>045160 - 522110 Utak, hidak üzemeltetése</t>
  </si>
  <si>
    <t xml:space="preserve">011130 - 841126 Igazgatási tev. </t>
  </si>
  <si>
    <t>064010 - 841402 Közvilágítás</t>
  </si>
  <si>
    <t>066020 - 841403 Községgazdálkodás</t>
  </si>
  <si>
    <t>091140 - 8510115 Óvodai nevelés</t>
  </si>
  <si>
    <t>072111 - 862101 Háziorvosi alapellátás</t>
  </si>
  <si>
    <t>105010 - 882111 Aktív korúak ellátása</t>
  </si>
  <si>
    <t>106020 - 882113 Lakásfenntartási támogatás</t>
  </si>
  <si>
    <t>107060 - 882122 Önkormányzati segély</t>
  </si>
  <si>
    <t xml:space="preserve">107060 - 882129 Egyéb önk. eseti pénz.ell. </t>
  </si>
  <si>
    <t>107055 - 889928 Falugondnoki szolgáltatás</t>
  </si>
  <si>
    <t>084031 - 890301 Civil szervezetek támogatás</t>
  </si>
  <si>
    <t>041232 - Téli közfoglalkoztatás</t>
  </si>
  <si>
    <t>041231 - Rövid távú közfoglalkoztatás</t>
  </si>
  <si>
    <t>041233 - Hosszú távú közfoglalkoztatás</t>
  </si>
  <si>
    <t>041237 - Mintaprogram közfoglalkoztatás</t>
  </si>
  <si>
    <t>082044 - 910123 Könyvtári szolgáltatás</t>
  </si>
  <si>
    <t>082092 - 910502 Közművelődés</t>
  </si>
  <si>
    <t>013320 - 960302 Köztemető fenntartás</t>
  </si>
  <si>
    <t>107053 - Jelzőrendszeres házi segítségnyújtás</t>
  </si>
  <si>
    <t>074031 - Család és nőveédelmi egészségügyi gondozás</t>
  </si>
  <si>
    <t>Értékesítési és forgalmi adók- idegenforgalmi adó</t>
  </si>
  <si>
    <t>a) Intézményi beruházások</t>
  </si>
  <si>
    <t>Gálosfa</t>
  </si>
  <si>
    <t xml:space="preserve"> </t>
  </si>
  <si>
    <t>3-ból rászoruló gyermekek szünidei étkezésre</t>
  </si>
  <si>
    <t>3-ból gyermekétkeztetésre (Intézményi)</t>
  </si>
  <si>
    <t>Tulajdonosi bevételek: lakbér</t>
  </si>
  <si>
    <t>Egyéb működési bevételek:</t>
  </si>
  <si>
    <t>mód</t>
  </si>
  <si>
    <t>D.</t>
  </si>
  <si>
    <t>eredeti</t>
  </si>
  <si>
    <t>mód.</t>
  </si>
  <si>
    <t>Megelőlegezések visszafizetése</t>
  </si>
  <si>
    <t>I.</t>
  </si>
  <si>
    <t>Mód.</t>
  </si>
  <si>
    <t>Egyéb működési kiadások megoszlása</t>
  </si>
  <si>
    <t xml:space="preserve">Ssz. 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</si>
  <si>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</si>
  <si>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</si>
  <si>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</si>
  <si>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</si>
  <si>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</si>
  <si>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Működési pénzeszköz átadás (belső ellenőrzésre) </t>
  </si>
  <si>
    <t xml:space="preserve"> - Hulladékgazdálkodási társulásnak</t>
  </si>
  <si>
    <t xml:space="preserve"> - Védőnöi szolgálat</t>
  </si>
  <si>
    <t xml:space="preserve"> - Óvoda</t>
  </si>
  <si>
    <t xml:space="preserve"> - Gyerekjóléti szolgálat Igal</t>
  </si>
  <si>
    <t xml:space="preserve">II. Egyéb működési kiadásokon belül Áh.-n kívülre átadott támogatások:   </t>
  </si>
  <si>
    <t xml:space="preserve"> - Zselici Lámpások</t>
  </si>
  <si>
    <t xml:space="preserve"> - Somogy Megyei Katasztrófavédelem</t>
  </si>
  <si>
    <t xml:space="preserve"> - Szabadidősport Szöv.</t>
  </si>
  <si>
    <t xml:space="preserve"> - Nefela jégesőelhárítás</t>
  </si>
  <si>
    <t xml:space="preserve"> - Civil szervezetek támogatása</t>
  </si>
  <si>
    <t xml:space="preserve">Mindösszesen: </t>
  </si>
  <si>
    <t xml:space="preserve"> - Fogászati ügyelet</t>
  </si>
  <si>
    <t>Államházt-on belüli megelőlegezések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</si>
  <si>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</si>
  <si>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Ssz.</t>
  </si>
  <si>
    <t>Felújítási cél megnevezése</t>
  </si>
  <si>
    <t>ÖSSZESEN</t>
  </si>
  <si>
    <t>Áfa</t>
  </si>
  <si>
    <t>Közfoglalkoztatottak éves létszám-előirányzata</t>
  </si>
  <si>
    <t xml:space="preserve">Sz.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</si>
  <si>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</si>
  <si>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</si>
  <si>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</si>
  <si>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</si>
  <si>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</si>
  <si>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</si>
  <si>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időtartamú</t>
  </si>
  <si>
    <t xml:space="preserve">START - </t>
  </si>
  <si>
    <t>teljesítés</t>
  </si>
  <si>
    <t>J.</t>
  </si>
  <si>
    <t>Teljesítés</t>
  </si>
  <si>
    <t>G.</t>
  </si>
  <si>
    <t>Létszám-előirányzat</t>
  </si>
  <si>
    <t>Igazgatási tevékenység</t>
  </si>
  <si>
    <t>Könyvtár</t>
  </si>
  <si>
    <t>Falugondnoki szolgálat</t>
  </si>
  <si>
    <t>Város-, és községgazdálkodási sz.</t>
  </si>
  <si>
    <t>Mindösszesen:</t>
  </si>
  <si>
    <t>EU támogatással megvalósuló programok, projektek, bevételei, kiadásai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</si>
  <si>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</si>
  <si>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</si>
  <si>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</si>
  <si>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</si>
  <si>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</si>
  <si>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</si>
  <si>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</si>
  <si>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</si>
  <si>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</si>
  <si>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</si>
  <si>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</si>
  <si>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</si>
  <si>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</si>
  <si>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</si>
  <si>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</si>
  <si>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</si>
  <si>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</si>
  <si>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</si>
  <si>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</si>
  <si>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</si>
  <si>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</si>
  <si>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</si>
  <si>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</si>
  <si>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</si>
  <si>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</si>
  <si>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</si>
  <si>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</si>
  <si>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</si>
  <si>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</si>
  <si>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</si>
  <si>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</si>
  <si>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</si>
  <si>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</si>
  <si>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</si>
  <si>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</si>
  <si>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</si>
  <si>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</si>
  <si>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</si>
  <si>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</si>
  <si>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</si>
  <si>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</si>
  <si>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</si>
  <si>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</si>
  <si>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Gálosfa Község Önkormányzata maradványkimutatása</t>
  </si>
  <si>
    <t>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</si>
  <si>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</si>
  <si>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</si>
  <si>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</si>
  <si>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</si>
  <si>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</si>
  <si>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</si>
  <si>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</si>
  <si>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</si>
  <si>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</si>
  <si>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</si>
  <si>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</si>
  <si>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</si>
  <si>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</si>
  <si>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</si>
  <si>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</si>
  <si>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</si>
  <si>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</si>
  <si>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</si>
  <si>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</si>
  <si>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</si>
  <si>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14./A</t>
  </si>
  <si>
    <t>Gálosfa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</si>
  <si>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</si>
  <si>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</si>
  <si>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</si>
  <si>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</si>
  <si>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</si>
  <si>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</si>
  <si>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</si>
  <si>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</si>
  <si>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</si>
  <si>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</si>
  <si>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</si>
  <si>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</si>
  <si>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</si>
  <si>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</si>
  <si>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</si>
  <si>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</si>
  <si>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</si>
  <si>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</si>
  <si>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</si>
  <si>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</si>
  <si>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</si>
  <si>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</si>
  <si>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</si>
  <si>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</si>
  <si>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</si>
  <si>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</si>
  <si>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</si>
  <si>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</si>
  <si>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</si>
  <si>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</si>
  <si>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</si>
  <si>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</si>
  <si>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</si>
  <si>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</si>
  <si>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</si>
  <si>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</si>
  <si>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</si>
  <si>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</si>
  <si>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</si>
  <si>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</si>
  <si>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</si>
  <si>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</si>
  <si>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</si>
  <si>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</si>
  <si>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</si>
  <si>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</si>
  <si>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</si>
  <si>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</si>
  <si>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</si>
  <si>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</si>
  <si>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</si>
  <si>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</si>
  <si>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</si>
  <si>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</si>
  <si>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</si>
  <si>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</si>
  <si>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</si>
  <si>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</si>
  <si>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</si>
  <si>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</si>
  <si>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</si>
  <si>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</si>
  <si>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</si>
  <si>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</si>
  <si>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</si>
  <si>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</si>
  <si>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</si>
  <si>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</si>
  <si>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</si>
  <si>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</si>
  <si>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</si>
  <si>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</si>
  <si>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</si>
  <si>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</si>
  <si>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</si>
  <si>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</si>
  <si>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</si>
  <si>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</si>
  <si>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</si>
  <si>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</si>
  <si>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</si>
  <si>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</si>
  <si>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</si>
  <si>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</si>
  <si>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</si>
  <si>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</si>
  <si>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</si>
  <si>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</si>
  <si>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</si>
  <si>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</si>
  <si>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</si>
  <si>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</si>
  <si>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</si>
  <si>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</si>
  <si>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</si>
  <si>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</si>
  <si>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</si>
  <si>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</si>
  <si>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</si>
  <si>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</si>
  <si>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</si>
  <si>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</si>
  <si>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</si>
  <si>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</si>
  <si>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</si>
  <si>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</si>
  <si>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</si>
  <si>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</si>
  <si>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</si>
  <si>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</si>
  <si>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</si>
  <si>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</si>
  <si>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</si>
  <si>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</si>
  <si>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</si>
  <si>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</si>
  <si>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</si>
  <si>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</si>
  <si>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</si>
  <si>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</si>
  <si>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</si>
  <si>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</si>
  <si>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</si>
  <si>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</si>
  <si>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</si>
  <si>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</si>
  <si>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</si>
  <si>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</si>
  <si>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</si>
  <si>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</si>
  <si>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</si>
  <si>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</si>
  <si>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</si>
  <si>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</si>
  <si>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</si>
  <si>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</si>
  <si>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</si>
  <si>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</si>
  <si>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</si>
  <si>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</si>
  <si>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</si>
  <si>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</si>
  <si>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</si>
  <si>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</si>
  <si>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A többéves kihatással járó feladatok előirányzatai </t>
  </si>
  <si>
    <t xml:space="preserve">E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</si>
  <si>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</si>
  <si>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</si>
  <si>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</si>
  <si>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</si>
  <si>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</si>
  <si>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</si>
  <si>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</si>
  <si>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</si>
  <si>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</t>
  </si>
  <si>
    <t>Mérlegben értékkel nem szereplő kötelezettségek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</si>
  <si>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</si>
  <si>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</si>
  <si>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</si>
  <si>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</si>
  <si>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</si>
  <si>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</si>
  <si>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</si>
  <si>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</si>
  <si>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>adatok  forintban</t>
  </si>
  <si>
    <t>Ft</t>
  </si>
  <si>
    <t>1- ből Kiegészítés, bérkompenzáció</t>
  </si>
  <si>
    <t>3-ból falugondnoki szolg.</t>
  </si>
  <si>
    <t>3-ból szoc.ágazati pótlék</t>
  </si>
  <si>
    <t>Helyi önkormányzatok kiegészítő támogatásai - hiányra</t>
  </si>
  <si>
    <t>5 - ből egyes jövedelempótló támogatások</t>
  </si>
  <si>
    <t>5 - ből egyéb fejezeti kezelésű előirányzatok</t>
  </si>
  <si>
    <t>5 - ből közpoti kezelésű előirányzatok</t>
  </si>
  <si>
    <t>Biztosító által fizetett kártérítés</t>
  </si>
  <si>
    <t>Egyéb működési célú átvett pénzeszközök (Egyesület)</t>
  </si>
  <si>
    <t xml:space="preserve"> Áht-on belüli megelőlegezés</t>
  </si>
  <si>
    <t>Államházt-on belüli megelőleg.visszafiz.</t>
  </si>
  <si>
    <t>H.</t>
  </si>
  <si>
    <t>K.</t>
  </si>
  <si>
    <t>Előleg visszafiz.</t>
  </si>
  <si>
    <t>091220 - 8520115 Általános iskola tám.</t>
  </si>
  <si>
    <t>101150 - 882116 Ápolási méltányosságból</t>
  </si>
  <si>
    <t xml:space="preserve">103010 - 882123 Temetési segély </t>
  </si>
  <si>
    <t xml:space="preserve">104051 -            Gyermekvédelmi ellátások </t>
  </si>
  <si>
    <t>104037 -             Intézményen kív.gyerekétk.</t>
  </si>
  <si>
    <t>018030 Támogatási célú finansz.műveletek</t>
  </si>
  <si>
    <t>063020 - 336000 Vízműkezelés</t>
  </si>
  <si>
    <t>018010 önk.elszámolása közp.költségvetéssel</t>
  </si>
  <si>
    <t>e Ft-ban</t>
  </si>
  <si>
    <t>Közvilágítás korszeűsítése</t>
  </si>
  <si>
    <t>Óvoda fűtés korsz.</t>
  </si>
  <si>
    <t>KAVÍZ értéknövelő felújítás</t>
  </si>
  <si>
    <t>Hosszabb idejű közfogl.</t>
  </si>
  <si>
    <t>Start Belterületi utak</t>
  </si>
  <si>
    <t>Pályázati önerő</t>
  </si>
  <si>
    <t>TAK</t>
  </si>
  <si>
    <t>Kandalló (könyvtár)</t>
  </si>
  <si>
    <t>Kisértékű tárgyi eszközök</t>
  </si>
  <si>
    <t>Közműv.érdekeltségnövelő pályázat</t>
  </si>
  <si>
    <t>záró létszám</t>
  </si>
  <si>
    <t>104051 Gyermekvédelmi ellátások</t>
  </si>
  <si>
    <t xml:space="preserve"> - Bursa</t>
  </si>
  <si>
    <t xml:space="preserve"> - Önkorm.előző évi elsz.</t>
  </si>
  <si>
    <t xml:space="preserve"> - Elemózsia Kft-nek</t>
  </si>
  <si>
    <t>14/B  MELLÉKLET   /2018.(V.)  önkormányzati rendelethez</t>
  </si>
  <si>
    <t>Előző időszak (2016. év)</t>
  </si>
  <si>
    <t>Tárgy időszak (2017. év)</t>
  </si>
  <si>
    <t xml:space="preserve">1. melléklet a(z)   4/2018.(V.28.)   önkormányzati rendeletethez: Az önkormányzat és a Hivatal bevételei összesítve  </t>
  </si>
  <si>
    <t>2.  melléklet a(z)   4/2018.(V.28.)  önkormányzati rendelethez</t>
  </si>
  <si>
    <t>3. melléklet a(z)   4/2018.(V.28.)   önkormányzati rendelethez</t>
  </si>
  <si>
    <t>4. melléklet a(z)  4/2018.(V.28.)  önkormányzati rendelethez</t>
  </si>
  <si>
    <t>5. melléklet a(z)    4/2018.(V.28.)  önkormányzati rendelethez</t>
  </si>
  <si>
    <t>6. melléklet a(z)   4/2018.(V.28.)  önkormányzati rendelethez</t>
  </si>
  <si>
    <t>7. melléklet a(z)   4/2018.(V.28.)  önkormányzati rendelethez</t>
  </si>
  <si>
    <t>8. melléklet a(z)   4/2018.(V.28.)   önkormányzati rendelethez</t>
  </si>
  <si>
    <t>9.  melléklet a(z)   4/2018.(V.28.)  önkormányzati rendelethez</t>
  </si>
  <si>
    <t>10. melléklet a(z)  4/2018.(V.28.)  önkormányzati rendelethez</t>
  </si>
  <si>
    <t>11. melléklet a(z)    4/2018.(V.28.) önkormányzati rendelethez</t>
  </si>
  <si>
    <t>12. melléklet a(z)  4/2018.(V.28.)  önkormányzati rendelethez</t>
  </si>
  <si>
    <t>13. melléklet  4/2018.(V.28.)  önkormányzati rendelethez</t>
  </si>
  <si>
    <t>melléklet a   4/2018.(V.28.)   önkormányzati rendelethez</t>
  </si>
  <si>
    <t>15/A melléklet a(z)       4/2018.(V.28.) önkormányzati rendelethez</t>
  </si>
  <si>
    <t xml:space="preserve"> 4/2018.(V.28.) önkormányzati rendelethez</t>
  </si>
  <si>
    <t xml:space="preserve">                   16.</t>
  </si>
  <si>
    <t>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</si>
  <si>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</si>
  <si>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</si>
  <si>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</si>
  <si>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</si>
  <si>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2017. évben nyújtott önkormányzati működési célú támogatás</t>
  </si>
  <si>
    <t>melléklet a  4/2018.(V.28.) önkormányzati rendelethez</t>
  </si>
  <si>
    <t>Gálosfa Község Önkormányzat tulajdonában álló gazdálkodó szervezetek működéséből származó kötelezettségek és a részesedések alakulása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</si>
</sst>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0.00000"/>
    <numFmt numFmtId="169" formatCode="0.0000"/>
    <numFmt numFmtId="170" formatCode="0.000"/>
    <numFmt numFmtId="171" formatCode="[$-40E]yyyy\.\ mmmm\ d\.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8" applyNumberFormat="0" applyAlignment="0" applyProtection="0"/>
    <xf numFmtId="0" fontId="53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29" borderId="1" applyNumberFormat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8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5" fillId="0" borderId="10" xfId="54" applyNumberFormat="1" applyFont="1" applyFill="1" applyBorder="1">
      <alignment/>
      <protection/>
    </xf>
    <xf numFmtId="0" fontId="16" fillId="0" borderId="10" xfId="54" applyFont="1" applyBorder="1">
      <alignment/>
      <protection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7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5" fillId="0" borderId="10" xfId="57" applyNumberFormat="1" applyFont="1" applyFill="1" applyBorder="1" applyAlignment="1" applyProtection="1">
      <alignment horizontal="left"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7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0" xfId="57" applyNumberFormat="1" applyFont="1" applyFill="1" applyBorder="1" applyAlignment="1" applyProtection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9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1" fillId="0" borderId="14" xfId="54" applyFont="1" applyBorder="1">
      <alignment/>
      <protection/>
    </xf>
    <xf numFmtId="0" fontId="12" fillId="0" borderId="14" xfId="54" applyFont="1" applyBorder="1">
      <alignment/>
      <protection/>
    </xf>
    <xf numFmtId="0" fontId="0" fillId="0" borderId="14" xfId="56" applyFont="1" applyFill="1" applyBorder="1" applyAlignment="1">
      <alignment/>
      <protection/>
    </xf>
    <xf numFmtId="0" fontId="0" fillId="0" borderId="14" xfId="56" applyFont="1" applyFill="1" applyBorder="1" applyAlignment="1">
      <alignment horizontal="left"/>
      <protection/>
    </xf>
    <xf numFmtId="0" fontId="13" fillId="0" borderId="14" xfId="54" applyFont="1" applyBorder="1">
      <alignment/>
      <protection/>
    </xf>
    <xf numFmtId="0" fontId="19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4" xfId="57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7" applyNumberFormat="1" applyFont="1" applyFill="1" applyBorder="1" applyAlignment="1" applyProtection="1">
      <alignment/>
      <protection/>
    </xf>
    <xf numFmtId="0" fontId="4" fillId="0" borderId="14" xfId="57" applyNumberFormat="1" applyFont="1" applyFill="1" applyBorder="1" applyAlignment="1" applyProtection="1">
      <alignment/>
      <protection/>
    </xf>
    <xf numFmtId="0" fontId="4" fillId="0" borderId="17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20" fillId="0" borderId="10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20" fillId="0" borderId="14" xfId="56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4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4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7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166" fontId="0" fillId="0" borderId="15" xfId="40" applyNumberFormat="1" applyFont="1" applyFill="1" applyBorder="1" applyAlignment="1">
      <alignment/>
    </xf>
    <xf numFmtId="0" fontId="1" fillId="0" borderId="0" xfId="0" applyFont="1" applyAlignment="1">
      <alignment/>
    </xf>
    <xf numFmtId="166" fontId="1" fillId="0" borderId="10" xfId="40" applyNumberFormat="1" applyFont="1" applyBorder="1" applyAlignment="1">
      <alignment horizontal="right"/>
    </xf>
    <xf numFmtId="0" fontId="17" fillId="0" borderId="13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2" xfId="54" applyNumberFormat="1" applyFont="1" applyFill="1" applyBorder="1">
      <alignment/>
      <protection/>
    </xf>
    <xf numFmtId="3" fontId="5" fillId="0" borderId="12" xfId="54" applyNumberFormat="1" applyFont="1" applyFill="1" applyBorder="1">
      <alignment/>
      <protection/>
    </xf>
    <xf numFmtId="3" fontId="2" fillId="0" borderId="12" xfId="54" applyNumberFormat="1" applyFont="1" applyFill="1" applyBorder="1">
      <alignment/>
      <protection/>
    </xf>
    <xf numFmtId="0" fontId="17" fillId="0" borderId="10" xfId="54" applyFont="1" applyBorder="1" applyAlignment="1">
      <alignment horizontal="center"/>
      <protection/>
    </xf>
    <xf numFmtId="0" fontId="0" fillId="0" borderId="18" xfId="0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justify" wrapText="1"/>
    </xf>
    <xf numFmtId="0" fontId="0" fillId="0" borderId="23" xfId="0" applyFont="1" applyBorder="1" applyAlignment="1">
      <alignment horizontal="justify"/>
    </xf>
    <xf numFmtId="0" fontId="0" fillId="0" borderId="24" xfId="0" applyFont="1" applyFill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justify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" fillId="0" borderId="20" xfId="0" applyFont="1" applyFill="1" applyBorder="1" applyAlignment="1">
      <alignment horizontal="justify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23" xfId="0" applyFont="1" applyFill="1" applyBorder="1" applyAlignment="1">
      <alignment horizontal="justify"/>
    </xf>
    <xf numFmtId="0" fontId="0" fillId="0" borderId="14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justify"/>
    </xf>
    <xf numFmtId="0" fontId="0" fillId="0" borderId="3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1" fillId="0" borderId="1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25" xfId="0" applyFont="1" applyFill="1" applyBorder="1" applyAlignment="1">
      <alignment horizontal="justify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Fill="1" applyBorder="1" applyAlignment="1">
      <alignment horizontal="justify"/>
    </xf>
    <xf numFmtId="3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0" fillId="0" borderId="5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3" fontId="0" fillId="0" borderId="5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right"/>
    </xf>
    <xf numFmtId="0" fontId="10" fillId="0" borderId="14" xfId="54" applyFont="1" applyBorder="1">
      <alignment/>
      <protection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55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Fill="1" applyBorder="1" applyAlignment="1">
      <alignment/>
    </xf>
    <xf numFmtId="0" fontId="0" fillId="0" borderId="38" xfId="0" applyBorder="1" applyAlignment="1">
      <alignment/>
    </xf>
    <xf numFmtId="0" fontId="1" fillId="0" borderId="29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21" xfId="0" applyFont="1" applyBorder="1" applyAlignment="1">
      <alignment horizontal="justify"/>
    </xf>
    <xf numFmtId="3" fontId="0" fillId="0" borderId="59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0" xfId="55" applyFont="1" applyAlignment="1">
      <alignment horizontal="center"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54" fillId="0" borderId="10" xfId="55" applyFont="1" applyBorder="1" applyAlignment="1">
      <alignment wrapTex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54" fillId="0" borderId="10" xfId="55" applyFont="1" applyBorder="1">
      <alignment/>
      <protection/>
    </xf>
    <xf numFmtId="0" fontId="17" fillId="0" borderId="12" xfId="54" applyFont="1" applyBorder="1" applyAlignment="1">
      <alignment horizontal="center"/>
      <protection/>
    </xf>
    <xf numFmtId="0" fontId="17" fillId="0" borderId="13" xfId="54" applyFont="1" applyBorder="1" applyAlignment="1">
      <alignment horizontal="center"/>
      <protection/>
    </xf>
    <xf numFmtId="0" fontId="17" fillId="0" borderId="14" xfId="54" applyFont="1" applyBorder="1" applyAlignment="1">
      <alignment horizontal="center"/>
      <protection/>
    </xf>
    <xf numFmtId="0" fontId="9" fillId="0" borderId="12" xfId="54" applyFont="1" applyFill="1" applyBorder="1" applyAlignment="1">
      <alignment horizontal="center" vertical="center" wrapText="1"/>
      <protection/>
    </xf>
    <xf numFmtId="0" fontId="9" fillId="0" borderId="14" xfId="54" applyFont="1" applyFill="1" applyBorder="1" applyAlignment="1">
      <alignment horizontal="center" vertical="center" wrapText="1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2" fillId="0" borderId="18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55" applyAlignment="1">
      <alignment horizontal="center" wrapText="1"/>
      <protection/>
    </xf>
    <xf numFmtId="0" fontId="54" fillId="0" borderId="10" xfId="55" applyFont="1" applyBorder="1" applyAlignment="1">
      <alignment horizontal="center" vertical="center"/>
      <protection/>
    </xf>
    <xf numFmtId="0" fontId="54" fillId="0" borderId="10" xfId="55" applyFont="1" applyBorder="1" applyAlignment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3.7109375" style="0" bestFit="1" customWidth="1"/>
    <col min="7" max="7" width="11.28125" style="0" customWidth="1"/>
    <col min="8" max="9" width="13.7109375" style="0" customWidth="1"/>
    <col min="10" max="10" width="15.140625" style="0" customWidth="1"/>
  </cols>
  <sheetData>
    <row r="1" ht="12.75">
      <c r="A1" t="s">
        <v>716</v>
      </c>
    </row>
    <row r="2" spans="1:8" ht="15">
      <c r="A2" s="1" t="s">
        <v>355</v>
      </c>
      <c r="C2" s="7"/>
      <c r="E2" s="201" t="s">
        <v>382</v>
      </c>
      <c r="F2" s="7"/>
      <c r="G2" s="7"/>
      <c r="H2" s="7" t="s">
        <v>674</v>
      </c>
    </row>
    <row r="3" spans="1:10" ht="12.75">
      <c r="A3" s="8" t="s">
        <v>130</v>
      </c>
      <c r="B3" s="17" t="s">
        <v>131</v>
      </c>
      <c r="C3" s="8" t="s">
        <v>132</v>
      </c>
      <c r="D3" s="8" t="s">
        <v>133</v>
      </c>
      <c r="E3" s="8" t="s">
        <v>134</v>
      </c>
      <c r="F3" s="9" t="s">
        <v>97</v>
      </c>
      <c r="G3" s="8" t="s">
        <v>98</v>
      </c>
      <c r="H3" s="8" t="s">
        <v>100</v>
      </c>
      <c r="I3" s="8" t="s">
        <v>393</v>
      </c>
      <c r="J3" s="8" t="s">
        <v>432</v>
      </c>
    </row>
    <row r="4" spans="1:10" ht="25.5">
      <c r="A4" s="21" t="s">
        <v>135</v>
      </c>
      <c r="B4" s="40" t="s">
        <v>136</v>
      </c>
      <c r="C4" s="20" t="s">
        <v>137</v>
      </c>
      <c r="D4" s="76" t="s">
        <v>138</v>
      </c>
      <c r="E4" s="9" t="s">
        <v>139</v>
      </c>
      <c r="F4" s="18" t="s">
        <v>140</v>
      </c>
      <c r="G4" s="76" t="s">
        <v>141</v>
      </c>
      <c r="H4" s="21" t="s">
        <v>142</v>
      </c>
      <c r="I4" s="202" t="s">
        <v>391</v>
      </c>
      <c r="J4" s="202" t="s">
        <v>433</v>
      </c>
    </row>
    <row r="5" spans="1:10" ht="15.75">
      <c r="A5" s="8">
        <v>1</v>
      </c>
      <c r="B5" s="40">
        <v>1</v>
      </c>
      <c r="C5" s="53" t="s">
        <v>143</v>
      </c>
      <c r="D5" s="8" t="s">
        <v>144</v>
      </c>
      <c r="E5" s="97"/>
      <c r="F5" s="94"/>
      <c r="G5" s="95"/>
      <c r="H5" s="97"/>
      <c r="I5" s="8"/>
      <c r="J5" s="8"/>
    </row>
    <row r="6" spans="1:10" ht="12.75">
      <c r="A6" s="8">
        <v>2</v>
      </c>
      <c r="B6" s="77" t="s">
        <v>145</v>
      </c>
      <c r="C6" s="50" t="s">
        <v>146</v>
      </c>
      <c r="D6" s="8"/>
      <c r="E6" s="97">
        <v>2031530</v>
      </c>
      <c r="F6" s="94"/>
      <c r="G6" s="98"/>
      <c r="H6" s="97">
        <f>E6+F6+G6</f>
        <v>2031530</v>
      </c>
      <c r="I6" s="8">
        <v>2031530</v>
      </c>
      <c r="J6" s="8">
        <v>2031530</v>
      </c>
    </row>
    <row r="7" spans="1:10" ht="12.75">
      <c r="A7" s="8">
        <v>3</v>
      </c>
      <c r="B7" s="40" t="s">
        <v>147</v>
      </c>
      <c r="C7" s="36" t="s">
        <v>148</v>
      </c>
      <c r="D7" s="8"/>
      <c r="E7" s="94">
        <v>2272000</v>
      </c>
      <c r="F7" s="94"/>
      <c r="G7" s="99"/>
      <c r="H7" s="97">
        <f aca="true" t="shared" si="0" ref="H7:H22">E7+F7+G7</f>
        <v>2272000</v>
      </c>
      <c r="I7" s="8">
        <v>2272000</v>
      </c>
      <c r="J7" s="8">
        <v>2272000</v>
      </c>
    </row>
    <row r="8" spans="1:10" ht="12.75">
      <c r="A8" s="8">
        <v>4</v>
      </c>
      <c r="B8" s="40" t="s">
        <v>149</v>
      </c>
      <c r="C8" s="36" t="s">
        <v>150</v>
      </c>
      <c r="D8" s="8"/>
      <c r="E8" s="94">
        <v>590019</v>
      </c>
      <c r="F8" s="94"/>
      <c r="G8" s="99"/>
      <c r="H8" s="97">
        <f t="shared" si="0"/>
        <v>590019</v>
      </c>
      <c r="I8" s="8">
        <v>590019</v>
      </c>
      <c r="J8" s="8">
        <v>590019</v>
      </c>
    </row>
    <row r="9" spans="1:10" ht="12.75">
      <c r="A9" s="8">
        <v>5</v>
      </c>
      <c r="B9" s="40" t="s">
        <v>151</v>
      </c>
      <c r="C9" s="36" t="s">
        <v>152</v>
      </c>
      <c r="D9" s="8"/>
      <c r="E9" s="94">
        <v>644680</v>
      </c>
      <c r="F9" s="94"/>
      <c r="G9" s="99"/>
      <c r="H9" s="97">
        <f t="shared" si="0"/>
        <v>644680</v>
      </c>
      <c r="I9" s="8">
        <v>644680</v>
      </c>
      <c r="J9" s="8">
        <v>644680</v>
      </c>
    </row>
    <row r="10" spans="1:10" ht="12.75">
      <c r="A10" s="8">
        <v>6</v>
      </c>
      <c r="B10" s="78" t="s">
        <v>153</v>
      </c>
      <c r="C10" s="8" t="s">
        <v>154</v>
      </c>
      <c r="D10" s="8"/>
      <c r="E10" s="94">
        <v>5000000</v>
      </c>
      <c r="F10" s="94"/>
      <c r="G10" s="99"/>
      <c r="H10" s="97">
        <f t="shared" si="0"/>
        <v>5000000</v>
      </c>
      <c r="I10" s="8">
        <v>4030653</v>
      </c>
      <c r="J10" s="8">
        <v>4030653</v>
      </c>
    </row>
    <row r="11" spans="1:10" ht="12.75">
      <c r="A11" s="8">
        <v>7</v>
      </c>
      <c r="B11" s="78"/>
      <c r="C11" s="11" t="s">
        <v>356</v>
      </c>
      <c r="D11" s="8"/>
      <c r="E11" s="94">
        <v>0</v>
      </c>
      <c r="F11" s="94"/>
      <c r="G11" s="99"/>
      <c r="H11" s="97">
        <f t="shared" si="0"/>
        <v>0</v>
      </c>
      <c r="I11" s="8"/>
      <c r="J11" s="8"/>
    </row>
    <row r="12" spans="1:10" ht="12.75">
      <c r="A12" s="8">
        <v>8</v>
      </c>
      <c r="B12" s="78"/>
      <c r="C12" s="11" t="s">
        <v>675</v>
      </c>
      <c r="D12" s="8"/>
      <c r="E12" s="94">
        <v>-1969347</v>
      </c>
      <c r="F12" s="94"/>
      <c r="G12" s="99"/>
      <c r="H12" s="97">
        <f t="shared" si="0"/>
        <v>-1969347</v>
      </c>
      <c r="I12" s="203">
        <v>0</v>
      </c>
      <c r="J12" s="133">
        <v>0</v>
      </c>
    </row>
    <row r="13" spans="1:10" ht="12.75">
      <c r="A13" s="8">
        <v>9</v>
      </c>
      <c r="B13" s="40">
        <v>2</v>
      </c>
      <c r="C13" s="19" t="s">
        <v>155</v>
      </c>
      <c r="D13" s="8" t="s">
        <v>156</v>
      </c>
      <c r="E13" s="94">
        <v>16321797</v>
      </c>
      <c r="F13" s="94"/>
      <c r="G13" s="99"/>
      <c r="H13" s="97">
        <f t="shared" si="0"/>
        <v>16321797</v>
      </c>
      <c r="I13" s="203">
        <v>17130180</v>
      </c>
      <c r="J13" s="8">
        <v>17130180</v>
      </c>
    </row>
    <row r="14" spans="1:10" ht="12.75">
      <c r="A14" s="8">
        <v>10</v>
      </c>
      <c r="B14" s="40">
        <v>3</v>
      </c>
      <c r="C14" s="62" t="s">
        <v>347</v>
      </c>
      <c r="D14" s="8" t="s">
        <v>157</v>
      </c>
      <c r="E14" s="94"/>
      <c r="F14" s="94"/>
      <c r="G14" s="99"/>
      <c r="H14" s="97">
        <f t="shared" si="0"/>
        <v>0</v>
      </c>
      <c r="I14" s="8"/>
      <c r="J14" s="8"/>
    </row>
    <row r="15" spans="1:10" ht="12.75">
      <c r="A15" s="8">
        <v>11</v>
      </c>
      <c r="B15" s="40"/>
      <c r="C15" s="62" t="s">
        <v>351</v>
      </c>
      <c r="D15" s="8"/>
      <c r="E15" s="94">
        <v>606000</v>
      </c>
      <c r="F15" s="94"/>
      <c r="G15" s="99"/>
      <c r="H15" s="97">
        <f t="shared" si="0"/>
        <v>606000</v>
      </c>
      <c r="I15" s="8">
        <v>606000</v>
      </c>
      <c r="J15" s="8">
        <v>606000</v>
      </c>
    </row>
    <row r="16" spans="1:10" ht="12.75">
      <c r="A16" s="8">
        <v>12</v>
      </c>
      <c r="B16" s="40"/>
      <c r="C16" s="62" t="s">
        <v>385</v>
      </c>
      <c r="D16" s="8"/>
      <c r="E16" s="94">
        <v>1566043</v>
      </c>
      <c r="F16" s="94"/>
      <c r="G16" s="99"/>
      <c r="H16" s="97">
        <f t="shared" si="0"/>
        <v>1566043</v>
      </c>
      <c r="I16" s="8">
        <v>1705583</v>
      </c>
      <c r="J16" s="8">
        <v>1705583</v>
      </c>
    </row>
    <row r="17" spans="1:10" ht="12.75">
      <c r="A17" s="8">
        <v>13</v>
      </c>
      <c r="B17" s="40"/>
      <c r="C17" s="62" t="s">
        <v>384</v>
      </c>
      <c r="D17" s="8"/>
      <c r="E17" s="94">
        <v>76630</v>
      </c>
      <c r="F17" s="94"/>
      <c r="G17" s="99"/>
      <c r="H17" s="97">
        <f t="shared" si="0"/>
        <v>76630</v>
      </c>
      <c r="I17" s="8">
        <v>132405</v>
      </c>
      <c r="J17" s="8">
        <v>132405</v>
      </c>
    </row>
    <row r="18" spans="1:10" ht="12.75">
      <c r="A18" s="8">
        <v>14</v>
      </c>
      <c r="B18" s="40"/>
      <c r="C18" s="62" t="s">
        <v>676</v>
      </c>
      <c r="D18" s="8"/>
      <c r="E18" s="94">
        <v>2500000</v>
      </c>
      <c r="F18" s="94"/>
      <c r="G18" s="99"/>
      <c r="H18" s="97">
        <f t="shared" si="0"/>
        <v>2500000</v>
      </c>
      <c r="I18" s="8">
        <v>2500000</v>
      </c>
      <c r="J18" s="8">
        <v>2500000</v>
      </c>
    </row>
    <row r="19" spans="1:10" ht="12.75">
      <c r="A19" s="8"/>
      <c r="B19" s="40"/>
      <c r="C19" s="62" t="s">
        <v>677</v>
      </c>
      <c r="D19" s="8"/>
      <c r="E19" s="94"/>
      <c r="F19" s="94"/>
      <c r="G19" s="99"/>
      <c r="H19" s="97"/>
      <c r="I19" s="8">
        <v>118481</v>
      </c>
      <c r="J19" s="8">
        <v>118481</v>
      </c>
    </row>
    <row r="20" spans="1:10" ht="12.75">
      <c r="A20" s="8">
        <v>15</v>
      </c>
      <c r="B20" s="40">
        <v>4</v>
      </c>
      <c r="C20" s="19" t="s">
        <v>158</v>
      </c>
      <c r="D20" s="8" t="s">
        <v>159</v>
      </c>
      <c r="E20" s="94">
        <v>1200000</v>
      </c>
      <c r="F20" s="94"/>
      <c r="G20" s="99"/>
      <c r="H20" s="97">
        <f t="shared" si="0"/>
        <v>1200000</v>
      </c>
      <c r="I20" s="8">
        <v>1200000</v>
      </c>
      <c r="J20" s="8">
        <v>1200000</v>
      </c>
    </row>
    <row r="21" spans="1:10" ht="12.75">
      <c r="A21" s="8">
        <v>16</v>
      </c>
      <c r="B21" s="40">
        <v>5</v>
      </c>
      <c r="C21" s="19" t="s">
        <v>348</v>
      </c>
      <c r="D21" s="8" t="s">
        <v>160</v>
      </c>
      <c r="E21" s="94">
        <v>0</v>
      </c>
      <c r="F21" s="94"/>
      <c r="G21" s="99"/>
      <c r="H21" s="97">
        <f t="shared" si="0"/>
        <v>0</v>
      </c>
      <c r="I21" s="8">
        <v>2377416</v>
      </c>
      <c r="J21" s="8">
        <v>2377416</v>
      </c>
    </row>
    <row r="22" spans="1:10" ht="12.75">
      <c r="A22" s="8">
        <v>17</v>
      </c>
      <c r="B22" s="40">
        <v>6</v>
      </c>
      <c r="C22" s="19" t="s">
        <v>678</v>
      </c>
      <c r="D22" s="8" t="s">
        <v>161</v>
      </c>
      <c r="E22" s="94">
        <v>0</v>
      </c>
      <c r="F22" s="94"/>
      <c r="G22" s="99"/>
      <c r="H22" s="97">
        <f t="shared" si="0"/>
        <v>0</v>
      </c>
      <c r="I22" s="8">
        <v>565699</v>
      </c>
      <c r="J22" s="8">
        <v>565699</v>
      </c>
    </row>
    <row r="23" spans="1:10" ht="12.75">
      <c r="A23" s="8">
        <v>18</v>
      </c>
      <c r="B23" s="40" t="s">
        <v>47</v>
      </c>
      <c r="C23" s="18" t="s">
        <v>162</v>
      </c>
      <c r="D23" s="8" t="s">
        <v>163</v>
      </c>
      <c r="E23" s="95">
        <f aca="true" t="shared" si="1" ref="E23:J23">SUM(E6:E22)</f>
        <v>30839352</v>
      </c>
      <c r="F23" s="95">
        <f t="shared" si="1"/>
        <v>0</v>
      </c>
      <c r="G23" s="95">
        <f t="shared" si="1"/>
        <v>0</v>
      </c>
      <c r="H23" s="95">
        <f t="shared" si="1"/>
        <v>30839352</v>
      </c>
      <c r="I23" s="95">
        <f t="shared" si="1"/>
        <v>35904646</v>
      </c>
      <c r="J23" s="95">
        <f t="shared" si="1"/>
        <v>35904646</v>
      </c>
    </row>
    <row r="24" spans="1:10" ht="12.75">
      <c r="A24" s="8">
        <v>19</v>
      </c>
      <c r="B24" s="40">
        <v>1</v>
      </c>
      <c r="C24" s="52" t="s">
        <v>164</v>
      </c>
      <c r="D24" s="8" t="s">
        <v>165</v>
      </c>
      <c r="E24" s="94"/>
      <c r="F24" s="94"/>
      <c r="G24" s="99"/>
      <c r="H24" s="94">
        <v>0</v>
      </c>
      <c r="I24" s="8"/>
      <c r="J24" s="8"/>
    </row>
    <row r="25" spans="1:10" ht="12.75">
      <c r="A25" s="8">
        <v>20</v>
      </c>
      <c r="B25" s="40">
        <v>2</v>
      </c>
      <c r="C25" s="52" t="s">
        <v>166</v>
      </c>
      <c r="D25" s="8" t="s">
        <v>167</v>
      </c>
      <c r="E25" s="94"/>
      <c r="F25" s="94"/>
      <c r="G25" s="99"/>
      <c r="H25" s="94">
        <v>0</v>
      </c>
      <c r="I25" s="8"/>
      <c r="J25" s="8"/>
    </row>
    <row r="26" spans="1:10" ht="12.75">
      <c r="A26" s="8">
        <v>21</v>
      </c>
      <c r="B26" s="40">
        <v>3</v>
      </c>
      <c r="C26" s="52" t="s">
        <v>168</v>
      </c>
      <c r="D26" s="8" t="s">
        <v>169</v>
      </c>
      <c r="E26" s="94"/>
      <c r="F26" s="94"/>
      <c r="G26" s="99"/>
      <c r="H26" s="94">
        <v>0</v>
      </c>
      <c r="I26" s="8"/>
      <c r="J26" s="8"/>
    </row>
    <row r="27" spans="1:10" ht="12.75">
      <c r="A27" s="8">
        <v>22</v>
      </c>
      <c r="B27" s="40">
        <v>4</v>
      </c>
      <c r="C27" s="62" t="s">
        <v>170</v>
      </c>
      <c r="D27" s="11" t="s">
        <v>171</v>
      </c>
      <c r="E27" s="95"/>
      <c r="F27" s="95"/>
      <c r="G27" s="100"/>
      <c r="H27" s="94">
        <v>0</v>
      </c>
      <c r="I27" s="8"/>
      <c r="J27" s="8"/>
    </row>
    <row r="28" spans="1:10" ht="12.75">
      <c r="A28" s="8">
        <v>23</v>
      </c>
      <c r="B28" s="40">
        <v>5</v>
      </c>
      <c r="C28" s="19" t="s">
        <v>172</v>
      </c>
      <c r="D28" s="8" t="s">
        <v>173</v>
      </c>
      <c r="E28" s="94"/>
      <c r="F28" s="94"/>
      <c r="G28" s="99"/>
      <c r="H28" s="94"/>
      <c r="I28" s="8"/>
      <c r="J28" s="8"/>
    </row>
    <row r="29" spans="1:10" ht="12.75">
      <c r="A29" s="8">
        <v>24</v>
      </c>
      <c r="B29" s="40" t="s">
        <v>145</v>
      </c>
      <c r="C29" s="36" t="s">
        <v>352</v>
      </c>
      <c r="D29" s="8"/>
      <c r="E29" s="94">
        <v>13861987</v>
      </c>
      <c r="F29" s="94"/>
      <c r="G29" s="99"/>
      <c r="H29" s="94">
        <f>E29+F29+G29</f>
        <v>13861987</v>
      </c>
      <c r="I29" s="8">
        <v>15699265</v>
      </c>
      <c r="J29" s="8">
        <v>16697344</v>
      </c>
    </row>
    <row r="30" spans="1:10" ht="12.75">
      <c r="A30" s="8">
        <v>25</v>
      </c>
      <c r="B30" s="40" t="s">
        <v>147</v>
      </c>
      <c r="C30" s="36" t="s">
        <v>679</v>
      </c>
      <c r="D30" s="8"/>
      <c r="E30" s="94">
        <v>0</v>
      </c>
      <c r="F30" s="94"/>
      <c r="G30" s="99"/>
      <c r="H30" s="94">
        <f>E30+F30+G30</f>
        <v>0</v>
      </c>
      <c r="I30" s="8"/>
      <c r="J30" s="8"/>
    </row>
    <row r="31" spans="1:10" ht="12.75">
      <c r="A31" s="8">
        <v>26</v>
      </c>
      <c r="B31" s="40"/>
      <c r="C31" s="36" t="s">
        <v>680</v>
      </c>
      <c r="D31" s="8"/>
      <c r="E31" s="94">
        <v>0</v>
      </c>
      <c r="F31" s="94"/>
      <c r="G31" s="99"/>
      <c r="H31" s="94">
        <f>E31+F31+G31</f>
        <v>0</v>
      </c>
      <c r="I31" s="8">
        <v>300000</v>
      </c>
      <c r="J31" s="8">
        <v>300000</v>
      </c>
    </row>
    <row r="32" spans="1:10" ht="12.75">
      <c r="A32" s="8">
        <v>27</v>
      </c>
      <c r="B32" s="40"/>
      <c r="C32" s="36" t="s">
        <v>681</v>
      </c>
      <c r="D32" s="8"/>
      <c r="E32" s="94">
        <v>0</v>
      </c>
      <c r="F32" s="94"/>
      <c r="G32" s="99"/>
      <c r="H32" s="94">
        <f>E32+F32+G32</f>
        <v>0</v>
      </c>
      <c r="I32" s="8">
        <v>128000</v>
      </c>
      <c r="J32" s="8">
        <v>128000</v>
      </c>
    </row>
    <row r="33" spans="1:10" ht="12.75">
      <c r="A33" s="8">
        <v>28</v>
      </c>
      <c r="B33" s="40" t="s">
        <v>174</v>
      </c>
      <c r="C33" s="42" t="s">
        <v>175</v>
      </c>
      <c r="D33" s="8" t="s">
        <v>176</v>
      </c>
      <c r="E33" s="95">
        <f aca="true" t="shared" si="2" ref="E33:J33">SUM(E29:E32)</f>
        <v>13861987</v>
      </c>
      <c r="F33" s="95">
        <f t="shared" si="2"/>
        <v>0</v>
      </c>
      <c r="G33" s="95">
        <f t="shared" si="2"/>
        <v>0</v>
      </c>
      <c r="H33" s="95">
        <f t="shared" si="2"/>
        <v>13861987</v>
      </c>
      <c r="I33" s="95">
        <f t="shared" si="2"/>
        <v>16127265</v>
      </c>
      <c r="J33" s="95">
        <f t="shared" si="2"/>
        <v>17125344</v>
      </c>
    </row>
    <row r="34" spans="1:10" ht="12.75">
      <c r="A34" s="8">
        <v>29</v>
      </c>
      <c r="B34" s="40">
        <v>1</v>
      </c>
      <c r="C34" s="36" t="s">
        <v>177</v>
      </c>
      <c r="D34" s="8" t="s">
        <v>178</v>
      </c>
      <c r="E34" s="94"/>
      <c r="F34" s="94"/>
      <c r="G34" s="99"/>
      <c r="H34" s="94"/>
      <c r="I34" s="8">
        <v>8046776</v>
      </c>
      <c r="J34" s="8">
        <v>8046776</v>
      </c>
    </row>
    <row r="35" spans="1:10" ht="12.75">
      <c r="A35" s="8">
        <v>30</v>
      </c>
      <c r="B35" s="40">
        <v>2</v>
      </c>
      <c r="C35" s="45" t="s">
        <v>179</v>
      </c>
      <c r="D35" s="11" t="s">
        <v>180</v>
      </c>
      <c r="E35" s="95"/>
      <c r="F35" s="95"/>
      <c r="G35" s="100"/>
      <c r="H35" s="94"/>
      <c r="I35" s="8"/>
      <c r="J35" s="8"/>
    </row>
    <row r="36" spans="1:10" ht="12.75">
      <c r="A36" s="8">
        <v>31</v>
      </c>
      <c r="B36" s="40">
        <v>3</v>
      </c>
      <c r="C36" s="36" t="s">
        <v>181</v>
      </c>
      <c r="D36" s="8" t="s">
        <v>182</v>
      </c>
      <c r="E36" s="94"/>
      <c r="F36" s="94"/>
      <c r="G36" s="99"/>
      <c r="H36" s="94"/>
      <c r="I36" s="8"/>
      <c r="J36" s="8"/>
    </row>
    <row r="37" spans="1:10" ht="12.75">
      <c r="A37" s="8">
        <v>32</v>
      </c>
      <c r="B37" s="40">
        <v>4</v>
      </c>
      <c r="C37" s="36" t="s">
        <v>183</v>
      </c>
      <c r="D37" s="8" t="s">
        <v>184</v>
      </c>
      <c r="E37" s="94"/>
      <c r="F37" s="94"/>
      <c r="G37" s="99"/>
      <c r="H37" s="94">
        <f>E37+F37+G37</f>
        <v>0</v>
      </c>
      <c r="I37" s="8"/>
      <c r="J37" s="8"/>
    </row>
    <row r="38" spans="1:10" ht="12.75">
      <c r="A38" s="8">
        <v>33</v>
      </c>
      <c r="B38" s="79">
        <v>5</v>
      </c>
      <c r="C38" s="45" t="s">
        <v>185</v>
      </c>
      <c r="D38" s="8" t="s">
        <v>186</v>
      </c>
      <c r="E38" s="94">
        <v>2662404</v>
      </c>
      <c r="F38" s="94"/>
      <c r="G38" s="99"/>
      <c r="H38" s="94">
        <f>E38+F38+G38</f>
        <v>2662404</v>
      </c>
      <c r="I38" s="8">
        <v>768811</v>
      </c>
      <c r="J38" s="8">
        <v>768811</v>
      </c>
    </row>
    <row r="39" spans="1:10" ht="12.75">
      <c r="A39" s="8">
        <v>34</v>
      </c>
      <c r="B39" s="40" t="s">
        <v>145</v>
      </c>
      <c r="C39" s="36" t="s">
        <v>330</v>
      </c>
      <c r="D39" s="8"/>
      <c r="E39" s="94"/>
      <c r="F39" s="94"/>
      <c r="G39" s="99"/>
      <c r="H39" s="94">
        <v>0</v>
      </c>
      <c r="I39" s="8"/>
      <c r="J39" s="8"/>
    </row>
    <row r="40" spans="1:10" ht="12.75">
      <c r="A40" s="8">
        <v>35</v>
      </c>
      <c r="B40" s="40" t="s">
        <v>187</v>
      </c>
      <c r="C40" s="42" t="s">
        <v>188</v>
      </c>
      <c r="D40" s="8" t="s">
        <v>189</v>
      </c>
      <c r="E40" s="95">
        <f aca="true" t="shared" si="3" ref="E40:J40">SUM(E34:E39)</f>
        <v>2662404</v>
      </c>
      <c r="F40" s="95">
        <f t="shared" si="3"/>
        <v>0</v>
      </c>
      <c r="G40" s="95">
        <f t="shared" si="3"/>
        <v>0</v>
      </c>
      <c r="H40" s="95">
        <f t="shared" si="3"/>
        <v>2662404</v>
      </c>
      <c r="I40" s="121">
        <f t="shared" si="3"/>
        <v>8815587</v>
      </c>
      <c r="J40" s="121">
        <f t="shared" si="3"/>
        <v>8815587</v>
      </c>
    </row>
    <row r="41" spans="1:10" ht="12.75">
      <c r="A41" s="8">
        <v>36</v>
      </c>
      <c r="B41" s="40">
        <v>1</v>
      </c>
      <c r="C41" s="36" t="s">
        <v>190</v>
      </c>
      <c r="D41" s="8" t="s">
        <v>191</v>
      </c>
      <c r="E41" s="94"/>
      <c r="F41" s="94"/>
      <c r="G41" s="99"/>
      <c r="H41" s="94">
        <f>E41+F41+G41</f>
        <v>0</v>
      </c>
      <c r="I41" s="8"/>
      <c r="J41" s="8"/>
    </row>
    <row r="42" spans="1:10" ht="12.75">
      <c r="A42" s="8">
        <v>37</v>
      </c>
      <c r="B42" s="65">
        <v>2</v>
      </c>
      <c r="C42" s="8" t="s">
        <v>192</v>
      </c>
      <c r="D42" s="8" t="s">
        <v>193</v>
      </c>
      <c r="E42" s="94"/>
      <c r="F42" s="94"/>
      <c r="G42" s="99"/>
      <c r="H42" s="94">
        <f>E42+F42+G42</f>
        <v>0</v>
      </c>
      <c r="I42" s="8"/>
      <c r="J42" s="8"/>
    </row>
    <row r="43" spans="1:10" ht="12.75">
      <c r="A43" s="8">
        <v>38</v>
      </c>
      <c r="B43" s="44" t="s">
        <v>194</v>
      </c>
      <c r="C43" s="9" t="s">
        <v>195</v>
      </c>
      <c r="D43" s="8" t="s">
        <v>196</v>
      </c>
      <c r="E43" s="97"/>
      <c r="F43" s="94"/>
      <c r="G43" s="98"/>
      <c r="H43" s="95">
        <f>E43+F43+G43</f>
        <v>0</v>
      </c>
      <c r="I43" s="8"/>
      <c r="J43" s="8"/>
    </row>
    <row r="44" spans="1:10" ht="12.75">
      <c r="A44" s="8">
        <v>39</v>
      </c>
      <c r="B44" s="40">
        <v>1</v>
      </c>
      <c r="C44" s="48" t="s">
        <v>197</v>
      </c>
      <c r="D44" s="8" t="s">
        <v>198</v>
      </c>
      <c r="E44" s="88"/>
      <c r="F44" s="94"/>
      <c r="G44" s="101"/>
      <c r="H44" s="97">
        <f aca="true" t="shared" si="4" ref="H44:H53">SUM(E44:G44)</f>
        <v>0</v>
      </c>
      <c r="I44" s="8"/>
      <c r="J44" s="8"/>
    </row>
    <row r="45" spans="1:10" ht="12.75">
      <c r="A45" s="8">
        <v>40</v>
      </c>
      <c r="B45" s="40">
        <v>2</v>
      </c>
      <c r="C45" s="49" t="s">
        <v>199</v>
      </c>
      <c r="D45" s="8" t="s">
        <v>200</v>
      </c>
      <c r="E45" s="94"/>
      <c r="F45" s="94"/>
      <c r="G45" s="99"/>
      <c r="H45" s="97">
        <f t="shared" si="4"/>
        <v>0</v>
      </c>
      <c r="I45" s="8"/>
      <c r="J45" s="8"/>
    </row>
    <row r="46" spans="1:10" ht="12.75">
      <c r="A46" s="8">
        <v>41</v>
      </c>
      <c r="B46" s="78">
        <v>3</v>
      </c>
      <c r="C46" s="8" t="s">
        <v>201</v>
      </c>
      <c r="D46" s="8" t="s">
        <v>202</v>
      </c>
      <c r="E46" s="94"/>
      <c r="F46" s="94">
        <v>1104000</v>
      </c>
      <c r="G46" s="99"/>
      <c r="H46" s="97">
        <f t="shared" si="4"/>
        <v>1104000</v>
      </c>
      <c r="I46" s="8">
        <v>1104000</v>
      </c>
      <c r="J46" s="8">
        <v>926827</v>
      </c>
    </row>
    <row r="47" spans="1:10" ht="12.75">
      <c r="A47" s="8">
        <v>42</v>
      </c>
      <c r="B47" s="40">
        <v>4</v>
      </c>
      <c r="C47" s="8" t="s">
        <v>349</v>
      </c>
      <c r="D47" s="8"/>
      <c r="E47" s="94"/>
      <c r="F47" s="94"/>
      <c r="G47" s="99"/>
      <c r="H47" s="97">
        <f t="shared" si="4"/>
        <v>0</v>
      </c>
      <c r="I47" s="8"/>
      <c r="J47" s="8"/>
    </row>
    <row r="48" spans="1:10" ht="12.75">
      <c r="A48" s="8">
        <v>43</v>
      </c>
      <c r="B48" s="40">
        <v>5</v>
      </c>
      <c r="C48" s="8" t="s">
        <v>203</v>
      </c>
      <c r="D48" s="8" t="s">
        <v>204</v>
      </c>
      <c r="E48" s="94"/>
      <c r="F48" s="94">
        <v>9000000</v>
      </c>
      <c r="G48" s="99"/>
      <c r="H48" s="97">
        <f t="shared" si="4"/>
        <v>9000000</v>
      </c>
      <c r="I48" s="8">
        <v>9000000</v>
      </c>
      <c r="J48" s="8">
        <v>7851950</v>
      </c>
    </row>
    <row r="49" spans="1:10" ht="12.75">
      <c r="A49" s="8">
        <v>44</v>
      </c>
      <c r="B49" s="78">
        <v>6</v>
      </c>
      <c r="C49" s="8" t="s">
        <v>380</v>
      </c>
      <c r="D49" s="8"/>
      <c r="E49" s="94"/>
      <c r="F49" s="94"/>
      <c r="G49" s="99"/>
      <c r="H49" s="97">
        <f t="shared" si="4"/>
        <v>0</v>
      </c>
      <c r="I49" s="8"/>
      <c r="J49" s="8"/>
    </row>
    <row r="50" spans="1:10" ht="12.75">
      <c r="A50" s="8">
        <v>45</v>
      </c>
      <c r="B50" s="40">
        <v>7</v>
      </c>
      <c r="C50" s="36" t="s">
        <v>205</v>
      </c>
      <c r="D50" s="8" t="s">
        <v>206</v>
      </c>
      <c r="E50" s="94"/>
      <c r="F50" s="94"/>
      <c r="G50" s="99"/>
      <c r="H50" s="97">
        <f t="shared" si="4"/>
        <v>0</v>
      </c>
      <c r="I50" s="8"/>
      <c r="J50" s="8"/>
    </row>
    <row r="51" spans="1:10" ht="12.75">
      <c r="A51" s="8">
        <v>46</v>
      </c>
      <c r="B51" s="40">
        <v>8</v>
      </c>
      <c r="C51" s="36" t="s">
        <v>207</v>
      </c>
      <c r="D51" s="8" t="s">
        <v>208</v>
      </c>
      <c r="E51" s="94"/>
      <c r="F51" s="94"/>
      <c r="G51" s="99"/>
      <c r="H51" s="97">
        <f t="shared" si="4"/>
        <v>0</v>
      </c>
      <c r="I51" s="8"/>
      <c r="J51" s="8"/>
    </row>
    <row r="52" spans="1:10" ht="12.75">
      <c r="A52" s="8">
        <v>47</v>
      </c>
      <c r="B52" s="78">
        <v>9</v>
      </c>
      <c r="C52" s="45" t="s">
        <v>209</v>
      </c>
      <c r="D52" s="8" t="s">
        <v>210</v>
      </c>
      <c r="E52" s="97">
        <v>450000</v>
      </c>
      <c r="F52" s="94"/>
      <c r="G52" s="98"/>
      <c r="H52" s="97">
        <f t="shared" si="4"/>
        <v>450000</v>
      </c>
      <c r="I52" s="8">
        <v>450000</v>
      </c>
      <c r="J52" s="8">
        <v>500814</v>
      </c>
    </row>
    <row r="53" spans="1:10" ht="12.75">
      <c r="A53" s="8">
        <v>48</v>
      </c>
      <c r="B53" s="40">
        <v>10</v>
      </c>
      <c r="C53" s="45" t="s">
        <v>211</v>
      </c>
      <c r="D53" s="11" t="s">
        <v>212</v>
      </c>
      <c r="E53" s="95"/>
      <c r="F53" s="95"/>
      <c r="G53" s="100"/>
      <c r="H53" s="97">
        <f t="shared" si="4"/>
        <v>0</v>
      </c>
      <c r="I53" s="8"/>
      <c r="J53" s="8"/>
    </row>
    <row r="54" spans="1:10" ht="12.75">
      <c r="A54" s="8">
        <v>49</v>
      </c>
      <c r="B54" s="58" t="s">
        <v>213</v>
      </c>
      <c r="C54" s="42" t="s">
        <v>214</v>
      </c>
      <c r="D54" s="8" t="s">
        <v>215</v>
      </c>
      <c r="E54" s="95">
        <f aca="true" t="shared" si="5" ref="E54:J54">SUM(E44:E53)</f>
        <v>450000</v>
      </c>
      <c r="F54" s="95">
        <f t="shared" si="5"/>
        <v>10104000</v>
      </c>
      <c r="G54" s="95">
        <f t="shared" si="5"/>
        <v>0</v>
      </c>
      <c r="H54" s="95">
        <f t="shared" si="5"/>
        <v>10554000</v>
      </c>
      <c r="I54" s="95">
        <f t="shared" si="5"/>
        <v>10554000</v>
      </c>
      <c r="J54" s="95">
        <f t="shared" si="5"/>
        <v>9279591</v>
      </c>
    </row>
    <row r="55" spans="1:10" ht="12.75">
      <c r="A55" s="8">
        <v>50</v>
      </c>
      <c r="B55" s="44">
        <v>1</v>
      </c>
      <c r="C55" s="42" t="s">
        <v>216</v>
      </c>
      <c r="D55" s="8" t="s">
        <v>217</v>
      </c>
      <c r="E55" s="94">
        <f aca="true" t="shared" si="6" ref="E55:J55">E56+E57</f>
        <v>0</v>
      </c>
      <c r="F55" s="94">
        <f t="shared" si="6"/>
        <v>50000</v>
      </c>
      <c r="G55" s="94">
        <f t="shared" si="6"/>
        <v>0</v>
      </c>
      <c r="H55" s="94">
        <f t="shared" si="6"/>
        <v>50000</v>
      </c>
      <c r="I55" s="94">
        <f t="shared" si="6"/>
        <v>50000</v>
      </c>
      <c r="J55" s="94">
        <f t="shared" si="6"/>
        <v>135496</v>
      </c>
    </row>
    <row r="56" spans="1:10" ht="12.75">
      <c r="A56" s="8">
        <v>51</v>
      </c>
      <c r="B56" s="40" t="s">
        <v>145</v>
      </c>
      <c r="C56" s="45" t="s">
        <v>331</v>
      </c>
      <c r="D56" s="8"/>
      <c r="E56" s="94"/>
      <c r="F56" s="97">
        <v>50000</v>
      </c>
      <c r="G56" s="100"/>
      <c r="H56" s="97">
        <f>E56+F56+G56</f>
        <v>50000</v>
      </c>
      <c r="I56" s="8">
        <v>50000</v>
      </c>
      <c r="J56" s="8">
        <v>135496</v>
      </c>
    </row>
    <row r="57" spans="1:10" ht="12.75">
      <c r="A57" s="8">
        <v>52</v>
      </c>
      <c r="B57" s="40" t="s">
        <v>147</v>
      </c>
      <c r="C57" s="36" t="s">
        <v>332</v>
      </c>
      <c r="D57" s="8"/>
      <c r="E57" s="94"/>
      <c r="F57" s="94"/>
      <c r="G57" s="99"/>
      <c r="H57" s="94">
        <v>0</v>
      </c>
      <c r="I57" s="8"/>
      <c r="J57" s="8"/>
    </row>
    <row r="58" spans="1:10" ht="12.75">
      <c r="A58" s="8">
        <v>53</v>
      </c>
      <c r="B58" s="40" t="s">
        <v>218</v>
      </c>
      <c r="C58" s="54" t="s">
        <v>219</v>
      </c>
      <c r="D58" s="9" t="s">
        <v>220</v>
      </c>
      <c r="E58" s="95">
        <f aca="true" t="shared" si="7" ref="E58:J58">E54+E55</f>
        <v>450000</v>
      </c>
      <c r="F58" s="95">
        <f t="shared" si="7"/>
        <v>10154000</v>
      </c>
      <c r="G58" s="95">
        <f t="shared" si="7"/>
        <v>0</v>
      </c>
      <c r="H58" s="95">
        <f t="shared" si="7"/>
        <v>10604000</v>
      </c>
      <c r="I58" s="95">
        <f t="shared" si="7"/>
        <v>10604000</v>
      </c>
      <c r="J58" s="95">
        <f t="shared" si="7"/>
        <v>9415087</v>
      </c>
    </row>
    <row r="59" spans="1:10" ht="12.75">
      <c r="A59" s="8">
        <v>54</v>
      </c>
      <c r="B59" s="40">
        <v>1</v>
      </c>
      <c r="C59" s="49" t="s">
        <v>221</v>
      </c>
      <c r="D59" s="8" t="s">
        <v>222</v>
      </c>
      <c r="E59" s="97"/>
      <c r="F59" s="94">
        <v>0</v>
      </c>
      <c r="G59" s="98"/>
      <c r="H59" s="102">
        <f>E59+F59+G59</f>
        <v>0</v>
      </c>
      <c r="I59" s="8"/>
      <c r="J59" s="8"/>
    </row>
    <row r="60" spans="1:10" ht="12.75">
      <c r="A60" s="8">
        <v>55</v>
      </c>
      <c r="B60" s="40">
        <v>2</v>
      </c>
      <c r="C60" s="49" t="s">
        <v>223</v>
      </c>
      <c r="D60" s="8" t="s">
        <v>224</v>
      </c>
      <c r="E60" s="97"/>
      <c r="F60" s="94"/>
      <c r="G60" s="98"/>
      <c r="H60" s="102">
        <f aca="true" t="shared" si="8" ref="H60:H68">E60+F60+G60</f>
        <v>0</v>
      </c>
      <c r="I60" s="8"/>
      <c r="J60" s="8"/>
    </row>
    <row r="61" spans="1:10" ht="12.75">
      <c r="A61" s="8">
        <v>56</v>
      </c>
      <c r="B61" s="40">
        <v>3</v>
      </c>
      <c r="C61" s="49" t="s">
        <v>225</v>
      </c>
      <c r="D61" s="8" t="s">
        <v>226</v>
      </c>
      <c r="E61" s="97"/>
      <c r="F61" s="94"/>
      <c r="G61" s="97"/>
      <c r="H61" s="102">
        <f t="shared" si="8"/>
        <v>0</v>
      </c>
      <c r="I61" s="8"/>
      <c r="J61" s="8"/>
    </row>
    <row r="62" spans="1:10" ht="12.75">
      <c r="A62" s="8">
        <v>57</v>
      </c>
      <c r="B62" s="40">
        <v>4</v>
      </c>
      <c r="C62" s="45" t="s">
        <v>386</v>
      </c>
      <c r="D62" s="11" t="s">
        <v>227</v>
      </c>
      <c r="E62" s="95"/>
      <c r="F62" s="97">
        <v>1924158</v>
      </c>
      <c r="G62" s="97"/>
      <c r="H62" s="102">
        <f t="shared" si="8"/>
        <v>1924158</v>
      </c>
      <c r="I62" s="8">
        <v>1457526</v>
      </c>
      <c r="J62" s="8">
        <v>1199457</v>
      </c>
    </row>
    <row r="63" spans="1:10" ht="12.75">
      <c r="A63" s="8">
        <v>58</v>
      </c>
      <c r="B63" s="40">
        <v>5</v>
      </c>
      <c r="C63" s="49" t="s">
        <v>228</v>
      </c>
      <c r="D63" s="8" t="s">
        <v>229</v>
      </c>
      <c r="E63" s="97"/>
      <c r="F63" s="94"/>
      <c r="G63" s="97"/>
      <c r="H63" s="102">
        <f t="shared" si="8"/>
        <v>0</v>
      </c>
      <c r="I63" s="8"/>
      <c r="J63" s="8"/>
    </row>
    <row r="64" spans="1:10" ht="12.75">
      <c r="A64" s="8">
        <v>59</v>
      </c>
      <c r="B64" s="79">
        <v>6</v>
      </c>
      <c r="C64" s="45" t="s">
        <v>230</v>
      </c>
      <c r="D64" s="8" t="s">
        <v>231</v>
      </c>
      <c r="E64" s="97"/>
      <c r="F64" s="95"/>
      <c r="G64" s="98"/>
      <c r="H64" s="102">
        <f t="shared" si="8"/>
        <v>0</v>
      </c>
      <c r="I64" s="8">
        <v>103928</v>
      </c>
      <c r="J64" s="8">
        <v>34247</v>
      </c>
    </row>
    <row r="65" spans="1:10" ht="12.75">
      <c r="A65" s="8">
        <v>60</v>
      </c>
      <c r="B65" s="81">
        <v>7</v>
      </c>
      <c r="C65" s="50" t="s">
        <v>232</v>
      </c>
      <c r="D65" s="8" t="s">
        <v>233</v>
      </c>
      <c r="E65" s="97"/>
      <c r="F65" s="94"/>
      <c r="G65" s="98"/>
      <c r="H65" s="102">
        <f t="shared" si="8"/>
        <v>0</v>
      </c>
      <c r="I65" s="8"/>
      <c r="J65" s="8"/>
    </row>
    <row r="66" spans="1:10" ht="12.75">
      <c r="A66" s="8">
        <v>61</v>
      </c>
      <c r="B66" s="40">
        <v>8</v>
      </c>
      <c r="C66" s="49" t="s">
        <v>234</v>
      </c>
      <c r="D66" s="8" t="s">
        <v>235</v>
      </c>
      <c r="E66" s="103"/>
      <c r="F66" s="94">
        <v>0</v>
      </c>
      <c r="G66" s="104"/>
      <c r="H66" s="102">
        <f t="shared" si="8"/>
        <v>0</v>
      </c>
      <c r="I66" s="8">
        <v>111</v>
      </c>
      <c r="J66" s="8">
        <v>111</v>
      </c>
    </row>
    <row r="67" spans="1:10" ht="12.75">
      <c r="A67" s="8">
        <v>62</v>
      </c>
      <c r="B67" s="40">
        <v>9</v>
      </c>
      <c r="C67" s="49" t="s">
        <v>682</v>
      </c>
      <c r="D67" s="8" t="s">
        <v>236</v>
      </c>
      <c r="E67" s="103"/>
      <c r="F67" s="94"/>
      <c r="G67" s="104"/>
      <c r="H67" s="102">
        <f t="shared" si="8"/>
        <v>0</v>
      </c>
      <c r="I67" s="8">
        <v>43416</v>
      </c>
      <c r="J67" s="8">
        <v>43416</v>
      </c>
    </row>
    <row r="68" spans="1:10" ht="12.75">
      <c r="A68" s="8">
        <v>63</v>
      </c>
      <c r="B68" s="40">
        <v>10</v>
      </c>
      <c r="C68" s="49" t="s">
        <v>387</v>
      </c>
      <c r="D68" s="8" t="s">
        <v>237</v>
      </c>
      <c r="E68" s="103"/>
      <c r="F68" s="97">
        <v>0</v>
      </c>
      <c r="G68" s="104">
        <v>0</v>
      </c>
      <c r="H68" s="102">
        <f t="shared" si="8"/>
        <v>0</v>
      </c>
      <c r="I68" s="8">
        <v>819177</v>
      </c>
      <c r="J68" s="8">
        <v>1090013</v>
      </c>
    </row>
    <row r="69" spans="1:10" ht="12.75">
      <c r="A69" s="8">
        <v>64</v>
      </c>
      <c r="B69" s="40" t="s">
        <v>238</v>
      </c>
      <c r="C69" s="54" t="s">
        <v>239</v>
      </c>
      <c r="D69" s="8" t="s">
        <v>240</v>
      </c>
      <c r="E69" s="95">
        <f aca="true" t="shared" si="9" ref="E69:J69">SUM(E59:E68)</f>
        <v>0</v>
      </c>
      <c r="F69" s="95">
        <f t="shared" si="9"/>
        <v>1924158</v>
      </c>
      <c r="G69" s="95">
        <f t="shared" si="9"/>
        <v>0</v>
      </c>
      <c r="H69" s="105">
        <f t="shared" si="9"/>
        <v>1924158</v>
      </c>
      <c r="I69" s="105">
        <f t="shared" si="9"/>
        <v>2424158</v>
      </c>
      <c r="J69" s="105">
        <f t="shared" si="9"/>
        <v>2367244</v>
      </c>
    </row>
    <row r="70" spans="1:10" ht="12.75">
      <c r="A70" s="8">
        <v>65</v>
      </c>
      <c r="B70" s="40">
        <v>1</v>
      </c>
      <c r="C70" s="54" t="s">
        <v>241</v>
      </c>
      <c r="D70" s="9" t="s">
        <v>242</v>
      </c>
      <c r="E70" s="89"/>
      <c r="F70" s="95"/>
      <c r="G70" s="106"/>
      <c r="H70" s="102">
        <v>0</v>
      </c>
      <c r="I70" s="8"/>
      <c r="J70" s="8"/>
    </row>
    <row r="71" spans="1:10" ht="12.75">
      <c r="A71" s="8">
        <v>66</v>
      </c>
      <c r="B71" s="82">
        <v>2</v>
      </c>
      <c r="C71" s="45" t="s">
        <v>243</v>
      </c>
      <c r="D71" s="8" t="s">
        <v>244</v>
      </c>
      <c r="E71" s="97"/>
      <c r="F71" s="94"/>
      <c r="G71" s="98"/>
      <c r="H71" s="97">
        <v>0</v>
      </c>
      <c r="I71" s="8"/>
      <c r="J71" s="8"/>
    </row>
    <row r="72" spans="1:10" ht="12.75">
      <c r="A72" s="8">
        <v>67</v>
      </c>
      <c r="B72" s="40">
        <v>3</v>
      </c>
      <c r="C72" s="49" t="s">
        <v>245</v>
      </c>
      <c r="D72" s="8" t="s">
        <v>246</v>
      </c>
      <c r="E72" s="97"/>
      <c r="F72" s="94"/>
      <c r="G72" s="98"/>
      <c r="H72" s="97">
        <f>E72+F72+G72</f>
        <v>0</v>
      </c>
      <c r="I72" s="8"/>
      <c r="J72" s="8"/>
    </row>
    <row r="73" spans="1:10" ht="12.75">
      <c r="A73" s="8">
        <v>68</v>
      </c>
      <c r="B73" s="40">
        <v>4</v>
      </c>
      <c r="C73" s="49" t="s">
        <v>247</v>
      </c>
      <c r="D73" s="8" t="s">
        <v>248</v>
      </c>
      <c r="E73" s="97"/>
      <c r="F73" s="94"/>
      <c r="G73" s="98"/>
      <c r="H73" s="97">
        <f aca="true" t="shared" si="10" ref="H73:H78">E73+F73+G73</f>
        <v>0</v>
      </c>
      <c r="I73" s="8"/>
      <c r="J73" s="8"/>
    </row>
    <row r="74" spans="1:10" ht="12.75">
      <c r="A74" s="8">
        <v>69</v>
      </c>
      <c r="B74" s="82">
        <v>5</v>
      </c>
      <c r="C74" s="45" t="s">
        <v>249</v>
      </c>
      <c r="D74" s="8" t="s">
        <v>250</v>
      </c>
      <c r="E74" s="97"/>
      <c r="F74" s="94"/>
      <c r="G74" s="98"/>
      <c r="H74" s="97">
        <f t="shared" si="10"/>
        <v>0</v>
      </c>
      <c r="I74" s="8"/>
      <c r="J74" s="8"/>
    </row>
    <row r="75" spans="1:10" ht="12.75">
      <c r="A75" s="8">
        <v>70</v>
      </c>
      <c r="B75" s="82" t="s">
        <v>251</v>
      </c>
      <c r="C75" s="42" t="s">
        <v>252</v>
      </c>
      <c r="D75" s="8" t="s">
        <v>253</v>
      </c>
      <c r="E75" s="95">
        <f>SUM(E71:E74)</f>
        <v>0</v>
      </c>
      <c r="F75" s="95">
        <f>SUM(F71:F74)</f>
        <v>0</v>
      </c>
      <c r="G75" s="95">
        <f>SUM(G71:G74)</f>
        <v>0</v>
      </c>
      <c r="H75" s="95">
        <f t="shared" si="10"/>
        <v>0</v>
      </c>
      <c r="I75" s="8"/>
      <c r="J75" s="8"/>
    </row>
    <row r="76" spans="1:10" ht="12.75">
      <c r="A76" s="8">
        <v>71</v>
      </c>
      <c r="B76" s="82">
        <v>1</v>
      </c>
      <c r="C76" s="45" t="s">
        <v>254</v>
      </c>
      <c r="D76" s="8" t="s">
        <v>255</v>
      </c>
      <c r="E76" s="97"/>
      <c r="F76" s="94"/>
      <c r="G76" s="98"/>
      <c r="H76" s="97">
        <f t="shared" si="10"/>
        <v>0</v>
      </c>
      <c r="I76" s="8"/>
      <c r="J76" s="8"/>
    </row>
    <row r="77" spans="1:10" ht="12.75">
      <c r="A77" s="8">
        <v>72</v>
      </c>
      <c r="B77" s="82">
        <v>2</v>
      </c>
      <c r="C77" s="45" t="s">
        <v>256</v>
      </c>
      <c r="D77" s="8" t="s">
        <v>257</v>
      </c>
      <c r="E77" s="97"/>
      <c r="F77" s="94"/>
      <c r="G77" s="98"/>
      <c r="H77" s="97">
        <f t="shared" si="10"/>
        <v>0</v>
      </c>
      <c r="I77" s="8"/>
      <c r="J77" s="8"/>
    </row>
    <row r="78" spans="1:10" ht="12.75">
      <c r="A78" s="8">
        <v>73</v>
      </c>
      <c r="B78" s="82">
        <v>3</v>
      </c>
      <c r="C78" s="45" t="s">
        <v>683</v>
      </c>
      <c r="D78" s="8" t="s">
        <v>258</v>
      </c>
      <c r="E78" s="97"/>
      <c r="F78" s="94"/>
      <c r="G78" s="98"/>
      <c r="H78" s="97">
        <f t="shared" si="10"/>
        <v>0</v>
      </c>
      <c r="I78" s="8"/>
      <c r="J78" s="8"/>
    </row>
    <row r="79" spans="1:10" ht="12.75">
      <c r="A79" s="8">
        <v>74</v>
      </c>
      <c r="B79" s="82" t="s">
        <v>259</v>
      </c>
      <c r="C79" s="42" t="s">
        <v>260</v>
      </c>
      <c r="D79" s="8" t="s">
        <v>261</v>
      </c>
      <c r="E79" s="95">
        <v>0</v>
      </c>
      <c r="F79" s="95">
        <f>F76+F77+F78</f>
        <v>0</v>
      </c>
      <c r="G79" s="95">
        <f>G76+G77+G78</f>
        <v>0</v>
      </c>
      <c r="H79" s="95">
        <f>H76+H77+H78</f>
        <v>0</v>
      </c>
      <c r="I79" s="8"/>
      <c r="J79" s="8"/>
    </row>
    <row r="80" spans="1:10" ht="12.75">
      <c r="A80" s="8">
        <v>75</v>
      </c>
      <c r="B80" s="82">
        <v>1</v>
      </c>
      <c r="C80" s="45" t="s">
        <v>262</v>
      </c>
      <c r="D80" s="8" t="s">
        <v>263</v>
      </c>
      <c r="E80" s="97"/>
      <c r="F80" s="94"/>
      <c r="G80" s="98"/>
      <c r="H80" s="97">
        <f>E80+F80+G80</f>
        <v>0</v>
      </c>
      <c r="I80" s="8"/>
      <c r="J80" s="8"/>
    </row>
    <row r="81" spans="1:10" ht="12.75">
      <c r="A81" s="8">
        <v>76</v>
      </c>
      <c r="B81" s="82">
        <v>2</v>
      </c>
      <c r="C81" s="45" t="s">
        <v>264</v>
      </c>
      <c r="D81" s="11" t="s">
        <v>265</v>
      </c>
      <c r="E81" s="97"/>
      <c r="F81" s="94"/>
      <c r="G81" s="100"/>
      <c r="H81" s="97">
        <f>E81+F81+G81</f>
        <v>0</v>
      </c>
      <c r="I81" s="8"/>
      <c r="J81" s="8"/>
    </row>
    <row r="82" spans="1:10" ht="12.75">
      <c r="A82" s="8">
        <v>77</v>
      </c>
      <c r="B82" s="82">
        <v>3</v>
      </c>
      <c r="C82" s="45" t="s">
        <v>266</v>
      </c>
      <c r="D82" s="8" t="s">
        <v>267</v>
      </c>
      <c r="E82" s="97"/>
      <c r="F82" s="94"/>
      <c r="G82" s="98"/>
      <c r="H82" s="97">
        <f>E82+F82+G82</f>
        <v>0</v>
      </c>
      <c r="I82" s="8"/>
      <c r="J82" s="8"/>
    </row>
    <row r="83" spans="1:10" ht="12.75">
      <c r="A83" s="8">
        <v>78</v>
      </c>
      <c r="B83" s="83" t="s">
        <v>268</v>
      </c>
      <c r="C83" s="51" t="s">
        <v>269</v>
      </c>
      <c r="D83" s="8" t="s">
        <v>270</v>
      </c>
      <c r="E83" s="95">
        <v>0</v>
      </c>
      <c r="F83" s="95">
        <v>0</v>
      </c>
      <c r="G83" s="100">
        <v>0</v>
      </c>
      <c r="H83" s="95">
        <v>0</v>
      </c>
      <c r="I83" s="8"/>
      <c r="J83" s="8"/>
    </row>
    <row r="84" spans="1:10" ht="12.75">
      <c r="A84" s="8">
        <v>79</v>
      </c>
      <c r="B84" s="82" t="s">
        <v>271</v>
      </c>
      <c r="C84" s="42" t="s">
        <v>272</v>
      </c>
      <c r="D84" s="8" t="s">
        <v>273</v>
      </c>
      <c r="E84" s="95">
        <f aca="true" t="shared" si="11" ref="E84:J84">E23+E33+E40+E58+E69+E75+E79+E83</f>
        <v>47813743</v>
      </c>
      <c r="F84" s="95">
        <f t="shared" si="11"/>
        <v>12078158</v>
      </c>
      <c r="G84" s="95">
        <f t="shared" si="11"/>
        <v>0</v>
      </c>
      <c r="H84" s="95">
        <f t="shared" si="11"/>
        <v>59891901</v>
      </c>
      <c r="I84" s="95">
        <f t="shared" si="11"/>
        <v>73875656</v>
      </c>
      <c r="J84" s="95">
        <f t="shared" si="11"/>
        <v>73627908</v>
      </c>
    </row>
    <row r="85" spans="1:10" ht="12.75">
      <c r="A85" s="8">
        <v>80</v>
      </c>
      <c r="B85" s="82">
        <v>1</v>
      </c>
      <c r="C85" s="45" t="s">
        <v>274</v>
      </c>
      <c r="D85" s="8" t="s">
        <v>275</v>
      </c>
      <c r="E85" s="97"/>
      <c r="F85" s="94"/>
      <c r="G85" s="98"/>
      <c r="H85" s="97"/>
      <c r="I85" s="8"/>
      <c r="J85" s="8"/>
    </row>
    <row r="86" spans="1:10" ht="12.75">
      <c r="A86" s="8">
        <v>81</v>
      </c>
      <c r="B86" s="82">
        <v>2</v>
      </c>
      <c r="C86" s="45" t="s">
        <v>276</v>
      </c>
      <c r="D86" s="8" t="s">
        <v>277</v>
      </c>
      <c r="E86" s="97"/>
      <c r="F86" s="94"/>
      <c r="G86" s="98"/>
      <c r="H86" s="97"/>
      <c r="I86" s="8"/>
      <c r="J86" s="8"/>
    </row>
    <row r="87" spans="1:10" ht="12.75">
      <c r="A87" s="8">
        <v>82</v>
      </c>
      <c r="B87" s="81">
        <v>3</v>
      </c>
      <c r="C87" s="45" t="s">
        <v>278</v>
      </c>
      <c r="D87" s="8" t="s">
        <v>279</v>
      </c>
      <c r="E87" s="97"/>
      <c r="F87" s="94"/>
      <c r="G87" s="98"/>
      <c r="H87" s="97"/>
      <c r="I87" s="8"/>
      <c r="J87" s="8"/>
    </row>
    <row r="88" spans="1:10" ht="12.75">
      <c r="A88" s="8">
        <v>83</v>
      </c>
      <c r="B88" s="81" t="s">
        <v>280</v>
      </c>
      <c r="C88" s="42" t="s">
        <v>281</v>
      </c>
      <c r="D88" s="8" t="s">
        <v>282</v>
      </c>
      <c r="E88" s="95">
        <f>SUM(E85:E87)</f>
        <v>0</v>
      </c>
      <c r="F88" s="95">
        <f>SUM(F85:F87)</f>
        <v>0</v>
      </c>
      <c r="G88" s="95">
        <f>SUM(G85:G87)</f>
        <v>0</v>
      </c>
      <c r="H88" s="95">
        <f>SUM(H85:H87)</f>
        <v>0</v>
      </c>
      <c r="I88" s="8"/>
      <c r="J88" s="8"/>
    </row>
    <row r="89" spans="1:10" ht="12.75">
      <c r="A89" s="8">
        <v>84</v>
      </c>
      <c r="B89" s="81">
        <v>1</v>
      </c>
      <c r="C89" s="45" t="s">
        <v>283</v>
      </c>
      <c r="D89" s="11" t="s">
        <v>284</v>
      </c>
      <c r="E89" s="95"/>
      <c r="F89" s="95"/>
      <c r="G89" s="100"/>
      <c r="H89" s="97"/>
      <c r="I89" s="8"/>
      <c r="J89" s="8"/>
    </row>
    <row r="90" spans="1:10" ht="12.75">
      <c r="A90" s="8">
        <v>85</v>
      </c>
      <c r="B90" s="81">
        <v>2</v>
      </c>
      <c r="C90" s="45" t="s">
        <v>285</v>
      </c>
      <c r="D90" s="8" t="s">
        <v>286</v>
      </c>
      <c r="E90" s="97"/>
      <c r="F90" s="94"/>
      <c r="G90" s="98"/>
      <c r="H90" s="97"/>
      <c r="I90" s="8"/>
      <c r="J90" s="8"/>
    </row>
    <row r="91" spans="1:10" ht="12.75">
      <c r="A91" s="8">
        <v>86</v>
      </c>
      <c r="B91" s="84">
        <v>3</v>
      </c>
      <c r="C91" s="85" t="s">
        <v>287</v>
      </c>
      <c r="D91" s="8" t="s">
        <v>288</v>
      </c>
      <c r="E91" s="97"/>
      <c r="F91" s="94"/>
      <c r="G91" s="98"/>
      <c r="H91" s="97"/>
      <c r="I91" s="8"/>
      <c r="J91" s="8"/>
    </row>
    <row r="92" spans="1:10" ht="12.75">
      <c r="A92" s="8">
        <v>87</v>
      </c>
      <c r="B92" s="81">
        <v>4</v>
      </c>
      <c r="C92" s="45" t="s">
        <v>289</v>
      </c>
      <c r="D92" s="8" t="s">
        <v>290</v>
      </c>
      <c r="E92" s="97"/>
      <c r="F92" s="94"/>
      <c r="G92" s="98"/>
      <c r="H92" s="97"/>
      <c r="I92" s="8"/>
      <c r="J92" s="8"/>
    </row>
    <row r="93" spans="1:10" ht="12.75">
      <c r="A93" s="8">
        <v>88</v>
      </c>
      <c r="B93" s="81" t="s">
        <v>291</v>
      </c>
      <c r="C93" s="42" t="s">
        <v>292</v>
      </c>
      <c r="D93" s="8" t="s">
        <v>293</v>
      </c>
      <c r="E93" s="95">
        <f>SUM(E89:E92)</f>
        <v>0</v>
      </c>
      <c r="F93" s="95">
        <f>SUM(F89:F92)</f>
        <v>0</v>
      </c>
      <c r="G93" s="95">
        <f>SUM(G89:G92)</f>
        <v>0</v>
      </c>
      <c r="H93" s="95">
        <f>SUM(H89:H92)</f>
        <v>0</v>
      </c>
      <c r="I93" s="8"/>
      <c r="J93" s="8"/>
    </row>
    <row r="94" spans="1:10" ht="12.75">
      <c r="A94" s="8">
        <v>89</v>
      </c>
      <c r="B94" s="81">
        <v>1</v>
      </c>
      <c r="C94" s="45" t="s">
        <v>294</v>
      </c>
      <c r="D94" s="8" t="s">
        <v>295</v>
      </c>
      <c r="E94" s="97"/>
      <c r="F94" s="94"/>
      <c r="G94" s="98"/>
      <c r="H94" s="97"/>
      <c r="I94" s="8"/>
      <c r="J94" s="8"/>
    </row>
    <row r="95" spans="1:10" ht="12.75">
      <c r="A95" s="8">
        <v>90</v>
      </c>
      <c r="B95" s="81" t="s">
        <v>145</v>
      </c>
      <c r="C95" s="45" t="s">
        <v>333</v>
      </c>
      <c r="D95" s="8"/>
      <c r="E95" s="97">
        <v>0</v>
      </c>
      <c r="F95" s="97">
        <v>0</v>
      </c>
      <c r="G95" s="98"/>
      <c r="H95" s="97">
        <f>E95+F95+G95</f>
        <v>0</v>
      </c>
      <c r="I95" s="8">
        <v>8733761</v>
      </c>
      <c r="J95" s="8">
        <v>8733761</v>
      </c>
    </row>
    <row r="96" spans="1:10" ht="12.75">
      <c r="A96" s="8">
        <v>91</v>
      </c>
      <c r="B96" s="81" t="s">
        <v>147</v>
      </c>
      <c r="C96" s="86" t="s">
        <v>350</v>
      </c>
      <c r="D96" s="8"/>
      <c r="E96" s="97">
        <v>3556128</v>
      </c>
      <c r="F96" s="97"/>
      <c r="G96" s="100"/>
      <c r="H96" s="97">
        <f>E96+F96+G96</f>
        <v>3556128</v>
      </c>
      <c r="I96" s="8">
        <v>2663858</v>
      </c>
      <c r="J96" s="8">
        <v>2663858</v>
      </c>
    </row>
    <row r="97" spans="1:10" ht="12.75">
      <c r="A97" s="8">
        <v>92</v>
      </c>
      <c r="B97" s="40">
        <v>2</v>
      </c>
      <c r="C97" s="58" t="s">
        <v>296</v>
      </c>
      <c r="D97" s="8" t="s">
        <v>297</v>
      </c>
      <c r="E97" s="94"/>
      <c r="F97" s="94"/>
      <c r="G97" s="98"/>
      <c r="H97" s="97">
        <f>E97+F97+G97</f>
        <v>0</v>
      </c>
      <c r="I97" s="8"/>
      <c r="J97" s="8"/>
    </row>
    <row r="98" spans="1:10" ht="12.75">
      <c r="A98" s="8">
        <v>93</v>
      </c>
      <c r="B98" s="40" t="s">
        <v>298</v>
      </c>
      <c r="C98" s="59" t="s">
        <v>299</v>
      </c>
      <c r="D98" s="8" t="s">
        <v>300</v>
      </c>
      <c r="E98" s="95">
        <f>SUM(E95:E97)</f>
        <v>3556128</v>
      </c>
      <c r="F98" s="95">
        <f>SUM(F95:F97)</f>
        <v>0</v>
      </c>
      <c r="G98" s="95">
        <f>SUM(G95:G97)</f>
        <v>0</v>
      </c>
      <c r="H98" s="95">
        <f>E98+F98+G98</f>
        <v>3556128</v>
      </c>
      <c r="I98" s="8">
        <f>I95+I96</f>
        <v>11397619</v>
      </c>
      <c r="J98" s="8">
        <f>J95+J96</f>
        <v>11397619</v>
      </c>
    </row>
    <row r="99" spans="1:10" ht="12.75">
      <c r="A99" s="8">
        <v>94</v>
      </c>
      <c r="B99" s="82">
        <v>1</v>
      </c>
      <c r="C99" s="2" t="s">
        <v>301</v>
      </c>
      <c r="D99" s="8" t="s">
        <v>302</v>
      </c>
      <c r="E99" s="94"/>
      <c r="F99" s="94"/>
      <c r="G99" s="98"/>
      <c r="H99" s="97"/>
      <c r="I99" s="8"/>
      <c r="J99" s="8"/>
    </row>
    <row r="100" spans="1:10" ht="12.75">
      <c r="A100" s="8">
        <v>95</v>
      </c>
      <c r="B100" s="40">
        <v>2</v>
      </c>
      <c r="C100" s="58" t="s">
        <v>303</v>
      </c>
      <c r="D100" s="8" t="s">
        <v>304</v>
      </c>
      <c r="E100" s="94"/>
      <c r="F100" s="94"/>
      <c r="G100" s="98"/>
      <c r="H100" s="102"/>
      <c r="I100" s="8"/>
      <c r="J100" s="8"/>
    </row>
    <row r="101" spans="1:10" ht="12.75">
      <c r="A101" s="8">
        <v>96</v>
      </c>
      <c r="B101" s="40">
        <v>3</v>
      </c>
      <c r="C101" s="58" t="s">
        <v>305</v>
      </c>
      <c r="D101" s="11" t="s">
        <v>306</v>
      </c>
      <c r="E101" s="95"/>
      <c r="F101" s="95"/>
      <c r="G101" s="100"/>
      <c r="H101" s="102"/>
      <c r="I101" s="8"/>
      <c r="J101" s="8"/>
    </row>
    <row r="102" spans="1:10" ht="12.75">
      <c r="A102" s="8">
        <v>97</v>
      </c>
      <c r="B102" s="40">
        <v>4</v>
      </c>
      <c r="C102" s="58" t="s">
        <v>307</v>
      </c>
      <c r="D102" s="8" t="s">
        <v>308</v>
      </c>
      <c r="E102" s="94"/>
      <c r="F102" s="94"/>
      <c r="G102" s="98"/>
      <c r="H102" s="102"/>
      <c r="I102" s="8"/>
      <c r="J102" s="8"/>
    </row>
    <row r="103" spans="1:10" ht="12.75">
      <c r="A103" s="8">
        <v>98</v>
      </c>
      <c r="B103" s="78">
        <v>5</v>
      </c>
      <c r="C103" s="60" t="s">
        <v>309</v>
      </c>
      <c r="D103" s="8" t="s">
        <v>310</v>
      </c>
      <c r="E103" s="94"/>
      <c r="F103" s="94"/>
      <c r="G103" s="99"/>
      <c r="H103" s="94"/>
      <c r="I103" s="8"/>
      <c r="J103" s="8"/>
    </row>
    <row r="104" spans="1:10" ht="12.75">
      <c r="A104" s="8">
        <v>99</v>
      </c>
      <c r="B104" s="40" t="s">
        <v>353</v>
      </c>
      <c r="C104" s="59" t="s">
        <v>311</v>
      </c>
      <c r="D104" s="8" t="s">
        <v>312</v>
      </c>
      <c r="E104" s="95">
        <f>SUM(E99:E103)</f>
        <v>0</v>
      </c>
      <c r="F104" s="95">
        <f>SUM(F99:F103)</f>
        <v>0</v>
      </c>
      <c r="G104" s="95">
        <f>SUM(G99:G103)</f>
        <v>0</v>
      </c>
      <c r="H104" s="95">
        <f>SUM(H99:H103)</f>
        <v>0</v>
      </c>
      <c r="I104" s="8"/>
      <c r="J104" s="8"/>
    </row>
    <row r="105" spans="1:10" ht="12.75">
      <c r="A105" s="8">
        <v>100</v>
      </c>
      <c r="B105" s="78">
        <v>1</v>
      </c>
      <c r="C105" s="8" t="s">
        <v>313</v>
      </c>
      <c r="D105" s="8" t="s">
        <v>314</v>
      </c>
      <c r="E105" s="94"/>
      <c r="F105" s="94"/>
      <c r="G105" s="99"/>
      <c r="H105" s="94"/>
      <c r="I105" s="8"/>
      <c r="J105" s="8"/>
    </row>
    <row r="106" spans="1:10" ht="12.75">
      <c r="A106" s="8">
        <v>101</v>
      </c>
      <c r="B106" s="80">
        <v>2</v>
      </c>
      <c r="C106" s="8" t="s">
        <v>315</v>
      </c>
      <c r="D106" s="8" t="s">
        <v>316</v>
      </c>
      <c r="E106" s="94"/>
      <c r="F106" s="95"/>
      <c r="G106" s="99"/>
      <c r="H106" s="94"/>
      <c r="I106" s="8"/>
      <c r="J106" s="8"/>
    </row>
    <row r="107" spans="1:10" ht="12.75">
      <c r="A107" s="8">
        <v>102</v>
      </c>
      <c r="B107" s="82">
        <v>3</v>
      </c>
      <c r="C107" s="60" t="s">
        <v>317</v>
      </c>
      <c r="D107" s="8" t="s">
        <v>318</v>
      </c>
      <c r="E107" s="97"/>
      <c r="F107" s="94"/>
      <c r="G107" s="98"/>
      <c r="H107" s="97"/>
      <c r="I107" s="8"/>
      <c r="J107" s="8"/>
    </row>
    <row r="108" spans="1:10" ht="12.75">
      <c r="A108" s="8">
        <v>103</v>
      </c>
      <c r="B108" s="82">
        <v>4</v>
      </c>
      <c r="C108" s="60" t="s">
        <v>319</v>
      </c>
      <c r="D108" s="8" t="s">
        <v>320</v>
      </c>
      <c r="E108" s="97"/>
      <c r="F108" s="94"/>
      <c r="G108" s="98"/>
      <c r="H108" s="97"/>
      <c r="I108" s="8"/>
      <c r="J108" s="8"/>
    </row>
    <row r="109" spans="1:10" ht="12.75">
      <c r="A109" s="8">
        <v>104</v>
      </c>
      <c r="B109" s="82" t="s">
        <v>321</v>
      </c>
      <c r="C109" s="59" t="s">
        <v>322</v>
      </c>
      <c r="D109" s="8" t="s">
        <v>323</v>
      </c>
      <c r="E109" s="95">
        <f>SUM(E105:E108)</f>
        <v>0</v>
      </c>
      <c r="F109" s="95">
        <f>SUM(F105:F108)</f>
        <v>0</v>
      </c>
      <c r="G109" s="95">
        <f>SUM(G105:G108)</f>
        <v>0</v>
      </c>
      <c r="H109" s="95">
        <f>SUM(H105:H108)</f>
        <v>0</v>
      </c>
      <c r="I109" s="8"/>
      <c r="J109" s="8"/>
    </row>
    <row r="110" spans="1:10" ht="12.75">
      <c r="A110" s="8">
        <v>105</v>
      </c>
      <c r="B110" s="82">
        <v>1</v>
      </c>
      <c r="C110" s="204" t="s">
        <v>684</v>
      </c>
      <c r="D110" s="8" t="s">
        <v>324</v>
      </c>
      <c r="E110" s="97"/>
      <c r="F110" s="94"/>
      <c r="G110" s="98"/>
      <c r="H110" s="97"/>
      <c r="I110" s="8">
        <v>1099935</v>
      </c>
      <c r="J110" s="8">
        <v>1099935</v>
      </c>
    </row>
    <row r="111" spans="1:10" ht="12.75">
      <c r="A111" s="8">
        <v>106</v>
      </c>
      <c r="B111" s="82" t="s">
        <v>325</v>
      </c>
      <c r="C111" s="61" t="s">
        <v>326</v>
      </c>
      <c r="D111" s="8" t="s">
        <v>327</v>
      </c>
      <c r="E111" s="95">
        <f>E88+E93+E98+E104+E109</f>
        <v>3556128</v>
      </c>
      <c r="F111" s="95">
        <f>F88+F93+F98+F104+F109</f>
        <v>0</v>
      </c>
      <c r="G111" s="95">
        <f>G88+G93+G98+G104+G109</f>
        <v>0</v>
      </c>
      <c r="H111" s="95">
        <f>H88+H93+H98+H104+H109</f>
        <v>3556128</v>
      </c>
      <c r="I111" s="95">
        <f>I88+I93+I98+I104+I109+I110</f>
        <v>12497554</v>
      </c>
      <c r="J111" s="95">
        <f>J88+J93+J98+J104+J109+J110</f>
        <v>12497554</v>
      </c>
    </row>
    <row r="112" spans="1:10" ht="12.75">
      <c r="A112" s="8">
        <v>107</v>
      </c>
      <c r="B112" s="63" t="s">
        <v>328</v>
      </c>
      <c r="C112" s="9" t="s">
        <v>329</v>
      </c>
      <c r="D112" s="9"/>
      <c r="E112" s="95">
        <f aca="true" t="shared" si="12" ref="E112:J112">E84+E111</f>
        <v>51369871</v>
      </c>
      <c r="F112" s="95">
        <f t="shared" si="12"/>
        <v>12078158</v>
      </c>
      <c r="G112" s="95">
        <f t="shared" si="12"/>
        <v>0</v>
      </c>
      <c r="H112" s="95">
        <f t="shared" si="12"/>
        <v>63448029</v>
      </c>
      <c r="I112" s="95">
        <f t="shared" si="12"/>
        <v>86373210</v>
      </c>
      <c r="J112" s="95">
        <f t="shared" si="12"/>
        <v>86125462</v>
      </c>
    </row>
    <row r="113" spans="2:8" ht="12.75">
      <c r="B113" s="44"/>
      <c r="C113" s="2"/>
      <c r="E113" s="2"/>
      <c r="F113" s="2"/>
      <c r="G113" s="2"/>
      <c r="H113" s="12"/>
    </row>
    <row r="114" spans="2:8" ht="12.75">
      <c r="B114" s="64"/>
      <c r="C114" s="2"/>
      <c r="E114" s="2"/>
      <c r="F114" s="2"/>
      <c r="G114" s="13"/>
      <c r="H114" s="12"/>
    </row>
    <row r="115" spans="2:8" ht="12.75">
      <c r="B115" s="44"/>
      <c r="C115" s="2"/>
      <c r="E115" s="2"/>
      <c r="F115" s="2"/>
      <c r="G115" s="2"/>
      <c r="H115" s="12"/>
    </row>
    <row r="116" spans="2:7" ht="12.75">
      <c r="B116" s="44"/>
      <c r="C116" s="2"/>
      <c r="E116" s="2"/>
      <c r="G116" s="2"/>
    </row>
    <row r="117" spans="2:7" ht="12.75">
      <c r="B117" s="44"/>
      <c r="C117" s="2"/>
      <c r="E117" s="2"/>
      <c r="G117" s="2"/>
    </row>
    <row r="118" spans="2:7" ht="15.75">
      <c r="B118" s="44"/>
      <c r="C118" s="16"/>
      <c r="E118" s="2"/>
      <c r="G118" s="13"/>
    </row>
    <row r="119" spans="2:7" ht="12.75">
      <c r="B119" s="44"/>
      <c r="C119" s="2"/>
      <c r="E119" s="2"/>
      <c r="G119" s="2"/>
    </row>
    <row r="120" spans="2:7" ht="12.75">
      <c r="B120" s="44"/>
      <c r="C120" s="2"/>
      <c r="E120" s="2"/>
      <c r="G120" s="2"/>
    </row>
    <row r="121" spans="2:7" ht="12.75">
      <c r="B121" s="44"/>
      <c r="C121" s="2"/>
      <c r="E121" s="2"/>
      <c r="G121" s="2"/>
    </row>
    <row r="122" spans="2:7" ht="12.75">
      <c r="B122" s="44"/>
      <c r="C122" s="2"/>
      <c r="E122" s="2"/>
      <c r="G122" s="2"/>
    </row>
    <row r="123" spans="2:7" ht="12.75">
      <c r="B123" s="44"/>
      <c r="C123" s="2"/>
      <c r="E123" s="2"/>
      <c r="G123" s="2"/>
    </row>
    <row r="124" spans="2:7" ht="12.75">
      <c r="B124" s="44"/>
      <c r="C124" s="2"/>
      <c r="E124" s="2"/>
      <c r="G124" s="2"/>
    </row>
    <row r="125" spans="2:7" ht="12.75">
      <c r="B125" s="44"/>
      <c r="C125" s="2"/>
      <c r="E125" s="2"/>
      <c r="G125" s="2"/>
    </row>
    <row r="126" spans="2:7" ht="12.75">
      <c r="B126" s="44"/>
      <c r="C126" s="2"/>
      <c r="E126" s="2"/>
      <c r="G126" s="2"/>
    </row>
    <row r="127" spans="2:7" ht="12.75">
      <c r="B127" s="64"/>
      <c r="C127" s="2"/>
      <c r="E127" s="2"/>
      <c r="G127" s="2"/>
    </row>
    <row r="128" spans="2:7" ht="12.75">
      <c r="B128" s="44"/>
      <c r="C128" s="2"/>
      <c r="E128" s="2"/>
      <c r="G128" s="13"/>
    </row>
    <row r="129" spans="2:7" ht="12.75">
      <c r="B129" s="44"/>
      <c r="C129" s="2"/>
      <c r="E129" s="2"/>
      <c r="G129" s="2"/>
    </row>
    <row r="130" spans="2:7" ht="12.75">
      <c r="B130" s="44"/>
      <c r="C130" s="2"/>
      <c r="E130" s="2"/>
      <c r="G130" s="13"/>
    </row>
    <row r="131" spans="2:7" ht="12.75">
      <c r="B131" s="3"/>
      <c r="C131" s="12"/>
      <c r="E131" s="12"/>
      <c r="G131" s="12"/>
    </row>
    <row r="132" spans="2:7" ht="12.75">
      <c r="B132" s="3"/>
      <c r="C132" s="12"/>
      <c r="E132" s="12"/>
      <c r="G132" s="12"/>
    </row>
    <row r="133" spans="2:7" ht="12.75">
      <c r="B133" s="3"/>
      <c r="C133" s="12"/>
      <c r="E133" s="12"/>
      <c r="G133" s="12"/>
    </row>
    <row r="134" spans="2:7" ht="12.75">
      <c r="B134" s="3"/>
      <c r="C134" s="12"/>
      <c r="E134" s="12"/>
      <c r="G134" s="12"/>
    </row>
    <row r="135" spans="2:7" ht="12.75">
      <c r="B135" s="3"/>
      <c r="C135" s="12"/>
      <c r="E135" s="12"/>
      <c r="G135" s="12"/>
    </row>
    <row r="136" spans="2:7" ht="12.75">
      <c r="B136" s="3"/>
      <c r="C136" s="12"/>
      <c r="E136" s="12"/>
      <c r="G136" s="12"/>
    </row>
    <row r="137" spans="2:7" ht="12.75">
      <c r="B137" s="3"/>
      <c r="C137" s="12"/>
      <c r="E137" s="12"/>
      <c r="G137" s="12"/>
    </row>
    <row r="138" spans="2:7" ht="12.75">
      <c r="B138" s="3"/>
      <c r="C138" s="12"/>
      <c r="E138" s="12"/>
      <c r="G138" s="12"/>
    </row>
    <row r="139" spans="2:7" ht="12.75">
      <c r="B139" s="3"/>
      <c r="C139" s="12"/>
      <c r="E139" s="12"/>
      <c r="G139" s="12"/>
    </row>
    <row r="140" spans="2:7" ht="12.75">
      <c r="B140" s="3"/>
      <c r="C140" s="12"/>
      <c r="E140" s="12"/>
      <c r="G140" s="12"/>
    </row>
    <row r="141" spans="2:7" ht="12.75">
      <c r="B141" s="3"/>
      <c r="C141" s="12"/>
      <c r="E141" s="12"/>
      <c r="G141" s="12"/>
    </row>
    <row r="142" spans="2:7" ht="12.75">
      <c r="B142" s="3"/>
      <c r="C142" s="12"/>
      <c r="E142" s="12"/>
      <c r="G142" s="12"/>
    </row>
    <row r="143" spans="2:7" ht="12.75">
      <c r="B143" s="3"/>
      <c r="C143" s="12"/>
      <c r="E143" s="12"/>
      <c r="G143" s="12"/>
    </row>
    <row r="144" spans="2:7" ht="12.75">
      <c r="B144" s="3"/>
      <c r="C144" s="12"/>
      <c r="E144" s="12"/>
      <c r="G144" s="12"/>
    </row>
    <row r="145" spans="2:7" ht="12.75">
      <c r="B145" s="3"/>
      <c r="C145" s="12"/>
      <c r="E145" s="12"/>
      <c r="G145" s="12"/>
    </row>
    <row r="146" spans="2:7" ht="12.75">
      <c r="B146" s="3"/>
      <c r="C146" s="12"/>
      <c r="E146" s="12"/>
      <c r="G146" s="12"/>
    </row>
    <row r="147" spans="2:7" ht="12.75">
      <c r="B147" s="3"/>
      <c r="C147" s="12"/>
      <c r="E147" s="12"/>
      <c r="G147" s="12"/>
    </row>
    <row r="148" spans="2:7" ht="12.75">
      <c r="B148" s="3"/>
      <c r="C148" s="12"/>
      <c r="E148" s="12"/>
      <c r="G148" s="12"/>
    </row>
    <row r="149" spans="2:7" ht="12.75">
      <c r="B149" s="3"/>
      <c r="C149" s="12"/>
      <c r="E149" s="12"/>
      <c r="G149" s="12"/>
    </row>
    <row r="150" spans="2:7" ht="12.75">
      <c r="B150" s="3"/>
      <c r="C150" s="12"/>
      <c r="E150" s="12"/>
      <c r="G150" s="12"/>
    </row>
    <row r="151" spans="2:7" ht="12.75">
      <c r="B151" s="3"/>
      <c r="C151" s="12"/>
      <c r="E151" s="12"/>
      <c r="G151" s="12"/>
    </row>
    <row r="152" spans="2:7" ht="12.75">
      <c r="B152" s="3"/>
      <c r="C152" s="12"/>
      <c r="E152" s="12"/>
      <c r="G152" s="12"/>
    </row>
    <row r="153" spans="2:7" ht="12.75">
      <c r="B153" s="3"/>
      <c r="C153" s="12"/>
      <c r="E153" s="12"/>
      <c r="G153" s="12"/>
    </row>
    <row r="154" spans="2:7" ht="12.75">
      <c r="B154" s="3"/>
      <c r="C154" s="12"/>
      <c r="E154" s="12"/>
      <c r="G154" s="12"/>
    </row>
    <row r="155" spans="2:7" ht="12.75">
      <c r="B155" s="3"/>
      <c r="C155" s="12"/>
      <c r="E155" s="12"/>
      <c r="G155" s="12"/>
    </row>
    <row r="156" spans="2:7" ht="12.75">
      <c r="B156" s="3"/>
      <c r="C156" s="12"/>
      <c r="E156" s="12"/>
      <c r="G156" s="12"/>
    </row>
    <row r="157" spans="2:7" ht="12.75">
      <c r="B157" s="3"/>
      <c r="C157" s="12"/>
      <c r="E157" s="12"/>
      <c r="G157" s="12"/>
    </row>
    <row r="158" spans="2:7" ht="12.75">
      <c r="B158" s="3"/>
      <c r="C158" s="12"/>
      <c r="E158" s="12"/>
      <c r="G158" s="12"/>
    </row>
    <row r="159" spans="2:7" ht="12.75">
      <c r="B159" s="3"/>
      <c r="C159" s="12"/>
      <c r="E159" s="12"/>
      <c r="G159" s="12"/>
    </row>
    <row r="160" spans="2:7" ht="12.75">
      <c r="B160" s="3"/>
      <c r="C160" s="12"/>
      <c r="E160" s="12"/>
      <c r="G160" s="12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2" width="48.8515625" style="0" customWidth="1"/>
    <col min="3" max="3" width="14.8515625" style="0" customWidth="1"/>
    <col min="4" max="4" width="11.57421875" style="0" customWidth="1"/>
    <col min="5" max="5" width="11.140625" style="0" customWidth="1"/>
    <col min="6" max="6" width="11.7109375" style="0" customWidth="1"/>
  </cols>
  <sheetData>
    <row r="1" ht="12.75">
      <c r="B1" s="1" t="s">
        <v>725</v>
      </c>
    </row>
    <row r="3" spans="2:3" ht="12.75">
      <c r="B3" t="s">
        <v>382</v>
      </c>
      <c r="C3" s="1" t="s">
        <v>354</v>
      </c>
    </row>
    <row r="4" spans="2:6" ht="12.75">
      <c r="B4" s="248" t="s">
        <v>449</v>
      </c>
      <c r="C4" s="248"/>
      <c r="D4" s="248"/>
      <c r="E4" s="248"/>
      <c r="F4" s="248"/>
    </row>
    <row r="5" spans="2:6" ht="13.5" thickBot="1">
      <c r="B5" t="s">
        <v>46</v>
      </c>
      <c r="C5" t="s">
        <v>90</v>
      </c>
      <c r="D5" t="s">
        <v>67</v>
      </c>
      <c r="E5" t="s">
        <v>68</v>
      </c>
      <c r="F5" t="s">
        <v>107</v>
      </c>
    </row>
    <row r="6" spans="1:6" ht="13.5" thickBot="1">
      <c r="A6" s="136">
        <v>1</v>
      </c>
      <c r="B6" s="137" t="s">
        <v>450</v>
      </c>
      <c r="C6" s="221">
        <v>2017</v>
      </c>
      <c r="D6" s="221">
        <v>2018</v>
      </c>
      <c r="E6" s="221">
        <v>2019</v>
      </c>
      <c r="F6" s="137">
        <v>2020</v>
      </c>
    </row>
    <row r="7" spans="1:6" ht="13.5" customHeight="1">
      <c r="A7" s="138">
        <v>2</v>
      </c>
      <c r="B7" s="139" t="s">
        <v>451</v>
      </c>
      <c r="C7" s="224">
        <v>9279591</v>
      </c>
      <c r="D7" s="225">
        <v>10554000</v>
      </c>
      <c r="E7" s="225">
        <v>10554000</v>
      </c>
      <c r="F7" s="226">
        <v>10554000</v>
      </c>
    </row>
    <row r="8" spans="1:6" ht="20.25" customHeight="1">
      <c r="A8" s="138">
        <v>3</v>
      </c>
      <c r="B8" s="223" t="s">
        <v>452</v>
      </c>
      <c r="C8" s="222"/>
      <c r="D8" s="111"/>
      <c r="E8" s="111"/>
      <c r="F8" s="194"/>
    </row>
    <row r="9" spans="1:6" ht="19.5" customHeight="1">
      <c r="A9" s="138">
        <v>4</v>
      </c>
      <c r="B9" s="223" t="s">
        <v>453</v>
      </c>
      <c r="C9" s="222">
        <v>135496</v>
      </c>
      <c r="D9" s="111">
        <v>50000</v>
      </c>
      <c r="E9" s="111">
        <v>50000</v>
      </c>
      <c r="F9" s="194">
        <v>50000</v>
      </c>
    </row>
    <row r="10" spans="1:6" ht="42" customHeight="1">
      <c r="A10" s="138">
        <v>5</v>
      </c>
      <c r="B10" s="140" t="s">
        <v>454</v>
      </c>
      <c r="C10" s="216"/>
      <c r="D10" s="8"/>
      <c r="E10" s="8"/>
      <c r="F10" s="179"/>
    </row>
    <row r="11" spans="1:6" ht="21" customHeight="1">
      <c r="A11" s="138">
        <v>6</v>
      </c>
      <c r="B11" s="140" t="s">
        <v>455</v>
      </c>
      <c r="C11" s="216">
        <v>0</v>
      </c>
      <c r="D11" s="8"/>
      <c r="E11" s="8"/>
      <c r="F11" s="179"/>
    </row>
    <row r="12" spans="1:6" ht="32.25" customHeight="1">
      <c r="A12" s="138">
        <v>7</v>
      </c>
      <c r="B12" s="141" t="s">
        <v>456</v>
      </c>
      <c r="C12" s="216">
        <v>0</v>
      </c>
      <c r="D12" s="8"/>
      <c r="E12" s="8"/>
      <c r="F12" s="179"/>
    </row>
    <row r="13" spans="1:6" ht="17.25" customHeight="1" thickBot="1">
      <c r="A13" s="142">
        <v>8</v>
      </c>
      <c r="B13" s="143" t="s">
        <v>457</v>
      </c>
      <c r="C13" s="217">
        <v>0</v>
      </c>
      <c r="D13" s="35"/>
      <c r="E13" s="35"/>
      <c r="F13" s="220"/>
    </row>
    <row r="14" spans="1:6" ht="13.5" thickBot="1">
      <c r="A14" s="144">
        <v>9</v>
      </c>
      <c r="B14" s="13" t="s">
        <v>458</v>
      </c>
      <c r="C14" s="218">
        <f>SUM(C7:C13)</f>
        <v>9415087</v>
      </c>
      <c r="D14" s="218">
        <f>SUM(D7:D13)</f>
        <v>10604000</v>
      </c>
      <c r="E14" s="218">
        <f>SUM(E7:E13)</f>
        <v>10604000</v>
      </c>
      <c r="F14" s="145">
        <f>SUM(F7:F13)</f>
        <v>10604000</v>
      </c>
    </row>
    <row r="15" spans="1:6" ht="13.5" thickBot="1">
      <c r="A15" s="146">
        <v>10</v>
      </c>
      <c r="B15" s="147" t="s">
        <v>459</v>
      </c>
      <c r="C15" s="219">
        <f>C14/2</f>
        <v>4707543.5</v>
      </c>
      <c r="D15" s="219">
        <f>D14/2</f>
        <v>5302000</v>
      </c>
      <c r="E15" s="219">
        <f>E14/2</f>
        <v>5302000</v>
      </c>
      <c r="F15" s="148">
        <f>F14/2</f>
        <v>5302000</v>
      </c>
    </row>
    <row r="16" spans="1:7" ht="12.75">
      <c r="A16" s="12"/>
      <c r="B16" s="13"/>
      <c r="C16" s="14"/>
      <c r="D16" s="12"/>
      <c r="E16" s="12"/>
      <c r="F16" s="12"/>
      <c r="G16" s="12"/>
    </row>
    <row r="17" spans="1:7" ht="12.75">
      <c r="A17" s="12"/>
      <c r="B17" s="13"/>
      <c r="C17" s="14"/>
      <c r="D17" s="12"/>
      <c r="E17" s="12"/>
      <c r="F17" s="12"/>
      <c r="G17" s="12"/>
    </row>
    <row r="18" spans="1:7" ht="12.75">
      <c r="A18" s="12"/>
      <c r="B18" s="13"/>
      <c r="C18" s="14"/>
      <c r="D18" s="12"/>
      <c r="E18" s="12"/>
      <c r="F18" s="12"/>
      <c r="G18" s="12"/>
    </row>
    <row r="19" spans="1:7" ht="13.5" thickBot="1">
      <c r="A19" s="12"/>
      <c r="B19" s="149" t="s">
        <v>46</v>
      </c>
      <c r="C19" s="12" t="s">
        <v>90</v>
      </c>
      <c r="D19" s="12" t="s">
        <v>69</v>
      </c>
      <c r="E19" s="12" t="s">
        <v>70</v>
      </c>
      <c r="F19" s="12" t="s">
        <v>96</v>
      </c>
      <c r="G19" s="12" t="s">
        <v>97</v>
      </c>
    </row>
    <row r="20" spans="1:7" ht="13.5" thickBot="1">
      <c r="A20" s="150">
        <v>11</v>
      </c>
      <c r="B20" s="151" t="s">
        <v>460</v>
      </c>
      <c r="C20" s="152">
        <v>2017</v>
      </c>
      <c r="D20" s="152">
        <v>2018</v>
      </c>
      <c r="E20" s="153">
        <v>2019</v>
      </c>
      <c r="F20" s="153">
        <v>2020</v>
      </c>
      <c r="G20" s="153">
        <v>2021</v>
      </c>
    </row>
    <row r="21" spans="1:7" ht="23.25" customHeight="1">
      <c r="A21" s="136">
        <v>12</v>
      </c>
      <c r="B21" s="154" t="s">
        <v>461</v>
      </c>
      <c r="C21" s="155"/>
      <c r="D21" s="19"/>
      <c r="E21" s="19"/>
      <c r="F21" s="19"/>
      <c r="G21" s="156"/>
    </row>
    <row r="22" spans="1:7" ht="12.75">
      <c r="A22" s="138">
        <v>13</v>
      </c>
      <c r="B22" s="154" t="s">
        <v>462</v>
      </c>
      <c r="C22" s="155"/>
      <c r="D22" s="19"/>
      <c r="E22" s="19"/>
      <c r="F22" s="19"/>
      <c r="G22" s="156"/>
    </row>
    <row r="23" spans="1:7" ht="12.75">
      <c r="A23" s="138">
        <v>14</v>
      </c>
      <c r="B23" s="154" t="s">
        <v>463</v>
      </c>
      <c r="C23" s="155"/>
      <c r="D23" s="19"/>
      <c r="E23" s="19"/>
      <c r="F23" s="19"/>
      <c r="G23" s="156"/>
    </row>
    <row r="24" spans="1:7" ht="18.75" customHeight="1">
      <c r="A24" s="138">
        <v>15</v>
      </c>
      <c r="B24" s="154" t="s">
        <v>464</v>
      </c>
      <c r="C24" s="155"/>
      <c r="D24" s="19"/>
      <c r="E24" s="19"/>
      <c r="F24" s="19"/>
      <c r="G24" s="156"/>
    </row>
    <row r="25" spans="1:7" ht="34.5" customHeight="1">
      <c r="A25" s="138">
        <v>16</v>
      </c>
      <c r="B25" s="154" t="s">
        <v>465</v>
      </c>
      <c r="C25" s="155"/>
      <c r="D25" s="19"/>
      <c r="E25" s="19"/>
      <c r="F25" s="19"/>
      <c r="G25" s="156"/>
    </row>
    <row r="26" spans="1:7" ht="39" customHeight="1">
      <c r="A26" s="138">
        <v>17</v>
      </c>
      <c r="B26" s="154" t="s">
        <v>466</v>
      </c>
      <c r="C26" s="155"/>
      <c r="D26" s="19"/>
      <c r="E26" s="19"/>
      <c r="F26" s="19"/>
      <c r="G26" s="156"/>
    </row>
    <row r="27" spans="1:7" ht="52.5" customHeight="1" thickBot="1">
      <c r="A27" s="157">
        <v>18</v>
      </c>
      <c r="B27" s="158" t="s">
        <v>467</v>
      </c>
      <c r="C27" s="159"/>
      <c r="D27" s="160"/>
      <c r="E27" s="160"/>
      <c r="F27" s="160"/>
      <c r="G27" s="161"/>
    </row>
    <row r="28" spans="1:7" ht="12.75">
      <c r="A28" s="162">
        <v>19</v>
      </c>
      <c r="B28" s="163" t="s">
        <v>49</v>
      </c>
      <c r="C28" s="164"/>
      <c r="D28" s="165"/>
      <c r="E28" s="165"/>
      <c r="F28" s="165"/>
      <c r="G28" s="166"/>
    </row>
    <row r="29" spans="1:7" ht="24" customHeight="1" thickBot="1">
      <c r="A29" s="167">
        <v>20</v>
      </c>
      <c r="B29" s="168" t="s">
        <v>468</v>
      </c>
      <c r="C29" s="169">
        <v>0</v>
      </c>
      <c r="D29" s="170">
        <v>0</v>
      </c>
      <c r="E29" s="170">
        <v>0</v>
      </c>
      <c r="F29" s="170">
        <v>0</v>
      </c>
      <c r="G29" s="171">
        <v>0</v>
      </c>
    </row>
    <row r="30" spans="1:7" ht="35.25" customHeight="1" thickBot="1">
      <c r="A30" s="172">
        <v>21</v>
      </c>
      <c r="B30" s="173" t="s">
        <v>469</v>
      </c>
      <c r="C30" s="174">
        <f>C15</f>
        <v>4707543.5</v>
      </c>
      <c r="D30" s="175"/>
      <c r="E30" s="175"/>
      <c r="F30" s="175"/>
      <c r="G30" s="176"/>
    </row>
    <row r="31" ht="12.75">
      <c r="A31" s="12"/>
    </row>
    <row r="32" ht="12.75">
      <c r="A32" s="12"/>
    </row>
    <row r="33" spans="1:6" ht="13.5" thickBot="1">
      <c r="A33" s="12"/>
      <c r="B33" t="s">
        <v>46</v>
      </c>
      <c r="C33" t="s">
        <v>90</v>
      </c>
      <c r="D33" t="s">
        <v>69</v>
      </c>
      <c r="E33" t="s">
        <v>70</v>
      </c>
      <c r="F33" t="s">
        <v>96</v>
      </c>
    </row>
    <row r="34" spans="1:6" ht="12.75">
      <c r="A34" s="162">
        <v>22</v>
      </c>
      <c r="B34" s="249" t="s">
        <v>470</v>
      </c>
      <c r="C34" s="250"/>
      <c r="D34" s="250"/>
      <c r="E34" s="250"/>
      <c r="F34" s="251"/>
    </row>
    <row r="35" spans="1:6" ht="12.75">
      <c r="A35" s="177">
        <v>23</v>
      </c>
      <c r="B35" s="178" t="s">
        <v>471</v>
      </c>
      <c r="C35" s="8" t="s">
        <v>472</v>
      </c>
      <c r="D35" s="8"/>
      <c r="E35" s="8"/>
      <c r="F35" s="179"/>
    </row>
    <row r="36" spans="1:6" ht="12.75">
      <c r="A36" s="177">
        <v>24</v>
      </c>
      <c r="B36" s="178" t="s">
        <v>473</v>
      </c>
      <c r="C36" s="8"/>
      <c r="D36" s="8"/>
      <c r="E36" s="8"/>
      <c r="F36" s="179"/>
    </row>
    <row r="37" spans="1:6" ht="12.75">
      <c r="A37" s="177">
        <v>25</v>
      </c>
      <c r="B37" s="178" t="s">
        <v>474</v>
      </c>
      <c r="C37" s="8"/>
      <c r="D37" s="8"/>
      <c r="E37" s="8"/>
      <c r="F37" s="179"/>
    </row>
    <row r="38" spans="1:6" ht="13.5" thickBot="1">
      <c r="A38" s="167">
        <v>26</v>
      </c>
      <c r="B38" s="180" t="s">
        <v>49</v>
      </c>
      <c r="C38" s="181"/>
      <c r="D38" s="181"/>
      <c r="E38" s="181"/>
      <c r="F38" s="182"/>
    </row>
    <row r="39" spans="1:7" ht="12.75">
      <c r="A39" s="12"/>
      <c r="B39" s="12"/>
      <c r="C39" s="12"/>
      <c r="D39" s="12"/>
      <c r="E39" s="12"/>
      <c r="F39" s="12"/>
      <c r="G39" s="12"/>
    </row>
  </sheetData>
  <sheetProtection/>
  <mergeCells count="2">
    <mergeCell ref="B4:F4"/>
    <mergeCell ref="B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6.140625" style="0" customWidth="1"/>
  </cols>
  <sheetData>
    <row r="1" ht="12.75">
      <c r="B1" s="4" t="s">
        <v>726</v>
      </c>
    </row>
    <row r="2" ht="12.75">
      <c r="B2" t="s">
        <v>382</v>
      </c>
    </row>
    <row r="3" ht="12.75">
      <c r="B3" s="120" t="s">
        <v>475</v>
      </c>
    </row>
    <row r="4" spans="2:4" ht="12.75">
      <c r="B4" s="120" t="s">
        <v>46</v>
      </c>
      <c r="C4" t="s">
        <v>90</v>
      </c>
      <c r="D4" t="s">
        <v>69</v>
      </c>
    </row>
    <row r="6" spans="1:4" ht="12.75">
      <c r="A6" s="8" t="s">
        <v>476</v>
      </c>
      <c r="B6" s="8" t="s">
        <v>0</v>
      </c>
      <c r="C6" s="8" t="s">
        <v>477</v>
      </c>
      <c r="D6" s="8" t="s">
        <v>424</v>
      </c>
    </row>
    <row r="7" spans="1:4" ht="12.75">
      <c r="A7" s="8">
        <v>1</v>
      </c>
      <c r="B7" s="183" t="s">
        <v>478</v>
      </c>
      <c r="C7" s="8"/>
      <c r="D7" s="8"/>
    </row>
    <row r="8" spans="1:4" ht="12.75">
      <c r="A8" s="8">
        <v>2</v>
      </c>
      <c r="B8" s="183" t="s">
        <v>479</v>
      </c>
      <c r="C8" s="8"/>
      <c r="D8" s="8"/>
    </row>
    <row r="9" spans="1:4" ht="12.75">
      <c r="A9" s="8">
        <v>3</v>
      </c>
      <c r="B9" s="183" t="s">
        <v>480</v>
      </c>
      <c r="C9" s="8"/>
      <c r="D9" s="8"/>
    </row>
    <row r="10" spans="1:4" ht="12.75">
      <c r="A10" s="8">
        <v>4</v>
      </c>
      <c r="B10" s="183" t="s">
        <v>481</v>
      </c>
      <c r="C10" s="8"/>
      <c r="D10" s="8"/>
    </row>
    <row r="11" spans="1:4" ht="12.75">
      <c r="A11" s="8">
        <v>5</v>
      </c>
      <c r="B11" s="183" t="s">
        <v>482</v>
      </c>
      <c r="C11" s="8"/>
      <c r="D11" s="8"/>
    </row>
    <row r="12" spans="1:4" ht="12.75">
      <c r="A12" s="8">
        <v>6</v>
      </c>
      <c r="B12" s="183" t="s">
        <v>483</v>
      </c>
      <c r="C12" s="8"/>
      <c r="D12" s="8"/>
    </row>
    <row r="13" spans="1:4" ht="12.75">
      <c r="A13" s="8">
        <v>7</v>
      </c>
      <c r="B13" s="8" t="s">
        <v>484</v>
      </c>
      <c r="C13" s="8"/>
      <c r="D13" s="8"/>
    </row>
    <row r="14" spans="1:4" ht="12.75">
      <c r="A14" s="8">
        <v>8</v>
      </c>
      <c r="B14" s="9" t="s">
        <v>44</v>
      </c>
      <c r="C14" s="9"/>
      <c r="D14" s="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1" sqref="B1"/>
    </sheetView>
  </sheetViews>
  <sheetFormatPr defaultColWidth="9.140625" defaultRowHeight="12.75"/>
  <cols>
    <col min="2" max="2" width="68.421875" style="0" customWidth="1"/>
    <col min="3" max="3" width="18.7109375" style="0" customWidth="1"/>
    <col min="4" max="4" width="19.140625" style="0" customWidth="1"/>
    <col min="5" max="5" width="15.00390625" style="0" customWidth="1"/>
  </cols>
  <sheetData>
    <row r="1" ht="12.75">
      <c r="B1" s="1" t="s">
        <v>727</v>
      </c>
    </row>
    <row r="2" ht="12.75">
      <c r="B2" t="s">
        <v>382</v>
      </c>
    </row>
    <row r="3" ht="12.75">
      <c r="B3" s="5" t="s">
        <v>395</v>
      </c>
    </row>
    <row r="4" spans="1:5" ht="12.75">
      <c r="A4" s="8" t="s">
        <v>396</v>
      </c>
      <c r="B4" s="11" t="s">
        <v>46</v>
      </c>
      <c r="C4" s="8" t="s">
        <v>90</v>
      </c>
      <c r="D4" s="11" t="s">
        <v>91</v>
      </c>
      <c r="E4" s="11" t="s">
        <v>389</v>
      </c>
    </row>
    <row r="5" spans="1:5" ht="12.75">
      <c r="A5" s="8">
        <v>1</v>
      </c>
      <c r="B5" s="9" t="s">
        <v>0</v>
      </c>
      <c r="C5" s="118" t="s">
        <v>397</v>
      </c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>
        <v>2</v>
      </c>
      <c r="B7" s="9" t="s">
        <v>398</v>
      </c>
      <c r="C7" s="117" t="s">
        <v>399</v>
      </c>
      <c r="D7" s="134" t="s">
        <v>388</v>
      </c>
      <c r="E7" s="134" t="s">
        <v>431</v>
      </c>
    </row>
    <row r="8" spans="1:5" ht="12.75">
      <c r="A8" s="8">
        <v>3</v>
      </c>
      <c r="B8" s="9" t="s">
        <v>400</v>
      </c>
      <c r="C8" s="94"/>
      <c r="D8" s="8"/>
      <c r="E8" s="8"/>
    </row>
    <row r="9" spans="1:5" ht="12.75">
      <c r="A9" s="8">
        <v>4</v>
      </c>
      <c r="B9" s="8" t="s">
        <v>401</v>
      </c>
      <c r="C9" s="94">
        <v>52450</v>
      </c>
      <c r="D9" s="8">
        <v>39336</v>
      </c>
      <c r="E9" s="8">
        <v>39336</v>
      </c>
    </row>
    <row r="10" spans="1:5" ht="12.75">
      <c r="A10" s="8">
        <v>5</v>
      </c>
      <c r="B10" s="8" t="s">
        <v>402</v>
      </c>
      <c r="C10" s="94">
        <v>50540</v>
      </c>
      <c r="D10" s="8">
        <v>52440</v>
      </c>
      <c r="E10" s="8">
        <v>52440</v>
      </c>
    </row>
    <row r="11" spans="1:5" ht="12.75">
      <c r="A11" s="8">
        <v>6</v>
      </c>
      <c r="B11" s="8" t="s">
        <v>403</v>
      </c>
      <c r="C11" s="94">
        <v>13420</v>
      </c>
      <c r="D11" s="8">
        <v>13475</v>
      </c>
      <c r="E11" s="8">
        <v>13475</v>
      </c>
    </row>
    <row r="12" spans="1:5" ht="12.75">
      <c r="A12" s="8">
        <v>7</v>
      </c>
      <c r="B12" s="8" t="s">
        <v>404</v>
      </c>
      <c r="C12" s="94">
        <v>175056</v>
      </c>
      <c r="D12" s="8">
        <v>175056</v>
      </c>
      <c r="E12" s="8">
        <v>175056</v>
      </c>
    </row>
    <row r="13" spans="1:5" ht="12.75">
      <c r="A13" s="8">
        <v>8</v>
      </c>
      <c r="B13" s="46" t="s">
        <v>405</v>
      </c>
      <c r="C13" s="119">
        <v>17887840</v>
      </c>
      <c r="D13" s="8">
        <v>19002571</v>
      </c>
      <c r="E13" s="8">
        <v>19002571</v>
      </c>
    </row>
    <row r="14" spans="1:5" ht="12.75">
      <c r="A14" s="8">
        <v>9</v>
      </c>
      <c r="B14" s="19" t="s">
        <v>406</v>
      </c>
      <c r="C14" s="94">
        <v>55829</v>
      </c>
      <c r="D14" s="8">
        <v>68943</v>
      </c>
      <c r="E14" s="8">
        <v>68943</v>
      </c>
    </row>
    <row r="15" spans="1:5" ht="12.75">
      <c r="A15" s="8">
        <v>10</v>
      </c>
      <c r="B15" s="62" t="s">
        <v>414</v>
      </c>
      <c r="C15" s="8">
        <v>9125</v>
      </c>
      <c r="D15" s="8"/>
      <c r="E15" s="8"/>
    </row>
    <row r="16" spans="1:5" ht="12.75">
      <c r="A16" s="8">
        <v>11</v>
      </c>
      <c r="B16" s="62" t="s">
        <v>710</v>
      </c>
      <c r="C16" s="94"/>
      <c r="D16" s="8">
        <v>50000</v>
      </c>
      <c r="E16" s="8">
        <v>50000</v>
      </c>
    </row>
    <row r="17" spans="1:5" ht="12.75">
      <c r="A17" s="8">
        <v>12</v>
      </c>
      <c r="B17" s="62" t="s">
        <v>711</v>
      </c>
      <c r="C17" s="94"/>
      <c r="D17" s="8">
        <v>327302</v>
      </c>
      <c r="E17" s="8">
        <v>327302</v>
      </c>
    </row>
    <row r="18" spans="1:5" ht="12.75">
      <c r="A18" s="8"/>
      <c r="B18" s="19"/>
      <c r="C18" s="94"/>
      <c r="D18" s="8"/>
      <c r="E18" s="8"/>
    </row>
    <row r="19" spans="1:5" ht="12.75">
      <c r="A19" s="8"/>
      <c r="B19" s="19"/>
      <c r="C19" s="94"/>
      <c r="D19" s="8"/>
      <c r="E19" s="8"/>
    </row>
    <row r="20" spans="1:5" ht="12.75">
      <c r="A20" s="8">
        <v>12</v>
      </c>
      <c r="B20" s="9" t="s">
        <v>49</v>
      </c>
      <c r="C20" s="95">
        <f>SUM(C9:C19)</f>
        <v>18244260</v>
      </c>
      <c r="D20" s="95">
        <f>SUM(D9:D19)</f>
        <v>19729123</v>
      </c>
      <c r="E20" s="95">
        <f>SUM(E9:E19)</f>
        <v>19729123</v>
      </c>
    </row>
    <row r="21" spans="1:5" ht="12.75">
      <c r="A21" s="8"/>
      <c r="B21" s="8"/>
      <c r="C21" s="94"/>
      <c r="D21" s="8"/>
      <c r="E21" s="8"/>
    </row>
    <row r="22" spans="1:5" ht="12.75">
      <c r="A22" s="8">
        <v>13</v>
      </c>
      <c r="B22" s="9" t="s">
        <v>407</v>
      </c>
      <c r="C22" s="94"/>
      <c r="D22" s="8"/>
      <c r="E22" s="8"/>
    </row>
    <row r="23" spans="1:5" ht="12.75">
      <c r="A23" s="8"/>
      <c r="B23" s="9"/>
      <c r="C23" s="94"/>
      <c r="D23" s="8"/>
      <c r="E23" s="8"/>
    </row>
    <row r="24" spans="1:5" ht="12.75">
      <c r="A24" s="8">
        <v>14</v>
      </c>
      <c r="B24" t="s">
        <v>408</v>
      </c>
      <c r="C24" s="94">
        <v>15260</v>
      </c>
      <c r="D24" s="8">
        <v>17150</v>
      </c>
      <c r="E24" s="8">
        <v>17150</v>
      </c>
    </row>
    <row r="25" spans="1:5" ht="12.75">
      <c r="A25" s="8">
        <v>15</v>
      </c>
      <c r="B25" s="8" t="s">
        <v>409</v>
      </c>
      <c r="C25" s="94">
        <v>14940</v>
      </c>
      <c r="D25" s="8">
        <v>14700</v>
      </c>
      <c r="E25" s="8">
        <v>14700</v>
      </c>
    </row>
    <row r="26" spans="1:5" ht="12.75">
      <c r="A26" s="8">
        <v>16</v>
      </c>
      <c r="B26" s="8" t="s">
        <v>410</v>
      </c>
      <c r="C26" s="94"/>
      <c r="D26" s="8"/>
      <c r="E26" s="8"/>
    </row>
    <row r="27" spans="1:5" ht="12.75">
      <c r="A27" s="8">
        <v>17</v>
      </c>
      <c r="B27" s="8" t="s">
        <v>411</v>
      </c>
      <c r="C27" s="94">
        <v>1000</v>
      </c>
      <c r="D27" s="8">
        <v>1000</v>
      </c>
      <c r="E27" s="8">
        <v>1000</v>
      </c>
    </row>
    <row r="28" spans="1:5" ht="12.75">
      <c r="A28" s="8">
        <v>18</v>
      </c>
      <c r="B28" s="8" t="s">
        <v>412</v>
      </c>
      <c r="C28" s="94">
        <v>300000</v>
      </c>
      <c r="D28" s="8">
        <v>300000</v>
      </c>
      <c r="E28" s="8">
        <v>300000</v>
      </c>
    </row>
    <row r="29" spans="1:5" ht="12.75">
      <c r="A29" s="8">
        <v>19</v>
      </c>
      <c r="B29" s="11" t="s">
        <v>712</v>
      </c>
      <c r="C29" s="94"/>
      <c r="D29" s="8">
        <v>634366</v>
      </c>
      <c r="E29" s="8">
        <v>634366</v>
      </c>
    </row>
    <row r="30" spans="1:5" ht="12.75">
      <c r="A30" s="8"/>
      <c r="B30" s="11" t="s">
        <v>383</v>
      </c>
      <c r="C30" s="8"/>
      <c r="D30" s="8"/>
      <c r="E30" s="8"/>
    </row>
    <row r="31" spans="1:5" ht="12.75">
      <c r="A31" s="8"/>
      <c r="B31" s="8"/>
      <c r="C31" s="94"/>
      <c r="D31" s="8"/>
      <c r="E31" s="8"/>
    </row>
    <row r="32" spans="1:5" ht="12.75">
      <c r="A32" s="8">
        <v>20</v>
      </c>
      <c r="B32" s="9" t="s">
        <v>49</v>
      </c>
      <c r="C32" s="95">
        <f>SUM(C24:C31)</f>
        <v>331200</v>
      </c>
      <c r="D32" s="95">
        <f>SUM(D24:D31)</f>
        <v>967216</v>
      </c>
      <c r="E32" s="95">
        <f>SUM(E24:E31)</f>
        <v>967216</v>
      </c>
    </row>
    <row r="33" spans="1:5" ht="12.75">
      <c r="A33" s="8">
        <v>21</v>
      </c>
      <c r="B33" s="9" t="s">
        <v>413</v>
      </c>
      <c r="C33" s="95">
        <f>C20+C32</f>
        <v>18575460</v>
      </c>
      <c r="D33" s="95">
        <f>D20+D32</f>
        <v>20696339</v>
      </c>
      <c r="E33" s="95">
        <f>E20+E32</f>
        <v>20696339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63.140625" style="0" customWidth="1"/>
    <col min="3" max="3" width="16.140625" style="0" customWidth="1"/>
  </cols>
  <sheetData>
    <row r="1" ht="12.75">
      <c r="B1" s="1" t="s">
        <v>728</v>
      </c>
    </row>
    <row r="2" spans="1:3" ht="12.75">
      <c r="A2" s="252" t="s">
        <v>485</v>
      </c>
      <c r="B2" s="252"/>
      <c r="C2" s="252"/>
    </row>
    <row r="3" spans="1:3" ht="12.75">
      <c r="A3" s="184"/>
      <c r="B3" s="126"/>
      <c r="C3" s="126"/>
    </row>
    <row r="4" spans="1:3" ht="12.75">
      <c r="A4" s="253" t="s">
        <v>673</v>
      </c>
      <c r="B4" s="253"/>
      <c r="C4" s="253"/>
    </row>
    <row r="5" spans="1:3" ht="12.75">
      <c r="A5" s="185" t="s">
        <v>486</v>
      </c>
      <c r="B5" s="185" t="s">
        <v>65</v>
      </c>
      <c r="C5" s="185" t="s">
        <v>66</v>
      </c>
    </row>
    <row r="6" spans="1:3" ht="12.75">
      <c r="A6" s="185">
        <v>0</v>
      </c>
      <c r="B6" s="87" t="s">
        <v>0</v>
      </c>
      <c r="C6" s="134" t="s">
        <v>487</v>
      </c>
    </row>
    <row r="7" spans="1:3" ht="12.75">
      <c r="A7" s="185">
        <v>1</v>
      </c>
      <c r="B7" s="8" t="s">
        <v>488</v>
      </c>
      <c r="C7" s="111">
        <v>73627908</v>
      </c>
    </row>
    <row r="8" spans="1:3" ht="12.75">
      <c r="A8" s="185">
        <v>2</v>
      </c>
      <c r="B8" s="11" t="s">
        <v>489</v>
      </c>
      <c r="C8" s="108">
        <v>73080068</v>
      </c>
    </row>
    <row r="9" spans="1:3" ht="12.75">
      <c r="A9" s="185">
        <v>3</v>
      </c>
      <c r="B9" s="11" t="s">
        <v>490</v>
      </c>
      <c r="C9" s="108">
        <f>C7-C8</f>
        <v>547840</v>
      </c>
    </row>
    <row r="10" spans="1:3" ht="12.75">
      <c r="A10" s="185">
        <v>4</v>
      </c>
      <c r="B10" s="11" t="s">
        <v>491</v>
      </c>
      <c r="C10" s="108">
        <v>12497554</v>
      </c>
    </row>
    <row r="11" spans="1:3" ht="12.75">
      <c r="A11" s="185">
        <v>5</v>
      </c>
      <c r="B11" s="11" t="s">
        <v>492</v>
      </c>
      <c r="C11" s="108">
        <v>1011208</v>
      </c>
    </row>
    <row r="12" spans="1:3" ht="12.75">
      <c r="A12" s="185">
        <v>6</v>
      </c>
      <c r="B12" s="11" t="s">
        <v>493</v>
      </c>
      <c r="C12" s="108">
        <f>C10-C11</f>
        <v>11486346</v>
      </c>
    </row>
    <row r="13" spans="1:3" ht="12.75">
      <c r="A13" s="185">
        <v>7</v>
      </c>
      <c r="B13" s="9" t="s">
        <v>494</v>
      </c>
      <c r="C13" s="107">
        <f>+C9+C12</f>
        <v>12034186</v>
      </c>
    </row>
    <row r="14" spans="1:3" ht="12.75">
      <c r="A14" s="185">
        <v>8</v>
      </c>
      <c r="B14" s="11" t="s">
        <v>495</v>
      </c>
      <c r="C14" s="108"/>
    </row>
    <row r="15" spans="1:3" ht="12.75">
      <c r="A15" s="185">
        <v>9</v>
      </c>
      <c r="B15" s="11" t="s">
        <v>496</v>
      </c>
      <c r="C15" s="108"/>
    </row>
    <row r="16" spans="1:3" ht="12.75">
      <c r="A16" s="185">
        <v>10</v>
      </c>
      <c r="B16" s="11" t="s">
        <v>497</v>
      </c>
      <c r="C16" s="108">
        <f>+C14-C15</f>
        <v>0</v>
      </c>
    </row>
    <row r="17" spans="1:3" ht="12.75">
      <c r="A17" s="185">
        <v>11</v>
      </c>
      <c r="B17" s="11" t="s">
        <v>498</v>
      </c>
      <c r="C17" s="108"/>
    </row>
    <row r="18" spans="1:3" ht="12.75">
      <c r="A18" s="185">
        <v>12</v>
      </c>
      <c r="B18" s="11" t="s">
        <v>499</v>
      </c>
      <c r="C18" s="108"/>
    </row>
    <row r="19" spans="1:3" ht="12.75">
      <c r="A19" s="185">
        <v>13</v>
      </c>
      <c r="B19" s="11" t="s">
        <v>500</v>
      </c>
      <c r="C19" s="108">
        <f>+C17-C18</f>
        <v>0</v>
      </c>
    </row>
    <row r="20" spans="1:3" ht="12.75">
      <c r="A20" s="185">
        <v>14</v>
      </c>
      <c r="B20" s="9" t="s">
        <v>501</v>
      </c>
      <c r="C20" s="107">
        <f>+C16+C19</f>
        <v>0</v>
      </c>
    </row>
    <row r="21" spans="1:3" ht="12.75">
      <c r="A21" s="185">
        <v>15</v>
      </c>
      <c r="B21" s="9" t="s">
        <v>502</v>
      </c>
      <c r="C21" s="107">
        <f>+C13+C20</f>
        <v>12034186</v>
      </c>
    </row>
    <row r="22" spans="1:3" ht="12.75">
      <c r="A22" s="185">
        <v>16</v>
      </c>
      <c r="B22" s="11" t="s">
        <v>503</v>
      </c>
      <c r="C22" s="108"/>
    </row>
    <row r="23" spans="1:3" ht="12.75">
      <c r="A23" s="185">
        <v>17</v>
      </c>
      <c r="B23" s="11" t="s">
        <v>504</v>
      </c>
      <c r="C23" s="108">
        <f>+C13-C22</f>
        <v>12034186</v>
      </c>
    </row>
    <row r="24" spans="1:3" ht="12.75">
      <c r="A24" s="185">
        <v>18</v>
      </c>
      <c r="B24" s="11" t="s">
        <v>505</v>
      </c>
      <c r="C24" s="108">
        <f>+C20*0.1</f>
        <v>0</v>
      </c>
    </row>
    <row r="25" spans="1:3" ht="12.75">
      <c r="A25" s="185">
        <v>19</v>
      </c>
      <c r="B25" s="11" t="s">
        <v>506</v>
      </c>
      <c r="C25" s="108">
        <f>+C20-C24</f>
        <v>0</v>
      </c>
    </row>
  </sheetData>
  <sheetProtection/>
  <mergeCells count="2">
    <mergeCell ref="A2:C2"/>
    <mergeCell ref="A4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C1" sqref="C1"/>
    </sheetView>
  </sheetViews>
  <sheetFormatPr defaultColWidth="9.140625" defaultRowHeight="12.75"/>
  <cols>
    <col min="3" max="3" width="70.8515625" style="0" customWidth="1"/>
    <col min="4" max="4" width="15.8515625" style="0" customWidth="1"/>
    <col min="5" max="5" width="16.7109375" style="0" customWidth="1"/>
  </cols>
  <sheetData>
    <row r="1" spans="1:3" ht="12.75">
      <c r="A1" s="186"/>
      <c r="B1" s="127" t="s">
        <v>507</v>
      </c>
      <c r="C1" s="1" t="s">
        <v>729</v>
      </c>
    </row>
    <row r="2" spans="1:2" ht="12.75">
      <c r="A2" s="186"/>
      <c r="B2" s="4"/>
    </row>
    <row r="3" spans="1:5" ht="12.75">
      <c r="A3" s="186"/>
      <c r="B3" s="254" t="s">
        <v>508</v>
      </c>
      <c r="C3" s="254"/>
      <c r="D3" s="254"/>
      <c r="E3" s="254"/>
    </row>
    <row r="4" spans="1:5" ht="12.75">
      <c r="A4" s="186"/>
      <c r="B4" s="187"/>
      <c r="D4" s="253" t="s">
        <v>673</v>
      </c>
      <c r="E4" s="253"/>
    </row>
    <row r="5" spans="1:5" ht="13.5" thickBot="1">
      <c r="A5" s="185" t="s">
        <v>46</v>
      </c>
      <c r="B5" s="185" t="s">
        <v>90</v>
      </c>
      <c r="C5" s="185" t="s">
        <v>69</v>
      </c>
      <c r="D5" s="188" t="s">
        <v>70</v>
      </c>
      <c r="E5" s="188" t="s">
        <v>96</v>
      </c>
    </row>
    <row r="6" spans="1:5" ht="12.75">
      <c r="A6" s="185">
        <v>1</v>
      </c>
      <c r="B6" s="255" t="s">
        <v>509</v>
      </c>
      <c r="C6" s="257" t="s">
        <v>0</v>
      </c>
      <c r="D6" s="259" t="s">
        <v>487</v>
      </c>
      <c r="E6" s="260"/>
    </row>
    <row r="7" spans="1:5" ht="25.5">
      <c r="A7" s="189">
        <v>2</v>
      </c>
      <c r="B7" s="256"/>
      <c r="C7" s="258"/>
      <c r="D7" s="190" t="s">
        <v>714</v>
      </c>
      <c r="E7" s="191" t="s">
        <v>715</v>
      </c>
    </row>
    <row r="8" spans="1:5" ht="12.75">
      <c r="A8" s="185">
        <v>3</v>
      </c>
      <c r="B8" s="192" t="s">
        <v>510</v>
      </c>
      <c r="C8" s="36" t="s">
        <v>511</v>
      </c>
      <c r="D8" s="193"/>
      <c r="E8" s="194"/>
    </row>
    <row r="9" spans="1:5" ht="12.75">
      <c r="A9" s="189">
        <v>4</v>
      </c>
      <c r="B9" s="192" t="s">
        <v>512</v>
      </c>
      <c r="C9" s="36" t="s">
        <v>513</v>
      </c>
      <c r="D9" s="193"/>
      <c r="E9" s="194">
        <v>755000</v>
      </c>
    </row>
    <row r="10" spans="1:5" ht="12.75">
      <c r="A10" s="185">
        <v>5</v>
      </c>
      <c r="B10" s="192" t="s">
        <v>514</v>
      </c>
      <c r="C10" s="36" t="s">
        <v>515</v>
      </c>
      <c r="D10" s="193"/>
      <c r="E10" s="194"/>
    </row>
    <row r="11" spans="1:5" ht="12.75">
      <c r="A11" s="189">
        <v>6</v>
      </c>
      <c r="B11" s="192" t="s">
        <v>516</v>
      </c>
      <c r="C11" s="36" t="s">
        <v>517</v>
      </c>
      <c r="D11" s="193">
        <v>0</v>
      </c>
      <c r="E11" s="194">
        <v>755000</v>
      </c>
    </row>
    <row r="12" spans="1:5" ht="12.75">
      <c r="A12" s="185">
        <v>7</v>
      </c>
      <c r="B12" s="192" t="s">
        <v>518</v>
      </c>
      <c r="C12" s="45" t="s">
        <v>519</v>
      </c>
      <c r="D12" s="193">
        <v>80283760</v>
      </c>
      <c r="E12" s="194">
        <v>80488170</v>
      </c>
    </row>
    <row r="13" spans="1:5" ht="12.75">
      <c r="A13" s="189">
        <v>8</v>
      </c>
      <c r="B13" s="192" t="s">
        <v>520</v>
      </c>
      <c r="C13" s="45" t="s">
        <v>521</v>
      </c>
      <c r="D13" s="193">
        <v>10411228</v>
      </c>
      <c r="E13" s="194">
        <v>62949464</v>
      </c>
    </row>
    <row r="14" spans="1:5" ht="12.75">
      <c r="A14" s="185">
        <v>9</v>
      </c>
      <c r="B14" s="192" t="s">
        <v>522</v>
      </c>
      <c r="C14" s="45" t="s">
        <v>523</v>
      </c>
      <c r="D14" s="193">
        <v>9420167</v>
      </c>
      <c r="E14" s="194">
        <v>12058897</v>
      </c>
    </row>
    <row r="15" spans="1:5" ht="12.75">
      <c r="A15" s="189">
        <v>10</v>
      </c>
      <c r="B15" s="192" t="s">
        <v>524</v>
      </c>
      <c r="C15" s="45" t="s">
        <v>525</v>
      </c>
      <c r="D15" s="193">
        <f>D12+D13+D14</f>
        <v>100115155</v>
      </c>
      <c r="E15" s="193">
        <f>E12+E13+E14</f>
        <v>155496531</v>
      </c>
    </row>
    <row r="16" spans="1:5" ht="12.75">
      <c r="A16" s="185">
        <v>11</v>
      </c>
      <c r="B16" s="192" t="s">
        <v>526</v>
      </c>
      <c r="C16" s="45" t="s">
        <v>527</v>
      </c>
      <c r="D16" s="193">
        <v>4018424</v>
      </c>
      <c r="E16" s="194">
        <v>4018424</v>
      </c>
    </row>
    <row r="17" spans="1:5" ht="12.75">
      <c r="A17" s="189">
        <v>12</v>
      </c>
      <c r="B17" s="192" t="s">
        <v>528</v>
      </c>
      <c r="C17" s="45" t="s">
        <v>529</v>
      </c>
      <c r="D17" s="193"/>
      <c r="E17" s="194"/>
    </row>
    <row r="18" spans="1:5" ht="12.75">
      <c r="A18" s="185">
        <v>13</v>
      </c>
      <c r="B18" s="192" t="s">
        <v>530</v>
      </c>
      <c r="C18" s="45" t="s">
        <v>531</v>
      </c>
      <c r="D18" s="193">
        <v>1392020</v>
      </c>
      <c r="E18" s="194">
        <v>1089357</v>
      </c>
    </row>
    <row r="19" spans="1:5" ht="12.75">
      <c r="A19" s="189">
        <v>14</v>
      </c>
      <c r="B19" s="192" t="s">
        <v>532</v>
      </c>
      <c r="C19" s="45" t="s">
        <v>533</v>
      </c>
      <c r="D19" s="193">
        <f>D16+D17+D18</f>
        <v>5410444</v>
      </c>
      <c r="E19" s="193">
        <f>E16+E17+E18</f>
        <v>5107781</v>
      </c>
    </row>
    <row r="20" spans="1:5" ht="12.75">
      <c r="A20" s="185">
        <v>15</v>
      </c>
      <c r="B20" s="192" t="s">
        <v>534</v>
      </c>
      <c r="C20" s="36" t="s">
        <v>535</v>
      </c>
      <c r="D20" s="193"/>
      <c r="E20" s="194"/>
    </row>
    <row r="21" spans="1:5" ht="12.75">
      <c r="A21" s="189">
        <v>16</v>
      </c>
      <c r="B21" s="192" t="s">
        <v>536</v>
      </c>
      <c r="C21" s="36" t="s">
        <v>537</v>
      </c>
      <c r="D21" s="193">
        <v>0</v>
      </c>
      <c r="E21" s="194">
        <v>6572251</v>
      </c>
    </row>
    <row r="22" spans="1:5" ht="12.75">
      <c r="A22" s="185">
        <v>17</v>
      </c>
      <c r="B22" s="192" t="s">
        <v>538</v>
      </c>
      <c r="C22" s="36" t="s">
        <v>539</v>
      </c>
      <c r="D22" s="193"/>
      <c r="E22" s="194"/>
    </row>
    <row r="23" spans="1:5" ht="12.75">
      <c r="A23" s="189">
        <v>18</v>
      </c>
      <c r="B23" s="192" t="s">
        <v>540</v>
      </c>
      <c r="C23" s="36" t="s">
        <v>541</v>
      </c>
      <c r="D23" s="193">
        <f>D15+D19+D21</f>
        <v>105525599</v>
      </c>
      <c r="E23" s="193">
        <f>E15+E19+E21</f>
        <v>167176563</v>
      </c>
    </row>
    <row r="24" spans="1:5" ht="12.75">
      <c r="A24" s="185">
        <v>19</v>
      </c>
      <c r="B24" s="192" t="s">
        <v>542</v>
      </c>
      <c r="C24" s="36" t="s">
        <v>543</v>
      </c>
      <c r="D24" s="193"/>
      <c r="E24" s="194"/>
    </row>
    <row r="25" spans="1:5" ht="12.75">
      <c r="A25" s="189">
        <v>20</v>
      </c>
      <c r="B25" s="192" t="s">
        <v>544</v>
      </c>
      <c r="C25" s="36" t="s">
        <v>545</v>
      </c>
      <c r="D25" s="193"/>
      <c r="E25" s="194"/>
    </row>
    <row r="26" spans="1:5" ht="12.75">
      <c r="A26" s="185">
        <v>21</v>
      </c>
      <c r="B26" s="192" t="s">
        <v>546</v>
      </c>
      <c r="C26" s="36" t="s">
        <v>547</v>
      </c>
      <c r="D26" s="193"/>
      <c r="E26" s="194"/>
    </row>
    <row r="27" spans="1:5" ht="12.75">
      <c r="A27" s="189">
        <v>22</v>
      </c>
      <c r="B27" s="192" t="s">
        <v>548</v>
      </c>
      <c r="C27" s="36" t="s">
        <v>549</v>
      </c>
      <c r="D27" s="193"/>
      <c r="E27" s="193"/>
    </row>
    <row r="28" spans="1:5" ht="12.75">
      <c r="A28" s="185">
        <v>23</v>
      </c>
      <c r="B28" s="192" t="s">
        <v>550</v>
      </c>
      <c r="C28" s="36" t="s">
        <v>551</v>
      </c>
      <c r="D28" s="193">
        <v>129343930</v>
      </c>
      <c r="E28" s="194">
        <v>129192241</v>
      </c>
    </row>
    <row r="29" spans="1:5" ht="12.75">
      <c r="A29" s="189">
        <v>24</v>
      </c>
      <c r="B29" s="192" t="s">
        <v>552</v>
      </c>
      <c r="C29" s="36" t="s">
        <v>553</v>
      </c>
      <c r="D29" s="193"/>
      <c r="E29" s="194"/>
    </row>
    <row r="30" spans="1:5" ht="12.75">
      <c r="A30" s="185">
        <v>25</v>
      </c>
      <c r="B30" s="192" t="s">
        <v>554</v>
      </c>
      <c r="C30" s="36" t="s">
        <v>555</v>
      </c>
      <c r="D30" s="193">
        <v>0</v>
      </c>
      <c r="E30" s="194">
        <v>0</v>
      </c>
    </row>
    <row r="31" spans="1:5" ht="12.75">
      <c r="A31" s="189">
        <v>26</v>
      </c>
      <c r="B31" s="192" t="s">
        <v>556</v>
      </c>
      <c r="C31" s="36" t="s">
        <v>557</v>
      </c>
      <c r="D31" s="193">
        <f>D23+D28</f>
        <v>234869529</v>
      </c>
      <c r="E31" s="193">
        <f>E23+E27+E28+E9</f>
        <v>297123804</v>
      </c>
    </row>
    <row r="32" spans="1:5" ht="12.75">
      <c r="A32" s="185">
        <v>27</v>
      </c>
      <c r="B32" s="192" t="s">
        <v>558</v>
      </c>
      <c r="C32" s="36" t="s">
        <v>559</v>
      </c>
      <c r="D32" s="193"/>
      <c r="E32" s="194"/>
    </row>
    <row r="33" spans="1:5" ht="12.75">
      <c r="A33" s="189">
        <v>28</v>
      </c>
      <c r="B33" s="192" t="s">
        <v>560</v>
      </c>
      <c r="C33" s="36" t="s">
        <v>561</v>
      </c>
      <c r="D33" s="193"/>
      <c r="E33" s="194"/>
    </row>
    <row r="34" spans="1:5" ht="12.75">
      <c r="A34" s="185">
        <v>29</v>
      </c>
      <c r="B34" s="192" t="s">
        <v>562</v>
      </c>
      <c r="C34" s="36" t="s">
        <v>563</v>
      </c>
      <c r="D34" s="193"/>
      <c r="E34" s="194"/>
    </row>
    <row r="35" spans="1:5" ht="12.75">
      <c r="A35" s="189">
        <v>30</v>
      </c>
      <c r="B35" s="192" t="s">
        <v>564</v>
      </c>
      <c r="C35" s="36" t="s">
        <v>565</v>
      </c>
      <c r="D35" s="193"/>
      <c r="E35" s="194"/>
    </row>
    <row r="36" spans="1:5" ht="12.75">
      <c r="A36" s="185">
        <v>31</v>
      </c>
      <c r="B36" s="192" t="s">
        <v>566</v>
      </c>
      <c r="C36" s="36" t="s">
        <v>567</v>
      </c>
      <c r="D36" s="193"/>
      <c r="E36" s="194"/>
    </row>
    <row r="37" spans="1:5" ht="12.75">
      <c r="A37" s="189">
        <v>32</v>
      </c>
      <c r="B37" s="192" t="s">
        <v>568</v>
      </c>
      <c r="C37" s="36" t="s">
        <v>569</v>
      </c>
      <c r="D37" s="193">
        <v>0</v>
      </c>
      <c r="E37" s="194">
        <v>0</v>
      </c>
    </row>
    <row r="38" spans="1:5" ht="12.75">
      <c r="A38" s="185">
        <v>33</v>
      </c>
      <c r="B38" s="192" t="s">
        <v>570</v>
      </c>
      <c r="C38" s="36" t="s">
        <v>571</v>
      </c>
      <c r="D38" s="193"/>
      <c r="E38" s="194"/>
    </row>
    <row r="39" spans="1:5" ht="12.75">
      <c r="A39" s="189">
        <v>34</v>
      </c>
      <c r="B39" s="192" t="s">
        <v>572</v>
      </c>
      <c r="C39" s="36" t="s">
        <v>573</v>
      </c>
      <c r="D39" s="193"/>
      <c r="E39" s="194"/>
    </row>
    <row r="40" spans="1:5" ht="12.75">
      <c r="A40" s="185">
        <v>35</v>
      </c>
      <c r="B40" s="192" t="s">
        <v>574</v>
      </c>
      <c r="C40" s="36" t="s">
        <v>575</v>
      </c>
      <c r="D40" s="193">
        <v>0</v>
      </c>
      <c r="E40" s="194">
        <v>0</v>
      </c>
    </row>
    <row r="41" spans="1:5" ht="12.75">
      <c r="A41" s="189">
        <v>36</v>
      </c>
      <c r="B41" s="192" t="s">
        <v>576</v>
      </c>
      <c r="C41" s="36" t="s">
        <v>577</v>
      </c>
      <c r="D41" s="193">
        <v>0</v>
      </c>
      <c r="E41" s="194">
        <v>0</v>
      </c>
    </row>
    <row r="42" spans="1:5" ht="12.75">
      <c r="A42" s="185">
        <v>37</v>
      </c>
      <c r="B42" s="192" t="s">
        <v>578</v>
      </c>
      <c r="C42" s="36" t="s">
        <v>579</v>
      </c>
      <c r="D42" s="193"/>
      <c r="E42" s="194"/>
    </row>
    <row r="43" spans="1:5" ht="12.75">
      <c r="A43" s="189">
        <v>38</v>
      </c>
      <c r="B43" s="192" t="s">
        <v>580</v>
      </c>
      <c r="C43" s="36" t="s">
        <v>581</v>
      </c>
      <c r="D43" s="193">
        <v>113964</v>
      </c>
      <c r="E43" s="194">
        <v>44270</v>
      </c>
    </row>
    <row r="44" spans="1:5" ht="12.75">
      <c r="A44" s="185">
        <v>39</v>
      </c>
      <c r="B44" s="192" t="s">
        <v>582</v>
      </c>
      <c r="C44" s="36" t="s">
        <v>583</v>
      </c>
      <c r="D44" s="193">
        <v>3511623</v>
      </c>
      <c r="E44" s="194">
        <v>4255195</v>
      </c>
    </row>
    <row r="45" spans="1:5" ht="12.75">
      <c r="A45" s="189">
        <v>40</v>
      </c>
      <c r="B45" s="192" t="s">
        <v>584</v>
      </c>
      <c r="C45" s="36" t="s">
        <v>585</v>
      </c>
      <c r="D45" s="193"/>
      <c r="E45" s="194"/>
    </row>
    <row r="46" spans="1:5" ht="12.75">
      <c r="A46" s="185">
        <v>41</v>
      </c>
      <c r="B46" s="192" t="s">
        <v>586</v>
      </c>
      <c r="C46" s="36" t="s">
        <v>587</v>
      </c>
      <c r="D46" s="193"/>
      <c r="E46" s="194"/>
    </row>
    <row r="47" spans="1:5" ht="12.75">
      <c r="A47" s="189">
        <v>42</v>
      </c>
      <c r="B47" s="192" t="s">
        <v>588</v>
      </c>
      <c r="C47" s="36" t="s">
        <v>589</v>
      </c>
      <c r="D47" s="193">
        <f>D42+D43+D44+D45+D46</f>
        <v>3625587</v>
      </c>
      <c r="E47" s="193">
        <f>E42+E43+E44+E45+E46</f>
        <v>4299465</v>
      </c>
    </row>
    <row r="48" spans="1:5" ht="12.75">
      <c r="A48" s="185">
        <v>43</v>
      </c>
      <c r="B48" s="192" t="s">
        <v>590</v>
      </c>
      <c r="C48" s="36" t="s">
        <v>591</v>
      </c>
      <c r="D48" s="193">
        <v>1397866</v>
      </c>
      <c r="E48" s="194">
        <v>1036658</v>
      </c>
    </row>
    <row r="49" spans="1:5" ht="12.75">
      <c r="A49" s="189">
        <v>44</v>
      </c>
      <c r="B49" s="192" t="s">
        <v>592</v>
      </c>
      <c r="C49" s="36" t="s">
        <v>593</v>
      </c>
      <c r="D49" s="193"/>
      <c r="E49" s="194"/>
    </row>
    <row r="50" spans="1:5" ht="12.75">
      <c r="A50" s="185">
        <v>45</v>
      </c>
      <c r="B50" s="192" t="s">
        <v>594</v>
      </c>
      <c r="C50" s="36" t="s">
        <v>595</v>
      </c>
      <c r="D50" s="193">
        <v>247233</v>
      </c>
      <c r="E50" s="194">
        <v>210701</v>
      </c>
    </row>
    <row r="51" spans="1:5" ht="12.75">
      <c r="A51" s="189">
        <v>46</v>
      </c>
      <c r="B51" s="192" t="s">
        <v>596</v>
      </c>
      <c r="C51" s="36" t="s">
        <v>597</v>
      </c>
      <c r="D51" s="193">
        <f>D48+D49+D50</f>
        <v>1645099</v>
      </c>
      <c r="E51" s="193">
        <f>E48+E49+E50</f>
        <v>1247359</v>
      </c>
    </row>
    <row r="52" spans="1:5" ht="12.75">
      <c r="A52" s="185">
        <v>47</v>
      </c>
      <c r="B52" s="192" t="s">
        <v>598</v>
      </c>
      <c r="C52" s="36" t="s">
        <v>599</v>
      </c>
      <c r="D52" s="193">
        <v>78044</v>
      </c>
      <c r="E52" s="193">
        <v>-16910</v>
      </c>
    </row>
    <row r="53" spans="1:5" ht="12.75">
      <c r="A53" s="189">
        <v>48</v>
      </c>
      <c r="B53" s="192" t="s">
        <v>600</v>
      </c>
      <c r="C53" s="36" t="s">
        <v>601</v>
      </c>
      <c r="D53" s="193"/>
      <c r="E53" s="194"/>
    </row>
    <row r="54" spans="1:5" ht="12.75">
      <c r="A54" s="185">
        <v>49</v>
      </c>
      <c r="B54" s="192" t="s">
        <v>602</v>
      </c>
      <c r="C54" s="36" t="s">
        <v>603</v>
      </c>
      <c r="D54" s="193"/>
      <c r="E54" s="194"/>
    </row>
    <row r="55" spans="1:5" ht="12.75">
      <c r="A55" s="189">
        <v>50</v>
      </c>
      <c r="B55" s="192" t="s">
        <v>604</v>
      </c>
      <c r="C55" s="36" t="s">
        <v>605</v>
      </c>
      <c r="D55" s="193"/>
      <c r="E55" s="194"/>
    </row>
    <row r="56" spans="1:5" ht="12.75">
      <c r="A56" s="185">
        <v>51</v>
      </c>
      <c r="B56" s="192" t="s">
        <v>606</v>
      </c>
      <c r="C56" s="36" t="s">
        <v>607</v>
      </c>
      <c r="D56" s="193">
        <v>0</v>
      </c>
      <c r="E56" s="194">
        <v>0</v>
      </c>
    </row>
    <row r="57" spans="1:5" ht="12.75">
      <c r="A57" s="189">
        <v>52</v>
      </c>
      <c r="B57" s="192"/>
      <c r="C57" s="42" t="s">
        <v>608</v>
      </c>
      <c r="D57" s="195">
        <f>D31+D47+D51+D52</f>
        <v>240218259</v>
      </c>
      <c r="E57" s="195">
        <f>E31+E47+E51+E52</f>
        <v>302653718</v>
      </c>
    </row>
    <row r="58" spans="1:5" ht="12.75">
      <c r="A58" s="185">
        <v>53</v>
      </c>
      <c r="B58" s="192"/>
      <c r="C58" s="36"/>
      <c r="D58" s="193"/>
      <c r="E58" s="194"/>
    </row>
    <row r="59" spans="1:5" ht="12.75">
      <c r="A59" s="189">
        <v>54</v>
      </c>
      <c r="B59" s="192" t="s">
        <v>609</v>
      </c>
      <c r="C59" s="36" t="s">
        <v>610</v>
      </c>
      <c r="D59" s="193">
        <v>140273931</v>
      </c>
      <c r="E59" s="194">
        <v>140273931</v>
      </c>
    </row>
    <row r="60" spans="1:5" ht="12.75">
      <c r="A60" s="185">
        <v>55</v>
      </c>
      <c r="B60" s="192" t="s">
        <v>611</v>
      </c>
      <c r="C60" s="36" t="s">
        <v>612</v>
      </c>
      <c r="D60" s="193">
        <v>109510571</v>
      </c>
      <c r="E60" s="194">
        <v>109510571</v>
      </c>
    </row>
    <row r="61" spans="1:5" ht="12.75">
      <c r="A61" s="189">
        <v>56</v>
      </c>
      <c r="B61" s="192" t="s">
        <v>613</v>
      </c>
      <c r="C61" s="36" t="s">
        <v>614</v>
      </c>
      <c r="D61" s="193">
        <v>6702665</v>
      </c>
      <c r="E61" s="194">
        <v>6702665</v>
      </c>
    </row>
    <row r="62" spans="1:5" ht="12.75">
      <c r="A62" s="185">
        <v>57</v>
      </c>
      <c r="B62" s="192" t="s">
        <v>615</v>
      </c>
      <c r="C62" s="36" t="s">
        <v>616</v>
      </c>
      <c r="D62" s="193">
        <v>-13124578</v>
      </c>
      <c r="E62" s="194">
        <v>-19308756</v>
      </c>
    </row>
    <row r="63" spans="1:5" ht="12.75">
      <c r="A63" s="189">
        <v>58</v>
      </c>
      <c r="B63" s="192" t="s">
        <v>617</v>
      </c>
      <c r="C63" s="36" t="s">
        <v>618</v>
      </c>
      <c r="D63" s="193"/>
      <c r="E63" s="194"/>
    </row>
    <row r="64" spans="1:5" ht="12.75">
      <c r="A64" s="185">
        <v>59</v>
      </c>
      <c r="B64" s="192" t="s">
        <v>619</v>
      </c>
      <c r="C64" s="36" t="s">
        <v>620</v>
      </c>
      <c r="D64" s="193">
        <v>-6184178</v>
      </c>
      <c r="E64" s="194">
        <v>2696613</v>
      </c>
    </row>
    <row r="65" spans="1:5" ht="12.75">
      <c r="A65" s="189">
        <v>60</v>
      </c>
      <c r="B65" s="192" t="s">
        <v>621</v>
      </c>
      <c r="C65" s="36" t="s">
        <v>622</v>
      </c>
      <c r="D65" s="193">
        <f>D59+D60+D61+D62+D63+D64</f>
        <v>237178411</v>
      </c>
      <c r="E65" s="193">
        <f>E59+E60+E61+E62+E63+E64</f>
        <v>239875024</v>
      </c>
    </row>
    <row r="66" spans="1:5" ht="12.75">
      <c r="A66" s="185">
        <v>61</v>
      </c>
      <c r="B66" s="192" t="s">
        <v>623</v>
      </c>
      <c r="C66" s="36" t="s">
        <v>624</v>
      </c>
      <c r="D66" s="193">
        <v>250975</v>
      </c>
      <c r="E66" s="194">
        <v>380587</v>
      </c>
    </row>
    <row r="67" spans="1:5" ht="12.75">
      <c r="A67" s="189">
        <v>62</v>
      </c>
      <c r="B67" s="192" t="s">
        <v>625</v>
      </c>
      <c r="C67" s="36" t="s">
        <v>626</v>
      </c>
      <c r="D67" s="193">
        <v>1011208</v>
      </c>
      <c r="E67" s="194">
        <v>1099935</v>
      </c>
    </row>
    <row r="68" spans="1:5" ht="12.75">
      <c r="A68" s="185">
        <v>63</v>
      </c>
      <c r="B68" s="192" t="s">
        <v>627</v>
      </c>
      <c r="C68" s="36" t="s">
        <v>628</v>
      </c>
      <c r="D68" s="193"/>
      <c r="E68" s="194">
        <v>779</v>
      </c>
    </row>
    <row r="69" spans="1:5" ht="12.75">
      <c r="A69" s="189">
        <v>64</v>
      </c>
      <c r="B69" s="192" t="s">
        <v>629</v>
      </c>
      <c r="C69" s="36" t="s">
        <v>630</v>
      </c>
      <c r="D69" s="193">
        <f>D66+D67+D68</f>
        <v>1262183</v>
      </c>
      <c r="E69" s="193">
        <f>E66+E67+E68</f>
        <v>1481301</v>
      </c>
    </row>
    <row r="70" spans="1:5" ht="12.75">
      <c r="A70" s="185">
        <v>65</v>
      </c>
      <c r="B70" s="192" t="s">
        <v>631</v>
      </c>
      <c r="C70" s="36" t="s">
        <v>632</v>
      </c>
      <c r="D70" s="193"/>
      <c r="E70" s="194"/>
    </row>
    <row r="71" spans="1:5" ht="12.75">
      <c r="A71" s="189">
        <v>66</v>
      </c>
      <c r="B71" s="192" t="s">
        <v>633</v>
      </c>
      <c r="C71" s="36" t="s">
        <v>634</v>
      </c>
      <c r="D71" s="193"/>
      <c r="E71" s="194"/>
    </row>
    <row r="72" spans="1:5" ht="12.75">
      <c r="A72" s="185">
        <v>67</v>
      </c>
      <c r="B72" s="192" t="s">
        <v>635</v>
      </c>
      <c r="C72" s="36" t="s">
        <v>636</v>
      </c>
      <c r="D72" s="193"/>
      <c r="E72" s="194"/>
    </row>
    <row r="73" spans="1:5" ht="12.75">
      <c r="A73" s="189">
        <v>68</v>
      </c>
      <c r="B73" s="192" t="s">
        <v>637</v>
      </c>
      <c r="C73" s="36" t="s">
        <v>638</v>
      </c>
      <c r="D73" s="193">
        <v>1777665</v>
      </c>
      <c r="E73" s="194">
        <v>2174619</v>
      </c>
    </row>
    <row r="74" spans="1:5" ht="12.75">
      <c r="A74" s="185">
        <v>69</v>
      </c>
      <c r="B74" s="192" t="s">
        <v>639</v>
      </c>
      <c r="C74" s="36" t="s">
        <v>640</v>
      </c>
      <c r="D74" s="193"/>
      <c r="E74" s="194">
        <v>59122774</v>
      </c>
    </row>
    <row r="75" spans="1:5" ht="12.75">
      <c r="A75" s="189">
        <v>70</v>
      </c>
      <c r="B75" s="192" t="s">
        <v>641</v>
      </c>
      <c r="C75" s="36" t="s">
        <v>642</v>
      </c>
      <c r="D75" s="193">
        <f>D72+D73+D74</f>
        <v>1777665</v>
      </c>
      <c r="E75" s="193">
        <f>E72+E73+E74</f>
        <v>61297393</v>
      </c>
    </row>
    <row r="76" spans="1:5" ht="13.5" thickBot="1">
      <c r="A76" s="185">
        <v>71</v>
      </c>
      <c r="B76" s="192"/>
      <c r="C76" s="42" t="s">
        <v>643</v>
      </c>
      <c r="D76" s="196">
        <f>D65+D69+D75</f>
        <v>240218259</v>
      </c>
      <c r="E76" s="196">
        <f>E65+E69+E75</f>
        <v>302653718</v>
      </c>
    </row>
    <row r="77" spans="1:5" ht="12.75">
      <c r="A77" s="186"/>
      <c r="B77" s="187"/>
      <c r="D77" s="116"/>
      <c r="E77" s="116"/>
    </row>
    <row r="79" ht="12.75">
      <c r="B79" s="197" t="s">
        <v>713</v>
      </c>
    </row>
    <row r="81" ht="12.75">
      <c r="B81" s="5" t="s">
        <v>644</v>
      </c>
    </row>
    <row r="82" ht="12.75">
      <c r="B82" s="5"/>
    </row>
    <row r="83" spans="1:5" ht="12.75">
      <c r="A83" s="8"/>
      <c r="B83" t="s">
        <v>65</v>
      </c>
      <c r="C83" t="s">
        <v>66</v>
      </c>
      <c r="D83" t="s">
        <v>67</v>
      </c>
      <c r="E83" t="s">
        <v>68</v>
      </c>
    </row>
    <row r="84" spans="1:5" ht="25.5">
      <c r="A84" s="8">
        <v>1</v>
      </c>
      <c r="B84" s="261" t="s">
        <v>0</v>
      </c>
      <c r="C84" s="262"/>
      <c r="D84" s="76" t="s">
        <v>645</v>
      </c>
      <c r="E84" s="76" t="s">
        <v>646</v>
      </c>
    </row>
    <row r="85" spans="1:5" ht="12.75">
      <c r="A85" s="8">
        <v>2</v>
      </c>
      <c r="B85" s="39" t="s">
        <v>647</v>
      </c>
      <c r="C85" s="9"/>
      <c r="D85" s="9"/>
      <c r="E85" s="9"/>
    </row>
    <row r="86" spans="1:5" ht="12.75">
      <c r="A86" s="8">
        <v>3</v>
      </c>
      <c r="B86" s="263" t="s">
        <v>648</v>
      </c>
      <c r="C86" s="264"/>
      <c r="D86" s="8">
        <v>3776538</v>
      </c>
      <c r="E86" s="8"/>
    </row>
    <row r="87" spans="1:5" ht="12.75">
      <c r="A87" s="8">
        <v>4</v>
      </c>
      <c r="B87" s="263" t="s">
        <v>649</v>
      </c>
      <c r="C87" s="264"/>
      <c r="D87" s="8">
        <v>2145206</v>
      </c>
      <c r="E87" s="8"/>
    </row>
    <row r="88" spans="1:5" ht="12.75">
      <c r="A88" s="8">
        <v>5</v>
      </c>
      <c r="B88" s="263" t="s">
        <v>650</v>
      </c>
      <c r="C88" s="264"/>
      <c r="D88" s="8">
        <v>12781639</v>
      </c>
      <c r="E88" s="8"/>
    </row>
    <row r="89" spans="1:5" ht="12.75">
      <c r="A89" s="8">
        <v>6</v>
      </c>
      <c r="B89" s="263" t="s">
        <v>651</v>
      </c>
      <c r="C89" s="264"/>
      <c r="D89" s="8">
        <v>0</v>
      </c>
      <c r="E89" s="8"/>
    </row>
    <row r="90" spans="1:5" ht="12.75">
      <c r="A90" s="8">
        <v>7</v>
      </c>
      <c r="B90" s="263" t="s">
        <v>652</v>
      </c>
      <c r="C90" s="264"/>
      <c r="D90" s="8"/>
      <c r="E90" s="8"/>
    </row>
    <row r="91" spans="1:5" ht="12.75">
      <c r="A91" s="8">
        <v>8</v>
      </c>
      <c r="B91" s="263" t="s">
        <v>44</v>
      </c>
      <c r="C91" s="264"/>
      <c r="D91" s="8">
        <f>SUM(D86:D90)</f>
        <v>18703383</v>
      </c>
      <c r="E91" s="8"/>
    </row>
    <row r="92" ht="12.75">
      <c r="A92" s="8"/>
    </row>
  </sheetData>
  <sheetProtection/>
  <mergeCells count="12">
    <mergeCell ref="B86:C86"/>
    <mergeCell ref="B87:C87"/>
    <mergeCell ref="B88:C88"/>
    <mergeCell ref="B89:C89"/>
    <mergeCell ref="B90:C90"/>
    <mergeCell ref="B91:C91"/>
    <mergeCell ref="B3:E3"/>
    <mergeCell ref="D4:E4"/>
    <mergeCell ref="B6:B7"/>
    <mergeCell ref="C6:C7"/>
    <mergeCell ref="D6:E6"/>
    <mergeCell ref="B84:C8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32.57421875" style="0" customWidth="1"/>
    <col min="3" max="3" width="9.140625" style="0" customWidth="1"/>
    <col min="10" max="10" width="24.00390625" style="0" customWidth="1"/>
  </cols>
  <sheetData>
    <row r="1" ht="12.75">
      <c r="B1" s="1" t="s">
        <v>730</v>
      </c>
    </row>
    <row r="2" ht="12.75">
      <c r="B2" t="s">
        <v>382</v>
      </c>
    </row>
    <row r="3" spans="2:5" ht="12.75">
      <c r="B3" s="5" t="s">
        <v>653</v>
      </c>
      <c r="E3" t="s">
        <v>354</v>
      </c>
    </row>
    <row r="4" spans="2:7" ht="12.75">
      <c r="B4" t="s">
        <v>46</v>
      </c>
      <c r="C4" t="s">
        <v>90</v>
      </c>
      <c r="D4" t="s">
        <v>69</v>
      </c>
      <c r="E4" t="s">
        <v>70</v>
      </c>
      <c r="F4" t="s">
        <v>654</v>
      </c>
      <c r="G4" t="s">
        <v>101</v>
      </c>
    </row>
    <row r="5" spans="1:7" ht="12.75">
      <c r="A5">
        <v>1</v>
      </c>
      <c r="B5" s="9" t="s">
        <v>655</v>
      </c>
      <c r="C5" s="8"/>
      <c r="D5" s="9" t="s">
        <v>656</v>
      </c>
      <c r="E5" s="8"/>
      <c r="F5" s="8"/>
      <c r="G5" s="8"/>
    </row>
    <row r="6" spans="1:7" ht="12.75">
      <c r="A6">
        <v>2</v>
      </c>
      <c r="B6" s="8"/>
      <c r="C6" s="8">
        <v>2017</v>
      </c>
      <c r="D6" s="8">
        <v>2018</v>
      </c>
      <c r="E6" s="8">
        <v>2019</v>
      </c>
      <c r="F6" s="8">
        <v>2020</v>
      </c>
      <c r="G6" s="8">
        <v>2021</v>
      </c>
    </row>
    <row r="7" spans="1:7" ht="12.75">
      <c r="A7">
        <v>3</v>
      </c>
      <c r="B7" s="8" t="s">
        <v>657</v>
      </c>
      <c r="C7" s="8"/>
      <c r="D7" s="8"/>
      <c r="E7" s="8"/>
      <c r="F7" s="8"/>
      <c r="G7" s="8"/>
    </row>
    <row r="8" spans="1:7" ht="37.5" customHeight="1">
      <c r="A8">
        <v>4</v>
      </c>
      <c r="B8" s="21" t="s">
        <v>658</v>
      </c>
      <c r="C8" s="8"/>
      <c r="D8" s="8"/>
      <c r="E8" s="8"/>
      <c r="F8" s="8"/>
      <c r="G8" s="8"/>
    </row>
    <row r="9" spans="1:7" ht="27.75" customHeight="1">
      <c r="A9">
        <v>5</v>
      </c>
      <c r="B9" s="21" t="s">
        <v>659</v>
      </c>
      <c r="C9" s="8"/>
      <c r="D9" s="8"/>
      <c r="E9" s="8"/>
      <c r="F9" s="8"/>
      <c r="G9" s="8"/>
    </row>
    <row r="10" spans="1:7" ht="12.75">
      <c r="A10">
        <v>6</v>
      </c>
      <c r="B10" s="8" t="s">
        <v>660</v>
      </c>
      <c r="C10" s="8"/>
      <c r="D10" s="8"/>
      <c r="E10" s="8"/>
      <c r="F10" s="8"/>
      <c r="G10" s="8"/>
    </row>
    <row r="11" spans="1:7" ht="12.75">
      <c r="A11">
        <v>7</v>
      </c>
      <c r="B11" s="8" t="s">
        <v>661</v>
      </c>
      <c r="C11" s="8"/>
      <c r="D11" s="8"/>
      <c r="E11" s="8"/>
      <c r="F11" s="8"/>
      <c r="G11" s="8"/>
    </row>
    <row r="12" spans="1:7" ht="12.75">
      <c r="A12">
        <v>8</v>
      </c>
      <c r="B12" s="8" t="s">
        <v>662</v>
      </c>
      <c r="C12" s="8"/>
      <c r="D12" s="8"/>
      <c r="E12" s="8"/>
      <c r="F12" s="8"/>
      <c r="G12" s="8"/>
    </row>
    <row r="13" spans="1:7" ht="12.75">
      <c r="A13">
        <v>9</v>
      </c>
      <c r="B13" s="9" t="s">
        <v>49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  <c r="G13" s="9">
        <f>SUM(G10:G12)</f>
        <v>0</v>
      </c>
    </row>
    <row r="17" spans="2:10" ht="12.75">
      <c r="B17" s="198"/>
      <c r="C17" s="57" t="s">
        <v>663</v>
      </c>
      <c r="D17" s="198"/>
      <c r="E17" s="198"/>
      <c r="F17" s="10" t="s">
        <v>731</v>
      </c>
      <c r="G17" s="198"/>
      <c r="H17" s="198"/>
      <c r="I17" s="198"/>
      <c r="J17" s="198"/>
    </row>
    <row r="18" spans="2:10" ht="12.75">
      <c r="B18" s="198"/>
      <c r="C18" s="15" t="s">
        <v>664</v>
      </c>
      <c r="D18" s="198"/>
      <c r="E18" s="198"/>
      <c r="F18" s="198"/>
      <c r="G18" s="198"/>
      <c r="H18" s="198"/>
      <c r="I18" s="198"/>
      <c r="J18" s="198"/>
    </row>
    <row r="19" spans="2:10" ht="12.75">
      <c r="B19" s="198"/>
      <c r="C19" s="15"/>
      <c r="D19" s="198"/>
      <c r="E19" s="198"/>
      <c r="F19" s="198"/>
      <c r="G19" s="198"/>
      <c r="H19" s="198"/>
      <c r="I19" s="198"/>
      <c r="J19" s="198"/>
    </row>
    <row r="20" spans="2:10" ht="12.75">
      <c r="B20" s="199"/>
      <c r="C20" s="199" t="s">
        <v>65</v>
      </c>
      <c r="D20" s="199" t="s">
        <v>66</v>
      </c>
      <c r="E20" s="199"/>
      <c r="F20" s="199" t="s">
        <v>67</v>
      </c>
      <c r="G20" s="199" t="s">
        <v>68</v>
      </c>
      <c r="H20" s="199" t="s">
        <v>107</v>
      </c>
      <c r="I20" s="199" t="s">
        <v>93</v>
      </c>
      <c r="J20" s="199" t="s">
        <v>94</v>
      </c>
    </row>
    <row r="21" spans="2:10" ht="12.75">
      <c r="B21" s="199" t="s">
        <v>665</v>
      </c>
      <c r="C21" s="199" t="s">
        <v>666</v>
      </c>
      <c r="D21" s="199" t="s">
        <v>667</v>
      </c>
      <c r="E21" s="199"/>
      <c r="F21" s="199" t="s">
        <v>668</v>
      </c>
      <c r="G21" s="199" t="s">
        <v>669</v>
      </c>
      <c r="H21" s="199" t="s">
        <v>670</v>
      </c>
      <c r="I21" s="199" t="s">
        <v>671</v>
      </c>
      <c r="J21" s="199" t="s">
        <v>672</v>
      </c>
    </row>
    <row r="22" spans="2:10" ht="12.75">
      <c r="B22" s="199"/>
      <c r="C22" s="199">
        <v>0</v>
      </c>
      <c r="D22" s="199"/>
      <c r="E22" s="199"/>
      <c r="F22" s="200"/>
      <c r="G22" s="200"/>
      <c r="H22" s="199">
        <v>0</v>
      </c>
      <c r="I22" s="199">
        <v>0</v>
      </c>
      <c r="J22" s="19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8.57421875" style="229" customWidth="1"/>
    <col min="2" max="2" width="16.8515625" style="229" customWidth="1"/>
    <col min="3" max="3" width="15.140625" style="229" customWidth="1"/>
    <col min="4" max="4" width="14.28125" style="229" customWidth="1"/>
    <col min="5" max="5" width="16.7109375" style="229" customWidth="1"/>
    <col min="6" max="6" width="13.57421875" style="229" customWidth="1"/>
    <col min="7" max="16384" width="9.140625" style="229" customWidth="1"/>
  </cols>
  <sheetData>
    <row r="1" spans="1:2" ht="12.75">
      <c r="A1" s="227" t="s">
        <v>732</v>
      </c>
      <c r="B1" s="228" t="s">
        <v>739</v>
      </c>
    </row>
    <row r="3" spans="1:6" ht="12.75">
      <c r="A3" s="265" t="s">
        <v>740</v>
      </c>
      <c r="B3" s="265"/>
      <c r="C3" s="265"/>
      <c r="D3" s="265"/>
      <c r="E3" s="265"/>
      <c r="F3" s="265"/>
    </row>
    <row r="4" spans="1:6" ht="12.75">
      <c r="A4" s="265"/>
      <c r="B4" s="265"/>
      <c r="C4" s="265"/>
      <c r="D4" s="265"/>
      <c r="E4" s="265"/>
      <c r="F4" s="265"/>
    </row>
    <row r="5" ht="12.75">
      <c r="B5" s="229" t="s">
        <v>733</v>
      </c>
    </row>
    <row r="6" spans="1:6" ht="12.75">
      <c r="A6" s="266" t="s">
        <v>0</v>
      </c>
      <c r="B6" s="267" t="s">
        <v>734</v>
      </c>
      <c r="C6" s="267" t="s">
        <v>735</v>
      </c>
      <c r="D6" s="267" t="s">
        <v>736</v>
      </c>
      <c r="E6" s="266" t="s">
        <v>737</v>
      </c>
      <c r="F6" s="267" t="s">
        <v>738</v>
      </c>
    </row>
    <row r="7" spans="1:6" ht="12.75">
      <c r="A7" s="266"/>
      <c r="B7" s="267"/>
      <c r="C7" s="267"/>
      <c r="D7" s="267"/>
      <c r="E7" s="266"/>
      <c r="F7" s="267"/>
    </row>
    <row r="8" spans="1:6" ht="18" customHeight="1">
      <c r="A8" s="266"/>
      <c r="B8" s="267"/>
      <c r="C8" s="267"/>
      <c r="D8" s="267"/>
      <c r="E8" s="266"/>
      <c r="F8" s="267"/>
    </row>
    <row r="9" spans="1:6" ht="15">
      <c r="A9" s="230"/>
      <c r="B9" s="231"/>
      <c r="C9" s="231"/>
      <c r="D9" s="232"/>
      <c r="E9" s="232"/>
      <c r="F9" s="232"/>
    </row>
    <row r="10" spans="1:6" ht="15">
      <c r="A10" s="233" t="s">
        <v>49</v>
      </c>
      <c r="B10" s="231"/>
      <c r="C10" s="231"/>
      <c r="D10" s="232"/>
      <c r="E10" s="232"/>
      <c r="F10" s="232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28125" style="0" customWidth="1"/>
    <col min="3" max="3" width="10.28125" style="0" customWidth="1"/>
    <col min="4" max="4" width="10.28125" style="0" bestFit="1" customWidth="1"/>
    <col min="5" max="5" width="10.140625" style="0" bestFit="1" customWidth="1"/>
    <col min="6" max="7" width="12.57421875" style="0" customWidth="1"/>
    <col min="8" max="8" width="15.28125" style="0" customWidth="1"/>
    <col min="9" max="9" width="9.00390625" style="0" customWidth="1"/>
    <col min="10" max="10" width="9.28125" style="0" bestFit="1" customWidth="1"/>
    <col min="11" max="11" width="9.8515625" style="0" customWidth="1"/>
    <col min="12" max="12" width="12.7109375" style="0" customWidth="1"/>
  </cols>
  <sheetData>
    <row r="1" ht="12.75">
      <c r="B1" s="1" t="s">
        <v>717</v>
      </c>
    </row>
    <row r="3" ht="12.75">
      <c r="B3" t="s">
        <v>382</v>
      </c>
    </row>
    <row r="4" spans="2:11" ht="12.75">
      <c r="B4" s="5" t="s">
        <v>122</v>
      </c>
      <c r="E4" s="12"/>
      <c r="F4" s="12"/>
      <c r="G4" s="12"/>
      <c r="H4" s="12"/>
      <c r="I4" s="12"/>
      <c r="J4" s="12"/>
      <c r="K4" s="12"/>
    </row>
    <row r="5" spans="2:11" ht="12.75">
      <c r="B5" s="5"/>
      <c r="C5" s="93" t="s">
        <v>354</v>
      </c>
      <c r="E5" s="12"/>
      <c r="F5" s="12"/>
      <c r="G5" s="12"/>
      <c r="H5" s="12"/>
      <c r="I5" s="12"/>
      <c r="J5" s="12"/>
      <c r="K5" s="12"/>
    </row>
    <row r="6" spans="2:11" ht="12.75">
      <c r="B6" s="5" t="s">
        <v>63</v>
      </c>
      <c r="C6" t="s">
        <v>64</v>
      </c>
      <c r="D6" t="s">
        <v>91</v>
      </c>
      <c r="E6" s="12" t="s">
        <v>389</v>
      </c>
      <c r="F6" s="205" t="s">
        <v>92</v>
      </c>
      <c r="G6" s="14" t="s">
        <v>101</v>
      </c>
      <c r="H6" s="14" t="s">
        <v>434</v>
      </c>
      <c r="I6" s="12"/>
      <c r="J6" s="12"/>
      <c r="K6" s="12"/>
    </row>
    <row r="7" spans="1:11" ht="12.75">
      <c r="A7" s="8"/>
      <c r="B7" s="9" t="s">
        <v>0</v>
      </c>
      <c r="C7" s="36" t="s">
        <v>109</v>
      </c>
      <c r="D7" s="37"/>
      <c r="E7" s="38"/>
      <c r="F7" s="42" t="s">
        <v>108</v>
      </c>
      <c r="G7" s="206" t="s">
        <v>391</v>
      </c>
      <c r="H7" s="87" t="s">
        <v>431</v>
      </c>
      <c r="I7" s="13"/>
      <c r="J7" s="12"/>
      <c r="K7" s="12"/>
    </row>
    <row r="8" spans="1:11" ht="12.75">
      <c r="A8" s="12"/>
      <c r="B8" s="9"/>
      <c r="C8" s="55" t="s">
        <v>102</v>
      </c>
      <c r="D8" s="55" t="s">
        <v>104</v>
      </c>
      <c r="E8" s="55" t="s">
        <v>103</v>
      </c>
      <c r="F8" s="42"/>
      <c r="G8" s="36"/>
      <c r="H8" s="8"/>
      <c r="I8" s="13"/>
      <c r="J8" s="12"/>
      <c r="K8" s="12"/>
    </row>
    <row r="9" spans="1:11" ht="12.75">
      <c r="A9">
        <v>1</v>
      </c>
      <c r="B9" s="20" t="s">
        <v>106</v>
      </c>
      <c r="C9" s="107"/>
      <c r="D9" s="108"/>
      <c r="E9" s="109"/>
      <c r="F9" s="110"/>
      <c r="G9" s="42"/>
      <c r="H9" s="8"/>
      <c r="I9" s="13"/>
      <c r="J9" s="12"/>
      <c r="K9" s="12"/>
    </row>
    <row r="10" spans="1:11" ht="12.75">
      <c r="A10">
        <v>2</v>
      </c>
      <c r="B10" s="20" t="s">
        <v>110</v>
      </c>
      <c r="C10" s="107"/>
      <c r="D10" s="108"/>
      <c r="E10" s="109"/>
      <c r="F10" s="110"/>
      <c r="G10" s="42"/>
      <c r="H10" s="8"/>
      <c r="I10" s="13"/>
      <c r="J10" s="12"/>
      <c r="K10" s="12"/>
    </row>
    <row r="11" spans="1:11" ht="12.75">
      <c r="A11" s="8">
        <v>3</v>
      </c>
      <c r="B11" s="8" t="s">
        <v>111</v>
      </c>
      <c r="C11" s="111">
        <v>23134969</v>
      </c>
      <c r="D11" s="108"/>
      <c r="E11" s="111"/>
      <c r="F11" s="112">
        <f aca="true" t="shared" si="0" ref="F11:F16">SUM(C11:E11)</f>
        <v>23134969</v>
      </c>
      <c r="G11" s="207">
        <v>24959513</v>
      </c>
      <c r="H11" s="8">
        <v>24887513</v>
      </c>
      <c r="I11" s="12"/>
      <c r="J11" s="12"/>
      <c r="K11" s="12"/>
    </row>
    <row r="12" spans="1:11" ht="12.75">
      <c r="A12" s="8">
        <v>4</v>
      </c>
      <c r="B12" s="11" t="s">
        <v>112</v>
      </c>
      <c r="C12" s="108">
        <v>3971482</v>
      </c>
      <c r="D12" s="108"/>
      <c r="E12" s="111"/>
      <c r="F12" s="112">
        <f t="shared" si="0"/>
        <v>3971482</v>
      </c>
      <c r="G12" s="208">
        <v>4258062</v>
      </c>
      <c r="H12" s="8">
        <v>4258062</v>
      </c>
      <c r="I12" s="2"/>
      <c r="J12" s="12"/>
      <c r="K12" s="12"/>
    </row>
    <row r="13" spans="1:11" ht="12.75">
      <c r="A13" s="8">
        <v>5</v>
      </c>
      <c r="B13" s="11" t="s">
        <v>113</v>
      </c>
      <c r="C13" s="108">
        <v>8911836</v>
      </c>
      <c r="D13" s="108"/>
      <c r="E13" s="111"/>
      <c r="F13" s="112">
        <f t="shared" si="0"/>
        <v>8911836</v>
      </c>
      <c r="G13" s="208">
        <v>11748912</v>
      </c>
      <c r="H13" s="8">
        <v>11531563</v>
      </c>
      <c r="I13" s="57"/>
      <c r="J13" s="57"/>
      <c r="K13" s="57"/>
    </row>
    <row r="14" spans="1:11" ht="12.75">
      <c r="A14" s="8">
        <v>6</v>
      </c>
      <c r="B14" s="11" t="s">
        <v>114</v>
      </c>
      <c r="C14" s="108">
        <v>606000</v>
      </c>
      <c r="D14" s="108"/>
      <c r="E14" s="111"/>
      <c r="F14" s="112">
        <f t="shared" si="0"/>
        <v>606000</v>
      </c>
      <c r="G14" s="208">
        <v>1987555</v>
      </c>
      <c r="H14" s="62">
        <v>1728655</v>
      </c>
      <c r="I14" s="2"/>
      <c r="J14" s="12"/>
      <c r="K14" s="12"/>
    </row>
    <row r="15" spans="1:11" ht="12.75">
      <c r="A15" s="8">
        <v>7</v>
      </c>
      <c r="B15" s="11" t="s">
        <v>115</v>
      </c>
      <c r="C15" s="108">
        <v>18118725</v>
      </c>
      <c r="D15" s="108">
        <v>456735</v>
      </c>
      <c r="E15" s="111"/>
      <c r="F15" s="112">
        <f t="shared" si="0"/>
        <v>18575460</v>
      </c>
      <c r="G15" s="208">
        <v>20696339</v>
      </c>
      <c r="H15" s="62">
        <v>20696339</v>
      </c>
      <c r="I15" s="10"/>
      <c r="J15" s="12"/>
      <c r="K15" s="12"/>
    </row>
    <row r="16" spans="1:11" ht="12.75">
      <c r="A16" s="8">
        <v>8</v>
      </c>
      <c r="B16" s="11" t="s">
        <v>105</v>
      </c>
      <c r="C16" s="108">
        <f>SUM(C11:C15)</f>
        <v>54743012</v>
      </c>
      <c r="D16" s="108">
        <f>SUM(D12:D15)</f>
        <v>456735</v>
      </c>
      <c r="E16" s="111">
        <f>SUM(E14:E15)</f>
        <v>0</v>
      </c>
      <c r="F16" s="112">
        <f t="shared" si="0"/>
        <v>55199747</v>
      </c>
      <c r="G16" s="45">
        <f>G11+G12+G13+G14+G15</f>
        <v>63650381</v>
      </c>
      <c r="H16" s="11">
        <f>H11+H12+H13+H14+H15</f>
        <v>63102132</v>
      </c>
      <c r="I16" s="2"/>
      <c r="J16" s="12"/>
      <c r="K16" s="12"/>
    </row>
    <row r="17" spans="1:11" ht="12.75">
      <c r="A17" s="56"/>
      <c r="B17" s="11"/>
      <c r="C17" s="108"/>
      <c r="D17" s="108"/>
      <c r="E17" s="111"/>
      <c r="F17" s="110"/>
      <c r="G17" s="45"/>
      <c r="H17" s="8"/>
      <c r="I17" s="2"/>
      <c r="J17" s="12"/>
      <c r="K17" s="12"/>
    </row>
    <row r="18" spans="1:11" ht="12.75">
      <c r="A18" s="46">
        <v>9</v>
      </c>
      <c r="B18" s="9" t="s">
        <v>116</v>
      </c>
      <c r="C18" s="108"/>
      <c r="D18" s="108"/>
      <c r="E18" s="107"/>
      <c r="F18" s="110"/>
      <c r="G18" s="45"/>
      <c r="H18" s="8"/>
      <c r="I18" s="13"/>
      <c r="J18" s="12"/>
      <c r="K18" s="12"/>
    </row>
    <row r="19" spans="1:11" ht="12.75">
      <c r="A19" s="46">
        <v>10</v>
      </c>
      <c r="B19" s="9" t="s">
        <v>110</v>
      </c>
      <c r="C19" s="108"/>
      <c r="D19" s="108"/>
      <c r="E19" s="107"/>
      <c r="F19" s="110"/>
      <c r="G19" s="45"/>
      <c r="H19" s="8"/>
      <c r="I19" s="13"/>
      <c r="J19" s="12"/>
      <c r="K19" s="12"/>
    </row>
    <row r="20" spans="1:11" ht="12.75">
      <c r="A20" s="8">
        <v>11</v>
      </c>
      <c r="B20" s="11" t="s">
        <v>381</v>
      </c>
      <c r="C20" s="108">
        <v>2662404</v>
      </c>
      <c r="D20" s="108">
        <v>960000</v>
      </c>
      <c r="E20" s="111"/>
      <c r="F20" s="110">
        <f aca="true" t="shared" si="1" ref="F20:F25">SUM(C20:E20)</f>
        <v>3622404</v>
      </c>
      <c r="G20" s="45">
        <v>2132689</v>
      </c>
      <c r="H20" s="8">
        <v>1841689</v>
      </c>
      <c r="I20" s="2"/>
      <c r="J20" s="12"/>
      <c r="K20" s="12"/>
    </row>
    <row r="21" spans="1:11" ht="12.75">
      <c r="A21" s="8">
        <v>12</v>
      </c>
      <c r="B21" s="11" t="s">
        <v>117</v>
      </c>
      <c r="C21" s="108">
        <v>2596128</v>
      </c>
      <c r="D21" s="108"/>
      <c r="E21" s="111"/>
      <c r="F21" s="110">
        <f t="shared" si="1"/>
        <v>2596128</v>
      </c>
      <c r="G21" s="45">
        <v>9346756</v>
      </c>
      <c r="H21" s="8">
        <v>8136247</v>
      </c>
      <c r="I21" s="2"/>
      <c r="J21" s="12"/>
      <c r="K21" s="12"/>
    </row>
    <row r="22" spans="1:11" ht="12.75">
      <c r="A22" s="8">
        <v>13</v>
      </c>
      <c r="B22" s="11" t="s">
        <v>118</v>
      </c>
      <c r="C22" s="111"/>
      <c r="D22" s="111"/>
      <c r="E22" s="111"/>
      <c r="F22" s="110">
        <f t="shared" si="1"/>
        <v>0</v>
      </c>
      <c r="G22" s="36"/>
      <c r="H22" s="8"/>
      <c r="I22" s="2"/>
      <c r="J22" s="12"/>
      <c r="K22" s="12"/>
    </row>
    <row r="23" spans="1:11" ht="12.75">
      <c r="A23" s="8">
        <v>14</v>
      </c>
      <c r="B23" s="11" t="s">
        <v>119</v>
      </c>
      <c r="C23" s="111"/>
      <c r="D23" s="111"/>
      <c r="E23" s="111"/>
      <c r="F23" s="110">
        <f t="shared" si="1"/>
        <v>0</v>
      </c>
      <c r="G23" s="36"/>
      <c r="H23" s="8"/>
      <c r="I23" s="2"/>
      <c r="J23" s="12"/>
      <c r="K23" s="12"/>
    </row>
    <row r="24" spans="1:11" ht="12.75">
      <c r="A24" s="8">
        <v>15</v>
      </c>
      <c r="B24" s="11" t="s">
        <v>120</v>
      </c>
      <c r="C24" s="111"/>
      <c r="D24" s="111"/>
      <c r="E24" s="111"/>
      <c r="F24" s="110">
        <f t="shared" si="1"/>
        <v>0</v>
      </c>
      <c r="G24" s="36"/>
      <c r="H24" s="8"/>
      <c r="I24" s="2"/>
      <c r="J24" s="12"/>
      <c r="K24" s="12"/>
    </row>
    <row r="25" spans="1:11" ht="12.75">
      <c r="A25" s="8">
        <v>16</v>
      </c>
      <c r="B25" s="11" t="s">
        <v>79</v>
      </c>
      <c r="C25" s="111">
        <f>SUM(C20:C24)</f>
        <v>5258532</v>
      </c>
      <c r="D25" s="111">
        <f>SUM(D20:D24)</f>
        <v>960000</v>
      </c>
      <c r="E25" s="111">
        <f>SUM(E20:E24)</f>
        <v>0</v>
      </c>
      <c r="F25" s="110">
        <f t="shared" si="1"/>
        <v>6218532</v>
      </c>
      <c r="G25" s="36">
        <f>G20+G21+G22+G23+G24</f>
        <v>11479445</v>
      </c>
      <c r="H25" s="8">
        <f>H20+H21+H22+H23+H24</f>
        <v>9977936</v>
      </c>
      <c r="I25" s="2"/>
      <c r="J25" s="12"/>
      <c r="K25" s="12"/>
    </row>
    <row r="26" spans="1:11" ht="12.75">
      <c r="A26" s="9"/>
      <c r="B26" s="8"/>
      <c r="C26" s="111"/>
      <c r="D26" s="111"/>
      <c r="E26" s="107"/>
      <c r="F26" s="112"/>
      <c r="G26" s="36"/>
      <c r="H26" s="8"/>
      <c r="I26" s="12"/>
      <c r="J26" s="12"/>
      <c r="K26" s="12"/>
    </row>
    <row r="27" spans="1:11" ht="12.75">
      <c r="A27" s="47">
        <v>17</v>
      </c>
      <c r="B27" s="9" t="s">
        <v>121</v>
      </c>
      <c r="C27" s="111"/>
      <c r="D27" s="111"/>
      <c r="E27" s="107"/>
      <c r="F27" s="112"/>
      <c r="G27" s="36"/>
      <c r="H27" s="8"/>
      <c r="I27" s="13"/>
      <c r="J27" s="12"/>
      <c r="K27" s="12"/>
    </row>
    <row r="28" spans="1:11" ht="12.75">
      <c r="A28" s="34">
        <v>18</v>
      </c>
      <c r="B28" s="43" t="s">
        <v>80</v>
      </c>
      <c r="C28" s="113">
        <v>0</v>
      </c>
      <c r="D28" s="111">
        <v>1018542</v>
      </c>
      <c r="E28" s="107"/>
      <c r="F28" s="110">
        <f aca="true" t="shared" si="2" ref="F28:F35">SUM(C28:E28)</f>
        <v>1018542</v>
      </c>
      <c r="G28" s="42">
        <v>9132241</v>
      </c>
      <c r="H28" s="8"/>
      <c r="I28" s="2"/>
      <c r="J28" s="12"/>
      <c r="K28" s="12"/>
    </row>
    <row r="29" spans="1:11" ht="12.75">
      <c r="A29" s="8">
        <v>19</v>
      </c>
      <c r="B29" s="19" t="s">
        <v>81</v>
      </c>
      <c r="C29" s="111"/>
      <c r="D29" s="111"/>
      <c r="E29" s="107"/>
      <c r="F29" s="110">
        <f t="shared" si="2"/>
        <v>0</v>
      </c>
      <c r="G29" s="36"/>
      <c r="H29" s="8"/>
      <c r="I29" s="14"/>
      <c r="J29" s="12"/>
      <c r="K29" s="12"/>
    </row>
    <row r="30" spans="1:11" ht="12.75">
      <c r="A30" s="9">
        <v>20</v>
      </c>
      <c r="B30" s="19" t="s">
        <v>82</v>
      </c>
      <c r="C30" s="111"/>
      <c r="D30" s="111"/>
      <c r="E30" s="107"/>
      <c r="F30" s="110">
        <f t="shared" si="2"/>
        <v>0</v>
      </c>
      <c r="G30" s="36"/>
      <c r="H30" s="8"/>
      <c r="I30" s="14"/>
      <c r="J30" s="12"/>
      <c r="K30" s="12"/>
    </row>
    <row r="31" spans="1:11" ht="12.75">
      <c r="A31" s="9">
        <v>21</v>
      </c>
      <c r="B31" s="19" t="s">
        <v>83</v>
      </c>
      <c r="C31" s="111"/>
      <c r="D31" s="111"/>
      <c r="E31" s="107"/>
      <c r="F31" s="110">
        <f t="shared" si="2"/>
        <v>0</v>
      </c>
      <c r="G31" s="36"/>
      <c r="H31" s="8"/>
      <c r="I31" s="14"/>
      <c r="J31" s="12"/>
      <c r="K31" s="12"/>
    </row>
    <row r="32" spans="1:11" ht="12.75">
      <c r="A32" s="9">
        <v>22</v>
      </c>
      <c r="B32" s="19" t="s">
        <v>79</v>
      </c>
      <c r="C32" s="111">
        <f>SUM(C28:C30)</f>
        <v>0</v>
      </c>
      <c r="D32" s="111">
        <f>SUM(D28:D30)</f>
        <v>1018542</v>
      </c>
      <c r="E32" s="107"/>
      <c r="F32" s="110">
        <f t="shared" si="2"/>
        <v>1018542</v>
      </c>
      <c r="G32" s="110">
        <f>G28</f>
        <v>9132241</v>
      </c>
      <c r="H32" s="8"/>
      <c r="I32" s="14"/>
      <c r="J32" s="12"/>
      <c r="K32" s="12"/>
    </row>
    <row r="33" spans="1:11" ht="12.75">
      <c r="A33" s="9">
        <v>23</v>
      </c>
      <c r="B33" s="18" t="s">
        <v>84</v>
      </c>
      <c r="C33" s="107"/>
      <c r="D33" s="107"/>
      <c r="E33" s="107"/>
      <c r="F33" s="110">
        <f t="shared" si="2"/>
        <v>0</v>
      </c>
      <c r="G33" s="42"/>
      <c r="H33" s="9"/>
      <c r="I33" s="15"/>
      <c r="J33" s="13"/>
      <c r="K33" s="12"/>
    </row>
    <row r="34" spans="1:11" ht="12.75">
      <c r="A34" s="47">
        <v>24</v>
      </c>
      <c r="B34" s="13" t="s">
        <v>85</v>
      </c>
      <c r="C34" s="111">
        <f>C35</f>
        <v>1011208</v>
      </c>
      <c r="D34" s="107"/>
      <c r="E34" s="107"/>
      <c r="F34" s="110">
        <f t="shared" si="2"/>
        <v>1011208</v>
      </c>
      <c r="G34" s="36">
        <v>2111143</v>
      </c>
      <c r="H34" s="8">
        <v>1011208</v>
      </c>
      <c r="I34" s="15"/>
      <c r="J34" s="12"/>
      <c r="K34" s="12"/>
    </row>
    <row r="35" spans="1:11" ht="12.75">
      <c r="A35" s="13">
        <v>25</v>
      </c>
      <c r="B35" s="30" t="s">
        <v>685</v>
      </c>
      <c r="C35" s="111">
        <v>1011208</v>
      </c>
      <c r="D35" s="111">
        <v>0</v>
      </c>
      <c r="E35" s="107">
        <v>0</v>
      </c>
      <c r="F35" s="110">
        <f t="shared" si="2"/>
        <v>1011208</v>
      </c>
      <c r="G35" s="36">
        <v>2111143</v>
      </c>
      <c r="H35" s="8">
        <v>1011208</v>
      </c>
      <c r="I35" s="14"/>
      <c r="J35" s="12"/>
      <c r="K35" s="12"/>
    </row>
    <row r="36" spans="1:11" ht="12.75">
      <c r="A36" s="8">
        <v>26</v>
      </c>
      <c r="B36" s="9" t="s">
        <v>59</v>
      </c>
      <c r="C36" s="107">
        <f aca="true" t="shared" si="3" ref="C36:H36">C16+C25+C32+C34</f>
        <v>61012752</v>
      </c>
      <c r="D36" s="107">
        <f t="shared" si="3"/>
        <v>2435277</v>
      </c>
      <c r="E36" s="107">
        <f t="shared" si="3"/>
        <v>0</v>
      </c>
      <c r="F36" s="107">
        <f t="shared" si="3"/>
        <v>63448029</v>
      </c>
      <c r="G36" s="209">
        <f t="shared" si="3"/>
        <v>86373210</v>
      </c>
      <c r="H36" s="107">
        <f t="shared" si="3"/>
        <v>74091276</v>
      </c>
      <c r="I36" s="12"/>
      <c r="J36" s="12"/>
      <c r="K36" s="12"/>
    </row>
    <row r="43" spans="1:12" ht="12.75">
      <c r="A43" s="12"/>
      <c r="B43" t="s">
        <v>63</v>
      </c>
      <c r="C43" t="s">
        <v>64</v>
      </c>
      <c r="D43" t="s">
        <v>91</v>
      </c>
      <c r="E43" t="s">
        <v>70</v>
      </c>
      <c r="F43" t="s">
        <v>92</v>
      </c>
      <c r="G43" t="s">
        <v>101</v>
      </c>
      <c r="H43" t="s">
        <v>434</v>
      </c>
      <c r="I43" t="s">
        <v>686</v>
      </c>
      <c r="J43" t="s">
        <v>393</v>
      </c>
      <c r="K43" t="s">
        <v>432</v>
      </c>
      <c r="L43" t="s">
        <v>687</v>
      </c>
    </row>
    <row r="44" spans="1:12" ht="12.75">
      <c r="A44" s="8"/>
      <c r="B44" s="39" t="s">
        <v>88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25.5">
      <c r="A45" s="8">
        <v>27</v>
      </c>
      <c r="B45" s="38" t="s">
        <v>52</v>
      </c>
      <c r="C45" s="8" t="s">
        <v>53</v>
      </c>
      <c r="D45" s="8" t="s">
        <v>54</v>
      </c>
      <c r="E45" s="8" t="s">
        <v>55</v>
      </c>
      <c r="F45" s="8" t="s">
        <v>56</v>
      </c>
      <c r="G45" s="8" t="s">
        <v>57</v>
      </c>
      <c r="H45" s="8" t="s">
        <v>86</v>
      </c>
      <c r="I45" s="8" t="s">
        <v>9</v>
      </c>
      <c r="J45" s="21" t="s">
        <v>688</v>
      </c>
      <c r="K45" s="8" t="s">
        <v>51</v>
      </c>
      <c r="L45" s="8" t="s">
        <v>58</v>
      </c>
    </row>
    <row r="46" spans="1:12" ht="12.75">
      <c r="A46" s="8">
        <v>28</v>
      </c>
      <c r="B46" s="39" t="s">
        <v>87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11"/>
    </row>
    <row r="47" spans="1:12" ht="12.75">
      <c r="A47" s="8">
        <v>29</v>
      </c>
      <c r="B47" s="114" t="s">
        <v>359</v>
      </c>
      <c r="C47" s="108"/>
      <c r="D47" s="108"/>
      <c r="E47" s="108"/>
      <c r="F47" s="108"/>
      <c r="G47" s="108"/>
      <c r="H47" s="108"/>
      <c r="I47" s="108"/>
      <c r="J47" s="108"/>
      <c r="K47" s="108"/>
      <c r="L47" s="210">
        <f>SUM(C47:K47)</f>
        <v>0</v>
      </c>
    </row>
    <row r="48" spans="1:12" ht="12.75">
      <c r="A48" s="8">
        <v>30</v>
      </c>
      <c r="B48" s="114" t="s">
        <v>360</v>
      </c>
      <c r="C48" s="108">
        <v>5803368</v>
      </c>
      <c r="D48" s="108">
        <v>1308828</v>
      </c>
      <c r="E48" s="108">
        <v>1777922</v>
      </c>
      <c r="F48" s="108"/>
      <c r="G48" s="108">
        <v>741842</v>
      </c>
      <c r="H48" s="108">
        <v>34998</v>
      </c>
      <c r="I48" s="108"/>
      <c r="J48" s="108">
        <v>1011208</v>
      </c>
      <c r="K48" s="108"/>
      <c r="L48" s="210">
        <f>SUM(C48:K48)</f>
        <v>10678166</v>
      </c>
    </row>
    <row r="49" spans="1:12" ht="12.75">
      <c r="A49" s="8">
        <v>31</v>
      </c>
      <c r="B49" s="114" t="s">
        <v>361</v>
      </c>
      <c r="C49" s="108"/>
      <c r="D49" s="108" t="s">
        <v>383</v>
      </c>
      <c r="E49" s="108">
        <v>1004717</v>
      </c>
      <c r="F49" s="108"/>
      <c r="G49" s="108"/>
      <c r="H49" s="108"/>
      <c r="I49" s="108"/>
      <c r="J49" s="108"/>
      <c r="K49" s="108"/>
      <c r="L49" s="210">
        <f aca="true" t="shared" si="4" ref="L49:L75">SUM(C49:K49)</f>
        <v>1004717</v>
      </c>
    </row>
    <row r="50" spans="1:12" ht="12.75">
      <c r="A50" s="8">
        <v>32</v>
      </c>
      <c r="B50" s="114" t="s">
        <v>362</v>
      </c>
      <c r="C50" s="108">
        <v>4520217</v>
      </c>
      <c r="D50" s="108">
        <v>1035258</v>
      </c>
      <c r="E50" s="108">
        <v>2001069</v>
      </c>
      <c r="F50" s="108"/>
      <c r="G50" s="108">
        <v>30625</v>
      </c>
      <c r="H50" s="108">
        <v>962890</v>
      </c>
      <c r="I50" s="108">
        <v>11803</v>
      </c>
      <c r="J50" s="108"/>
      <c r="K50" s="108">
        <v>0</v>
      </c>
      <c r="L50" s="210">
        <f t="shared" si="4"/>
        <v>8561862</v>
      </c>
    </row>
    <row r="51" spans="1:12" ht="12.75">
      <c r="A51" s="8">
        <v>33</v>
      </c>
      <c r="B51" s="114" t="s">
        <v>363</v>
      </c>
      <c r="C51" s="108"/>
      <c r="D51" s="108"/>
      <c r="E51" s="108">
        <v>78325</v>
      </c>
      <c r="F51" s="108"/>
      <c r="G51" s="108">
        <v>19002571</v>
      </c>
      <c r="H51" s="108"/>
      <c r="I51" s="108">
        <v>8124444</v>
      </c>
      <c r="J51" s="108"/>
      <c r="K51" s="108"/>
      <c r="L51" s="210">
        <f t="shared" si="4"/>
        <v>27205340</v>
      </c>
    </row>
    <row r="52" spans="1:12" ht="12.75">
      <c r="A52" s="8">
        <v>34</v>
      </c>
      <c r="B52" s="114" t="s">
        <v>689</v>
      </c>
      <c r="C52" s="108"/>
      <c r="D52" s="108"/>
      <c r="E52" s="108"/>
      <c r="F52" s="108"/>
      <c r="G52" s="108"/>
      <c r="H52" s="108"/>
      <c r="I52" s="108"/>
      <c r="J52" s="108"/>
      <c r="K52" s="108"/>
      <c r="L52" s="210">
        <f t="shared" si="4"/>
        <v>0</v>
      </c>
    </row>
    <row r="53" spans="1:12" ht="12.75">
      <c r="A53" s="8">
        <v>35</v>
      </c>
      <c r="B53" s="114" t="s">
        <v>364</v>
      </c>
      <c r="C53" s="108"/>
      <c r="D53" s="108"/>
      <c r="E53" s="108"/>
      <c r="F53" s="108"/>
      <c r="G53" s="108"/>
      <c r="H53" s="108"/>
      <c r="I53" s="108"/>
      <c r="J53" s="108"/>
      <c r="K53" s="108"/>
      <c r="L53" s="210">
        <f t="shared" si="4"/>
        <v>0</v>
      </c>
    </row>
    <row r="54" spans="1:12" ht="12.75">
      <c r="A54" s="8">
        <v>36</v>
      </c>
      <c r="B54" s="114" t="s">
        <v>365</v>
      </c>
      <c r="C54" s="108"/>
      <c r="D54" s="108"/>
      <c r="E54" s="108"/>
      <c r="F54" s="108"/>
      <c r="G54" s="108"/>
      <c r="H54" s="108"/>
      <c r="I54" s="108"/>
      <c r="J54" s="108"/>
      <c r="K54" s="108"/>
      <c r="L54" s="210">
        <f t="shared" si="4"/>
        <v>0</v>
      </c>
    </row>
    <row r="55" spans="1:12" ht="12.75">
      <c r="A55" s="8">
        <v>38</v>
      </c>
      <c r="B55" s="114" t="s">
        <v>366</v>
      </c>
      <c r="C55" s="108"/>
      <c r="D55" s="108"/>
      <c r="E55" s="108"/>
      <c r="F55" s="108"/>
      <c r="G55" s="108"/>
      <c r="H55" s="108"/>
      <c r="I55" s="108"/>
      <c r="J55" s="108"/>
      <c r="K55" s="108"/>
      <c r="L55" s="210">
        <f t="shared" si="4"/>
        <v>0</v>
      </c>
    </row>
    <row r="56" spans="1:12" ht="12.75">
      <c r="A56" s="8">
        <v>39</v>
      </c>
      <c r="B56" s="114" t="s">
        <v>690</v>
      </c>
      <c r="C56" s="108"/>
      <c r="D56" s="108"/>
      <c r="E56" s="108"/>
      <c r="F56" s="108"/>
      <c r="G56" s="108"/>
      <c r="H56" s="108"/>
      <c r="I56" s="108"/>
      <c r="J56" s="108"/>
      <c r="K56" s="108"/>
      <c r="L56" s="210">
        <f t="shared" si="4"/>
        <v>0</v>
      </c>
    </row>
    <row r="57" spans="1:12" ht="12.75">
      <c r="A57" s="8">
        <v>40</v>
      </c>
      <c r="B57" s="114" t="s">
        <v>367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210">
        <f t="shared" si="4"/>
        <v>0</v>
      </c>
    </row>
    <row r="58" spans="1:12" ht="12.75">
      <c r="A58" s="8">
        <v>41</v>
      </c>
      <c r="B58" s="114" t="s">
        <v>691</v>
      </c>
      <c r="C58" s="108"/>
      <c r="D58" s="108"/>
      <c r="E58" s="108"/>
      <c r="F58" s="108"/>
      <c r="G58" s="108"/>
      <c r="H58" s="108"/>
      <c r="I58" s="108"/>
      <c r="J58" s="108"/>
      <c r="K58" s="108"/>
      <c r="L58" s="210">
        <f t="shared" si="4"/>
        <v>0</v>
      </c>
    </row>
    <row r="59" spans="1:12" ht="12.75">
      <c r="A59" s="8">
        <v>42</v>
      </c>
      <c r="B59" s="114" t="s">
        <v>368</v>
      </c>
      <c r="C59" s="108"/>
      <c r="D59" s="108"/>
      <c r="E59" s="108">
        <v>609600</v>
      </c>
      <c r="F59" s="108">
        <v>1600655</v>
      </c>
      <c r="G59" s="108">
        <v>50000</v>
      </c>
      <c r="H59" s="108"/>
      <c r="I59" s="108"/>
      <c r="J59" s="108"/>
      <c r="K59" s="108"/>
      <c r="L59" s="210">
        <f t="shared" si="4"/>
        <v>2260255</v>
      </c>
    </row>
    <row r="60" spans="1:12" ht="12.75">
      <c r="A60" s="8">
        <v>43</v>
      </c>
      <c r="B60" s="114" t="s">
        <v>692</v>
      </c>
      <c r="C60" s="108"/>
      <c r="D60" s="108"/>
      <c r="E60" s="108"/>
      <c r="F60" s="108">
        <v>128000</v>
      </c>
      <c r="G60" s="108"/>
      <c r="H60" s="108"/>
      <c r="I60" s="108"/>
      <c r="J60" s="108"/>
      <c r="K60" s="108"/>
      <c r="L60" s="210">
        <f t="shared" si="4"/>
        <v>128000</v>
      </c>
    </row>
    <row r="61" spans="1:12" ht="12.75">
      <c r="A61" s="8">
        <v>44</v>
      </c>
      <c r="B61" s="114" t="s">
        <v>379</v>
      </c>
      <c r="C61" s="108"/>
      <c r="D61" s="108"/>
      <c r="E61" s="108"/>
      <c r="F61" s="108"/>
      <c r="G61" s="108">
        <v>175056</v>
      </c>
      <c r="H61" s="108"/>
      <c r="I61" s="108"/>
      <c r="J61" s="108"/>
      <c r="K61" s="108"/>
      <c r="L61" s="210">
        <f t="shared" si="4"/>
        <v>175056</v>
      </c>
    </row>
    <row r="62" spans="1:12" ht="12.75">
      <c r="A62" s="8">
        <v>45</v>
      </c>
      <c r="B62" s="114" t="s">
        <v>693</v>
      </c>
      <c r="C62" s="108"/>
      <c r="D62" s="108"/>
      <c r="E62" s="108">
        <v>133201</v>
      </c>
      <c r="F62" s="108"/>
      <c r="G62" s="108"/>
      <c r="H62" s="108"/>
      <c r="I62" s="108"/>
      <c r="J62" s="108"/>
      <c r="K62" s="108"/>
      <c r="L62" s="210">
        <f t="shared" si="4"/>
        <v>133201</v>
      </c>
    </row>
    <row r="63" spans="1:12" ht="12.75">
      <c r="A63" s="8">
        <v>46</v>
      </c>
      <c r="B63" s="8" t="s">
        <v>378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210">
        <f t="shared" si="4"/>
        <v>0</v>
      </c>
    </row>
    <row r="64" spans="1:12" ht="12.75">
      <c r="A64" s="8">
        <v>47</v>
      </c>
      <c r="B64" s="114" t="s">
        <v>694</v>
      </c>
      <c r="C64" s="108"/>
      <c r="D64" s="108"/>
      <c r="E64" s="108"/>
      <c r="F64" s="108"/>
      <c r="G64" s="108">
        <v>68943</v>
      </c>
      <c r="H64" s="108"/>
      <c r="I64" s="108"/>
      <c r="J64" s="108"/>
      <c r="K64" s="108"/>
      <c r="L64" s="210">
        <f t="shared" si="4"/>
        <v>68943</v>
      </c>
    </row>
    <row r="65" spans="1:12" ht="12.75">
      <c r="A65" s="8">
        <v>48</v>
      </c>
      <c r="B65" s="114" t="s">
        <v>369</v>
      </c>
      <c r="C65" s="108">
        <v>2253800</v>
      </c>
      <c r="D65" s="108">
        <v>515562</v>
      </c>
      <c r="E65" s="108">
        <v>906007</v>
      </c>
      <c r="F65" s="108"/>
      <c r="G65" s="108"/>
      <c r="H65" s="108"/>
      <c r="I65" s="108"/>
      <c r="J65" s="108"/>
      <c r="K65" s="108"/>
      <c r="L65" s="210">
        <f t="shared" si="4"/>
        <v>3675369</v>
      </c>
    </row>
    <row r="66" spans="1:12" ht="12.75">
      <c r="A66" s="8">
        <v>49</v>
      </c>
      <c r="B66" s="114" t="s">
        <v>370</v>
      </c>
      <c r="C66" s="108"/>
      <c r="D66" s="108"/>
      <c r="E66" s="108"/>
      <c r="F66" s="108"/>
      <c r="G66" s="108">
        <v>300000</v>
      </c>
      <c r="H66" s="108"/>
      <c r="I66" s="108"/>
      <c r="J66" s="108"/>
      <c r="K66" s="108"/>
      <c r="L66" s="210">
        <f t="shared" si="4"/>
        <v>300000</v>
      </c>
    </row>
    <row r="67" spans="1:12" ht="12.75">
      <c r="A67" s="8">
        <v>50</v>
      </c>
      <c r="B67" s="114" t="s">
        <v>371</v>
      </c>
      <c r="C67" s="108"/>
      <c r="D67" s="108"/>
      <c r="E67" s="108"/>
      <c r="F67" s="108"/>
      <c r="G67" s="108"/>
      <c r="H67" s="108"/>
      <c r="I67" s="108"/>
      <c r="J67" s="108"/>
      <c r="K67" s="108"/>
      <c r="L67" s="210">
        <f t="shared" si="4"/>
        <v>0</v>
      </c>
    </row>
    <row r="68" spans="1:12" ht="12.75">
      <c r="A68" s="8">
        <v>51</v>
      </c>
      <c r="B68" s="114" t="s">
        <v>372</v>
      </c>
      <c r="C68" s="108"/>
      <c r="D68" s="108"/>
      <c r="E68" s="108"/>
      <c r="F68" s="108"/>
      <c r="G68" s="108"/>
      <c r="H68" s="108"/>
      <c r="I68" s="108"/>
      <c r="J68" s="108"/>
      <c r="K68" s="108"/>
      <c r="L68" s="210">
        <f t="shared" si="4"/>
        <v>0</v>
      </c>
    </row>
    <row r="69" spans="1:12" ht="12.75">
      <c r="A69" s="8">
        <v>52</v>
      </c>
      <c r="B69" s="114" t="s">
        <v>373</v>
      </c>
      <c r="C69" s="108">
        <v>3788867</v>
      </c>
      <c r="D69" s="108">
        <v>457521</v>
      </c>
      <c r="E69" s="108">
        <v>214556</v>
      </c>
      <c r="F69" s="108"/>
      <c r="G69" s="108"/>
      <c r="H69" s="108">
        <v>10480</v>
      </c>
      <c r="I69" s="108"/>
      <c r="J69" s="108"/>
      <c r="K69" s="108"/>
      <c r="L69" s="210">
        <f t="shared" si="4"/>
        <v>4471424</v>
      </c>
    </row>
    <row r="70" spans="1:12" ht="12.75">
      <c r="A70" s="8">
        <v>53</v>
      </c>
      <c r="B70" s="114" t="s">
        <v>374</v>
      </c>
      <c r="C70" s="115">
        <v>8521261</v>
      </c>
      <c r="D70" s="108">
        <v>940893</v>
      </c>
      <c r="E70" s="108">
        <v>2776008</v>
      </c>
      <c r="F70" s="108"/>
      <c r="G70" s="108"/>
      <c r="H70" s="108">
        <v>758331</v>
      </c>
      <c r="I70" s="108"/>
      <c r="J70" s="108"/>
      <c r="K70" s="108"/>
      <c r="L70" s="210">
        <f t="shared" si="4"/>
        <v>12996493</v>
      </c>
    </row>
    <row r="71" spans="1:12" ht="12.75">
      <c r="A71" s="8">
        <v>54</v>
      </c>
      <c r="B71" s="114" t="s">
        <v>695</v>
      </c>
      <c r="C71" s="108"/>
      <c r="D71" s="108"/>
      <c r="E71" s="108">
        <v>250975</v>
      </c>
      <c r="F71" s="108"/>
      <c r="G71" s="108"/>
      <c r="H71" s="108"/>
      <c r="I71" s="108"/>
      <c r="J71" s="108"/>
      <c r="K71" s="108"/>
      <c r="L71" s="210">
        <f t="shared" si="4"/>
        <v>250975</v>
      </c>
    </row>
    <row r="72" spans="1:12" ht="12.75">
      <c r="A72" s="8">
        <v>55</v>
      </c>
      <c r="B72" s="114" t="s">
        <v>375</v>
      </c>
      <c r="C72" s="108"/>
      <c r="D72" s="108"/>
      <c r="E72" s="108">
        <v>436650</v>
      </c>
      <c r="F72" s="108"/>
      <c r="G72" s="108"/>
      <c r="H72" s="108">
        <v>74990</v>
      </c>
      <c r="I72" s="108"/>
      <c r="J72" s="108"/>
      <c r="K72" s="108"/>
      <c r="L72" s="210">
        <f t="shared" si="4"/>
        <v>511640</v>
      </c>
    </row>
    <row r="73" spans="1:12" ht="12.75">
      <c r="A73" s="8">
        <v>56</v>
      </c>
      <c r="B73" s="114" t="s">
        <v>376</v>
      </c>
      <c r="C73" s="108"/>
      <c r="D73" s="108"/>
      <c r="E73" s="108">
        <v>1109349</v>
      </c>
      <c r="F73" s="108"/>
      <c r="G73" s="108"/>
      <c r="H73" s="108"/>
      <c r="I73" s="108"/>
      <c r="J73" s="108"/>
      <c r="K73" s="108"/>
      <c r="L73" s="210">
        <f t="shared" si="4"/>
        <v>1109349</v>
      </c>
    </row>
    <row r="74" spans="1:12" ht="12.75">
      <c r="A74" s="8">
        <v>57</v>
      </c>
      <c r="B74" s="114" t="s">
        <v>377</v>
      </c>
      <c r="C74" s="108"/>
      <c r="D74" s="108"/>
      <c r="E74" s="108">
        <v>233184</v>
      </c>
      <c r="F74" s="108"/>
      <c r="G74" s="108"/>
      <c r="H74" s="108"/>
      <c r="I74" s="108"/>
      <c r="J74" s="108"/>
      <c r="K74" s="108"/>
      <c r="L74" s="210">
        <f t="shared" si="4"/>
        <v>233184</v>
      </c>
    </row>
    <row r="75" spans="1:12" ht="12.75">
      <c r="A75" s="8">
        <v>58</v>
      </c>
      <c r="B75" s="211" t="s">
        <v>696</v>
      </c>
      <c r="C75" s="108"/>
      <c r="D75" s="108"/>
      <c r="E75" s="108"/>
      <c r="F75" s="108"/>
      <c r="G75" s="108">
        <v>327302</v>
      </c>
      <c r="H75" s="108"/>
      <c r="I75" s="108"/>
      <c r="J75" s="108"/>
      <c r="K75" s="108"/>
      <c r="L75" s="210">
        <f t="shared" si="4"/>
        <v>327302</v>
      </c>
    </row>
    <row r="76" spans="1:12" ht="12.75">
      <c r="A76" s="8">
        <v>59</v>
      </c>
      <c r="B76" s="212" t="s">
        <v>334</v>
      </c>
      <c r="C76" s="107">
        <f>SUM(C47:C75)</f>
        <v>24887513</v>
      </c>
      <c r="D76" s="107">
        <f>SUM(D47:D75)</f>
        <v>4258062</v>
      </c>
      <c r="E76" s="107">
        <f>SUM(E47:E75)</f>
        <v>11531563</v>
      </c>
      <c r="F76" s="107">
        <f aca="true" t="shared" si="5" ref="F76:K76">SUM(F47:F75)</f>
        <v>1728655</v>
      </c>
      <c r="G76" s="107">
        <f t="shared" si="5"/>
        <v>20696339</v>
      </c>
      <c r="H76" s="107">
        <f t="shared" si="5"/>
        <v>1841689</v>
      </c>
      <c r="I76" s="107">
        <f t="shared" si="5"/>
        <v>8136247</v>
      </c>
      <c r="J76" s="107">
        <f t="shared" si="5"/>
        <v>1011208</v>
      </c>
      <c r="K76" s="107">
        <f t="shared" si="5"/>
        <v>0</v>
      </c>
      <c r="L76" s="107">
        <f>SUM(L47:L75)</f>
        <v>74091276</v>
      </c>
    </row>
    <row r="77" spans="2:12" ht="12.75">
      <c r="B77" s="13"/>
      <c r="C77" s="13"/>
      <c r="D77" s="13"/>
      <c r="E77" s="13"/>
      <c r="F77" s="13"/>
      <c r="G77" s="13"/>
      <c r="H77" s="13"/>
      <c r="I77" s="13"/>
      <c r="J77" s="13"/>
      <c r="L77" s="116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3"/>
      <c r="C79" s="13"/>
      <c r="D79" s="13"/>
      <c r="E79" s="13"/>
      <c r="F79" s="13"/>
      <c r="G79" s="13"/>
      <c r="H79" s="13"/>
      <c r="I79" s="13"/>
      <c r="J79" s="13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00390625" style="12" customWidth="1"/>
    <col min="2" max="2" width="51.7109375" style="0" customWidth="1"/>
    <col min="3" max="3" width="15.421875" style="0" bestFit="1" customWidth="1"/>
    <col min="4" max="5" width="15.421875" style="0" customWidth="1"/>
    <col min="6" max="6" width="57.421875" style="0" customWidth="1"/>
    <col min="7" max="8" width="15.28125" style="0" customWidth="1"/>
    <col min="9" max="9" width="15.28125" style="8" customWidth="1"/>
  </cols>
  <sheetData>
    <row r="1" spans="2:9" ht="12.75">
      <c r="B1" s="1" t="s">
        <v>718</v>
      </c>
      <c r="I1" s="12"/>
    </row>
    <row r="2" ht="12.75">
      <c r="I2" s="12"/>
    </row>
    <row r="3" spans="2:9" ht="12.75">
      <c r="B3" t="s">
        <v>382</v>
      </c>
      <c r="I3" s="12"/>
    </row>
    <row r="4" spans="2:9" ht="15.75">
      <c r="B4" s="6" t="s">
        <v>126</v>
      </c>
      <c r="I4" s="12"/>
    </row>
    <row r="5" spans="3:12" ht="12.75">
      <c r="C5" s="91" t="s">
        <v>354</v>
      </c>
      <c r="D5" s="91"/>
      <c r="E5" s="91"/>
      <c r="G5" s="91" t="s">
        <v>354</v>
      </c>
      <c r="I5" s="132"/>
      <c r="K5" s="1"/>
      <c r="L5" s="1"/>
    </row>
    <row r="6" spans="1:12" ht="12.75">
      <c r="A6" s="8"/>
      <c r="B6" s="38" t="s">
        <v>63</v>
      </c>
      <c r="C6" s="8" t="s">
        <v>64</v>
      </c>
      <c r="D6" s="11" t="s">
        <v>91</v>
      </c>
      <c r="E6" s="11" t="s">
        <v>68</v>
      </c>
      <c r="F6" s="11" t="s">
        <v>107</v>
      </c>
      <c r="G6" s="11" t="s">
        <v>354</v>
      </c>
      <c r="H6" s="45" t="s">
        <v>94</v>
      </c>
      <c r="I6" s="11" t="s">
        <v>95</v>
      </c>
      <c r="K6" s="1"/>
      <c r="L6" s="1"/>
    </row>
    <row r="7" spans="1:9" ht="18">
      <c r="A7" s="8"/>
      <c r="B7" s="234" t="s">
        <v>12</v>
      </c>
      <c r="C7" s="235"/>
      <c r="D7" s="236"/>
      <c r="E7" s="122"/>
      <c r="F7" s="234" t="s">
        <v>13</v>
      </c>
      <c r="G7" s="235"/>
      <c r="H7" s="236"/>
      <c r="I7" s="131"/>
    </row>
    <row r="8" spans="1:9" ht="12.75">
      <c r="A8" s="8"/>
      <c r="B8" s="66" t="s">
        <v>0</v>
      </c>
      <c r="C8" s="237" t="s">
        <v>45</v>
      </c>
      <c r="D8" s="238"/>
      <c r="E8" s="239" t="s">
        <v>431</v>
      </c>
      <c r="F8" s="22" t="s">
        <v>0</v>
      </c>
      <c r="G8" s="237" t="s">
        <v>45</v>
      </c>
      <c r="H8" s="238"/>
      <c r="I8" s="239" t="s">
        <v>431</v>
      </c>
    </row>
    <row r="9" spans="1:9" ht="12.75">
      <c r="A9" s="8"/>
      <c r="B9" s="66"/>
      <c r="C9" s="23" t="s">
        <v>390</v>
      </c>
      <c r="D9" s="23" t="s">
        <v>391</v>
      </c>
      <c r="E9" s="240"/>
      <c r="F9" s="22"/>
      <c r="G9" s="23" t="s">
        <v>390</v>
      </c>
      <c r="H9" s="123" t="s">
        <v>391</v>
      </c>
      <c r="I9" s="240"/>
    </row>
    <row r="10" spans="1:8" ht="18">
      <c r="A10" s="8">
        <v>1</v>
      </c>
      <c r="B10" s="67" t="s">
        <v>38</v>
      </c>
      <c r="C10" s="25"/>
      <c r="D10" s="25"/>
      <c r="E10" s="25"/>
      <c r="F10" s="24" t="s">
        <v>14</v>
      </c>
      <c r="G10" s="25"/>
      <c r="H10" s="36"/>
    </row>
    <row r="11" spans="1:8" ht="16.5">
      <c r="A11" s="8">
        <v>2</v>
      </c>
      <c r="B11" s="68" t="s">
        <v>15</v>
      </c>
      <c r="C11" s="27"/>
      <c r="D11" s="27"/>
      <c r="E11" s="27"/>
      <c r="F11" s="26" t="s">
        <v>16</v>
      </c>
      <c r="G11" s="27"/>
      <c r="H11" s="36"/>
    </row>
    <row r="12" spans="1:8" ht="15.75">
      <c r="A12" s="8">
        <v>3</v>
      </c>
      <c r="B12" s="69" t="s">
        <v>4</v>
      </c>
      <c r="C12" s="29"/>
      <c r="D12" s="29"/>
      <c r="E12" s="29"/>
      <c r="F12" s="28" t="s">
        <v>4</v>
      </c>
      <c r="G12" s="29"/>
      <c r="H12" s="36"/>
    </row>
    <row r="13" spans="1:9" ht="12.75">
      <c r="A13" s="8">
        <v>4</v>
      </c>
      <c r="B13" s="70" t="s">
        <v>123</v>
      </c>
      <c r="C13" s="31">
        <v>30839352</v>
      </c>
      <c r="D13" s="31">
        <v>35904646</v>
      </c>
      <c r="E13" s="31">
        <v>35904646</v>
      </c>
      <c r="F13" s="30" t="s">
        <v>7</v>
      </c>
      <c r="G13" s="31">
        <v>23134969</v>
      </c>
      <c r="H13" s="36">
        <v>24959513</v>
      </c>
      <c r="I13" s="8">
        <v>24887513</v>
      </c>
    </row>
    <row r="14" spans="1:9" ht="12.75">
      <c r="A14" s="8">
        <v>5</v>
      </c>
      <c r="B14" s="71" t="s">
        <v>71</v>
      </c>
      <c r="C14" s="31">
        <v>13861987</v>
      </c>
      <c r="D14" s="31">
        <v>16127265</v>
      </c>
      <c r="E14" s="31">
        <v>17125344</v>
      </c>
      <c r="F14" s="30" t="s">
        <v>72</v>
      </c>
      <c r="G14" s="31">
        <v>3971482</v>
      </c>
      <c r="H14" s="36">
        <v>4258062</v>
      </c>
      <c r="I14" s="8">
        <v>4258062</v>
      </c>
    </row>
    <row r="15" spans="1:9" ht="12.75">
      <c r="A15" s="8">
        <v>6</v>
      </c>
      <c r="B15" s="71" t="s">
        <v>344</v>
      </c>
      <c r="C15" s="31">
        <v>1924158</v>
      </c>
      <c r="D15" s="31">
        <v>1457526</v>
      </c>
      <c r="E15">
        <v>1199457</v>
      </c>
      <c r="F15" s="30" t="s">
        <v>50</v>
      </c>
      <c r="G15" s="31">
        <v>8911836</v>
      </c>
      <c r="H15" s="36">
        <v>11748912</v>
      </c>
      <c r="I15" s="8">
        <v>11531563</v>
      </c>
    </row>
    <row r="16" spans="1:9" ht="12.75">
      <c r="A16" s="8">
        <v>7</v>
      </c>
      <c r="B16" s="71" t="s">
        <v>345</v>
      </c>
      <c r="C16" s="31"/>
      <c r="D16" s="31">
        <v>966632</v>
      </c>
      <c r="E16" s="31">
        <v>1167787</v>
      </c>
      <c r="F16" s="30" t="s">
        <v>17</v>
      </c>
      <c r="G16" s="31">
        <v>606000</v>
      </c>
      <c r="H16" s="36">
        <v>1987555</v>
      </c>
      <c r="I16" s="8">
        <v>1728655</v>
      </c>
    </row>
    <row r="17" spans="1:9" ht="12.75">
      <c r="A17" s="8">
        <v>8</v>
      </c>
      <c r="B17" s="71" t="s">
        <v>343</v>
      </c>
      <c r="C17" s="31">
        <v>10604000</v>
      </c>
      <c r="D17" s="31">
        <v>10604000</v>
      </c>
      <c r="E17" s="31">
        <v>9415087</v>
      </c>
      <c r="F17" s="30" t="s">
        <v>73</v>
      </c>
      <c r="G17" s="31">
        <v>18575460</v>
      </c>
      <c r="H17" s="36">
        <v>20696339</v>
      </c>
      <c r="I17" s="8">
        <v>20696339</v>
      </c>
    </row>
    <row r="18" spans="1:9" ht="14.25">
      <c r="A18" s="8">
        <v>9</v>
      </c>
      <c r="B18" s="92" t="s">
        <v>44</v>
      </c>
      <c r="C18" s="31">
        <f>SUM(C13:C17)</f>
        <v>57229497</v>
      </c>
      <c r="D18" s="31">
        <f>SUM(D13:D17)</f>
        <v>65060069</v>
      </c>
      <c r="E18" s="31">
        <f>SUM(E13:E17)</f>
        <v>64812321</v>
      </c>
      <c r="F18" s="90" t="s">
        <v>44</v>
      </c>
      <c r="G18" s="31">
        <f>SUM(G13:G17)</f>
        <v>55199747</v>
      </c>
      <c r="H18" s="128">
        <f>SUM(H13:H17)</f>
        <v>63650381</v>
      </c>
      <c r="I18" s="128">
        <f>SUM(I13:I17)</f>
        <v>63102132</v>
      </c>
    </row>
    <row r="19" spans="1:8" ht="12.75">
      <c r="A19" s="8"/>
      <c r="B19" s="70"/>
      <c r="C19" s="31"/>
      <c r="D19" s="31"/>
      <c r="E19" s="31"/>
      <c r="F19" s="30"/>
      <c r="G19" s="31"/>
      <c r="H19" s="36"/>
    </row>
    <row r="20" spans="1:8" ht="15.75">
      <c r="A20" s="8">
        <v>11</v>
      </c>
      <c r="B20" s="69" t="s">
        <v>5</v>
      </c>
      <c r="C20" s="29"/>
      <c r="D20" s="29"/>
      <c r="E20" s="29"/>
      <c r="F20" s="28" t="s">
        <v>39</v>
      </c>
      <c r="G20" s="29"/>
      <c r="H20" s="36"/>
    </row>
    <row r="21" spans="1:9" ht="12.75">
      <c r="A21" s="8">
        <v>12</v>
      </c>
      <c r="B21" s="70" t="s">
        <v>48</v>
      </c>
      <c r="C21" s="31">
        <v>0</v>
      </c>
      <c r="D21" s="31">
        <v>8046776</v>
      </c>
      <c r="E21" s="31">
        <v>8046776</v>
      </c>
      <c r="F21" s="30" t="s">
        <v>76</v>
      </c>
      <c r="G21" s="31">
        <v>3662404</v>
      </c>
      <c r="H21" s="36">
        <v>2132689</v>
      </c>
      <c r="I21" s="8">
        <v>1841689</v>
      </c>
    </row>
    <row r="22" spans="1:9" ht="12.75">
      <c r="A22" s="8">
        <v>13</v>
      </c>
      <c r="B22" s="70" t="s">
        <v>74</v>
      </c>
      <c r="C22" s="31">
        <v>2662404</v>
      </c>
      <c r="D22" s="31">
        <v>768811</v>
      </c>
      <c r="E22" s="31">
        <v>768811</v>
      </c>
      <c r="F22" s="30" t="s">
        <v>18</v>
      </c>
      <c r="G22" s="31">
        <v>2596128</v>
      </c>
      <c r="H22" s="36">
        <v>9346756</v>
      </c>
      <c r="I22" s="8">
        <v>8136247</v>
      </c>
    </row>
    <row r="23" spans="1:8" ht="12.75">
      <c r="A23" s="8">
        <v>14</v>
      </c>
      <c r="B23" s="70" t="s">
        <v>75</v>
      </c>
      <c r="C23" s="31">
        <v>0</v>
      </c>
      <c r="D23" s="31"/>
      <c r="E23" s="31"/>
      <c r="F23" s="30" t="s">
        <v>77</v>
      </c>
      <c r="G23" s="31"/>
      <c r="H23" s="36"/>
    </row>
    <row r="24" spans="1:8" ht="12.75">
      <c r="A24" s="8">
        <v>15</v>
      </c>
      <c r="B24" s="38" t="s">
        <v>127</v>
      </c>
      <c r="C24" s="8">
        <v>0</v>
      </c>
      <c r="D24" s="8"/>
      <c r="E24" s="8"/>
      <c r="F24" s="30" t="s">
        <v>10</v>
      </c>
      <c r="G24" s="31"/>
      <c r="H24" s="36"/>
    </row>
    <row r="25" spans="1:8" ht="12.75">
      <c r="A25" s="8">
        <v>16</v>
      </c>
      <c r="B25" s="38"/>
      <c r="C25" s="8"/>
      <c r="D25" s="8"/>
      <c r="E25" s="8"/>
      <c r="F25" s="30" t="s">
        <v>11</v>
      </c>
      <c r="G25" s="31"/>
      <c r="H25" s="36"/>
    </row>
    <row r="26" spans="1:8" ht="14.25">
      <c r="A26" s="8">
        <v>17</v>
      </c>
      <c r="B26" s="72"/>
      <c r="C26" s="31"/>
      <c r="D26" s="31"/>
      <c r="E26" s="31"/>
      <c r="F26" s="30" t="s">
        <v>78</v>
      </c>
      <c r="G26" s="31"/>
      <c r="H26" s="36"/>
    </row>
    <row r="27" spans="1:9" ht="14.25">
      <c r="A27" s="8">
        <v>18</v>
      </c>
      <c r="B27" s="92" t="s">
        <v>44</v>
      </c>
      <c r="C27" s="31">
        <f>SUM(C21:C26)</f>
        <v>2662404</v>
      </c>
      <c r="D27" s="31">
        <f>SUM(D21:D26)</f>
        <v>8815587</v>
      </c>
      <c r="E27" s="31">
        <f>SUM(E21:E26)</f>
        <v>8815587</v>
      </c>
      <c r="F27" s="90" t="s">
        <v>44</v>
      </c>
      <c r="G27" s="31">
        <f>SUM(G21:G26)</f>
        <v>6258532</v>
      </c>
      <c r="H27" s="128">
        <f>SUM(H21:H26)</f>
        <v>11479445</v>
      </c>
      <c r="I27" s="128">
        <f>SUM(I21:I26)</f>
        <v>9977936</v>
      </c>
    </row>
    <row r="28" spans="1:8" ht="16.5">
      <c r="A28" s="8">
        <v>19</v>
      </c>
      <c r="B28" s="73"/>
      <c r="C28" s="31"/>
      <c r="D28" s="31"/>
      <c r="E28" s="31"/>
      <c r="F28" s="26" t="s">
        <v>61</v>
      </c>
      <c r="G28" s="27"/>
      <c r="H28" s="36"/>
    </row>
    <row r="29" spans="1:8" ht="15.75">
      <c r="A29" s="8">
        <v>20</v>
      </c>
      <c r="B29" s="69"/>
      <c r="C29" s="31"/>
      <c r="D29" s="31"/>
      <c r="E29" s="31"/>
      <c r="F29" s="28" t="s">
        <v>19</v>
      </c>
      <c r="G29" s="29"/>
      <c r="H29" s="36"/>
    </row>
    <row r="30" spans="1:8" ht="15.75">
      <c r="A30" s="8">
        <v>21</v>
      </c>
      <c r="B30" s="69"/>
      <c r="C30" s="31"/>
      <c r="D30" s="31"/>
      <c r="E30" s="31"/>
      <c r="F30" s="41" t="s">
        <v>3</v>
      </c>
      <c r="G30" s="31">
        <v>1018542</v>
      </c>
      <c r="H30" s="36">
        <v>9132241</v>
      </c>
    </row>
    <row r="31" spans="1:8" ht="14.25">
      <c r="A31" s="8">
        <v>22</v>
      </c>
      <c r="B31" s="72"/>
      <c r="C31" s="31"/>
      <c r="D31" s="31"/>
      <c r="E31" s="31"/>
      <c r="F31" s="30" t="s">
        <v>20</v>
      </c>
      <c r="G31" s="31">
        <v>0</v>
      </c>
      <c r="H31" s="36"/>
    </row>
    <row r="32" spans="1:9" ht="14.25">
      <c r="A32" s="8">
        <v>23</v>
      </c>
      <c r="B32" s="72"/>
      <c r="C32" s="31"/>
      <c r="D32" s="31"/>
      <c r="E32" s="31"/>
      <c r="F32" s="90" t="s">
        <v>44</v>
      </c>
      <c r="G32" s="31">
        <f>SUM(G30:G31)</f>
        <v>1018542</v>
      </c>
      <c r="H32" s="128">
        <f>SUM(H30:H31)</f>
        <v>9132241</v>
      </c>
      <c r="I32" s="31"/>
    </row>
    <row r="33" spans="1:8" ht="15.75">
      <c r="A33" s="8">
        <v>24</v>
      </c>
      <c r="B33" s="69"/>
      <c r="C33" s="31"/>
      <c r="D33" s="31"/>
      <c r="E33" s="31"/>
      <c r="F33" s="28" t="s">
        <v>21</v>
      </c>
      <c r="G33" s="29"/>
      <c r="H33" s="36"/>
    </row>
    <row r="34" spans="1:8" ht="14.25">
      <c r="A34" s="8">
        <v>25</v>
      </c>
      <c r="B34" s="72"/>
      <c r="C34" s="31"/>
      <c r="D34" s="31"/>
      <c r="E34" s="31"/>
      <c r="F34" s="30" t="s">
        <v>22</v>
      </c>
      <c r="G34" s="31">
        <v>0</v>
      </c>
      <c r="H34" s="36"/>
    </row>
    <row r="35" spans="1:8" ht="18">
      <c r="A35" s="8">
        <v>26</v>
      </c>
      <c r="B35" s="67"/>
      <c r="C35" s="31"/>
      <c r="D35" s="31"/>
      <c r="E35" s="31"/>
      <c r="F35" s="24" t="s">
        <v>23</v>
      </c>
      <c r="G35" s="25"/>
      <c r="H35" s="36"/>
    </row>
    <row r="36" spans="1:8" ht="14.25">
      <c r="A36" s="8">
        <v>27</v>
      </c>
      <c r="B36" s="72"/>
      <c r="C36" s="31"/>
      <c r="D36" s="31"/>
      <c r="E36" s="31"/>
      <c r="F36" s="30" t="s">
        <v>24</v>
      </c>
      <c r="G36" s="31">
        <v>0</v>
      </c>
      <c r="H36" s="36"/>
    </row>
    <row r="37" spans="1:8" ht="14.25">
      <c r="A37" s="8">
        <v>28</v>
      </c>
      <c r="B37" s="72"/>
      <c r="C37" s="31"/>
      <c r="D37" s="31"/>
      <c r="E37" s="31"/>
      <c r="F37" s="30" t="s">
        <v>25</v>
      </c>
      <c r="G37" s="31">
        <v>0</v>
      </c>
      <c r="H37" s="36"/>
    </row>
    <row r="38" spans="1:8" ht="14.25">
      <c r="A38" s="8">
        <v>29</v>
      </c>
      <c r="B38" s="72"/>
      <c r="C38" s="31"/>
      <c r="D38" s="31"/>
      <c r="E38" s="31"/>
      <c r="F38" s="90" t="s">
        <v>44</v>
      </c>
      <c r="G38" s="31">
        <f>SUM(G36:G37)</f>
        <v>0</v>
      </c>
      <c r="H38" s="36"/>
    </row>
    <row r="39" spans="1:8" ht="14.25">
      <c r="A39" s="8">
        <v>30</v>
      </c>
      <c r="B39" s="72"/>
      <c r="C39" s="31"/>
      <c r="D39" s="31"/>
      <c r="E39" s="31"/>
      <c r="F39" s="30"/>
      <c r="G39" s="31"/>
      <c r="H39" s="36"/>
    </row>
    <row r="40" spans="1:8" ht="18">
      <c r="A40" s="8">
        <v>31</v>
      </c>
      <c r="B40" s="67"/>
      <c r="C40" s="31"/>
      <c r="D40" s="31"/>
      <c r="E40" s="31"/>
      <c r="F40" s="24" t="s">
        <v>26</v>
      </c>
      <c r="G40" s="25"/>
      <c r="H40" s="36"/>
    </row>
    <row r="41" spans="1:9" ht="14.25">
      <c r="A41" s="8">
        <v>32</v>
      </c>
      <c r="B41" s="72"/>
      <c r="C41" s="31"/>
      <c r="D41" s="31"/>
      <c r="E41" s="31"/>
      <c r="F41" s="30" t="s">
        <v>392</v>
      </c>
      <c r="G41" s="31">
        <v>1011208</v>
      </c>
      <c r="H41" s="36">
        <v>2111143</v>
      </c>
      <c r="I41" s="8">
        <v>1011208</v>
      </c>
    </row>
    <row r="42" spans="1:8" ht="14.25">
      <c r="A42" s="8">
        <v>33</v>
      </c>
      <c r="B42" s="72"/>
      <c r="C42" s="31"/>
      <c r="D42" s="31"/>
      <c r="E42" s="31"/>
      <c r="F42" s="30" t="s">
        <v>27</v>
      </c>
      <c r="G42" s="31">
        <v>0</v>
      </c>
      <c r="H42" s="36"/>
    </row>
    <row r="43" spans="1:9" ht="48">
      <c r="A43" s="8">
        <v>34</v>
      </c>
      <c r="B43" s="74" t="s">
        <v>40</v>
      </c>
      <c r="C43" s="29">
        <f>C18+C27</f>
        <v>59891901</v>
      </c>
      <c r="D43" s="29">
        <f>D18+D27</f>
        <v>73875656</v>
      </c>
      <c r="E43" s="29">
        <f>E18+E27</f>
        <v>73627908</v>
      </c>
      <c r="F43" s="24" t="s">
        <v>28</v>
      </c>
      <c r="G43" s="29">
        <f>G18+G27+G32</f>
        <v>62476821</v>
      </c>
      <c r="H43" s="129">
        <f>H18+H27+H32+H41</f>
        <v>86373210</v>
      </c>
      <c r="I43" s="129">
        <f>I18+I27+I32+I41</f>
        <v>74091276</v>
      </c>
    </row>
    <row r="44" spans="1:8" ht="18">
      <c r="A44" s="8">
        <v>35</v>
      </c>
      <c r="B44" s="75" t="s">
        <v>415</v>
      </c>
      <c r="C44" s="31"/>
      <c r="D44" s="31">
        <v>1099935</v>
      </c>
      <c r="E44" s="31">
        <v>1099935</v>
      </c>
      <c r="F44" s="24" t="s">
        <v>29</v>
      </c>
      <c r="G44" s="25"/>
      <c r="H44" s="36"/>
    </row>
    <row r="45" spans="1:8" ht="14.25">
      <c r="A45" s="8">
        <v>36</v>
      </c>
      <c r="B45" s="72"/>
      <c r="C45" s="31"/>
      <c r="D45" s="31"/>
      <c r="E45" s="31"/>
      <c r="F45" s="30" t="s">
        <v>24</v>
      </c>
      <c r="G45" s="31">
        <v>0</v>
      </c>
      <c r="H45" s="36"/>
    </row>
    <row r="46" spans="1:8" ht="14.25">
      <c r="A46" s="8">
        <v>37</v>
      </c>
      <c r="B46" s="72"/>
      <c r="C46" s="31"/>
      <c r="D46" s="31"/>
      <c r="E46" s="31"/>
      <c r="F46" s="30" t="s">
        <v>25</v>
      </c>
      <c r="G46" s="31">
        <v>0</v>
      </c>
      <c r="H46" s="36"/>
    </row>
    <row r="47" spans="1:8" ht="18">
      <c r="A47" s="8">
        <v>38</v>
      </c>
      <c r="B47" s="67" t="s">
        <v>30</v>
      </c>
      <c r="C47" s="25"/>
      <c r="D47" s="25"/>
      <c r="E47" s="25"/>
      <c r="F47" s="24"/>
      <c r="G47" s="32"/>
      <c r="H47" s="36"/>
    </row>
    <row r="48" spans="1:8" ht="18">
      <c r="A48" s="8">
        <v>39</v>
      </c>
      <c r="B48" s="69" t="s">
        <v>31</v>
      </c>
      <c r="C48" s="29"/>
      <c r="D48" s="29"/>
      <c r="E48" s="29"/>
      <c r="F48" s="33"/>
      <c r="G48" s="32"/>
      <c r="H48" s="36"/>
    </row>
    <row r="49" spans="1:8" ht="18">
      <c r="A49" s="8">
        <v>40</v>
      </c>
      <c r="B49" s="72" t="s">
        <v>41</v>
      </c>
      <c r="C49" s="31">
        <v>0</v>
      </c>
      <c r="D49" s="31">
        <v>8733761</v>
      </c>
      <c r="E49" s="31">
        <v>8733761</v>
      </c>
      <c r="F49" s="30"/>
      <c r="G49" s="32"/>
      <c r="H49" s="36"/>
    </row>
    <row r="50" spans="1:8" ht="18">
      <c r="A50" s="8">
        <v>41</v>
      </c>
      <c r="B50" s="72" t="s">
        <v>42</v>
      </c>
      <c r="C50" s="31">
        <v>3556128</v>
      </c>
      <c r="D50" s="31">
        <v>2663858</v>
      </c>
      <c r="E50" s="31">
        <v>2663858</v>
      </c>
      <c r="F50" s="30"/>
      <c r="G50" s="32"/>
      <c r="H50" s="36"/>
    </row>
    <row r="51" spans="1:8" ht="18">
      <c r="A51" s="8">
        <v>42</v>
      </c>
      <c r="B51" s="69" t="s">
        <v>32</v>
      </c>
      <c r="C51" s="29"/>
      <c r="D51" s="29"/>
      <c r="E51" s="29"/>
      <c r="F51" s="33"/>
      <c r="G51" s="32"/>
      <c r="H51" s="36"/>
    </row>
    <row r="52" spans="1:8" ht="18">
      <c r="A52" s="8">
        <v>43</v>
      </c>
      <c r="B52" s="72" t="s">
        <v>346</v>
      </c>
      <c r="C52" s="31">
        <v>0</v>
      </c>
      <c r="D52" s="31"/>
      <c r="E52" s="31"/>
      <c r="F52" s="30"/>
      <c r="G52" s="32"/>
      <c r="H52" s="36"/>
    </row>
    <row r="53" spans="1:8" ht="18">
      <c r="A53" s="8">
        <v>44</v>
      </c>
      <c r="B53" s="72" t="s">
        <v>33</v>
      </c>
      <c r="C53" s="31">
        <v>0</v>
      </c>
      <c r="D53" s="31"/>
      <c r="E53" s="31"/>
      <c r="F53" s="30"/>
      <c r="G53" s="32"/>
      <c r="H53" s="36"/>
    </row>
    <row r="54" spans="1:9" ht="18">
      <c r="A54" s="8">
        <v>45</v>
      </c>
      <c r="B54" s="67" t="s">
        <v>6</v>
      </c>
      <c r="C54" s="25">
        <f>C43+C50+C52+C49</f>
        <v>63448029</v>
      </c>
      <c r="D54" s="25">
        <f>D43+D50+D52+D49+D44</f>
        <v>86373210</v>
      </c>
      <c r="E54" s="25">
        <f>E43+E50+E52+E49+E44</f>
        <v>86125462</v>
      </c>
      <c r="F54" s="24" t="s">
        <v>34</v>
      </c>
      <c r="G54" s="25">
        <f>G18+G27+G32</f>
        <v>62476821</v>
      </c>
      <c r="H54" s="130">
        <f>H18+H27+H32+H41</f>
        <v>86373210</v>
      </c>
      <c r="I54" s="130">
        <f>I18+I27+I32+I41</f>
        <v>74091276</v>
      </c>
    </row>
    <row r="55" spans="1:9" ht="14.25">
      <c r="A55" s="8">
        <v>46</v>
      </c>
      <c r="B55" s="72" t="s">
        <v>35</v>
      </c>
      <c r="C55" s="31">
        <f>C18+C52+C49</f>
        <v>57229497</v>
      </c>
      <c r="D55" s="31">
        <f>D54-D56</f>
        <v>74893765</v>
      </c>
      <c r="E55" s="31">
        <f>E54-E56</f>
        <v>74646017</v>
      </c>
      <c r="F55" s="30" t="s">
        <v>36</v>
      </c>
      <c r="G55" s="31">
        <f>G18+G32</f>
        <v>56218289</v>
      </c>
      <c r="H55" s="128">
        <f>H54-H56</f>
        <v>74893765</v>
      </c>
      <c r="I55" s="128">
        <f>I54-I56</f>
        <v>64113340</v>
      </c>
    </row>
    <row r="56" spans="1:9" ht="14.25">
      <c r="A56" s="8">
        <v>47</v>
      </c>
      <c r="B56" s="72" t="s">
        <v>37</v>
      </c>
      <c r="C56" s="31">
        <f>C27+C50</f>
        <v>6218532</v>
      </c>
      <c r="D56" s="31">
        <f>D50+D27</f>
        <v>11479445</v>
      </c>
      <c r="E56" s="31">
        <f>E50+E27</f>
        <v>11479445</v>
      </c>
      <c r="F56" s="30" t="s">
        <v>43</v>
      </c>
      <c r="G56" s="31">
        <f>G27</f>
        <v>6258532</v>
      </c>
      <c r="H56" s="128">
        <v>11479445</v>
      </c>
      <c r="I56" s="31">
        <v>9977936</v>
      </c>
    </row>
    <row r="57" ht="12.75">
      <c r="I57" s="215"/>
    </row>
    <row r="58" spans="3:9" ht="12.75">
      <c r="C58" s="116"/>
      <c r="D58" s="116"/>
      <c r="E58" s="116"/>
      <c r="I58" s="12"/>
    </row>
    <row r="59" ht="12.75">
      <c r="I59" s="12"/>
    </row>
    <row r="60" ht="12.75">
      <c r="I60" s="12"/>
    </row>
    <row r="61" ht="12.75">
      <c r="I61" s="12"/>
    </row>
    <row r="62" ht="12.75">
      <c r="I62" s="12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  <row r="70" ht="12.75">
      <c r="I70" s="12"/>
    </row>
    <row r="71" ht="12.75">
      <c r="I71" s="12"/>
    </row>
    <row r="72" ht="12.75">
      <c r="I72" s="12"/>
    </row>
    <row r="73" ht="12.75">
      <c r="I73" s="12"/>
    </row>
    <row r="74" ht="12.75">
      <c r="I74" s="12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  <row r="109" ht="12.75">
      <c r="I109" s="12"/>
    </row>
    <row r="110" ht="12.75">
      <c r="I110" s="12"/>
    </row>
    <row r="111" ht="12.75">
      <c r="I111" s="12"/>
    </row>
    <row r="112" ht="12.75">
      <c r="I112" s="12"/>
    </row>
    <row r="113" ht="12.75">
      <c r="I113" s="12"/>
    </row>
    <row r="114" ht="12.75">
      <c r="I114" s="12"/>
    </row>
    <row r="115" ht="12.75">
      <c r="I115" s="12"/>
    </row>
    <row r="116" ht="12.75">
      <c r="I116" s="12"/>
    </row>
    <row r="117" ht="12.75">
      <c r="I117" s="12"/>
    </row>
    <row r="118" ht="12.75">
      <c r="I118" s="12"/>
    </row>
  </sheetData>
  <sheetProtection/>
  <mergeCells count="6">
    <mergeCell ref="B7:D7"/>
    <mergeCell ref="F7:H7"/>
    <mergeCell ref="C8:D8"/>
    <mergeCell ref="G8:H8"/>
    <mergeCell ref="E8:E9"/>
    <mergeCell ref="I8:I9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5.140625" style="0" customWidth="1"/>
    <col min="3" max="3" width="12.8515625" style="0" customWidth="1"/>
    <col min="4" max="4" width="10.8515625" style="0" customWidth="1"/>
    <col min="6" max="6" width="13.00390625" style="0" customWidth="1"/>
    <col min="7" max="7" width="14.140625" style="0" customWidth="1"/>
    <col min="8" max="8" width="13.7109375" style="0" customWidth="1"/>
  </cols>
  <sheetData>
    <row r="1" ht="12.75">
      <c r="B1" s="1" t="s">
        <v>719</v>
      </c>
    </row>
    <row r="2" spans="2:4" ht="12.75">
      <c r="B2" t="s">
        <v>382</v>
      </c>
      <c r="D2" t="s">
        <v>697</v>
      </c>
    </row>
    <row r="3" ht="12.75">
      <c r="A3" s="5" t="s">
        <v>416</v>
      </c>
    </row>
    <row r="4" spans="2:8" ht="12.75">
      <c r="B4" t="s">
        <v>46</v>
      </c>
      <c r="C4" t="s">
        <v>90</v>
      </c>
      <c r="D4" t="s">
        <v>91</v>
      </c>
      <c r="E4" t="s">
        <v>389</v>
      </c>
      <c r="F4" t="s">
        <v>92</v>
      </c>
      <c r="G4" t="s">
        <v>101</v>
      </c>
      <c r="H4" t="s">
        <v>434</v>
      </c>
    </row>
    <row r="5" spans="1:8" ht="12.75">
      <c r="A5" s="9" t="s">
        <v>417</v>
      </c>
      <c r="B5" s="9" t="s">
        <v>418</v>
      </c>
      <c r="C5" s="9" t="s">
        <v>124</v>
      </c>
      <c r="D5" s="18" t="s">
        <v>139</v>
      </c>
      <c r="E5" s="18" t="s">
        <v>358</v>
      </c>
      <c r="F5" s="18" t="s">
        <v>58</v>
      </c>
      <c r="G5" s="87" t="s">
        <v>391</v>
      </c>
      <c r="H5" s="87" t="s">
        <v>431</v>
      </c>
    </row>
    <row r="6" spans="1:8" ht="12.75">
      <c r="A6" s="8">
        <v>1</v>
      </c>
      <c r="B6" s="8" t="s">
        <v>698</v>
      </c>
      <c r="C6" s="94">
        <v>2044195</v>
      </c>
      <c r="D6" s="94"/>
      <c r="E6" s="94"/>
      <c r="F6" s="94">
        <f>SUM(C6:E6)</f>
        <v>2044195</v>
      </c>
      <c r="G6" s="8">
        <v>165757</v>
      </c>
      <c r="H6" s="8"/>
    </row>
    <row r="7" spans="1:8" ht="12.75">
      <c r="A7" s="8">
        <v>4</v>
      </c>
      <c r="B7" s="8" t="s">
        <v>420</v>
      </c>
      <c r="C7" s="94">
        <v>551933</v>
      </c>
      <c r="D7" s="94"/>
      <c r="E7" s="94"/>
      <c r="F7" s="94">
        <f>SUM(C7:E7)</f>
        <v>551933</v>
      </c>
      <c r="G7" s="8">
        <v>44754</v>
      </c>
      <c r="H7" s="8"/>
    </row>
    <row r="8" spans="1:8" ht="12.75">
      <c r="A8" s="8">
        <v>3</v>
      </c>
      <c r="B8" s="8" t="s">
        <v>699</v>
      </c>
      <c r="C8" s="94"/>
      <c r="D8" s="94"/>
      <c r="E8" s="94"/>
      <c r="F8" s="94">
        <f>SUM(C8:E8)</f>
        <v>0</v>
      </c>
      <c r="G8" s="8">
        <v>7184600</v>
      </c>
      <c r="H8" s="8">
        <v>6397200</v>
      </c>
    </row>
    <row r="9" spans="1:8" ht="12.75">
      <c r="A9" s="8">
        <v>4</v>
      </c>
      <c r="B9" s="8" t="s">
        <v>420</v>
      </c>
      <c r="C9" s="94"/>
      <c r="D9" s="94"/>
      <c r="E9" s="94"/>
      <c r="F9" s="94">
        <f>SUM(C9:E9)</f>
        <v>0</v>
      </c>
      <c r="G9" s="8">
        <v>1939842</v>
      </c>
      <c r="H9" s="8">
        <v>1727244</v>
      </c>
    </row>
    <row r="10" spans="1:8" ht="12.75">
      <c r="A10" s="8">
        <v>5</v>
      </c>
      <c r="B10" s="11" t="s">
        <v>700</v>
      </c>
      <c r="C10" s="94"/>
      <c r="D10" s="94"/>
      <c r="E10" s="94"/>
      <c r="F10" s="94"/>
      <c r="G10" s="8">
        <v>9294</v>
      </c>
      <c r="H10" s="8">
        <v>9294</v>
      </c>
    </row>
    <row r="11" spans="1:8" ht="12.75">
      <c r="A11" s="8">
        <v>6</v>
      </c>
      <c r="B11" s="11" t="s">
        <v>129</v>
      </c>
      <c r="C11" s="94"/>
      <c r="D11" s="94"/>
      <c r="E11" s="94"/>
      <c r="F11" s="94">
        <f>SUM(C11:E11)</f>
        <v>0</v>
      </c>
      <c r="G11" s="8">
        <v>2509</v>
      </c>
      <c r="H11" s="8">
        <v>2509</v>
      </c>
    </row>
    <row r="12" spans="1:8" ht="12.75">
      <c r="A12" s="8">
        <v>7</v>
      </c>
      <c r="B12" s="9" t="s">
        <v>419</v>
      </c>
      <c r="C12" s="95">
        <f aca="true" t="shared" si="0" ref="C12:H12">SUM(C6:C11)</f>
        <v>2596128</v>
      </c>
      <c r="D12" s="95">
        <f t="shared" si="0"/>
        <v>0</v>
      </c>
      <c r="E12" s="95">
        <f t="shared" si="0"/>
        <v>0</v>
      </c>
      <c r="F12" s="95">
        <f t="shared" si="0"/>
        <v>2596128</v>
      </c>
      <c r="G12" s="95">
        <f t="shared" si="0"/>
        <v>9346756</v>
      </c>
      <c r="H12" s="95">
        <f t="shared" si="0"/>
        <v>8136247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5.28125" style="0" customWidth="1"/>
    <col min="8" max="8" width="17.57421875" style="0" customWidth="1"/>
  </cols>
  <sheetData>
    <row r="1" ht="12.75">
      <c r="B1" s="1" t="s">
        <v>720</v>
      </c>
    </row>
    <row r="2" ht="12.75">
      <c r="C2" t="s">
        <v>382</v>
      </c>
    </row>
    <row r="3" spans="1:2" ht="12.75">
      <c r="A3" s="5" t="s">
        <v>89</v>
      </c>
      <c r="B3" s="1"/>
    </row>
    <row r="4" spans="2:8" ht="12.75">
      <c r="B4" t="s">
        <v>46</v>
      </c>
      <c r="C4" t="s">
        <v>64</v>
      </c>
      <c r="D4" t="s">
        <v>69</v>
      </c>
      <c r="E4" t="s">
        <v>68</v>
      </c>
      <c r="F4" t="s">
        <v>107</v>
      </c>
      <c r="H4" s="1" t="s">
        <v>434</v>
      </c>
    </row>
    <row r="5" spans="1:8" ht="12.75">
      <c r="A5" s="9" t="s">
        <v>99</v>
      </c>
      <c r="B5" s="9" t="s">
        <v>8</v>
      </c>
      <c r="C5" s="9" t="s">
        <v>124</v>
      </c>
      <c r="D5" s="9" t="s">
        <v>125</v>
      </c>
      <c r="E5" s="213" t="s">
        <v>358</v>
      </c>
      <c r="F5" s="213" t="s">
        <v>58</v>
      </c>
      <c r="G5" s="134" t="s">
        <v>394</v>
      </c>
      <c r="H5" s="134" t="s">
        <v>433</v>
      </c>
    </row>
    <row r="6" spans="1:8" ht="12.75">
      <c r="A6" s="8">
        <v>1</v>
      </c>
      <c r="B6" s="11" t="s">
        <v>701</v>
      </c>
      <c r="C6" s="94"/>
      <c r="D6" s="94">
        <v>176787</v>
      </c>
      <c r="E6" s="94"/>
      <c r="F6" s="94">
        <f>SUM(C6:E6)</f>
        <v>176787</v>
      </c>
      <c r="G6" s="8">
        <v>8252</v>
      </c>
      <c r="H6" s="8">
        <v>8252</v>
      </c>
    </row>
    <row r="7" spans="1:8" ht="12.75">
      <c r="A7" s="35">
        <v>2</v>
      </c>
      <c r="B7" s="8" t="s">
        <v>129</v>
      </c>
      <c r="C7" s="94"/>
      <c r="D7" s="94">
        <v>47733</v>
      </c>
      <c r="E7" s="94"/>
      <c r="F7" s="94">
        <f aca="true" t="shared" si="0" ref="F7:F16">SUM(C7:E7)</f>
        <v>47733</v>
      </c>
      <c r="G7" s="8">
        <v>2228</v>
      </c>
      <c r="H7" s="8">
        <v>2228</v>
      </c>
    </row>
    <row r="8" spans="1:8" ht="12.75">
      <c r="A8" s="35">
        <v>3</v>
      </c>
      <c r="B8" s="11" t="s">
        <v>702</v>
      </c>
      <c r="C8" s="94"/>
      <c r="D8" s="94">
        <v>1919594</v>
      </c>
      <c r="E8" s="94"/>
      <c r="F8" s="94">
        <f t="shared" si="0"/>
        <v>1919594</v>
      </c>
      <c r="G8" s="8">
        <v>597111</v>
      </c>
      <c r="H8" s="8">
        <v>597111</v>
      </c>
    </row>
    <row r="9" spans="1:8" ht="12.75">
      <c r="A9" s="35">
        <v>4</v>
      </c>
      <c r="B9" s="8" t="s">
        <v>129</v>
      </c>
      <c r="C9" s="94"/>
      <c r="D9" s="94">
        <v>518290</v>
      </c>
      <c r="E9" s="94"/>
      <c r="F9" s="94">
        <f t="shared" si="0"/>
        <v>518290</v>
      </c>
      <c r="G9" s="8">
        <v>161220</v>
      </c>
      <c r="H9" s="8">
        <v>161220</v>
      </c>
    </row>
    <row r="10" spans="1:8" ht="12.75">
      <c r="A10" s="35">
        <v>5</v>
      </c>
      <c r="B10" s="11" t="s">
        <v>703</v>
      </c>
      <c r="C10" s="94"/>
      <c r="D10" s="94">
        <v>960000</v>
      </c>
      <c r="E10" s="94"/>
      <c r="F10" s="94">
        <f t="shared" si="0"/>
        <v>960000</v>
      </c>
      <c r="G10" s="8"/>
      <c r="H10" s="8"/>
    </row>
    <row r="11" spans="1:8" ht="12.75">
      <c r="A11" s="35">
        <v>6</v>
      </c>
      <c r="B11" s="11" t="s">
        <v>704</v>
      </c>
      <c r="C11" s="94"/>
      <c r="D11" s="94">
        <v>0</v>
      </c>
      <c r="E11" s="94"/>
      <c r="F11" s="94">
        <f t="shared" si="0"/>
        <v>0</v>
      </c>
      <c r="G11" s="8">
        <v>755000</v>
      </c>
      <c r="H11" s="8">
        <v>755000</v>
      </c>
    </row>
    <row r="12" spans="1:8" ht="12.75">
      <c r="A12" s="35">
        <v>7</v>
      </c>
      <c r="B12" s="11" t="s">
        <v>129</v>
      </c>
      <c r="C12" s="94"/>
      <c r="D12" s="94"/>
      <c r="E12" s="94"/>
      <c r="F12" s="94">
        <f t="shared" si="0"/>
        <v>0</v>
      </c>
      <c r="G12" s="8">
        <v>203850</v>
      </c>
      <c r="H12" s="8">
        <v>203850</v>
      </c>
    </row>
    <row r="13" spans="1:8" ht="12.75">
      <c r="A13" s="35">
        <v>8</v>
      </c>
      <c r="B13" s="11" t="s">
        <v>705</v>
      </c>
      <c r="C13" s="94"/>
      <c r="D13" s="94"/>
      <c r="E13" s="94"/>
      <c r="F13" s="94">
        <f t="shared" si="0"/>
        <v>0</v>
      </c>
      <c r="G13" s="8">
        <v>59047</v>
      </c>
      <c r="H13" s="8">
        <v>59047</v>
      </c>
    </row>
    <row r="14" spans="1:8" ht="12.75">
      <c r="A14" s="35">
        <v>9</v>
      </c>
      <c r="B14" s="11" t="s">
        <v>129</v>
      </c>
      <c r="C14" s="94"/>
      <c r="D14" s="94"/>
      <c r="E14" s="94"/>
      <c r="F14" s="94">
        <f t="shared" si="0"/>
        <v>0</v>
      </c>
      <c r="G14" s="8">
        <v>15943</v>
      </c>
      <c r="H14" s="8">
        <v>15943</v>
      </c>
    </row>
    <row r="15" spans="1:10" ht="12.75">
      <c r="A15" s="35">
        <v>10</v>
      </c>
      <c r="B15" s="11" t="s">
        <v>706</v>
      </c>
      <c r="C15" s="94"/>
      <c r="D15" s="94"/>
      <c r="E15" s="94"/>
      <c r="F15" s="94"/>
      <c r="G15" s="8">
        <v>30738</v>
      </c>
      <c r="H15" s="8">
        <v>30738</v>
      </c>
      <c r="I15">
        <v>27557</v>
      </c>
      <c r="J15">
        <v>3181</v>
      </c>
    </row>
    <row r="16" spans="1:10" ht="12.75">
      <c r="A16" s="35">
        <v>11</v>
      </c>
      <c r="B16" s="11" t="s">
        <v>129</v>
      </c>
      <c r="C16" s="94"/>
      <c r="D16" s="94"/>
      <c r="E16" s="94"/>
      <c r="F16" s="94">
        <f t="shared" si="0"/>
        <v>0</v>
      </c>
      <c r="G16" s="8">
        <v>8300</v>
      </c>
      <c r="H16" s="121">
        <v>8300</v>
      </c>
      <c r="I16">
        <v>7441</v>
      </c>
      <c r="J16">
        <v>859</v>
      </c>
    </row>
    <row r="17" spans="1:8" ht="12.75">
      <c r="A17" s="35">
        <v>12</v>
      </c>
      <c r="B17" s="214" t="s">
        <v>707</v>
      </c>
      <c r="C17" s="94"/>
      <c r="D17" s="94"/>
      <c r="E17" s="94"/>
      <c r="F17" s="94"/>
      <c r="G17" s="8">
        <v>229134</v>
      </c>
      <c r="H17" s="8"/>
    </row>
    <row r="18" spans="1:8" ht="12.75">
      <c r="A18" s="35">
        <v>13</v>
      </c>
      <c r="B18" s="11"/>
      <c r="C18" s="94"/>
      <c r="D18" s="94"/>
      <c r="E18" s="94"/>
      <c r="F18" s="94"/>
      <c r="G18" s="8">
        <v>61866</v>
      </c>
      <c r="H18" s="8"/>
    </row>
    <row r="19" spans="1:8" ht="12.75">
      <c r="A19" s="8">
        <v>14</v>
      </c>
      <c r="B19" s="9" t="s">
        <v>62</v>
      </c>
      <c r="C19" s="96">
        <f>SUM(C6:C16)</f>
        <v>0</v>
      </c>
      <c r="D19" s="96">
        <f>SUM(D6:D16)</f>
        <v>3622404</v>
      </c>
      <c r="E19" s="96">
        <f>SUM(E6:E16)</f>
        <v>0</v>
      </c>
      <c r="F19" s="96">
        <f>SUM(F6:F16)</f>
        <v>3622404</v>
      </c>
      <c r="G19" s="96">
        <f>SUM(G6:G18)</f>
        <v>2132689</v>
      </c>
      <c r="H19" s="96">
        <f>SUM(H6:H18)</f>
        <v>1841689</v>
      </c>
    </row>
    <row r="21" spans="1:4" ht="12.75">
      <c r="A21" s="12"/>
      <c r="B21" s="12"/>
      <c r="C21" s="12"/>
      <c r="D21" s="12"/>
    </row>
    <row r="22" spans="1:4" ht="12.75">
      <c r="A22" s="12"/>
      <c r="B22" s="12"/>
      <c r="C22" s="12"/>
      <c r="D22" s="12"/>
    </row>
    <row r="23" spans="1:4" ht="12.75">
      <c r="A23" s="12"/>
      <c r="B23" s="12"/>
      <c r="C23" s="13"/>
      <c r="D23" s="12"/>
    </row>
    <row r="24" spans="1:4" ht="12.75">
      <c r="A24" s="12"/>
      <c r="B24" s="12"/>
      <c r="C24" s="12"/>
      <c r="D24" s="12"/>
    </row>
    <row r="25" spans="1:4" ht="12.75">
      <c r="A25" s="12"/>
      <c r="B25" s="13"/>
      <c r="C25" s="13"/>
      <c r="D25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4.140625" style="0" customWidth="1"/>
    <col min="3" max="3" width="17.140625" style="0" customWidth="1"/>
    <col min="4" max="4" width="15.28125" style="0" customWidth="1"/>
  </cols>
  <sheetData>
    <row r="1" ht="12.75">
      <c r="B1" s="1" t="s">
        <v>721</v>
      </c>
    </row>
    <row r="2" ht="12.75">
      <c r="B2" t="s">
        <v>382</v>
      </c>
    </row>
    <row r="3" ht="12.75">
      <c r="B3" s="5" t="s">
        <v>435</v>
      </c>
    </row>
    <row r="4" spans="1:3" ht="12.75">
      <c r="A4" t="s">
        <v>396</v>
      </c>
      <c r="B4" s="5" t="s">
        <v>46</v>
      </c>
      <c r="C4" t="s">
        <v>90</v>
      </c>
    </row>
    <row r="5" spans="1:4" ht="12.75">
      <c r="A5" s="8">
        <v>1</v>
      </c>
      <c r="B5" s="9" t="s">
        <v>0</v>
      </c>
      <c r="C5" s="117" t="s">
        <v>424</v>
      </c>
      <c r="D5" s="9"/>
    </row>
    <row r="6" spans="1:4" ht="12.75">
      <c r="A6" s="8"/>
      <c r="B6" s="8"/>
      <c r="C6" s="8"/>
      <c r="D6" s="8"/>
    </row>
    <row r="7" spans="1:4" ht="12.75">
      <c r="A7" s="8"/>
      <c r="B7" s="8"/>
      <c r="C7" s="8"/>
      <c r="D7" s="8"/>
    </row>
    <row r="8" spans="1:4" ht="12.75">
      <c r="A8" s="8">
        <v>2</v>
      </c>
      <c r="B8" s="9" t="s">
        <v>60</v>
      </c>
      <c r="C8" s="8"/>
      <c r="D8" s="8"/>
    </row>
    <row r="9" spans="1:4" ht="12.75">
      <c r="A9" s="8">
        <v>3</v>
      </c>
      <c r="B9" s="8" t="s">
        <v>436</v>
      </c>
      <c r="C9" s="8">
        <v>1</v>
      </c>
      <c r="D9" s="8"/>
    </row>
    <row r="10" spans="1:4" ht="12.75">
      <c r="A10" s="8">
        <v>4</v>
      </c>
      <c r="B10" s="8" t="s">
        <v>437</v>
      </c>
      <c r="C10" s="8">
        <v>0</v>
      </c>
      <c r="D10" s="8"/>
    </row>
    <row r="11" spans="1:4" ht="12.75">
      <c r="A11" s="8">
        <v>5</v>
      </c>
      <c r="B11" s="8" t="s">
        <v>438</v>
      </c>
      <c r="C11" s="8">
        <v>1</v>
      </c>
      <c r="D11" s="8"/>
    </row>
    <row r="12" spans="1:4" ht="12.75">
      <c r="A12" s="8">
        <v>6</v>
      </c>
      <c r="B12" s="8" t="s">
        <v>439</v>
      </c>
      <c r="C12" s="8">
        <v>2</v>
      </c>
      <c r="D12" s="8"/>
    </row>
    <row r="13" spans="1:4" ht="12.75">
      <c r="A13" s="8">
        <v>7</v>
      </c>
      <c r="B13" s="9" t="s">
        <v>44</v>
      </c>
      <c r="C13" s="9">
        <f>SUM(C9:C12)</f>
        <v>4</v>
      </c>
      <c r="D13" s="8"/>
    </row>
    <row r="14" spans="1:4" ht="12.75">
      <c r="A14" s="8"/>
      <c r="B14" s="8"/>
      <c r="C14" s="8"/>
      <c r="D14" s="8"/>
    </row>
    <row r="15" spans="1:4" ht="12.75">
      <c r="A15" s="8">
        <v>8</v>
      </c>
      <c r="B15" s="9" t="s">
        <v>440</v>
      </c>
      <c r="C15" s="9">
        <f>C13</f>
        <v>4</v>
      </c>
      <c r="D15" s="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8.57421875" style="0" customWidth="1"/>
    <col min="5" max="5" width="11.57421875" style="0" customWidth="1"/>
    <col min="6" max="6" width="13.421875" style="0" customWidth="1"/>
  </cols>
  <sheetData>
    <row r="1" ht="12.75">
      <c r="B1" s="1" t="s">
        <v>722</v>
      </c>
    </row>
    <row r="2" ht="12.75">
      <c r="C2" t="s">
        <v>382</v>
      </c>
    </row>
    <row r="3" ht="12.75">
      <c r="B3" s="5" t="s">
        <v>421</v>
      </c>
    </row>
    <row r="4" spans="1:5" ht="12.75">
      <c r="A4" t="s">
        <v>422</v>
      </c>
      <c r="B4" t="s">
        <v>46</v>
      </c>
      <c r="C4" t="s">
        <v>90</v>
      </c>
      <c r="D4" t="s">
        <v>69</v>
      </c>
      <c r="E4" t="s">
        <v>70</v>
      </c>
    </row>
    <row r="5" spans="1:6" ht="12.75">
      <c r="A5" s="8">
        <v>1</v>
      </c>
      <c r="B5" s="9" t="s">
        <v>423</v>
      </c>
      <c r="C5" s="9" t="s">
        <v>424</v>
      </c>
      <c r="D5" s="9" t="s">
        <v>425</v>
      </c>
      <c r="E5" s="9" t="s">
        <v>426</v>
      </c>
      <c r="F5" s="8" t="s">
        <v>708</v>
      </c>
    </row>
    <row r="6" spans="1:6" ht="12.75">
      <c r="A6" s="8">
        <v>2</v>
      </c>
      <c r="B6" s="9" t="s">
        <v>427</v>
      </c>
      <c r="C6" s="9"/>
      <c r="D6" s="9"/>
      <c r="E6" s="9" t="s">
        <v>428</v>
      </c>
      <c r="F6" s="8"/>
    </row>
    <row r="7" spans="1:6" ht="12.75">
      <c r="A7" s="8">
        <v>3</v>
      </c>
      <c r="B7" s="8" t="s">
        <v>429</v>
      </c>
      <c r="C7" s="8">
        <v>3</v>
      </c>
      <c r="D7" s="8">
        <v>1</v>
      </c>
      <c r="E7" s="124">
        <f>C7*D7/12</f>
        <v>0.25</v>
      </c>
      <c r="F7" s="8"/>
    </row>
    <row r="8" spans="1:6" ht="12.75">
      <c r="A8" s="8">
        <v>4</v>
      </c>
      <c r="B8" s="8" t="s">
        <v>429</v>
      </c>
      <c r="C8" s="8">
        <v>6</v>
      </c>
      <c r="D8" s="8">
        <v>1</v>
      </c>
      <c r="E8" s="124">
        <f aca="true" t="shared" si="0" ref="E8:E14">C8*D8/12</f>
        <v>0.5</v>
      </c>
      <c r="F8" s="8"/>
    </row>
    <row r="9" spans="1:6" ht="12.75">
      <c r="A9" s="8">
        <v>5</v>
      </c>
      <c r="B9" s="8" t="s">
        <v>429</v>
      </c>
      <c r="C9" s="8">
        <v>1</v>
      </c>
      <c r="D9" s="8">
        <v>2</v>
      </c>
      <c r="E9" s="124">
        <f t="shared" si="0"/>
        <v>0.16666666666666666</v>
      </c>
      <c r="F9" s="8"/>
    </row>
    <row r="10" spans="1:6" ht="12.75">
      <c r="A10" s="8">
        <v>6</v>
      </c>
      <c r="B10" s="8" t="s">
        <v>429</v>
      </c>
      <c r="C10" s="8">
        <v>3</v>
      </c>
      <c r="D10" s="8">
        <v>8</v>
      </c>
      <c r="E10" s="124">
        <f t="shared" si="0"/>
        <v>2</v>
      </c>
      <c r="F10" s="8"/>
    </row>
    <row r="11" spans="1:6" ht="12.75">
      <c r="A11" s="8">
        <v>7</v>
      </c>
      <c r="B11" s="8" t="s">
        <v>429</v>
      </c>
      <c r="C11" s="8">
        <v>11</v>
      </c>
      <c r="D11" s="8">
        <v>1</v>
      </c>
      <c r="E11" s="124">
        <f t="shared" si="0"/>
        <v>0.9166666666666666</v>
      </c>
      <c r="F11" s="8"/>
    </row>
    <row r="12" spans="1:6" ht="12.75">
      <c r="A12" s="8">
        <v>8</v>
      </c>
      <c r="B12" s="11" t="s">
        <v>430</v>
      </c>
      <c r="C12" s="8">
        <v>1</v>
      </c>
      <c r="D12" s="8">
        <v>2</v>
      </c>
      <c r="E12" s="124">
        <f t="shared" si="0"/>
        <v>0.16666666666666666</v>
      </c>
      <c r="F12" s="8">
        <v>13</v>
      </c>
    </row>
    <row r="13" spans="1:6" ht="12.75">
      <c r="A13" s="8">
        <v>9</v>
      </c>
      <c r="B13" s="11" t="s">
        <v>430</v>
      </c>
      <c r="C13" s="8">
        <v>9</v>
      </c>
      <c r="D13" s="8">
        <v>9</v>
      </c>
      <c r="E13" s="124">
        <f t="shared" si="0"/>
        <v>6.75</v>
      </c>
      <c r="F13" s="8">
        <v>0</v>
      </c>
    </row>
    <row r="14" spans="1:6" ht="12.75">
      <c r="A14" s="8">
        <v>10</v>
      </c>
      <c r="B14" s="11" t="s">
        <v>430</v>
      </c>
      <c r="C14" s="46">
        <v>1</v>
      </c>
      <c r="D14" s="46">
        <v>6</v>
      </c>
      <c r="E14" s="124">
        <f t="shared" si="0"/>
        <v>0.5</v>
      </c>
      <c r="F14" s="8"/>
    </row>
    <row r="15" spans="1:6" ht="12.75">
      <c r="A15" s="8">
        <v>11</v>
      </c>
      <c r="B15" s="18" t="s">
        <v>44</v>
      </c>
      <c r="C15" s="9">
        <f>SUM(C7:C14)</f>
        <v>35</v>
      </c>
      <c r="D15" s="9">
        <f>SUM(D7:D14)</f>
        <v>30</v>
      </c>
      <c r="E15" s="125">
        <f>SUM(E7:E14)</f>
        <v>11.25</v>
      </c>
      <c r="F15" s="125">
        <f>SUM(F7:F14)</f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00390625" style="0" customWidth="1"/>
    <col min="2" max="2" width="20.7109375" style="0" customWidth="1"/>
    <col min="4" max="4" width="11.421875" style="0" customWidth="1"/>
    <col min="5" max="5" width="10.140625" style="0" customWidth="1"/>
    <col min="6" max="6" width="11.140625" style="0" customWidth="1"/>
    <col min="7" max="7" width="44.140625" style="0" customWidth="1"/>
  </cols>
  <sheetData>
    <row r="1" ht="12.75">
      <c r="B1" s="1" t="s">
        <v>723</v>
      </c>
    </row>
    <row r="3" spans="1:7" ht="12.75">
      <c r="A3" s="5" t="s">
        <v>441</v>
      </c>
      <c r="F3" t="s">
        <v>382</v>
      </c>
      <c r="G3" s="93" t="s">
        <v>354</v>
      </c>
    </row>
    <row r="5" spans="1:7" ht="12.75">
      <c r="A5" t="s">
        <v>46</v>
      </c>
      <c r="B5" t="s">
        <v>90</v>
      </c>
      <c r="C5" t="s">
        <v>69</v>
      </c>
      <c r="D5" t="s">
        <v>70</v>
      </c>
      <c r="E5" t="s">
        <v>96</v>
      </c>
      <c r="F5" t="s">
        <v>97</v>
      </c>
      <c r="G5" t="s">
        <v>98</v>
      </c>
    </row>
    <row r="6" spans="1:7" ht="12.75">
      <c r="A6" s="241" t="s">
        <v>0</v>
      </c>
      <c r="B6" s="243" t="s">
        <v>442</v>
      </c>
      <c r="C6" s="241" t="s">
        <v>443</v>
      </c>
      <c r="D6" s="245" t="s">
        <v>444</v>
      </c>
      <c r="E6" s="246"/>
      <c r="F6" s="247"/>
      <c r="G6" s="241" t="s">
        <v>445</v>
      </c>
    </row>
    <row r="7" spans="1:7" ht="12.75">
      <c r="A7" s="242"/>
      <c r="B7" s="244"/>
      <c r="C7" s="242"/>
      <c r="D7" s="135" t="s">
        <v>446</v>
      </c>
      <c r="E7" s="135" t="s">
        <v>447</v>
      </c>
      <c r="F7" s="135" t="s">
        <v>448</v>
      </c>
      <c r="G7" s="244"/>
    </row>
    <row r="8" spans="1:7" ht="12.75">
      <c r="A8" s="9" t="s">
        <v>1</v>
      </c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 t="s">
        <v>49</v>
      </c>
      <c r="B10" s="8">
        <f>SUM(B9:B9)</f>
        <v>0</v>
      </c>
      <c r="C10" s="9">
        <v>0</v>
      </c>
      <c r="D10" s="8">
        <f>SUM(D8:D9)</f>
        <v>0</v>
      </c>
      <c r="E10" s="8">
        <v>0</v>
      </c>
      <c r="F10" s="8">
        <v>0</v>
      </c>
      <c r="G10" s="8">
        <v>0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9" t="s">
        <v>2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 t="s">
        <v>49</v>
      </c>
      <c r="B14" s="8">
        <v>0</v>
      </c>
      <c r="C14" s="9">
        <v>0</v>
      </c>
      <c r="D14" s="8">
        <v>0</v>
      </c>
      <c r="E14" s="8">
        <f>SUM(E13:E13)</f>
        <v>0</v>
      </c>
      <c r="F14" s="8">
        <v>0</v>
      </c>
      <c r="G14" s="8">
        <v>0</v>
      </c>
    </row>
  </sheetData>
  <sheetProtection/>
  <mergeCells count="5"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58.140625" style="0" bestFit="1" customWidth="1"/>
    <col min="3" max="4" width="13.00390625" style="0" customWidth="1"/>
    <col min="5" max="5" width="14.00390625" style="0" customWidth="1"/>
  </cols>
  <sheetData>
    <row r="1" ht="12.75">
      <c r="B1" s="1" t="s">
        <v>724</v>
      </c>
    </row>
    <row r="3" spans="2:3" ht="12.75">
      <c r="B3" t="s">
        <v>382</v>
      </c>
      <c r="C3" s="93" t="s">
        <v>354</v>
      </c>
    </row>
    <row r="5" spans="1:5" ht="12.75">
      <c r="A5" s="8"/>
      <c r="B5" s="9" t="s">
        <v>128</v>
      </c>
      <c r="C5" s="8"/>
      <c r="D5" s="8"/>
      <c r="E5" s="8"/>
    </row>
    <row r="6" spans="1:5" ht="12.75">
      <c r="A6" s="8" t="s">
        <v>63</v>
      </c>
      <c r="B6" s="11" t="s">
        <v>64</v>
      </c>
      <c r="C6" s="11" t="s">
        <v>69</v>
      </c>
      <c r="D6" s="8" t="s">
        <v>389</v>
      </c>
      <c r="E6" s="11" t="s">
        <v>92</v>
      </c>
    </row>
    <row r="7" spans="1:5" ht="12.75">
      <c r="A7" s="8" t="s">
        <v>335</v>
      </c>
      <c r="B7" s="8" t="s">
        <v>0</v>
      </c>
      <c r="C7" s="134" t="s">
        <v>357</v>
      </c>
      <c r="D7" s="87" t="s">
        <v>394</v>
      </c>
      <c r="E7" s="134" t="s">
        <v>433</v>
      </c>
    </row>
    <row r="8" spans="1:5" ht="12.75">
      <c r="A8" s="8"/>
      <c r="B8" s="8"/>
      <c r="C8" s="8"/>
      <c r="D8" s="8"/>
      <c r="E8" s="8"/>
    </row>
    <row r="9" spans="1:5" ht="12.75">
      <c r="A9" s="8">
        <v>1</v>
      </c>
      <c r="B9" s="11" t="s">
        <v>709</v>
      </c>
      <c r="C9" s="94">
        <v>0</v>
      </c>
      <c r="D9" s="8">
        <v>128000</v>
      </c>
      <c r="E9" s="8">
        <v>128000</v>
      </c>
    </row>
    <row r="10" spans="1:5" ht="12.75">
      <c r="A10" s="8">
        <v>2</v>
      </c>
      <c r="B10" s="11" t="s">
        <v>336</v>
      </c>
      <c r="C10" s="94">
        <v>0</v>
      </c>
      <c r="D10" s="8"/>
      <c r="E10" s="8"/>
    </row>
    <row r="11" spans="1:5" ht="12.75">
      <c r="A11" s="8">
        <v>3</v>
      </c>
      <c r="B11" s="8" t="s">
        <v>337</v>
      </c>
      <c r="C11" s="94">
        <v>0</v>
      </c>
      <c r="D11" s="8"/>
      <c r="E11" s="8"/>
    </row>
    <row r="12" spans="1:5" ht="12.75">
      <c r="A12" s="8">
        <v>4</v>
      </c>
      <c r="B12" s="11" t="s">
        <v>338</v>
      </c>
      <c r="C12" s="94">
        <v>0</v>
      </c>
      <c r="D12" s="8"/>
      <c r="E12" s="8"/>
    </row>
    <row r="13" spans="1:5" ht="12.75">
      <c r="A13" s="8">
        <v>5</v>
      </c>
      <c r="B13" s="11" t="s">
        <v>339</v>
      </c>
      <c r="C13" s="94">
        <v>0</v>
      </c>
      <c r="D13" s="8"/>
      <c r="E13" s="8"/>
    </row>
    <row r="14" spans="1:5" ht="12.75">
      <c r="A14" s="8">
        <v>6</v>
      </c>
      <c r="B14" s="11" t="s">
        <v>340</v>
      </c>
      <c r="C14" s="94">
        <v>0</v>
      </c>
      <c r="D14" s="8"/>
      <c r="E14" s="8"/>
    </row>
    <row r="15" spans="1:5" ht="12.75">
      <c r="A15" s="8">
        <v>7</v>
      </c>
      <c r="B15" s="8" t="s">
        <v>341</v>
      </c>
      <c r="C15" s="94">
        <v>1354321</v>
      </c>
      <c r="D15" s="87">
        <v>1859555</v>
      </c>
      <c r="E15" s="87">
        <v>1600655</v>
      </c>
    </row>
    <row r="16" spans="1:5" ht="12.75">
      <c r="A16" s="19">
        <v>8</v>
      </c>
      <c r="B16" s="19" t="s">
        <v>342</v>
      </c>
      <c r="C16" s="94">
        <v>0</v>
      </c>
      <c r="D16" s="8"/>
      <c r="E16" s="8"/>
    </row>
    <row r="17" spans="1:5" ht="12.75">
      <c r="A17" s="8"/>
      <c r="B17" s="11"/>
      <c r="C17" s="94"/>
      <c r="D17" s="8"/>
      <c r="E17" s="8"/>
    </row>
    <row r="18" spans="1:5" ht="12.75">
      <c r="A18" s="8"/>
      <c r="B18" s="11"/>
      <c r="C18" s="94"/>
      <c r="D18" s="8"/>
      <c r="E18" s="8"/>
    </row>
    <row r="19" spans="1:5" ht="12.75">
      <c r="A19" s="8">
        <v>9</v>
      </c>
      <c r="B19" s="11" t="s">
        <v>44</v>
      </c>
      <c r="C19" s="95">
        <f>SUM(C9:C18)</f>
        <v>1354321</v>
      </c>
      <c r="D19" s="95">
        <f>SUM(D9:D18)</f>
        <v>1987555</v>
      </c>
      <c r="E19" s="95">
        <f>SUM(E9:E18)</f>
        <v>1728655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Jegyzo</cp:lastModifiedBy>
  <cp:lastPrinted>2017-05-19T12:12:55Z</cp:lastPrinted>
  <dcterms:created xsi:type="dcterms:W3CDTF">2006-01-17T11:47:21Z</dcterms:created>
  <dcterms:modified xsi:type="dcterms:W3CDTF">2018-05-28T08:36:18Z</dcterms:modified>
  <cp:category/>
  <cp:version/>
  <cp:contentType/>
  <cp:contentStatus/>
</cp:coreProperties>
</file>