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PM bev.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D55" i="1"/>
  <c r="C54"/>
  <c r="D53"/>
  <c r="C53"/>
  <c r="D50"/>
  <c r="C50"/>
  <c r="C48"/>
  <c r="D47"/>
  <c r="C47"/>
  <c r="D45"/>
  <c r="C44"/>
  <c r="D43"/>
  <c r="C43"/>
  <c r="D42"/>
  <c r="C42"/>
  <c r="D41"/>
  <c r="D39"/>
  <c r="C39"/>
  <c r="C37"/>
  <c r="C34"/>
  <c r="C33"/>
  <c r="D32"/>
  <c r="C32"/>
  <c r="D31"/>
  <c r="C31"/>
  <c r="C30"/>
  <c r="C28"/>
  <c r="C27"/>
  <c r="C26"/>
  <c r="D25"/>
  <c r="C25"/>
  <c r="C24"/>
  <c r="C23"/>
  <c r="C22"/>
  <c r="C20" s="1"/>
  <c r="C10" s="1"/>
  <c r="C9" s="1"/>
  <c r="C21"/>
  <c r="D20"/>
  <c r="D17"/>
  <c r="C17"/>
  <c r="D16"/>
  <c r="D10" s="1"/>
  <c r="D9" s="1"/>
  <c r="C16"/>
  <c r="C12"/>
  <c r="D11"/>
  <c r="C11"/>
  <c r="D56" l="1"/>
  <c r="C56"/>
</calcChain>
</file>

<file path=xl/sharedStrings.xml><?xml version="1.0" encoding="utf-8"?>
<sst xmlns="http://schemas.openxmlformats.org/spreadsheetml/2006/main" count="54" uniqueCount="54">
  <si>
    <t>A    5/2014. (II.28. ) önkormányzati rendelet 1.sz.melléklete</t>
  </si>
  <si>
    <t>Bakonysárkány Községi Önkormányzat 2014.évi bevételei forrásonként</t>
  </si>
  <si>
    <t>Ezer Ft-ban</t>
  </si>
  <si>
    <t xml:space="preserve">BEVÉTELEK </t>
  </si>
  <si>
    <t>Működési</t>
  </si>
  <si>
    <t>Felhalmozási</t>
  </si>
  <si>
    <t>I. Működési bevételek</t>
  </si>
  <si>
    <t xml:space="preserve">   1. Intézményi működési bevételek</t>
  </si>
  <si>
    <t xml:space="preserve">     1.1 Alaptevékenység bevételei</t>
  </si>
  <si>
    <t xml:space="preserve">           1.1.1.  Intézményi ellátás díja</t>
  </si>
  <si>
    <t xml:space="preserve">           1.1.2. Alkalmazottak térítési díja</t>
  </si>
  <si>
    <t xml:space="preserve">           1.1.3. Hatósági, engedélyezési, felügyeleti stb.feladatok bevétele</t>
  </si>
  <si>
    <t xml:space="preserve">     1.2. Alaptevékenységgel összefüggő egyéb bevételek</t>
  </si>
  <si>
    <t xml:space="preserve">     1.3. Egyéb sajátos bevételek</t>
  </si>
  <si>
    <t xml:space="preserve">           1.3.1. Bérleti díjbevételek</t>
  </si>
  <si>
    <t xml:space="preserve">           1.3.2. Elhasználódott, feleslegessé vált készletek értékesítése</t>
  </si>
  <si>
    <t xml:space="preserve">           1.3.3. Különféle egyéb bevételek</t>
  </si>
  <si>
    <t xml:space="preserve">      1.4. Továbbszámlázott szolgáltatások bevételei</t>
  </si>
  <si>
    <t xml:space="preserve">           1.5.1. Államháztartáson belülre</t>
  </si>
  <si>
    <t xml:space="preserve">           1.5.2. Államháztartáson kívűlre</t>
  </si>
  <si>
    <t xml:space="preserve">      1.5. Kamatbevétel</t>
  </si>
  <si>
    <t xml:space="preserve">      1.6. ÁFA bevételek</t>
  </si>
  <si>
    <t xml:space="preserve">   2. Önkormányzatok sajátos működési bevételei</t>
  </si>
  <si>
    <t xml:space="preserve">       2.1. Helyi adók</t>
  </si>
  <si>
    <t xml:space="preserve">       2.2. SZJA bevételek</t>
  </si>
  <si>
    <t xml:space="preserve">       2.3. Gépjárműadó</t>
  </si>
  <si>
    <t xml:space="preserve">       2.4. Termőföld bérbeadásból származó SZJA</t>
  </si>
  <si>
    <t xml:space="preserve">       2.5. Bírságok, pótlékok és egyéb sajátos bevételek</t>
  </si>
  <si>
    <t>II. Támogatások</t>
  </si>
  <si>
    <t xml:space="preserve">   1. Önkormányzatok költségvetési támogatása</t>
  </si>
  <si>
    <t xml:space="preserve">       1.1 Normatív állami hozzájárulások lakosságszámhoz kötötten</t>
  </si>
  <si>
    <t xml:space="preserve">       1.2 Normatív állami hozzájárulások feladatmutatóhoz kötötten</t>
  </si>
  <si>
    <t xml:space="preserve">       1.3. Központosított előirányzatok</t>
  </si>
  <si>
    <t xml:space="preserve">       1.4. Kiegészítő támogatás egyes közokt.feladatokhoz</t>
  </si>
  <si>
    <t xml:space="preserve">       1.5. Kötött felhasználású támogatások</t>
  </si>
  <si>
    <t xml:space="preserve">       1.6. Fejlesztési célú támogatások </t>
  </si>
  <si>
    <t>III. Felhalmozási és tőkejellegű bevételek</t>
  </si>
  <si>
    <t xml:space="preserve">       1.1. Tárgyi eszközök értékesítése</t>
  </si>
  <si>
    <t xml:space="preserve">       1.2. EU-s projektek bevétele</t>
  </si>
  <si>
    <t>IV. Véglegesen átvett pénzeszközök</t>
  </si>
  <si>
    <t xml:space="preserve">     1. Működési célú pénzeszközátvétel</t>
  </si>
  <si>
    <t xml:space="preserve">         Átvett pénzeszköz</t>
  </si>
  <si>
    <t xml:space="preserve">     2. Felhalmozási célú pénzeszközátvétel</t>
  </si>
  <si>
    <t xml:space="preserve">             - ebből OEP-től átvett pénzeszköz</t>
  </si>
  <si>
    <t>V. Támogatási kölcsönök visszatérülése,értékp.kibocsátásának bev.</t>
  </si>
  <si>
    <t xml:space="preserve">     1. Működési célú </t>
  </si>
  <si>
    <t xml:space="preserve">     2. Felhalmozási célú </t>
  </si>
  <si>
    <t xml:space="preserve">VI. Hitelek </t>
  </si>
  <si>
    <t xml:space="preserve">    1. Működési célú</t>
  </si>
  <si>
    <t xml:space="preserve">    2. Felhalmozási célú</t>
  </si>
  <si>
    <t>VII. Pénzforgalom nélküli bevételek</t>
  </si>
  <si>
    <t xml:space="preserve">      1. Működési célú pénzmaradvány</t>
  </si>
  <si>
    <t xml:space="preserve">      2. Felhalmozási célú pénzmaradvány</t>
  </si>
  <si>
    <t>Bevételek összesen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</si>
</sst>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2"/>
      <name val="Arial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2" xfId="0" applyFont="1" applyBorder="1"/>
    <xf numFmtId="0" fontId="0" fillId="0" borderId="2" xfId="0" applyBorder="1"/>
    <xf numFmtId="0" fontId="7" fillId="0" borderId="1" xfId="0" applyFont="1" applyBorder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2" fillId="0" borderId="1" xfId="0" applyFont="1" applyBorder="1"/>
    <xf numFmtId="0" fontId="7" fillId="0" borderId="0" xfId="0" applyFont="1"/>
    <xf numFmtId="0" fontId="2" fillId="0" borderId="0" xfId="0" applyFont="1"/>
    <xf numFmtId="0" fontId="7" fillId="0" borderId="3" xfId="0" applyFont="1" applyBorder="1"/>
    <xf numFmtId="0" fontId="2" fillId="0" borderId="4" xfId="0" applyFont="1" applyBorder="1"/>
    <xf numFmtId="0" fontId="3" fillId="0" borderId="0" xfId="0" applyFont="1"/>
    <xf numFmtId="0" fontId="2" fillId="0" borderId="3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okumentumok/Downloads/&#193;cstesz&#233;r%20tervez&#233;s%20szakfela%20j&#243;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Asztal/RENDELETEK%202014/S&#225;rk&#225;ny/5-2014/3sz.mell/eredeti%20t&#225;bl&#225;k%20BS%202014.&#233;vi%20kvj&#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énzbeni gyv.támog.bev"/>
      <sheetName val="Lakóing.bérbead."/>
      <sheetName val="Műv.házak bev."/>
      <sheetName val="Könyvtár bev."/>
      <sheetName val="isk.étk.bev"/>
      <sheetName val="óvod.étk.bev"/>
      <sheetName val="Mozgáskorl.bev"/>
      <sheetName val="önkormigtev.bev"/>
      <sheetName val="Városgazd.bev"/>
      <sheetName val="Önkorm. többc.elsz. Bev."/>
      <sheetName val="szoc.étk.bev."/>
      <sheetName val="Háziorv.szolg.bev."/>
      <sheetName val="Közhasznú fogl.bev"/>
      <sheetName val="Foly.száll.közm."/>
      <sheetName val="Közutak,hidak üzem."/>
      <sheetName val="Nem lakóing.b.kiadás"/>
      <sheetName val="Lakóing.bérb.kiadás"/>
      <sheetName val="Önkorm.jogalkotás"/>
      <sheetName val="óvoda kiad"/>
      <sheetName val="Önkormig.kiad."/>
      <sheetName val="óvodai étk.kiad"/>
      <sheetName val="iskolai étk.kiad"/>
      <sheetName val="Városgazd.kiad."/>
      <sheetName val="tűzvédelem kiad."/>
      <sheetName val="Köztemető"/>
      <sheetName val="Közvilágítás"/>
      <sheetName val="841901 kiad"/>
      <sheetName val=" Szoc.étk.kiad ."/>
      <sheetName val="eseti gyv.pb.ell."/>
      <sheetName val="Rendszeres.szoc"/>
      <sheetName val=" Eseti pénzbeli szoc."/>
      <sheetName val="Közcélú foglalk.kiad."/>
      <sheetName val="Művház"/>
      <sheetName val="könyvtár"/>
      <sheetName val="óvodáztat.tám."/>
      <sheetName val="Háziorvosi kiadás"/>
      <sheetName val="Zöldter."/>
      <sheetName val="Sportlét.műk kiad."/>
      <sheetName val="MNS sporttám."/>
      <sheetName val="összesítő"/>
    </sheetNames>
    <sheetDataSet>
      <sheetData sheetId="0">
        <row r="20">
          <cell r="I20">
            <v>383</v>
          </cell>
        </row>
      </sheetData>
      <sheetData sheetId="1">
        <row r="27">
          <cell r="I27">
            <v>1347</v>
          </cell>
        </row>
        <row r="29">
          <cell r="I29">
            <v>60</v>
          </cell>
        </row>
        <row r="30">
          <cell r="I30">
            <v>16</v>
          </cell>
        </row>
        <row r="43">
          <cell r="I43">
            <v>3244</v>
          </cell>
        </row>
        <row r="51">
          <cell r="I51">
            <v>792</v>
          </cell>
        </row>
        <row r="52">
          <cell r="I52">
            <v>870</v>
          </cell>
        </row>
      </sheetData>
      <sheetData sheetId="2">
        <row r="10">
          <cell r="I10">
            <v>100</v>
          </cell>
        </row>
        <row r="12">
          <cell r="I12">
            <v>27</v>
          </cell>
        </row>
      </sheetData>
      <sheetData sheetId="3">
        <row r="14">
          <cell r="I14">
            <v>0</v>
          </cell>
        </row>
        <row r="27">
          <cell r="I27">
            <v>100</v>
          </cell>
        </row>
      </sheetData>
      <sheetData sheetId="4">
        <row r="6">
          <cell r="I6">
            <v>1278</v>
          </cell>
        </row>
        <row r="13">
          <cell r="I13">
            <v>2050</v>
          </cell>
        </row>
        <row r="20">
          <cell r="I20">
            <v>553</v>
          </cell>
        </row>
      </sheetData>
      <sheetData sheetId="5">
        <row r="6">
          <cell r="I6">
            <v>311</v>
          </cell>
        </row>
        <row r="13">
          <cell r="I13">
            <v>1598</v>
          </cell>
        </row>
        <row r="20">
          <cell r="I20">
            <v>432</v>
          </cell>
        </row>
      </sheetData>
      <sheetData sheetId="6">
        <row r="15">
          <cell r="I15">
            <v>0</v>
          </cell>
        </row>
      </sheetData>
      <sheetData sheetId="7">
        <row r="14">
          <cell r="I14">
            <v>0</v>
          </cell>
        </row>
        <row r="17">
          <cell r="I17">
            <v>0</v>
          </cell>
        </row>
        <row r="25">
          <cell r="I25">
            <v>0</v>
          </cell>
        </row>
        <row r="29">
          <cell r="I29">
            <v>150</v>
          </cell>
        </row>
        <row r="32">
          <cell r="I32">
            <v>2824</v>
          </cell>
        </row>
        <row r="36">
          <cell r="D36">
            <v>0</v>
          </cell>
        </row>
        <row r="37">
          <cell r="D37">
            <v>405</v>
          </cell>
        </row>
        <row r="38">
          <cell r="D38">
            <v>15637</v>
          </cell>
        </row>
        <row r="42">
          <cell r="I42">
            <v>1096</v>
          </cell>
        </row>
      </sheetData>
      <sheetData sheetId="8">
        <row r="16">
          <cell r="I16">
            <v>970</v>
          </cell>
        </row>
        <row r="23">
          <cell r="I23">
            <v>0</v>
          </cell>
        </row>
        <row r="27">
          <cell r="I27">
            <v>0</v>
          </cell>
        </row>
        <row r="30">
          <cell r="I30">
            <v>0</v>
          </cell>
        </row>
      </sheetData>
      <sheetData sheetId="9">
        <row r="6">
          <cell r="I6">
            <v>700</v>
          </cell>
        </row>
        <row r="9">
          <cell r="I9">
            <v>10000</v>
          </cell>
        </row>
        <row r="13">
          <cell r="I13">
            <v>0</v>
          </cell>
        </row>
        <row r="17">
          <cell r="I17">
            <v>0</v>
          </cell>
        </row>
        <row r="22">
          <cell r="I22">
            <v>50</v>
          </cell>
        </row>
        <row r="26">
          <cell r="I26">
            <v>2500</v>
          </cell>
        </row>
        <row r="32">
          <cell r="I32">
            <v>0</v>
          </cell>
        </row>
        <row r="35">
          <cell r="I35">
            <v>60511</v>
          </cell>
        </row>
        <row r="43">
          <cell r="I43">
            <v>1130</v>
          </cell>
        </row>
      </sheetData>
      <sheetData sheetId="10">
        <row r="29">
          <cell r="I29">
            <v>1265</v>
          </cell>
        </row>
        <row r="31">
          <cell r="I31">
            <v>342</v>
          </cell>
        </row>
      </sheetData>
      <sheetData sheetId="11">
        <row r="8">
          <cell r="I8">
            <v>0</v>
          </cell>
        </row>
        <row r="13">
          <cell r="I13">
            <v>300</v>
          </cell>
        </row>
        <row r="18">
          <cell r="I18">
            <v>360</v>
          </cell>
        </row>
        <row r="21">
          <cell r="I21">
            <v>178</v>
          </cell>
        </row>
      </sheetData>
      <sheetData sheetId="12">
        <row r="15">
          <cell r="K15">
            <v>25382</v>
          </cell>
        </row>
        <row r="16">
          <cell r="K16">
            <v>2614</v>
          </cell>
        </row>
      </sheetData>
      <sheetData sheetId="13">
        <row r="8">
          <cell r="I8">
            <v>211044</v>
          </cell>
        </row>
        <row r="13">
          <cell r="I13">
            <v>35842</v>
          </cell>
        </row>
      </sheetData>
      <sheetData sheetId="14">
        <row r="13">
          <cell r="I13">
            <v>1000</v>
          </cell>
        </row>
      </sheetData>
      <sheetData sheetId="15">
        <row r="17">
          <cell r="I17">
            <v>600</v>
          </cell>
        </row>
      </sheetData>
      <sheetData sheetId="16">
        <row r="17">
          <cell r="I17">
            <v>285</v>
          </cell>
        </row>
      </sheetData>
      <sheetData sheetId="17">
        <row r="24">
          <cell r="I24">
            <v>3409</v>
          </cell>
        </row>
      </sheetData>
      <sheetData sheetId="18">
        <row r="26">
          <cell r="H26">
            <v>39952.625999999997</v>
          </cell>
        </row>
      </sheetData>
      <sheetData sheetId="19">
        <row r="20">
          <cell r="I20">
            <v>940</v>
          </cell>
        </row>
      </sheetData>
      <sheetData sheetId="20">
        <row r="56">
          <cell r="I56">
            <v>1312</v>
          </cell>
        </row>
      </sheetData>
      <sheetData sheetId="21">
        <row r="56">
          <cell r="I56">
            <v>2211</v>
          </cell>
        </row>
      </sheetData>
      <sheetData sheetId="22">
        <row r="13">
          <cell r="I13">
            <v>681</v>
          </cell>
        </row>
      </sheetData>
      <sheetData sheetId="23">
        <row r="13">
          <cell r="I13">
            <v>310</v>
          </cell>
        </row>
      </sheetData>
      <sheetData sheetId="24">
        <row r="21">
          <cell r="I21">
            <v>415</v>
          </cell>
        </row>
      </sheetData>
      <sheetData sheetId="25">
        <row r="6">
          <cell r="I6">
            <v>1500</v>
          </cell>
        </row>
      </sheetData>
      <sheetData sheetId="26">
        <row r="15">
          <cell r="I15">
            <v>0</v>
          </cell>
        </row>
      </sheetData>
      <sheetData sheetId="27">
        <row r="20">
          <cell r="I20">
            <v>0</v>
          </cell>
        </row>
      </sheetData>
      <sheetData sheetId="28">
        <row r="20">
          <cell r="I20">
            <v>383</v>
          </cell>
        </row>
      </sheetData>
      <sheetData sheetId="29">
        <row r="26">
          <cell r="I26">
            <v>1368</v>
          </cell>
        </row>
      </sheetData>
      <sheetData sheetId="30">
        <row r="14">
          <cell r="I14">
            <v>600</v>
          </cell>
        </row>
      </sheetData>
      <sheetData sheetId="31">
        <row r="34">
          <cell r="I34">
            <v>23091</v>
          </cell>
        </row>
      </sheetData>
      <sheetData sheetId="32">
        <row r="8">
          <cell r="I8">
            <v>0</v>
          </cell>
        </row>
      </sheetData>
      <sheetData sheetId="33">
        <row r="11">
          <cell r="I11">
            <v>350</v>
          </cell>
        </row>
      </sheetData>
      <sheetData sheetId="34">
        <row r="6">
          <cell r="I6">
            <v>70</v>
          </cell>
        </row>
      </sheetData>
      <sheetData sheetId="35">
        <row r="79">
          <cell r="I79">
            <v>25</v>
          </cell>
        </row>
      </sheetData>
      <sheetData sheetId="36">
        <row r="55">
          <cell r="I55">
            <v>670</v>
          </cell>
        </row>
      </sheetData>
      <sheetData sheetId="37">
        <row r="19">
          <cell r="I19">
            <v>30000</v>
          </cell>
        </row>
        <row r="24">
          <cell r="I24">
            <v>20000</v>
          </cell>
        </row>
      </sheetData>
      <sheetData sheetId="38">
        <row r="9">
          <cell r="I9">
            <v>535</v>
          </cell>
        </row>
      </sheetData>
      <sheetData sheetId="39">
        <row r="21">
          <cell r="F21">
            <v>801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ülső fin."/>
      <sheetName val="belső fin."/>
      <sheetName val="stabilit.tv."/>
      <sheetName val="EU"/>
      <sheetName val="kv egyenl."/>
      <sheetName val="normatív"/>
      <sheetName val="hozzájár."/>
      <sheetName val="BS műk.mérl."/>
      <sheetName val="Köri műk.mérl."/>
      <sheetName val="Műk.mérleg"/>
      <sheetName val="felúj.felhalm."/>
      <sheetName val="3 éves mérleg"/>
      <sheetName val="műk és felh.kiad.13"/>
      <sheetName val="műk és fennt.kiad.2"/>
      <sheetName val="műk és felh bev.12"/>
      <sheetName val="önk.kv-e 5"/>
      <sheetName val="PM bev.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B3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workbookViewId="0">
      <selection sqref="A1:D1"/>
    </sheetView>
  </sheetViews>
  <sheetFormatPr defaultRowHeight="12.75"/>
  <cols>
    <col min="1" max="1" width="7" customWidth="1"/>
    <col min="2" max="2" width="75.28515625" bestFit="1" customWidth="1"/>
    <col min="3" max="3" width="12.28515625" customWidth="1"/>
    <col min="4" max="4" width="14.28515625" bestFit="1" customWidth="1"/>
  </cols>
  <sheetData>
    <row r="1" spans="1:5" ht="15">
      <c r="A1" s="1" t="s">
        <v>0</v>
      </c>
      <c r="B1" s="2"/>
      <c r="C1" s="2"/>
      <c r="D1" s="2"/>
      <c r="E1" s="3"/>
    </row>
    <row r="2" spans="1:5" ht="15">
      <c r="A2" s="4"/>
      <c r="B2" s="5"/>
      <c r="C2" s="5"/>
      <c r="D2" s="3"/>
      <c r="E2" s="3"/>
    </row>
    <row r="3" spans="1:5" ht="15">
      <c r="A3" s="4"/>
      <c r="B3" s="5"/>
      <c r="C3" s="5"/>
      <c r="D3" s="3"/>
      <c r="E3" s="3"/>
    </row>
    <row r="4" spans="1:5" ht="9.75" customHeight="1">
      <c r="A4" s="4"/>
      <c r="B4" s="4"/>
      <c r="C4" s="4"/>
      <c r="D4" s="4"/>
      <c r="E4" s="4"/>
    </row>
    <row r="5" spans="1:5" ht="15.75">
      <c r="A5" s="4"/>
      <c r="B5" s="6" t="s">
        <v>1</v>
      </c>
      <c r="C5" s="6"/>
      <c r="D5" s="7"/>
      <c r="E5" s="7"/>
    </row>
    <row r="6" spans="1:5" ht="15.75">
      <c r="A6" s="4"/>
      <c r="B6" s="8"/>
      <c r="C6" s="8"/>
      <c r="D6" s="4"/>
      <c r="E6" s="4"/>
    </row>
    <row r="7" spans="1:5" ht="16.5" thickBot="1">
      <c r="A7" s="4"/>
      <c r="B7" s="9"/>
      <c r="C7" s="9"/>
      <c r="D7" s="4" t="s">
        <v>2</v>
      </c>
      <c r="E7" s="4"/>
    </row>
    <row r="8" spans="1:5" ht="20.100000000000001" customHeight="1" thickBot="1">
      <c r="B8" s="10" t="s">
        <v>3</v>
      </c>
      <c r="C8" s="11" t="s">
        <v>4</v>
      </c>
      <c r="D8" s="11" t="s">
        <v>5</v>
      </c>
    </row>
    <row r="9" spans="1:5" ht="16.5" thickBot="1">
      <c r="B9" s="12" t="s">
        <v>6</v>
      </c>
      <c r="C9" s="12">
        <f>C10+C25</f>
        <v>29481</v>
      </c>
      <c r="D9" s="12">
        <f>D10+D25</f>
        <v>1347</v>
      </c>
    </row>
    <row r="10" spans="1:5" ht="15.75" thickBot="1">
      <c r="B10" s="13" t="s">
        <v>7</v>
      </c>
      <c r="C10" s="13">
        <f>C11+C15+C16+C20+C23+C24</f>
        <v>16231</v>
      </c>
      <c r="D10" s="13">
        <f>D11+D15+D16+D20+D23+D24</f>
        <v>1347</v>
      </c>
    </row>
    <row r="11" spans="1:5" ht="15" thickBot="1">
      <c r="B11" s="14" t="s">
        <v>8</v>
      </c>
      <c r="C11" s="15">
        <f>SUM(C12:C14)</f>
        <v>4913</v>
      </c>
      <c r="D11" s="15">
        <f>SUM(D12:D14)</f>
        <v>0</v>
      </c>
    </row>
    <row r="12" spans="1:5" ht="15" thickBot="1">
      <c r="B12" s="16" t="s">
        <v>9</v>
      </c>
      <c r="C12" s="17">
        <f>[1]szoc.étk.bev.!$I$29+[1]önkormigtev.bev!$I$25+[1]isk.étk.bev!$I$13+[1]óvod.étk.bev!$I$13</f>
        <v>4913</v>
      </c>
      <c r="D12" s="17">
        <v>0</v>
      </c>
    </row>
    <row r="13" spans="1:5" ht="15" thickBot="1">
      <c r="B13" s="18" t="s">
        <v>10</v>
      </c>
      <c r="C13" s="19">
        <v>0</v>
      </c>
      <c r="D13" s="19">
        <v>0</v>
      </c>
    </row>
    <row r="14" spans="1:5" ht="15" thickBot="1">
      <c r="B14" s="16" t="s">
        <v>11</v>
      </c>
      <c r="C14" s="17">
        <v>0</v>
      </c>
      <c r="D14" s="17">
        <v>0</v>
      </c>
    </row>
    <row r="15" spans="1:5" ht="15" thickBot="1">
      <c r="B15" s="14" t="s">
        <v>12</v>
      </c>
      <c r="C15" s="15">
        <v>0</v>
      </c>
      <c r="D15" s="15">
        <v>0</v>
      </c>
    </row>
    <row r="16" spans="1:5" ht="15" thickBot="1">
      <c r="B16" s="14" t="s">
        <v>13</v>
      </c>
      <c r="C16" s="15">
        <f>C17+C19</f>
        <v>3344</v>
      </c>
      <c r="D16" s="15">
        <f>D17+D18+D19</f>
        <v>1347</v>
      </c>
    </row>
    <row r="17" spans="2:4" ht="15" thickBot="1">
      <c r="B17" s="16" t="s">
        <v>14</v>
      </c>
      <c r="C17" s="17">
        <f>'[1]Műv.házak bev.'!$I$10+[1]Lakóing.bérbead.!$I$43</f>
        <v>3344</v>
      </c>
      <c r="D17" s="17">
        <f>[1]Lakóing.bérbead.!$I$27</f>
        <v>1347</v>
      </c>
    </row>
    <row r="18" spans="2:4" ht="15" thickBot="1">
      <c r="B18" s="18" t="s">
        <v>15</v>
      </c>
      <c r="C18" s="19">
        <v>0</v>
      </c>
      <c r="D18" s="19">
        <v>0</v>
      </c>
    </row>
    <row r="19" spans="2:4" ht="15" thickBot="1">
      <c r="B19" s="16" t="s">
        <v>16</v>
      </c>
      <c r="C19" s="17"/>
      <c r="D19" s="17">
        <v>0</v>
      </c>
    </row>
    <row r="20" spans="2:4" ht="15" thickBot="1">
      <c r="B20" s="14" t="s">
        <v>17</v>
      </c>
      <c r="C20" s="15">
        <f>C21+C22</f>
        <v>2582</v>
      </c>
      <c r="D20" s="15">
        <f>D21+D22</f>
        <v>0</v>
      </c>
    </row>
    <row r="21" spans="2:4" ht="15" thickBot="1">
      <c r="B21" s="16" t="s">
        <v>18</v>
      </c>
      <c r="C21" s="17">
        <f>'[1]Könyvtár bev.'!$I$14+[1]Háziorv.szolg.bev.!$I$13+[1]Lakóing.bérbead.!$I$51</f>
        <v>1092</v>
      </c>
      <c r="D21" s="17">
        <v>0</v>
      </c>
    </row>
    <row r="22" spans="2:4" ht="15" thickBot="1">
      <c r="B22" s="18" t="s">
        <v>19</v>
      </c>
      <c r="C22" s="19">
        <f>[1]Háziorv.szolg.bev.!$I$8+[1]Háziorv.szolg.bev.!$I$18+[1]Városgazd.bev!$I$16+[1]Városgazd.bev!$I$23+[1]Városgazd.bev!$I$27+[1]Lakóing.bérbead.!$I$29+'[1]Könyvtár bev.'!$I$27</f>
        <v>1490</v>
      </c>
      <c r="D22" s="19">
        <v>0</v>
      </c>
    </row>
    <row r="23" spans="2:4" ht="15" thickBot="1">
      <c r="B23" s="14" t="s">
        <v>20</v>
      </c>
      <c r="C23" s="15">
        <f>[1]önkormigtev.bev!$I$29</f>
        <v>150</v>
      </c>
      <c r="D23" s="15">
        <v>0</v>
      </c>
    </row>
    <row r="24" spans="2:4" ht="15" thickBot="1">
      <c r="B24" s="14" t="s">
        <v>21</v>
      </c>
      <c r="C24" s="15">
        <f>[1]szoc.étk.bev.!$I$31+[1]Háziorv.szolg.bev.!$I$21+[1]Lakóing.bérbead.!$I$30+[1]önkormigtev.bev!$I$32+[1]isk.étk.bev!$I$20+[1]óvod.étk.bev!$I$20+[1]Lakóing.bérbead.!$I$52+'[1]Műv.házak bev.'!$I$12</f>
        <v>5242</v>
      </c>
      <c r="D24" s="15">
        <v>0</v>
      </c>
    </row>
    <row r="25" spans="2:4" ht="15.75" thickBot="1">
      <c r="B25" s="20" t="s">
        <v>22</v>
      </c>
      <c r="C25" s="21">
        <f>SUM(C26:C30)</f>
        <v>13250</v>
      </c>
      <c r="D25" s="21">
        <f>SUM(D26:D30)</f>
        <v>0</v>
      </c>
    </row>
    <row r="26" spans="2:4" ht="15" thickBot="1">
      <c r="B26" s="18" t="s">
        <v>23</v>
      </c>
      <c r="C26" s="19">
        <f>'[1]Önkorm. többc.elsz. Bev.'!$I$9+'[1]Önkorm. többc.elsz. Bev.'!$I$6</f>
        <v>10700</v>
      </c>
      <c r="D26" s="19"/>
    </row>
    <row r="27" spans="2:4" ht="15" thickBot="1">
      <c r="B27" s="18" t="s">
        <v>24</v>
      </c>
      <c r="C27" s="19">
        <f>'[1]Önkorm. többc.elsz. Bev.'!$I$13+'[1]Önkorm. többc.elsz. Bev.'!$I$17</f>
        <v>0</v>
      </c>
      <c r="D27" s="19">
        <v>0</v>
      </c>
    </row>
    <row r="28" spans="2:4" ht="15" thickBot="1">
      <c r="B28" s="16" t="s">
        <v>25</v>
      </c>
      <c r="C28" s="17">
        <f>'[1]Önkorm. többc.elsz. Bev.'!$I$26</f>
        <v>2500</v>
      </c>
      <c r="D28" s="17">
        <v>0</v>
      </c>
    </row>
    <row r="29" spans="2:4" ht="15" thickBot="1">
      <c r="B29" s="18" t="s">
        <v>26</v>
      </c>
      <c r="C29" s="19">
        <v>0</v>
      </c>
      <c r="D29" s="19">
        <v>0</v>
      </c>
    </row>
    <row r="30" spans="2:4" ht="15" thickBot="1">
      <c r="B30" s="16" t="s">
        <v>27</v>
      </c>
      <c r="C30" s="17">
        <f>'[1]Önkorm. többc.elsz. Bev.'!$I$22</f>
        <v>50</v>
      </c>
      <c r="D30" s="17">
        <v>0</v>
      </c>
    </row>
    <row r="31" spans="2:4" ht="16.5" thickBot="1">
      <c r="B31" s="22" t="s">
        <v>28</v>
      </c>
      <c r="C31" s="22">
        <f>C32</f>
        <v>61641</v>
      </c>
      <c r="D31" s="22">
        <f>D32</f>
        <v>0</v>
      </c>
    </row>
    <row r="32" spans="2:4" s="23" customFormat="1" ht="15.75" thickBot="1">
      <c r="B32" s="20" t="s">
        <v>29</v>
      </c>
      <c r="C32" s="20">
        <f>SUM(C33:C38)</f>
        <v>61641</v>
      </c>
      <c r="D32" s="20">
        <f>SUM(D33:D38)</f>
        <v>0</v>
      </c>
    </row>
    <row r="33" spans="2:4" s="23" customFormat="1" ht="15" thickBot="1">
      <c r="B33" s="18" t="s">
        <v>30</v>
      </c>
      <c r="C33" s="18">
        <f>'[1]Önkorm. többc.elsz. Bev.'!$I$32</f>
        <v>0</v>
      </c>
      <c r="D33" s="18">
        <v>0</v>
      </c>
    </row>
    <row r="34" spans="2:4" s="23" customFormat="1" ht="15" thickBot="1">
      <c r="B34" s="18" t="s">
        <v>31</v>
      </c>
      <c r="C34" s="18">
        <f>'[1]Önkorm. többc.elsz. Bev.'!$I$35</f>
        <v>60511</v>
      </c>
      <c r="D34" s="18">
        <v>0</v>
      </c>
    </row>
    <row r="35" spans="2:4" s="23" customFormat="1" ht="15" thickBot="1">
      <c r="B35" s="16" t="s">
        <v>32</v>
      </c>
      <c r="C35" s="16">
        <v>0</v>
      </c>
      <c r="D35" s="16">
        <v>0</v>
      </c>
    </row>
    <row r="36" spans="2:4" s="23" customFormat="1" ht="15" thickBot="1">
      <c r="B36" s="18" t="s">
        <v>33</v>
      </c>
      <c r="C36" s="18">
        <v>0</v>
      </c>
      <c r="D36" s="18">
        <v>0</v>
      </c>
    </row>
    <row r="37" spans="2:4" s="23" customFormat="1" ht="15" thickBot="1">
      <c r="B37" s="16" t="s">
        <v>34</v>
      </c>
      <c r="C37" s="18">
        <f>'[1]Önkorm. többc.elsz. Bev.'!$I$43</f>
        <v>1130</v>
      </c>
      <c r="D37" s="18">
        <v>0</v>
      </c>
    </row>
    <row r="38" spans="2:4" s="23" customFormat="1" ht="15" thickBot="1">
      <c r="B38" s="18" t="s">
        <v>35</v>
      </c>
      <c r="C38" s="16">
        <v>0</v>
      </c>
      <c r="D38" s="16">
        <v>0</v>
      </c>
    </row>
    <row r="39" spans="2:4" ht="16.5" thickBot="1">
      <c r="B39" s="12" t="s">
        <v>36</v>
      </c>
      <c r="C39" s="22">
        <f>C40+C41</f>
        <v>0</v>
      </c>
      <c r="D39" s="22">
        <f>D40+D41</f>
        <v>211044</v>
      </c>
    </row>
    <row r="40" spans="2:4" s="23" customFormat="1" ht="15" thickBot="1">
      <c r="B40" s="18" t="s">
        <v>37</v>
      </c>
      <c r="C40" s="16">
        <v>0</v>
      </c>
      <c r="D40" s="16">
        <v>0</v>
      </c>
    </row>
    <row r="41" spans="2:4" s="23" customFormat="1" ht="15" thickBot="1">
      <c r="B41" s="16" t="s">
        <v>38</v>
      </c>
      <c r="C41" s="18">
        <v>0</v>
      </c>
      <c r="D41" s="18">
        <f>[1]Foly.száll.közm.!$I$8</f>
        <v>211044</v>
      </c>
    </row>
    <row r="42" spans="2:4" s="24" customFormat="1" ht="16.5" thickBot="1">
      <c r="B42" s="22" t="s">
        <v>39</v>
      </c>
      <c r="C42" s="12">
        <f>C43+C45+C44</f>
        <v>27354</v>
      </c>
      <c r="D42" s="12">
        <f>D43+D45</f>
        <v>58456</v>
      </c>
    </row>
    <row r="43" spans="2:4" s="23" customFormat="1" ht="15" thickBot="1">
      <c r="B43" s="16" t="s">
        <v>40</v>
      </c>
      <c r="C43" s="18">
        <f>'[1]pénzbeni gyv.támog.bev'!$I$20+[1]Mozgáskorl.bev!$I$15+[1]önkormigtev.bev!$I$14+[1]Városgazd.bev!$I$30+'[1]Közhasznú fogl.bev'!$K$15+[1]isk.étk.bev!$I$6+[1]óvod.étk.bev!$I$6</f>
        <v>27354</v>
      </c>
      <c r="D43" s="18">
        <f>'[1]Közhasznú fogl.bev'!$K$16</f>
        <v>2614</v>
      </c>
    </row>
    <row r="44" spans="2:4" s="23" customFormat="1" ht="15" thickBot="1">
      <c r="B44" s="18" t="s">
        <v>41</v>
      </c>
      <c r="C44" s="16">
        <f>'[2]Köri műk.mérl.'!B36</f>
        <v>0</v>
      </c>
      <c r="D44" s="16">
        <v>0</v>
      </c>
    </row>
    <row r="45" spans="2:4" s="23" customFormat="1" ht="15" thickBot="1">
      <c r="B45" s="16" t="s">
        <v>42</v>
      </c>
      <c r="C45" s="18">
        <v>0</v>
      </c>
      <c r="D45" s="18">
        <f>[1]Foly.száll.közm.!$I$13+[1]önkormigtev.bev!$I$17+'[1]Sportlét.műk kiad.'!$I$24</f>
        <v>55842</v>
      </c>
    </row>
    <row r="46" spans="2:4" s="23" customFormat="1" ht="15" thickBot="1">
      <c r="B46" s="18" t="s">
        <v>43</v>
      </c>
      <c r="C46" s="16">
        <v>0</v>
      </c>
      <c r="D46" s="16">
        <v>0</v>
      </c>
    </row>
    <row r="47" spans="2:4" s="24" customFormat="1" ht="16.5" thickBot="1">
      <c r="B47" s="12" t="s">
        <v>44</v>
      </c>
      <c r="C47" s="22">
        <f>C48+C49</f>
        <v>1096</v>
      </c>
      <c r="D47" s="22">
        <f>D48+D49</f>
        <v>0</v>
      </c>
    </row>
    <row r="48" spans="2:4" s="23" customFormat="1" ht="15" thickBot="1">
      <c r="B48" s="18" t="s">
        <v>45</v>
      </c>
      <c r="C48" s="25">
        <f>[1]önkormigtev.bev!$I$42</f>
        <v>1096</v>
      </c>
      <c r="D48" s="25">
        <v>0</v>
      </c>
    </row>
    <row r="49" spans="2:4" s="23" customFormat="1" ht="15" thickBot="1">
      <c r="B49" s="16" t="s">
        <v>46</v>
      </c>
      <c r="C49" s="16">
        <v>0</v>
      </c>
      <c r="D49" s="16"/>
    </row>
    <row r="50" spans="2:4" s="24" customFormat="1" ht="16.5" thickBot="1">
      <c r="B50" s="22" t="s">
        <v>47</v>
      </c>
      <c r="C50" s="26">
        <f>C51+C52</f>
        <v>0</v>
      </c>
      <c r="D50" s="26">
        <f>D51+D52</f>
        <v>0</v>
      </c>
    </row>
    <row r="51" spans="2:4" s="23" customFormat="1" ht="15" thickBot="1">
      <c r="B51" s="16" t="s">
        <v>48</v>
      </c>
      <c r="C51" s="18">
        <v>0</v>
      </c>
      <c r="D51" s="18">
        <v>0</v>
      </c>
    </row>
    <row r="52" spans="2:4" s="23" customFormat="1" ht="15" thickBot="1">
      <c r="B52" s="18" t="s">
        <v>49</v>
      </c>
      <c r="C52" s="16">
        <v>0</v>
      </c>
      <c r="D52" s="16">
        <v>0</v>
      </c>
    </row>
    <row r="53" spans="2:4" s="27" customFormat="1" ht="18.75" thickBot="1">
      <c r="B53" s="12" t="s">
        <v>50</v>
      </c>
      <c r="C53" s="10">
        <f>C54+C55</f>
        <v>405</v>
      </c>
      <c r="D53" s="10">
        <f>D54+D55</f>
        <v>15637</v>
      </c>
    </row>
    <row r="54" spans="2:4" s="23" customFormat="1" ht="15" thickBot="1">
      <c r="B54" s="18" t="s">
        <v>51</v>
      </c>
      <c r="C54" s="16">
        <f>[1]önkormigtev.bev!$D$37</f>
        <v>405</v>
      </c>
      <c r="D54" s="16">
        <v>0</v>
      </c>
    </row>
    <row r="55" spans="2:4" s="23" customFormat="1" ht="15" thickBot="1">
      <c r="B55" s="16" t="s">
        <v>52</v>
      </c>
      <c r="C55" s="18">
        <v>0</v>
      </c>
      <c r="D55" s="18">
        <f>[1]önkormigtev.bev!$D$36+[1]önkormigtev.bev!$D$38</f>
        <v>15637</v>
      </c>
    </row>
    <row r="56" spans="2:4" s="27" customFormat="1" ht="18.75" thickBot="1">
      <c r="B56" s="22" t="s">
        <v>53</v>
      </c>
      <c r="C56" s="28">
        <f>C53+C50+C47+C42+C39+C31+C9</f>
        <v>119977</v>
      </c>
      <c r="D56" s="28">
        <f>D53+D50+D47+D42+D39+D31+D9</f>
        <v>286484</v>
      </c>
    </row>
  </sheetData>
  <mergeCells count="3">
    <mergeCell ref="A1:D1"/>
    <mergeCell ref="B5:E5"/>
    <mergeCell ref="B6:C6"/>
  </mergeCells>
  <pageMargins left="0.19" right="0.2" top="0.22" bottom="0.56999999999999995" header="0.22" footer="0.5"/>
  <pageSetup paperSize="9" scale="90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PM bev.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2014-03-13T07:45:02Z</dcterms:created>
  <dcterms:modified xsi:type="dcterms:W3CDTF">2014-03-13T07:45:15Z</dcterms:modified>
</cp:coreProperties>
</file>