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1.melléklet" sheetId="1" r:id="rId1"/>
    <sheet name="2.melléklet" sheetId="2" r:id="rId2"/>
    <sheet name="3.melléklet" sheetId="3" r:id="rId3"/>
  </sheets>
  <definedNames/>
  <calcPr fullCalcOnLoad="1"/>
</workbook>
</file>

<file path=xl/sharedStrings.xml><?xml version="1.0" encoding="utf-8"?>
<sst xmlns="http://schemas.openxmlformats.org/spreadsheetml/2006/main" count="425" uniqueCount="313">
  <si>
    <t>1.melléklet ./2019 (…..)önkormányzati rendelethez</t>
  </si>
  <si>
    <t>B E V É T E L E K</t>
  </si>
  <si>
    <t>forintban</t>
  </si>
  <si>
    <t>Sor-
szám</t>
  </si>
  <si>
    <t>Bevételi jogcím</t>
  </si>
  <si>
    <t>2019.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</si>
  <si>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</si>
  <si>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</si>
  <si>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</si>
  <si>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</si>
  <si>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</si>
  <si>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</si>
  <si>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</si>
  <si>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</si>
  <si>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</si>
  <si>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</si>
  <si>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</si>
  <si>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</si>
  <si>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</si>
  <si>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</si>
  <si>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</si>
  <si>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</si>
  <si>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</si>
  <si>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</si>
  <si>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</si>
  <si>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>Működési célú garancia- és kezességvállalásból megtérülések</t>
  </si>
  <si>
    <t>2.3.</t>
  </si>
  <si>
    <t>Működési célú visszatérítendő támogatások, kölcsönök visszatérülése</t>
  </si>
  <si>
    <t>2.4.</t>
  </si>
  <si>
    <t>Működési célú visszatérítendő támogatások, kölcsönök igénybevétele</t>
  </si>
  <si>
    <t>2.5.</t>
  </si>
  <si>
    <t>Egyéb működési célú támogatások bevételei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</si>
  <si>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</si>
  <si>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</si>
  <si>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</si>
  <si>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</si>
  <si>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</si>
  <si>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</si>
  <si>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</si>
  <si>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</si>
  <si>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</si>
  <si>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</si>
  <si>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</si>
  <si>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</si>
  <si>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</si>
  <si>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</si>
  <si>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</si>
  <si>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</si>
  <si>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4.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</si>
  <si>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</si>
  <si>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</si>
  <si>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</si>
  <si>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</si>
  <si>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</si>
  <si>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</si>
  <si>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</si>
  <si>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</si>
  <si>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</si>
  <si>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</si>
  <si>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</si>
  <si>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</si>
  <si>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</si>
  <si>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</si>
  <si>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</si>
  <si>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</si>
  <si>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</si>
  <si>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</si>
  <si>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</si>
  <si>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</si>
  <si>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</si>
  <si>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</si>
  <si>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</si>
  <si>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</si>
  <si>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</si>
  <si>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</si>
  <si>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>Kiszámlázott általános forgalmi adó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</si>
  <si>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</si>
  <si>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</si>
  <si>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</si>
  <si>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</si>
  <si>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</si>
  <si>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</si>
  <si>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</si>
  <si>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</si>
  <si>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</si>
  <si>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</si>
  <si>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</si>
  <si>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</si>
  <si>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</si>
  <si>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</si>
  <si>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</si>
  <si>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</si>
  <si>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</si>
  <si>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</si>
  <si>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</si>
  <si>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</si>
  <si>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7.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</si>
  <si>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</si>
  <si>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</si>
  <si>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</si>
  <si>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</si>
  <si>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</si>
  <si>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</si>
  <si>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</si>
  <si>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</si>
  <si>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</si>
  <si>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</si>
  <si>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</si>
  <si>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</si>
  <si>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</si>
  <si>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</si>
  <si>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</si>
  <si>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</si>
  <si>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</si>
  <si>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</si>
  <si>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</si>
  <si>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</si>
  <si>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</si>
  <si>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</si>
  <si>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</si>
  <si>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</si>
  <si>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</si>
  <si>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</si>
  <si>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</si>
  <si>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</si>
  <si>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Rövid lejáratú  hitelek, kölcsönök felvétele</t>
  </si>
  <si>
    <t>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</si>
  <si>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</si>
  <si>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</si>
  <si>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</si>
  <si>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</si>
  <si>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</si>
  <si>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</si>
  <si>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</si>
  <si>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</si>
  <si>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</si>
  <si>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</si>
  <si>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</si>
  <si>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</si>
  <si>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</si>
  <si>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</si>
  <si>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</si>
  <si>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</si>
  <si>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</si>
  <si>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</si>
  <si>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</si>
  <si>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</si>
  <si>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</si>
  <si>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</si>
  <si>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</si>
  <si>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14.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</si>
  <si>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</si>
  <si>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</si>
  <si>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</si>
  <si>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</si>
  <si>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</si>
  <si>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</si>
  <si>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</si>
  <si>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</si>
  <si>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</si>
  <si>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15.</t>
  </si>
  <si>
    <t>Adóssághoz nem kapcsolódó származékos ügyletek bevételei</t>
  </si>
  <si>
    <t>16.</t>
  </si>
  <si>
    <t>FINANSZÍROZÁSI BEVÉTELEK ÖSSZESEN: (10. + … +15.)</t>
  </si>
  <si>
    <t>17.</t>
  </si>
  <si>
    <t>KÖLTSÉGVETÉSI ÉS FINANSZÍROZÁSI BEVÉTELEK ÖSSZESEN: (9+16)</t>
  </si>
  <si>
    <t>1.melléklet ./2019 (……) önkormányzati rendelethez</t>
  </si>
  <si>
    <t>K I A D Á S O K</t>
  </si>
  <si>
    <t>Kiadási jogcímek</t>
  </si>
  <si>
    <r>
      <rPr>
        <b/>
        <sz val="8"/>
        <rFont val="Times New Roman CE"/>
        <family val="1"/>
      </rPr>
      <t>Működési költségvetés kiadásai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</si>
  <si>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</si>
  <si>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</si>
  <si>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</si>
  <si>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</si>
  <si>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</si>
  <si>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</si>
  <si>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- az 1.5-ből: - Elvonások és befizetések</t>
  </si>
  <si>
    <t>1.7.</t>
  </si>
  <si>
    <t>- Garancia- és kezességvállalásból kifizetés ÁH-n belülre</t>
  </si>
  <si>
    <t>1.8.</t>
  </si>
  <si>
    <t>-Visszatérítendő támogatások, kölcsönök nyújtása ÁH-n belülre</t>
  </si>
  <si>
    <t>1.9.</t>
  </si>
  <si>
    <t>- Visszatérítendő támogatások, kölcsönök törlesztése ÁH-n belülre</t>
  </si>
  <si>
    <t>1.10.</t>
  </si>
  <si>
    <t>- Egyéb működési célú támogatások ÁH-n belülre</t>
  </si>
  <si>
    <t>1.11.</t>
  </si>
  <si>
    <t>- Garancia és kezességvállalásból kifizetés ÁH-n kívülre</t>
  </si>
  <si>
    <t>1.12.</t>
  </si>
  <si>
    <t>- Visszatérítendő támogatások, kölcsönök nyújtása ÁH-n kívülre</t>
  </si>
  <si>
    <t>1.13.</t>
  </si>
  <si>
    <t>- Árkiegészítések, ártámogatások</t>
  </si>
  <si>
    <t>1.14.</t>
  </si>
  <si>
    <t>- Kamattámogatások</t>
  </si>
  <si>
    <t>1.15.</t>
  </si>
  <si>
    <t>- Egyéb működési célú támogatások államháztartáson kívülre</t>
  </si>
  <si>
    <r>
      <rPr>
        <b/>
        <sz val="8"/>
        <rFont val="Times New Roman CE"/>
        <family val="1"/>
      </rPr>
      <t>Felhalmozási költségvetés kiadásai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</si>
  <si>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</si>
  <si>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</si>
  <si>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</si>
  <si>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</si>
  <si>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</si>
  <si>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</si>
  <si>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</si>
  <si>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>- Visszatérítendő támogatások, kölcsönök nyújtása ÁH-n belülre</t>
  </si>
  <si>
    <t>2.8.</t>
  </si>
  <si>
    <t>2.9.</t>
  </si>
  <si>
    <t>- Egyéb felhalmozási célú támogatások ÁH-n belülre</t>
  </si>
  <si>
    <t>2.10.</t>
  </si>
  <si>
    <t>- Garancia- és kezességvállalásból kifizetés ÁH-n kívülre</t>
  </si>
  <si>
    <t>2.11.</t>
  </si>
  <si>
    <t>2.12.</t>
  </si>
  <si>
    <t>- Lakástámogatás</t>
  </si>
  <si>
    <t>2.13.</t>
  </si>
  <si>
    <t>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</si>
  <si>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</si>
  <si>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</si>
  <si>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</si>
  <si>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</si>
  <si>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</si>
  <si>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</si>
  <si>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</si>
  <si>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</si>
  <si>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</si>
  <si>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</si>
  <si>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</si>
  <si>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</si>
  <si>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</si>
  <si>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</si>
  <si>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</si>
  <si>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</si>
  <si>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</si>
  <si>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</si>
  <si>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 (6.1. + … + 6.4.)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</si>
  <si>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</si>
  <si>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</si>
  <si>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</si>
  <si>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</si>
  <si>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FINANSZÍROZÁSI KIADÁSOK ÖSSZESEN: (5.+…+8.)</t>
  </si>
  <si>
    <t>KIADÁSOK ÖSSZESEN: (4+9)</t>
  </si>
  <si>
    <t>2.melléklet az 6/2019 (V.27.) önkormányzati rendelethez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</si>
  <si>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</si>
  <si>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</si>
  <si>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</si>
  <si>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</si>
  <si>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</si>
  <si>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</si>
  <si>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</si>
  <si>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</si>
  <si>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</si>
  <si>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>Dologi kiadások</t>
  </si>
  <si>
    <t>Közhatalmi bevételek</t>
  </si>
  <si>
    <t>Működési célú átvett pénzeszközök</t>
  </si>
  <si>
    <t>4.-ből EU-s támogatás</t>
  </si>
  <si>
    <t>Tartalékok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</si>
  <si>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</si>
  <si>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</si>
  <si>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</si>
  <si>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</si>
  <si>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>Költségvetési maradvány igénybevétele</t>
  </si>
  <si>
    <t>Likviditási célú hitelek törlesztése</t>
  </si>
  <si>
    <t>Vállalkozási maradvány igénybevétele</t>
  </si>
  <si>
    <t>Rövid lejáratú hitelek törlesztése</t>
  </si>
  <si>
    <t>Betét visszavonásából származó bevétel</t>
  </si>
  <si>
    <t>Hosszú lejáratú hitelek törlesztése</t>
  </si>
  <si>
    <t>18.</t>
  </si>
  <si>
    <t>Egyéb belső finanszírozási bevételek</t>
  </si>
  <si>
    <t>Kölcsön törlesztése</t>
  </si>
  <si>
    <t>19.</t>
  </si>
  <si>
    <t>Hiány külső finanszírozásának bevételei (20.+…+21.)</t>
  </si>
  <si>
    <t>Forgatási célú belföldi, külföldi értékpapírok vásárlása</t>
  </si>
  <si>
    <t>20.</t>
  </si>
  <si>
    <t>Likviditási célú hitelek, kölcsönök felvétele</t>
  </si>
  <si>
    <t>21.</t>
  </si>
  <si>
    <t>Értékpapírok bevételei</t>
  </si>
  <si>
    <t>Irányítószervi támogatás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</si>
  <si>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</si>
  <si>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</si>
  <si>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</si>
  <si>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</si>
  <si>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</si>
  <si>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</si>
  <si>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</si>
  <si>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</si>
  <si>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</si>
  <si>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</si>
  <si>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</si>
  <si>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</si>
  <si>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3.melléklet 6/2019 (V.27.) önkormányzati rendelethez</t>
  </si>
  <si>
    <t>Előirányzat-felhasználási terv 2019. évre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</si>
  <si>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</si>
  <si>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</si>
  <si>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</si>
  <si>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</si>
  <si>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</si>
  <si>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</si>
  <si>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</si>
  <si>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</si>
  <si>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</si>
  <si>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</si>
  <si>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</si>
  <si>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</si>
  <si>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</si>
  <si>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</si>
  <si>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</si>
  <si>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</si>
  <si>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</si>
  <si>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bevételek</t>
  </si>
  <si>
    <t>Felhalmozási célú átvett pénzeszközök</t>
  </si>
  <si>
    <t>Finanszírozási bevételek</t>
  </si>
  <si>
    <t>Bevételek összesen:</t>
  </si>
  <si>
    <t>Finanszírozási kiadások</t>
  </si>
  <si>
    <t>Kiadások összesen:</t>
  </si>
  <si>
    <t>Egyenleg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</si>
</sst>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"/>
    <numFmt numFmtId="166" formatCode="@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8"/>
      <name val="Times New Roman CE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>
      <alignment/>
      <protection/>
    </xf>
  </cellStyleXfs>
  <cellXfs count="138">
    <xf numFmtId="164" fontId="0" fillId="0" borderId="0" xfId="0" applyAlignment="1">
      <alignment/>
    </xf>
    <xf numFmtId="165" fontId="2" fillId="0" borderId="0" xfId="20" applyNumberFormat="1" applyFont="1" applyBorder="1" applyAlignment="1" applyProtection="1">
      <alignment horizontal="center" vertical="center"/>
      <protection/>
    </xf>
    <xf numFmtId="165" fontId="4" fillId="0" borderId="1" xfId="20" applyNumberFormat="1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6" fillId="0" borderId="2" xfId="20" applyFont="1" applyBorder="1" applyAlignment="1" applyProtection="1">
      <alignment horizontal="center" vertical="center" wrapText="1"/>
      <protection/>
    </xf>
    <xf numFmtId="164" fontId="6" fillId="0" borderId="3" xfId="20" applyFont="1" applyBorder="1" applyAlignment="1" applyProtection="1">
      <alignment horizontal="center" vertical="center" wrapText="1"/>
      <protection/>
    </xf>
    <xf numFmtId="164" fontId="6" fillId="0" borderId="4" xfId="20" applyFont="1" applyBorder="1" applyAlignment="1" applyProtection="1">
      <alignment horizontal="center" vertical="center" wrapText="1"/>
      <protection/>
    </xf>
    <xf numFmtId="164" fontId="7" fillId="0" borderId="5" xfId="20" applyFont="1" applyBorder="1" applyAlignment="1" applyProtection="1">
      <alignment horizontal="center" vertical="center" wrapText="1"/>
      <protection/>
    </xf>
    <xf numFmtId="164" fontId="7" fillId="0" borderId="6" xfId="20" applyFont="1" applyBorder="1" applyAlignment="1" applyProtection="1">
      <alignment horizontal="center" vertical="center" wrapText="1"/>
      <protection/>
    </xf>
    <xf numFmtId="164" fontId="7" fillId="0" borderId="7" xfId="20" applyFont="1" applyBorder="1" applyAlignment="1" applyProtection="1">
      <alignment horizontal="center" vertical="center" wrapText="1"/>
      <protection/>
    </xf>
    <xf numFmtId="164" fontId="7" fillId="0" borderId="2" xfId="20" applyFont="1" applyBorder="1" applyAlignment="1" applyProtection="1">
      <alignment horizontal="left" vertical="center" wrapText="1" indent="1"/>
      <protection/>
    </xf>
    <xf numFmtId="164" fontId="7" fillId="0" borderId="3" xfId="20" applyFont="1" applyBorder="1" applyAlignment="1" applyProtection="1">
      <alignment horizontal="left" vertical="center" wrapText="1" indent="1"/>
      <protection/>
    </xf>
    <xf numFmtId="165" fontId="7" fillId="0" borderId="4" xfId="20" applyNumberFormat="1" applyFont="1" applyBorder="1" applyAlignment="1" applyProtection="1">
      <alignment horizontal="right" vertical="center" wrapText="1" indent="1"/>
      <protection/>
    </xf>
    <xf numFmtId="166" fontId="8" fillId="0" borderId="8" xfId="20" applyNumberFormat="1" applyFont="1" applyBorder="1" applyAlignment="1" applyProtection="1">
      <alignment horizontal="left" vertical="center" wrapText="1" indent="1"/>
      <protection/>
    </xf>
    <xf numFmtId="164" fontId="9" fillId="0" borderId="9" xfId="0" applyFont="1" applyBorder="1" applyAlignment="1" applyProtection="1">
      <alignment horizontal="left" wrapText="1" indent="1"/>
      <protection/>
    </xf>
    <xf numFmtId="165" fontId="8" fillId="0" borderId="10" xfId="20" applyNumberFormat="1" applyFont="1" applyBorder="1" applyAlignment="1" applyProtection="1">
      <alignment horizontal="right" vertical="center" wrapText="1" indent="1"/>
      <protection locked="0"/>
    </xf>
    <xf numFmtId="166" fontId="8" fillId="0" borderId="11" xfId="20" applyNumberFormat="1" applyFont="1" applyBorder="1" applyAlignment="1" applyProtection="1">
      <alignment horizontal="left" vertical="center" wrapText="1" indent="1"/>
      <protection/>
    </xf>
    <xf numFmtId="164" fontId="9" fillId="0" borderId="12" xfId="0" applyFont="1" applyBorder="1" applyAlignment="1" applyProtection="1">
      <alignment horizontal="left" wrapText="1" indent="1"/>
      <protection/>
    </xf>
    <xf numFmtId="165" fontId="8" fillId="0" borderId="13" xfId="20" applyNumberFormat="1" applyFont="1" applyBorder="1" applyAlignment="1" applyProtection="1">
      <alignment horizontal="right" vertical="center" wrapText="1" indent="1"/>
      <protection locked="0"/>
    </xf>
    <xf numFmtId="166" fontId="8" fillId="0" borderId="14" xfId="20" applyNumberFormat="1" applyFont="1" applyBorder="1" applyAlignment="1" applyProtection="1">
      <alignment horizontal="left" vertical="center" wrapText="1" indent="1"/>
      <protection/>
    </xf>
    <xf numFmtId="164" fontId="9" fillId="0" borderId="15" xfId="0" applyFont="1" applyBorder="1" applyAlignment="1" applyProtection="1">
      <alignment horizontal="left" wrapText="1" indent="1"/>
      <protection/>
    </xf>
    <xf numFmtId="164" fontId="10" fillId="0" borderId="3" xfId="0" applyFont="1" applyBorder="1" applyAlignment="1" applyProtection="1">
      <alignment horizontal="left" vertical="center" wrapText="1" indent="1"/>
      <protection/>
    </xf>
    <xf numFmtId="165" fontId="8" fillId="0" borderId="16" xfId="20" applyNumberFormat="1" applyFont="1" applyBorder="1" applyAlignment="1" applyProtection="1">
      <alignment horizontal="right" vertical="center" wrapText="1" indent="1"/>
      <protection locked="0"/>
    </xf>
    <xf numFmtId="165" fontId="8" fillId="0" borderId="10" xfId="20" applyNumberFormat="1" applyFont="1" applyBorder="1" applyAlignment="1" applyProtection="1">
      <alignment horizontal="right" vertical="center" wrapText="1" indent="1"/>
      <protection/>
    </xf>
    <xf numFmtId="164" fontId="10" fillId="0" borderId="2" xfId="0" applyFont="1" applyBorder="1" applyAlignment="1" applyProtection="1">
      <alignment wrapText="1"/>
      <protection/>
    </xf>
    <xf numFmtId="164" fontId="9" fillId="0" borderId="15" xfId="0" applyFont="1" applyBorder="1" applyAlignment="1" applyProtection="1">
      <alignment wrapText="1"/>
      <protection/>
    </xf>
    <xf numFmtId="164" fontId="9" fillId="0" borderId="8" xfId="0" applyFont="1" applyBorder="1" applyAlignment="1" applyProtection="1">
      <alignment wrapText="1"/>
      <protection/>
    </xf>
    <xf numFmtId="164" fontId="9" fillId="0" borderId="11" xfId="0" applyFont="1" applyBorder="1" applyAlignment="1" applyProtection="1">
      <alignment wrapText="1"/>
      <protection/>
    </xf>
    <xf numFmtId="164" fontId="9" fillId="0" borderId="14" xfId="0" applyFont="1" applyBorder="1" applyAlignment="1" applyProtection="1">
      <alignment wrapText="1"/>
      <protection/>
    </xf>
    <xf numFmtId="165" fontId="7" fillId="0" borderId="4" xfId="20" applyNumberFormat="1" applyFont="1" applyBorder="1" applyAlignment="1" applyProtection="1">
      <alignment horizontal="right" vertical="center" wrapText="1" indent="1"/>
      <protection locked="0"/>
    </xf>
    <xf numFmtId="164" fontId="10" fillId="0" borderId="3" xfId="0" applyFont="1" applyBorder="1" applyAlignment="1" applyProtection="1">
      <alignment wrapText="1"/>
      <protection/>
    </xf>
    <xf numFmtId="164" fontId="10" fillId="0" borderId="17" xfId="0" applyFont="1" applyBorder="1" applyAlignment="1" applyProtection="1">
      <alignment wrapText="1"/>
      <protection/>
    </xf>
    <xf numFmtId="164" fontId="10" fillId="0" borderId="18" xfId="0" applyFont="1" applyBorder="1" applyAlignment="1" applyProtection="1">
      <alignment wrapText="1"/>
      <protection/>
    </xf>
    <xf numFmtId="164" fontId="10" fillId="0" borderId="0" xfId="0" applyFont="1" applyBorder="1" applyAlignment="1" applyProtection="1">
      <alignment wrapText="1"/>
      <protection/>
    </xf>
    <xf numFmtId="165" fontId="7" fillId="0" borderId="0" xfId="20" applyNumberFormat="1" applyFont="1" applyBorder="1" applyAlignment="1" applyProtection="1">
      <alignment horizontal="right" vertical="center" wrapText="1" indent="1"/>
      <protection/>
    </xf>
    <xf numFmtId="164" fontId="2" fillId="0" borderId="0" xfId="20" applyFont="1" applyBorder="1" applyAlignment="1" applyProtection="1">
      <alignment horizontal="center" vertical="center" wrapText="1"/>
      <protection/>
    </xf>
    <xf numFmtId="165" fontId="2" fillId="0" borderId="0" xfId="20" applyNumberFormat="1" applyFont="1" applyBorder="1" applyAlignment="1" applyProtection="1">
      <alignment horizontal="right" vertical="center" wrapText="1" indent="1"/>
      <protection/>
    </xf>
    <xf numFmtId="165" fontId="4" fillId="0" borderId="1" xfId="20" applyNumberFormat="1" applyFont="1" applyBorder="1" applyAlignment="1" applyProtection="1">
      <alignment horizontal="left"/>
      <protection/>
    </xf>
    <xf numFmtId="164" fontId="5" fillId="0" borderId="1" xfId="0" applyFont="1" applyBorder="1" applyAlignment="1" applyProtection="1">
      <alignment horizontal="right"/>
      <protection/>
    </xf>
    <xf numFmtId="164" fontId="7" fillId="0" borderId="2" xfId="20" applyFont="1" applyBorder="1" applyAlignment="1" applyProtection="1">
      <alignment horizontal="center" vertical="center" wrapText="1"/>
      <protection/>
    </xf>
    <xf numFmtId="164" fontId="7" fillId="0" borderId="3" xfId="20" applyFont="1" applyBorder="1" applyAlignment="1" applyProtection="1">
      <alignment horizontal="center" vertical="center" wrapText="1"/>
      <protection/>
    </xf>
    <xf numFmtId="164" fontId="7" fillId="0" borderId="4" xfId="20" applyFont="1" applyBorder="1" applyAlignment="1" applyProtection="1">
      <alignment horizontal="center" vertical="center" wrapText="1"/>
      <protection/>
    </xf>
    <xf numFmtId="164" fontId="7" fillId="0" borderId="5" xfId="20" applyFont="1" applyBorder="1" applyAlignment="1" applyProtection="1">
      <alignment horizontal="left" vertical="center" wrapText="1" indent="1"/>
      <protection/>
    </xf>
    <xf numFmtId="164" fontId="7" fillId="0" borderId="6" xfId="20" applyFont="1" applyBorder="1" applyAlignment="1" applyProtection="1">
      <alignment vertical="center" wrapText="1"/>
      <protection/>
    </xf>
    <xf numFmtId="165" fontId="7" fillId="0" borderId="7" xfId="20" applyNumberFormat="1" applyFont="1" applyBorder="1" applyAlignment="1" applyProtection="1">
      <alignment horizontal="right" vertical="center" wrapText="1" indent="1"/>
      <protection/>
    </xf>
    <xf numFmtId="166" fontId="8" fillId="0" borderId="19" xfId="20" applyNumberFormat="1" applyFont="1" applyBorder="1" applyAlignment="1" applyProtection="1">
      <alignment horizontal="left" vertical="center" wrapText="1" indent="1"/>
      <protection/>
    </xf>
    <xf numFmtId="164" fontId="8" fillId="0" borderId="20" xfId="20" applyFont="1" applyBorder="1" applyAlignment="1" applyProtection="1">
      <alignment horizontal="left" vertical="center" wrapText="1" indent="1"/>
      <protection/>
    </xf>
    <xf numFmtId="165" fontId="8" fillId="0" borderId="21" xfId="20" applyNumberFormat="1" applyFont="1" applyBorder="1" applyAlignment="1" applyProtection="1">
      <alignment horizontal="right" vertical="center" wrapText="1" indent="1"/>
      <protection locked="0"/>
    </xf>
    <xf numFmtId="164" fontId="8" fillId="0" borderId="12" xfId="20" applyFont="1" applyBorder="1" applyAlignment="1" applyProtection="1">
      <alignment horizontal="left" vertical="center" wrapText="1" indent="1"/>
      <protection/>
    </xf>
    <xf numFmtId="164" fontId="8" fillId="0" borderId="22" xfId="20" applyFont="1" applyBorder="1" applyAlignment="1" applyProtection="1">
      <alignment horizontal="left" vertical="center" wrapText="1" indent="1"/>
      <protection/>
    </xf>
    <xf numFmtId="164" fontId="8" fillId="0" borderId="0" xfId="20" applyFont="1" applyBorder="1" applyAlignment="1" applyProtection="1">
      <alignment horizontal="left" vertical="center" wrapText="1" indent="1"/>
      <protection/>
    </xf>
    <xf numFmtId="164" fontId="8" fillId="0" borderId="12" xfId="20" applyFont="1" applyBorder="1" applyAlignment="1" applyProtection="1">
      <alignment horizontal="center"/>
      <protection/>
    </xf>
    <xf numFmtId="164" fontId="8" fillId="0" borderId="12" xfId="20" applyFont="1" applyBorder="1" applyAlignment="1" applyProtection="1">
      <alignment horizontal="center" vertical="center" wrapText="1"/>
      <protection/>
    </xf>
    <xf numFmtId="166" fontId="8" fillId="0" borderId="23" xfId="20" applyNumberFormat="1" applyFont="1" applyBorder="1" applyAlignment="1" applyProtection="1">
      <alignment horizontal="left" vertical="center" wrapText="1" indent="1"/>
      <protection/>
    </xf>
    <xf numFmtId="164" fontId="8" fillId="0" borderId="15" xfId="20" applyFont="1" applyBorder="1" applyAlignment="1" applyProtection="1">
      <alignment horizontal="center" vertical="center" wrapText="1"/>
      <protection/>
    </xf>
    <xf numFmtId="166" fontId="8" fillId="0" borderId="24" xfId="20" applyNumberFormat="1" applyFont="1" applyBorder="1" applyAlignment="1" applyProtection="1">
      <alignment horizontal="left" vertical="center" wrapText="1" indent="1"/>
      <protection/>
    </xf>
    <xf numFmtId="164" fontId="8" fillId="0" borderId="25" xfId="20" applyFont="1" applyBorder="1" applyAlignment="1" applyProtection="1">
      <alignment horizontal="center" vertical="center" wrapText="1"/>
      <protection/>
    </xf>
    <xf numFmtId="165" fontId="8" fillId="0" borderId="26" xfId="20" applyNumberFormat="1" applyFont="1" applyBorder="1" applyAlignment="1" applyProtection="1">
      <alignment horizontal="right" vertical="center" wrapText="1" indent="1"/>
      <protection locked="0"/>
    </xf>
    <xf numFmtId="164" fontId="7" fillId="0" borderId="3" xfId="20" applyFont="1" applyBorder="1" applyAlignment="1" applyProtection="1">
      <alignment vertical="center" wrapText="1"/>
      <protection/>
    </xf>
    <xf numFmtId="164" fontId="8" fillId="0" borderId="15" xfId="20" applyFont="1" applyBorder="1" applyAlignment="1" applyProtection="1">
      <alignment horizontal="left" vertical="center" wrapText="1" indent="1"/>
      <protection/>
    </xf>
    <xf numFmtId="165" fontId="8" fillId="0" borderId="27" xfId="20" applyNumberFormat="1" applyFont="1" applyBorder="1" applyAlignment="1" applyProtection="1">
      <alignment horizontal="right" vertical="center" wrapText="1" indent="1"/>
      <protection locked="0"/>
    </xf>
    <xf numFmtId="164" fontId="9" fillId="0" borderId="15" xfId="0" applyFont="1" applyBorder="1" applyAlignment="1" applyProtection="1">
      <alignment horizontal="left" vertical="center" wrapText="1" indent="1"/>
      <protection/>
    </xf>
    <xf numFmtId="164" fontId="9" fillId="0" borderId="12" xfId="0" applyFont="1" applyBorder="1" applyAlignment="1" applyProtection="1">
      <alignment horizontal="left" vertical="center" wrapText="1" indent="1"/>
      <protection/>
    </xf>
    <xf numFmtId="164" fontId="8" fillId="0" borderId="9" xfId="20" applyFont="1" applyBorder="1" applyAlignment="1" applyProtection="1">
      <alignment horizontal="right" vertical="center" wrapText="1"/>
      <protection/>
    </xf>
    <xf numFmtId="164" fontId="8" fillId="0" borderId="12" xfId="20" applyFont="1" applyBorder="1" applyAlignment="1" applyProtection="1">
      <alignment horizontal="right" vertical="center" wrapText="1"/>
      <protection/>
    </xf>
    <xf numFmtId="165" fontId="8" fillId="0" borderId="28" xfId="20" applyNumberFormat="1" applyFont="1" applyBorder="1" applyAlignment="1" applyProtection="1">
      <alignment horizontal="right" vertical="center" wrapText="1" indent="1"/>
      <protection locked="0"/>
    </xf>
    <xf numFmtId="164" fontId="8" fillId="0" borderId="9" xfId="20" applyFont="1" applyBorder="1" applyAlignment="1" applyProtection="1">
      <alignment horizontal="left" vertical="center" wrapText="1" indent="1"/>
      <protection/>
    </xf>
    <xf numFmtId="164" fontId="8" fillId="0" borderId="29" xfId="20" applyFont="1" applyBorder="1" applyAlignment="1" applyProtection="1">
      <alignment horizontal="left" vertical="center" wrapText="1" indent="1"/>
      <protection/>
    </xf>
    <xf numFmtId="165" fontId="10" fillId="0" borderId="4" xfId="0" applyNumberFormat="1" applyFont="1" applyBorder="1" applyAlignment="1" applyProtection="1">
      <alignment horizontal="right" vertical="center" wrapText="1" indent="1"/>
      <protection/>
    </xf>
    <xf numFmtId="165" fontId="11" fillId="0" borderId="4" xfId="0" applyNumberFormat="1" applyFont="1" applyBorder="1" applyAlignment="1" applyProtection="1">
      <alignment horizontal="right" vertical="center" wrapText="1" indent="1"/>
      <protection/>
    </xf>
    <xf numFmtId="164" fontId="10" fillId="0" borderId="17" xfId="0" applyFont="1" applyBorder="1" applyAlignment="1" applyProtection="1">
      <alignment horizontal="left" vertical="center" wrapText="1" indent="1"/>
      <protection/>
    </xf>
    <xf numFmtId="164" fontId="11" fillId="0" borderId="18" xfId="0" applyFont="1" applyBorder="1" applyAlignment="1" applyProtection="1">
      <alignment horizontal="left" vertical="center" wrapText="1" indent="1"/>
      <protection/>
    </xf>
    <xf numFmtId="165" fontId="0" fillId="0" borderId="0" xfId="0" applyNumberFormat="1" applyAlignment="1" applyProtection="1">
      <alignment vertical="center" wrapText="1"/>
      <protection/>
    </xf>
    <xf numFmtId="165" fontId="2" fillId="0" borderId="0" xfId="0" applyNumberFormat="1" applyFont="1" applyBorder="1" applyAlignment="1" applyProtection="1">
      <alignment horizontal="center" vertical="center" wrapText="1"/>
      <protection/>
    </xf>
    <xf numFmtId="165" fontId="0" fillId="0" borderId="0" xfId="0" applyNumberFormat="1" applyAlignment="1" applyProtection="1">
      <alignment horizontal="center" vertical="center" wrapText="1"/>
      <protection/>
    </xf>
    <xf numFmtId="165" fontId="5" fillId="0" borderId="0" xfId="0" applyNumberFormat="1" applyFont="1" applyAlignment="1" applyProtection="1">
      <alignment horizontal="right" vertical="center"/>
      <protection/>
    </xf>
    <xf numFmtId="165" fontId="6" fillId="0" borderId="30" xfId="0" applyNumberFormat="1" applyFont="1" applyBorder="1" applyAlignment="1" applyProtection="1">
      <alignment horizontal="center" vertical="center" wrapText="1"/>
      <protection/>
    </xf>
    <xf numFmtId="165" fontId="6" fillId="0" borderId="2" xfId="0" applyNumberFormat="1" applyFont="1" applyBorder="1" applyAlignment="1" applyProtection="1">
      <alignment horizontal="center" vertical="center" wrapText="1"/>
      <protection/>
    </xf>
    <xf numFmtId="165" fontId="6" fillId="0" borderId="3" xfId="0" applyNumberFormat="1" applyFont="1" applyBorder="1" applyAlignment="1" applyProtection="1">
      <alignment horizontal="center" vertical="center" wrapText="1"/>
      <protection/>
    </xf>
    <xf numFmtId="165" fontId="6" fillId="0" borderId="4" xfId="0" applyNumberFormat="1" applyFont="1" applyBorder="1" applyAlignment="1" applyProtection="1">
      <alignment horizontal="center" vertical="center" wrapText="1"/>
      <protection/>
    </xf>
    <xf numFmtId="165" fontId="7" fillId="0" borderId="30" xfId="0" applyNumberFormat="1" applyFont="1" applyBorder="1" applyAlignment="1" applyProtection="1">
      <alignment horizontal="center" vertical="center" wrapText="1"/>
      <protection/>
    </xf>
    <xf numFmtId="165" fontId="7" fillId="0" borderId="2" xfId="0" applyNumberFormat="1" applyFont="1" applyBorder="1" applyAlignment="1" applyProtection="1">
      <alignment horizontal="center" vertical="center" wrapText="1"/>
      <protection/>
    </xf>
    <xf numFmtId="165" fontId="7" fillId="0" borderId="3" xfId="0" applyNumberFormat="1" applyFont="1" applyBorder="1" applyAlignment="1" applyProtection="1">
      <alignment horizontal="center" vertical="center" wrapText="1"/>
      <protection/>
    </xf>
    <xf numFmtId="165" fontId="7" fillId="0" borderId="4" xfId="0" applyNumberFormat="1" applyFont="1" applyBorder="1" applyAlignment="1" applyProtection="1">
      <alignment horizontal="center" vertical="center" wrapText="1"/>
      <protection/>
    </xf>
    <xf numFmtId="165" fontId="0" fillId="0" borderId="31" xfId="0" applyNumberFormat="1" applyFont="1" applyBorder="1" applyAlignment="1" applyProtection="1">
      <alignment horizontal="left" vertical="center" wrapText="1" indent="1"/>
      <protection/>
    </xf>
    <xf numFmtId="165" fontId="8" fillId="0" borderId="8" xfId="0" applyNumberFormat="1" applyFont="1" applyBorder="1" applyAlignment="1" applyProtection="1">
      <alignment horizontal="left" vertical="center" wrapText="1" indent="1"/>
      <protection/>
    </xf>
    <xf numFmtId="165" fontId="8" fillId="0" borderId="9" xfId="0" applyNumberFormat="1" applyFont="1" applyBorder="1" applyAlignment="1" applyProtection="1">
      <alignment horizontal="right" vertical="center" wrapText="1" indent="1"/>
      <protection locked="0"/>
    </xf>
    <xf numFmtId="165" fontId="8" fillId="0" borderId="10" xfId="0" applyNumberFormat="1" applyFont="1" applyBorder="1" applyAlignment="1" applyProtection="1">
      <alignment horizontal="right" vertical="center" wrapText="1" indent="1"/>
      <protection locked="0"/>
    </xf>
    <xf numFmtId="165" fontId="0" fillId="0" borderId="32" xfId="0" applyNumberFormat="1" applyFont="1" applyBorder="1" applyAlignment="1" applyProtection="1">
      <alignment horizontal="left" vertical="center" wrapText="1" indent="1"/>
      <protection/>
    </xf>
    <xf numFmtId="165" fontId="8" fillId="0" borderId="11" xfId="0" applyNumberFormat="1" applyFont="1" applyBorder="1" applyAlignment="1" applyProtection="1">
      <alignment horizontal="left" vertical="center" wrapText="1" indent="1"/>
      <protection/>
    </xf>
    <xf numFmtId="165" fontId="8" fillId="0" borderId="12" xfId="0" applyNumberFormat="1" applyFont="1" applyBorder="1" applyAlignment="1" applyProtection="1">
      <alignment horizontal="right" vertical="center" wrapText="1" indent="1"/>
      <protection locked="0"/>
    </xf>
    <xf numFmtId="165" fontId="8" fillId="0" borderId="13" xfId="0" applyNumberFormat="1" applyFont="1" applyBorder="1" applyAlignment="1" applyProtection="1">
      <alignment horizontal="right" vertical="center" wrapText="1" indent="1"/>
      <protection locked="0"/>
    </xf>
    <xf numFmtId="165" fontId="8" fillId="0" borderId="33" xfId="0" applyNumberFormat="1" applyFont="1" applyBorder="1" applyAlignment="1" applyProtection="1">
      <alignment horizontal="left" vertical="center" wrapText="1" indent="1"/>
      <protection/>
    </xf>
    <xf numFmtId="165" fontId="8" fillId="0" borderId="34" xfId="0" applyNumberFormat="1" applyFont="1" applyBorder="1" applyAlignment="1" applyProtection="1">
      <alignment horizontal="right" vertical="center" wrapText="1" indent="1"/>
      <protection locked="0"/>
    </xf>
    <xf numFmtId="165" fontId="8" fillId="0" borderId="11" xfId="0" applyNumberFormat="1" applyFont="1" applyBorder="1" applyAlignment="1" applyProtection="1">
      <alignment horizontal="left" vertical="center" wrapText="1" indent="1"/>
      <protection locked="0"/>
    </xf>
    <xf numFmtId="165" fontId="8" fillId="0" borderId="0" xfId="0" applyNumberFormat="1" applyFont="1" applyBorder="1" applyAlignment="1" applyProtection="1">
      <alignment horizontal="left" vertical="center" wrapText="1" indent="1"/>
      <protection locked="0"/>
    </xf>
    <xf numFmtId="165" fontId="8" fillId="0" borderId="14" xfId="0" applyNumberFormat="1" applyFont="1" applyBorder="1" applyAlignment="1" applyProtection="1">
      <alignment horizontal="left" vertical="center" wrapText="1" indent="1"/>
      <protection locked="0"/>
    </xf>
    <xf numFmtId="165" fontId="8" fillId="0" borderId="15" xfId="0" applyNumberFormat="1" applyFont="1" applyBorder="1" applyAlignment="1" applyProtection="1">
      <alignment horizontal="right" vertical="center" wrapText="1" indent="1"/>
      <protection locked="0"/>
    </xf>
    <xf numFmtId="165" fontId="8" fillId="0" borderId="16" xfId="0" applyNumberFormat="1" applyFont="1" applyBorder="1" applyAlignment="1" applyProtection="1">
      <alignment horizontal="right" vertical="center" wrapText="1" indent="1"/>
      <protection locked="0"/>
    </xf>
    <xf numFmtId="165" fontId="12" fillId="0" borderId="30" xfId="0" applyNumberFormat="1" applyFont="1" applyBorder="1" applyAlignment="1" applyProtection="1">
      <alignment horizontal="left" vertical="center" wrapText="1" indent="1"/>
      <protection/>
    </xf>
    <xf numFmtId="165" fontId="7" fillId="0" borderId="2" xfId="0" applyNumberFormat="1" applyFont="1" applyBorder="1" applyAlignment="1" applyProtection="1">
      <alignment horizontal="left" vertical="center" wrapText="1" indent="1"/>
      <protection/>
    </xf>
    <xf numFmtId="165" fontId="7" fillId="0" borderId="3" xfId="0" applyNumberFormat="1" applyFont="1" applyBorder="1" applyAlignment="1" applyProtection="1">
      <alignment horizontal="right" vertical="center" wrapText="1" indent="1"/>
      <protection/>
    </xf>
    <xf numFmtId="165" fontId="7" fillId="0" borderId="4" xfId="0" applyNumberFormat="1" applyFont="1" applyBorder="1" applyAlignment="1" applyProtection="1">
      <alignment horizontal="right" vertical="center" wrapText="1" indent="1"/>
      <protection/>
    </xf>
    <xf numFmtId="165" fontId="13" fillId="0" borderId="35" xfId="0" applyNumberFormat="1" applyFont="1" applyBorder="1" applyAlignment="1" applyProtection="1">
      <alignment horizontal="left" vertical="center" wrapText="1" indent="1"/>
      <protection/>
    </xf>
    <xf numFmtId="165" fontId="8" fillId="0" borderId="23" xfId="0" applyNumberFormat="1" applyFont="1" applyBorder="1" applyAlignment="1" applyProtection="1">
      <alignment horizontal="left" vertical="center" wrapText="1" indent="1"/>
      <protection/>
    </xf>
    <xf numFmtId="165" fontId="14" fillId="0" borderId="29" xfId="0" applyNumberFormat="1" applyFont="1" applyBorder="1" applyAlignment="1" applyProtection="1">
      <alignment horizontal="right" vertical="center" wrapText="1" indent="1"/>
      <protection/>
    </xf>
    <xf numFmtId="165" fontId="8" fillId="0" borderId="36" xfId="0" applyNumberFormat="1" applyFont="1" applyBorder="1" applyAlignment="1" applyProtection="1">
      <alignment horizontal="right" vertical="center" wrapText="1" indent="1"/>
      <protection locked="0"/>
    </xf>
    <xf numFmtId="165" fontId="13" fillId="0" borderId="32" xfId="0" applyNumberFormat="1" applyFont="1" applyBorder="1" applyAlignment="1" applyProtection="1">
      <alignment horizontal="left" vertical="center" wrapText="1" indent="1"/>
      <protection/>
    </xf>
    <xf numFmtId="165" fontId="14" fillId="0" borderId="12" xfId="0" applyNumberFormat="1" applyFont="1" applyBorder="1" applyAlignment="1" applyProtection="1">
      <alignment horizontal="right" vertical="center" wrapText="1" indent="1"/>
      <protection/>
    </xf>
    <xf numFmtId="165" fontId="8" fillId="0" borderId="29" xfId="0" applyNumberFormat="1" applyFont="1" applyBorder="1" applyAlignment="1" applyProtection="1">
      <alignment horizontal="right" vertical="center" wrapText="1" indent="1"/>
      <protection locked="0"/>
    </xf>
    <xf numFmtId="165" fontId="12" fillId="0" borderId="2" xfId="0" applyNumberFormat="1" applyFont="1" applyBorder="1" applyAlignment="1" applyProtection="1">
      <alignment horizontal="left" vertical="center" wrapText="1" indent="1"/>
      <protection/>
    </xf>
    <xf numFmtId="165" fontId="12" fillId="0" borderId="37" xfId="0" applyNumberFormat="1" applyFont="1" applyBorder="1" applyAlignment="1" applyProtection="1">
      <alignment horizontal="right" vertical="center" wrapText="1" indent="1"/>
      <protection/>
    </xf>
    <xf numFmtId="164" fontId="2" fillId="0" borderId="0" xfId="20" applyFont="1" applyBorder="1" applyAlignment="1" applyProtection="1">
      <alignment horizontal="center" wrapText="1"/>
      <protection/>
    </xf>
    <xf numFmtId="164" fontId="3" fillId="0" borderId="0" xfId="20" applyProtection="1">
      <alignment/>
      <protection/>
    </xf>
    <xf numFmtId="164" fontId="3" fillId="0" borderId="0" xfId="20" applyProtection="1">
      <alignment/>
      <protection locked="0"/>
    </xf>
    <xf numFmtId="164" fontId="5" fillId="0" borderId="0" xfId="0" applyFont="1" applyAlignment="1">
      <alignment horizontal="right"/>
    </xf>
    <xf numFmtId="164" fontId="6" fillId="0" borderId="5" xfId="20" applyFont="1" applyBorder="1" applyAlignment="1" applyProtection="1">
      <alignment horizontal="center" vertical="center" wrapText="1"/>
      <protection/>
    </xf>
    <xf numFmtId="164" fontId="6" fillId="0" borderId="6" xfId="20" applyFont="1" applyBorder="1" applyAlignment="1" applyProtection="1">
      <alignment horizontal="center" vertical="center"/>
      <protection/>
    </xf>
    <xf numFmtId="164" fontId="6" fillId="0" borderId="7" xfId="20" applyFont="1" applyBorder="1" applyAlignment="1" applyProtection="1">
      <alignment horizontal="center" vertical="center"/>
      <protection/>
    </xf>
    <xf numFmtId="164" fontId="8" fillId="0" borderId="2" xfId="20" applyFont="1" applyBorder="1" applyAlignment="1" applyProtection="1">
      <alignment horizontal="left" vertical="center" indent="1"/>
      <protection/>
    </xf>
    <xf numFmtId="164" fontId="4" fillId="0" borderId="4" xfId="20" applyFont="1" applyBorder="1" applyAlignment="1" applyProtection="1">
      <alignment horizontal="left" vertical="center" indent="1"/>
      <protection/>
    </xf>
    <xf numFmtId="164" fontId="8" fillId="0" borderId="23" xfId="20" applyFont="1" applyBorder="1" applyAlignment="1" applyProtection="1">
      <alignment horizontal="left" vertical="center" indent="1"/>
      <protection/>
    </xf>
    <xf numFmtId="165" fontId="8" fillId="0" borderId="29" xfId="20" applyNumberFormat="1" applyFont="1" applyBorder="1" applyAlignment="1" applyProtection="1">
      <alignment vertical="center"/>
      <protection locked="0"/>
    </xf>
    <xf numFmtId="165" fontId="8" fillId="0" borderId="36" xfId="20" applyNumberFormat="1" applyFont="1" applyBorder="1" applyAlignment="1" applyProtection="1">
      <alignment vertical="center"/>
      <protection/>
    </xf>
    <xf numFmtId="164" fontId="8" fillId="0" borderId="11" xfId="20" applyFont="1" applyBorder="1" applyAlignment="1" applyProtection="1">
      <alignment horizontal="left" vertical="center" indent="1"/>
      <protection/>
    </xf>
    <xf numFmtId="165" fontId="8" fillId="0" borderId="12" xfId="20" applyNumberFormat="1" applyFont="1" applyBorder="1" applyAlignment="1" applyProtection="1">
      <alignment vertical="center"/>
      <protection locked="0"/>
    </xf>
    <xf numFmtId="165" fontId="8" fillId="0" borderId="13" xfId="20" applyNumberFormat="1" applyFont="1" applyBorder="1" applyAlignment="1" applyProtection="1">
      <alignment vertical="center"/>
      <protection/>
    </xf>
    <xf numFmtId="165" fontId="8" fillId="0" borderId="9" xfId="20" applyNumberFormat="1" applyFont="1" applyBorder="1" applyAlignment="1" applyProtection="1">
      <alignment vertical="center"/>
      <protection locked="0"/>
    </xf>
    <xf numFmtId="165" fontId="8" fillId="0" borderId="10" xfId="20" applyNumberFormat="1" applyFont="1" applyBorder="1" applyAlignment="1" applyProtection="1">
      <alignment vertical="center"/>
      <protection/>
    </xf>
    <xf numFmtId="164" fontId="8" fillId="0" borderId="12" xfId="20" applyFont="1" applyBorder="1" applyAlignment="1" applyProtection="1">
      <alignment horizontal="left" vertical="center" indent="1"/>
      <protection/>
    </xf>
    <xf numFmtId="164" fontId="6" fillId="0" borderId="3" xfId="20" applyFont="1" applyBorder="1" applyAlignment="1" applyProtection="1">
      <alignment horizontal="left" vertical="center" indent="1"/>
      <protection/>
    </xf>
    <xf numFmtId="165" fontId="7" fillId="0" borderId="3" xfId="20" applyNumberFormat="1" applyFont="1" applyBorder="1" applyAlignment="1" applyProtection="1">
      <alignment vertical="center"/>
      <protection/>
    </xf>
    <xf numFmtId="165" fontId="7" fillId="0" borderId="4" xfId="20" applyNumberFormat="1" applyFont="1" applyBorder="1" applyAlignment="1" applyProtection="1">
      <alignment vertical="center"/>
      <protection/>
    </xf>
    <xf numFmtId="164" fontId="8" fillId="0" borderId="8" xfId="20" applyFont="1" applyBorder="1" applyAlignment="1" applyProtection="1">
      <alignment horizontal="left" vertical="center" indent="1"/>
      <protection/>
    </xf>
    <xf numFmtId="164" fontId="8" fillId="0" borderId="9" xfId="20" applyFont="1" applyBorder="1" applyAlignment="1" applyProtection="1">
      <alignment horizontal="left" vertical="center" indent="1"/>
      <protection/>
    </xf>
    <xf numFmtId="164" fontId="7" fillId="0" borderId="2" xfId="20" applyFont="1" applyBorder="1" applyAlignment="1" applyProtection="1">
      <alignment horizontal="left" vertical="center" indent="1"/>
      <protection/>
    </xf>
    <xf numFmtId="164" fontId="6" fillId="0" borderId="3" xfId="20" applyFont="1" applyBorder="1" applyAlignment="1" applyProtection="1">
      <alignment horizontal="left" indent="1"/>
      <protection/>
    </xf>
    <xf numFmtId="165" fontId="7" fillId="0" borderId="3" xfId="20" applyNumberFormat="1" applyFont="1" applyBorder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0"/>
  <sheetViews>
    <sheetView workbookViewId="0" topLeftCell="A7">
      <selection activeCell="B95" sqref="B95"/>
    </sheetView>
  </sheetViews>
  <sheetFormatPr defaultColWidth="8.00390625" defaultRowHeight="15"/>
  <cols>
    <col min="1" max="1" width="8.7109375" style="0" customWidth="1"/>
    <col min="2" max="2" width="60.140625" style="0" customWidth="1"/>
    <col min="3" max="3" width="18.140625" style="0" customWidth="1"/>
    <col min="4" max="16384" width="8.7109375" style="0" customWidth="1"/>
  </cols>
  <sheetData>
    <row r="2" ht="15">
      <c r="B2" t="s">
        <v>0</v>
      </c>
    </row>
    <row r="3" spans="1:3" ht="19.5" customHeight="1">
      <c r="A3" s="1" t="s">
        <v>1</v>
      </c>
      <c r="B3" s="1"/>
      <c r="C3" s="1"/>
    </row>
    <row r="4" spans="1:3" ht="19.5" customHeight="1">
      <c r="A4" s="2"/>
      <c r="B4" s="2"/>
      <c r="C4" s="3" t="s">
        <v>2</v>
      </c>
    </row>
    <row r="5" spans="1:3" ht="24" customHeight="1">
      <c r="A5" s="4" t="s">
        <v>3</v>
      </c>
      <c r="B5" s="5" t="s">
        <v>4</v>
      </c>
      <c r="C5" s="6" t="s">
        <v>5</v>
      </c>
    </row>
    <row r="6" spans="1:3" ht="15" customHeight="1">
      <c r="A6" s="7">
        <v>1</v>
      </c>
      <c r="B6" s="8">
        <v>2</v>
      </c>
      <c r="C6" s="9">
        <v>3</v>
      </c>
    </row>
    <row r="7" spans="1:3" ht="15" customHeight="1">
      <c r="A7" s="10" t="s">
        <v>6</v>
      </c>
      <c r="B7" s="11" t="s">
        <v>7</v>
      </c>
      <c r="C7" s="12">
        <f>+C8+C9+C10+C11+C12+C13</f>
        <v>13382925</v>
      </c>
    </row>
    <row r="8" spans="1:3" ht="15" customHeight="1">
      <c r="A8" s="13" t="s">
        <v>8</v>
      </c>
      <c r="B8" s="14" t="s">
        <v>9</v>
      </c>
      <c r="C8" s="15">
        <v>10101685</v>
      </c>
    </row>
    <row r="9" spans="1:3" ht="15" customHeight="1">
      <c r="A9" s="16" t="s">
        <v>10</v>
      </c>
      <c r="B9" s="17" t="s">
        <v>11</v>
      </c>
      <c r="C9" s="18">
        <v>0</v>
      </c>
    </row>
    <row r="10" spans="1:3" ht="15" customHeight="1">
      <c r="A10" s="16" t="s">
        <v>12</v>
      </c>
      <c r="B10" s="17" t="s">
        <v>13</v>
      </c>
      <c r="C10" s="18">
        <v>1481240</v>
      </c>
    </row>
    <row r="11" spans="1:3" ht="15" customHeight="1">
      <c r="A11" s="16" t="s">
        <v>14</v>
      </c>
      <c r="B11" s="17" t="s">
        <v>15</v>
      </c>
      <c r="C11" s="18">
        <v>1800000</v>
      </c>
    </row>
    <row r="12" spans="1:3" ht="15" customHeight="1">
      <c r="A12" s="16" t="s">
        <v>16</v>
      </c>
      <c r="B12" s="17" t="s">
        <v>17</v>
      </c>
      <c r="C12" s="18"/>
    </row>
    <row r="13" spans="1:3" ht="15" customHeight="1">
      <c r="A13" s="19" t="s">
        <v>18</v>
      </c>
      <c r="B13" s="20" t="s">
        <v>19</v>
      </c>
      <c r="C13" s="18"/>
    </row>
    <row r="14" spans="1:3" ht="15" customHeight="1">
      <c r="A14" s="10" t="s">
        <v>20</v>
      </c>
      <c r="B14" s="21" t="s">
        <v>21</v>
      </c>
      <c r="C14" s="12">
        <f>+C15+C16+C17+C18+C19</f>
        <v>985000</v>
      </c>
    </row>
    <row r="15" spans="1:3" ht="15" customHeight="1">
      <c r="A15" s="13" t="s">
        <v>22</v>
      </c>
      <c r="B15" s="14" t="s">
        <v>23</v>
      </c>
      <c r="C15" s="15"/>
    </row>
    <row r="16" spans="1:3" ht="15" customHeight="1">
      <c r="A16" s="16" t="s">
        <v>24</v>
      </c>
      <c r="B16" s="17" t="s">
        <v>25</v>
      </c>
      <c r="C16" s="18"/>
    </row>
    <row r="17" spans="1:3" ht="15" customHeight="1">
      <c r="A17" s="16" t="s">
        <v>26</v>
      </c>
      <c r="B17" s="17" t="s">
        <v>27</v>
      </c>
      <c r="C17" s="18"/>
    </row>
    <row r="18" spans="1:3" ht="15" customHeight="1">
      <c r="A18" s="16" t="s">
        <v>28</v>
      </c>
      <c r="B18" s="17" t="s">
        <v>29</v>
      </c>
      <c r="C18" s="18"/>
    </row>
    <row r="19" spans="1:3" ht="15" customHeight="1">
      <c r="A19" s="16" t="s">
        <v>30</v>
      </c>
      <c r="B19" s="17" t="s">
        <v>31</v>
      </c>
      <c r="C19" s="18">
        <v>985000</v>
      </c>
    </row>
    <row r="20" spans="1:3" ht="15" customHeight="1">
      <c r="A20" s="19" t="s">
        <v>32</v>
      </c>
      <c r="B20" s="20" t="s">
        <v>33</v>
      </c>
      <c r="C20" s="22"/>
    </row>
    <row r="21" spans="1:3" ht="12" customHeight="1">
      <c r="A21" s="10" t="s">
        <v>34</v>
      </c>
      <c r="B21" s="11" t="s">
        <v>35</v>
      </c>
      <c r="C21" s="12">
        <f>+C22+C23+C24+C25+C26</f>
        <v>0</v>
      </c>
    </row>
    <row r="22" spans="1:3" ht="12" customHeight="1">
      <c r="A22" s="13" t="s">
        <v>36</v>
      </c>
      <c r="B22" s="14" t="s">
        <v>37</v>
      </c>
      <c r="C22" s="15">
        <v>0</v>
      </c>
    </row>
    <row r="23" spans="1:3" ht="12" customHeight="1">
      <c r="A23" s="16" t="s">
        <v>38</v>
      </c>
      <c r="B23" s="17" t="s">
        <v>39</v>
      </c>
      <c r="C23" s="18"/>
    </row>
    <row r="24" spans="1:3" ht="12" customHeight="1">
      <c r="A24" s="16" t="s">
        <v>40</v>
      </c>
      <c r="B24" s="17" t="s">
        <v>41</v>
      </c>
      <c r="C24" s="18"/>
    </row>
    <row r="25" spans="1:3" ht="12" customHeight="1">
      <c r="A25" s="16" t="s">
        <v>42</v>
      </c>
      <c r="B25" s="17" t="s">
        <v>43</v>
      </c>
      <c r="C25" s="18"/>
    </row>
    <row r="26" spans="1:3" ht="12" customHeight="1">
      <c r="A26" s="16" t="s">
        <v>44</v>
      </c>
      <c r="B26" s="17" t="s">
        <v>45</v>
      </c>
      <c r="C26" s="18"/>
    </row>
    <row r="27" spans="1:3" ht="12" customHeight="1">
      <c r="A27" s="19" t="s">
        <v>46</v>
      </c>
      <c r="B27" s="20" t="s">
        <v>47</v>
      </c>
      <c r="C27" s="22"/>
    </row>
    <row r="28" spans="1:3" ht="15" customHeight="1">
      <c r="A28" s="10" t="s">
        <v>48</v>
      </c>
      <c r="B28" s="11" t="s">
        <v>49</v>
      </c>
      <c r="C28" s="12">
        <f>+C29+C32+C33+C34</f>
        <v>2715411</v>
      </c>
    </row>
    <row r="29" spans="1:3" ht="15" customHeight="1">
      <c r="A29" s="13" t="s">
        <v>50</v>
      </c>
      <c r="B29" s="14" t="s">
        <v>51</v>
      </c>
      <c r="C29" s="23">
        <v>2000000</v>
      </c>
    </row>
    <row r="30" spans="1:3" ht="15" customHeight="1">
      <c r="A30" s="16" t="s">
        <v>52</v>
      </c>
      <c r="B30" s="17" t="s">
        <v>53</v>
      </c>
      <c r="C30" s="18">
        <v>0</v>
      </c>
    </row>
    <row r="31" spans="1:3" ht="15" customHeight="1">
      <c r="A31" s="16" t="s">
        <v>54</v>
      </c>
      <c r="B31" s="17" t="s">
        <v>55</v>
      </c>
      <c r="C31" s="18">
        <v>2000000</v>
      </c>
    </row>
    <row r="32" spans="1:3" ht="15" customHeight="1">
      <c r="A32" s="16" t="s">
        <v>56</v>
      </c>
      <c r="B32" s="17" t="s">
        <v>57</v>
      </c>
      <c r="C32" s="18">
        <v>700000</v>
      </c>
    </row>
    <row r="33" spans="1:3" ht="15" customHeight="1">
      <c r="A33" s="16" t="s">
        <v>58</v>
      </c>
      <c r="B33" s="17" t="s">
        <v>59</v>
      </c>
      <c r="C33" s="18">
        <v>0</v>
      </c>
    </row>
    <row r="34" spans="1:3" ht="15" customHeight="1">
      <c r="A34" s="19" t="s">
        <v>60</v>
      </c>
      <c r="B34" s="20" t="s">
        <v>61</v>
      </c>
      <c r="C34" s="22">
        <v>15411</v>
      </c>
    </row>
    <row r="35" spans="1:3" ht="15" customHeight="1">
      <c r="A35" s="10" t="s">
        <v>62</v>
      </c>
      <c r="B35" s="11" t="s">
        <v>63</v>
      </c>
      <c r="C35" s="12">
        <f>SUM(C36:C45)</f>
        <v>1124674</v>
      </c>
    </row>
    <row r="36" spans="1:3" ht="15" customHeight="1">
      <c r="A36" s="13" t="s">
        <v>64</v>
      </c>
      <c r="B36" s="14" t="s">
        <v>65</v>
      </c>
      <c r="C36" s="15"/>
    </row>
    <row r="37" spans="1:3" ht="15" customHeight="1">
      <c r="A37" s="16" t="s">
        <v>66</v>
      </c>
      <c r="B37" s="17" t="s">
        <v>67</v>
      </c>
      <c r="C37" s="18">
        <v>1120000</v>
      </c>
    </row>
    <row r="38" spans="1:3" ht="15" customHeight="1">
      <c r="A38" s="16" t="s">
        <v>68</v>
      </c>
      <c r="B38" s="17" t="s">
        <v>69</v>
      </c>
      <c r="C38" s="18"/>
    </row>
    <row r="39" spans="1:3" ht="15" customHeight="1">
      <c r="A39" s="16" t="s">
        <v>70</v>
      </c>
      <c r="B39" s="17" t="s">
        <v>71</v>
      </c>
      <c r="C39" s="18">
        <v>0</v>
      </c>
    </row>
    <row r="40" spans="1:3" ht="15" customHeight="1">
      <c r="A40" s="16" t="s">
        <v>72</v>
      </c>
      <c r="B40" s="17" t="s">
        <v>73</v>
      </c>
      <c r="C40" s="18">
        <v>0</v>
      </c>
    </row>
    <row r="41" spans="1:3" ht="15" customHeight="1">
      <c r="A41" s="16" t="s">
        <v>74</v>
      </c>
      <c r="B41" s="17" t="s">
        <v>75</v>
      </c>
      <c r="C41" s="18"/>
    </row>
    <row r="42" spans="1:3" ht="15" customHeight="1">
      <c r="A42" s="16" t="s">
        <v>76</v>
      </c>
      <c r="B42" s="17" t="s">
        <v>77</v>
      </c>
      <c r="C42" s="18"/>
    </row>
    <row r="43" spans="1:3" ht="15" customHeight="1">
      <c r="A43" s="16" t="s">
        <v>78</v>
      </c>
      <c r="B43" s="17" t="s">
        <v>79</v>
      </c>
      <c r="C43" s="18">
        <v>1000</v>
      </c>
    </row>
    <row r="44" spans="1:3" ht="15" customHeight="1">
      <c r="A44" s="16" t="s">
        <v>80</v>
      </c>
      <c r="B44" s="17" t="s">
        <v>81</v>
      </c>
      <c r="C44" s="18"/>
    </row>
    <row r="45" spans="1:3" ht="15" customHeight="1">
      <c r="A45" s="19" t="s">
        <v>82</v>
      </c>
      <c r="B45" s="20" t="s">
        <v>83</v>
      </c>
      <c r="C45" s="22">
        <v>3674</v>
      </c>
    </row>
    <row r="46" spans="1:3" ht="15" customHeight="1">
      <c r="A46" s="10" t="s">
        <v>84</v>
      </c>
      <c r="B46" s="11" t="s">
        <v>85</v>
      </c>
      <c r="C46" s="12">
        <f>SUM(C47:C51)</f>
        <v>0</v>
      </c>
    </row>
    <row r="47" spans="1:3" ht="15" customHeight="1">
      <c r="A47" s="13" t="s">
        <v>86</v>
      </c>
      <c r="B47" s="14" t="s">
        <v>87</v>
      </c>
      <c r="C47" s="15"/>
    </row>
    <row r="48" spans="1:3" ht="15" customHeight="1">
      <c r="A48" s="16" t="s">
        <v>88</v>
      </c>
      <c r="B48" s="17" t="s">
        <v>89</v>
      </c>
      <c r="C48" s="18"/>
    </row>
    <row r="49" spans="1:3" ht="15" customHeight="1">
      <c r="A49" s="16" t="s">
        <v>90</v>
      </c>
      <c r="B49" s="17" t="s">
        <v>91</v>
      </c>
      <c r="C49" s="18"/>
    </row>
    <row r="50" spans="1:3" ht="12" customHeight="1">
      <c r="A50" s="16" t="s">
        <v>92</v>
      </c>
      <c r="B50" s="17" t="s">
        <v>93</v>
      </c>
      <c r="C50" s="18"/>
    </row>
    <row r="51" spans="1:3" ht="12" customHeight="1">
      <c r="A51" s="19" t="s">
        <v>94</v>
      </c>
      <c r="B51" s="20" t="s">
        <v>95</v>
      </c>
      <c r="C51" s="22"/>
    </row>
    <row r="52" spans="1:3" ht="12" customHeight="1">
      <c r="A52" s="10" t="s">
        <v>96</v>
      </c>
      <c r="B52" s="11" t="s">
        <v>97</v>
      </c>
      <c r="C52" s="12">
        <f>SUM(C53:C55)</f>
        <v>0</v>
      </c>
    </row>
    <row r="53" spans="1:3" ht="12" customHeight="1">
      <c r="A53" s="13" t="s">
        <v>98</v>
      </c>
      <c r="B53" s="14" t="s">
        <v>99</v>
      </c>
      <c r="C53" s="15"/>
    </row>
    <row r="54" spans="1:3" ht="12" customHeight="1">
      <c r="A54" s="16" t="s">
        <v>100</v>
      </c>
      <c r="B54" s="17" t="s">
        <v>101</v>
      </c>
      <c r="C54" s="18"/>
    </row>
    <row r="55" spans="1:3" ht="12" customHeight="1">
      <c r="A55" s="16" t="s">
        <v>102</v>
      </c>
      <c r="B55" s="17" t="s">
        <v>103</v>
      </c>
      <c r="C55" s="18"/>
    </row>
    <row r="56" spans="1:3" ht="12" customHeight="1">
      <c r="A56" s="19" t="s">
        <v>104</v>
      </c>
      <c r="B56" s="20" t="s">
        <v>105</v>
      </c>
      <c r="C56" s="22"/>
    </row>
    <row r="57" spans="1:3" ht="12" customHeight="1">
      <c r="A57" s="10" t="s">
        <v>106</v>
      </c>
      <c r="B57" s="21" t="s">
        <v>107</v>
      </c>
      <c r="C57" s="12">
        <f>SUM(C58:C60)</f>
        <v>0</v>
      </c>
    </row>
    <row r="58" spans="1:3" ht="12" customHeight="1">
      <c r="A58" s="13" t="s">
        <v>108</v>
      </c>
      <c r="B58" s="14" t="s">
        <v>109</v>
      </c>
      <c r="C58" s="18"/>
    </row>
    <row r="59" spans="1:3" ht="12" customHeight="1">
      <c r="A59" s="16" t="s">
        <v>110</v>
      </c>
      <c r="B59" s="17" t="s">
        <v>111</v>
      </c>
      <c r="C59" s="18"/>
    </row>
    <row r="60" spans="1:3" ht="12" customHeight="1">
      <c r="A60" s="16" t="s">
        <v>112</v>
      </c>
      <c r="B60" s="17" t="s">
        <v>113</v>
      </c>
      <c r="C60" s="18"/>
    </row>
    <row r="61" spans="1:3" ht="12" customHeight="1">
      <c r="A61" s="19" t="s">
        <v>114</v>
      </c>
      <c r="B61" s="20" t="s">
        <v>115</v>
      </c>
      <c r="C61" s="18"/>
    </row>
    <row r="62" spans="1:3" ht="15" customHeight="1">
      <c r="A62" s="10" t="s">
        <v>116</v>
      </c>
      <c r="B62" s="11" t="s">
        <v>117</v>
      </c>
      <c r="C62" s="12">
        <f>+C7+C14+C21+C28+C35+C46+C52+C57</f>
        <v>18208010</v>
      </c>
    </row>
    <row r="63" spans="1:3" ht="15" customHeight="1">
      <c r="A63" s="24" t="s">
        <v>118</v>
      </c>
      <c r="B63" s="21" t="s">
        <v>119</v>
      </c>
      <c r="C63" s="12">
        <f>SUM(C64:C66)</f>
        <v>0</v>
      </c>
    </row>
    <row r="64" spans="1:3" ht="15" customHeight="1">
      <c r="A64" s="13" t="s">
        <v>120</v>
      </c>
      <c r="B64" s="14" t="s">
        <v>121</v>
      </c>
      <c r="C64" s="18"/>
    </row>
    <row r="65" spans="1:3" ht="15" customHeight="1">
      <c r="A65" s="16" t="s">
        <v>122</v>
      </c>
      <c r="B65" s="17" t="s">
        <v>123</v>
      </c>
      <c r="C65" s="18"/>
    </row>
    <row r="66" spans="1:3" ht="15" customHeight="1">
      <c r="A66" s="19" t="s">
        <v>124</v>
      </c>
      <c r="B66" s="25" t="s">
        <v>125</v>
      </c>
      <c r="C66" s="18"/>
    </row>
    <row r="67" spans="1:3" ht="15" customHeight="1">
      <c r="A67" s="24" t="s">
        <v>126</v>
      </c>
      <c r="B67" s="21" t="s">
        <v>127</v>
      </c>
      <c r="C67" s="12">
        <f>SUM(C68:C71)</f>
        <v>0</v>
      </c>
    </row>
    <row r="68" spans="1:3" ht="15" customHeight="1">
      <c r="A68" s="13" t="s">
        <v>128</v>
      </c>
      <c r="B68" s="14" t="s">
        <v>129</v>
      </c>
      <c r="C68" s="18"/>
    </row>
    <row r="69" spans="1:3" ht="15" customHeight="1">
      <c r="A69" s="16" t="s">
        <v>130</v>
      </c>
      <c r="B69" s="17" t="s">
        <v>131</v>
      </c>
      <c r="C69" s="18"/>
    </row>
    <row r="70" spans="1:3" ht="15" customHeight="1">
      <c r="A70" s="16" t="s">
        <v>132</v>
      </c>
      <c r="B70" s="17" t="s">
        <v>133</v>
      </c>
      <c r="C70" s="18"/>
    </row>
    <row r="71" spans="1:3" ht="15" customHeight="1">
      <c r="A71" s="19" t="s">
        <v>134</v>
      </c>
      <c r="B71" s="20" t="s">
        <v>135</v>
      </c>
      <c r="C71" s="18"/>
    </row>
    <row r="72" spans="1:3" ht="15" customHeight="1">
      <c r="A72" s="24" t="s">
        <v>136</v>
      </c>
      <c r="B72" s="21" t="s">
        <v>137</v>
      </c>
      <c r="C72" s="12">
        <f>SUM(C73:C74)</f>
        <v>13011384</v>
      </c>
    </row>
    <row r="73" spans="1:3" ht="15" customHeight="1">
      <c r="A73" s="13" t="s">
        <v>138</v>
      </c>
      <c r="B73" s="14" t="s">
        <v>139</v>
      </c>
      <c r="C73" s="18">
        <v>13011384</v>
      </c>
    </row>
    <row r="74" spans="1:3" ht="12" customHeight="1">
      <c r="A74" s="19" t="s">
        <v>140</v>
      </c>
      <c r="B74" s="20" t="s">
        <v>141</v>
      </c>
      <c r="C74" s="18"/>
    </row>
    <row r="75" spans="1:3" ht="12" customHeight="1">
      <c r="A75" s="24" t="s">
        <v>142</v>
      </c>
      <c r="B75" s="21" t="s">
        <v>143</v>
      </c>
      <c r="C75" s="12">
        <f>SUM(C76:C78)</f>
        <v>0</v>
      </c>
    </row>
    <row r="76" spans="1:3" ht="12" customHeight="1">
      <c r="A76" s="13" t="s">
        <v>144</v>
      </c>
      <c r="B76" s="14" t="s">
        <v>145</v>
      </c>
      <c r="C76" s="18"/>
    </row>
    <row r="77" spans="1:3" ht="12" customHeight="1">
      <c r="A77" s="16" t="s">
        <v>146</v>
      </c>
      <c r="B77" s="17" t="s">
        <v>147</v>
      </c>
      <c r="C77" s="18"/>
    </row>
    <row r="78" spans="1:3" ht="12" customHeight="1">
      <c r="A78" s="19" t="s">
        <v>148</v>
      </c>
      <c r="B78" s="20" t="s">
        <v>149</v>
      </c>
      <c r="C78" s="18"/>
    </row>
    <row r="79" spans="1:3" ht="12" customHeight="1">
      <c r="A79" s="24" t="s">
        <v>150</v>
      </c>
      <c r="B79" s="21" t="s">
        <v>151</v>
      </c>
      <c r="C79" s="12">
        <f>SUM(C80:C83)</f>
        <v>0</v>
      </c>
    </row>
    <row r="80" spans="1:3" ht="12" customHeight="1">
      <c r="A80" s="26" t="s">
        <v>152</v>
      </c>
      <c r="B80" s="14" t="s">
        <v>153</v>
      </c>
      <c r="C80" s="18"/>
    </row>
    <row r="81" spans="1:3" ht="12" customHeight="1">
      <c r="A81" s="27" t="s">
        <v>154</v>
      </c>
      <c r="B81" s="17" t="s">
        <v>155</v>
      </c>
      <c r="C81" s="18"/>
    </row>
    <row r="82" spans="1:3" ht="12" customHeight="1">
      <c r="A82" s="27" t="s">
        <v>156</v>
      </c>
      <c r="B82" s="17" t="s">
        <v>157</v>
      </c>
      <c r="C82" s="18"/>
    </row>
    <row r="83" spans="1:3" ht="12" customHeight="1">
      <c r="A83" s="28" t="s">
        <v>158</v>
      </c>
      <c r="B83" s="20" t="s">
        <v>159</v>
      </c>
      <c r="C83" s="18"/>
    </row>
    <row r="84" spans="1:3" ht="12" customHeight="1">
      <c r="A84" s="24" t="s">
        <v>160</v>
      </c>
      <c r="B84" s="21" t="s">
        <v>161</v>
      </c>
      <c r="C84" s="29"/>
    </row>
    <row r="85" spans="1:3" ht="15" customHeight="1">
      <c r="A85" s="24" t="s">
        <v>162</v>
      </c>
      <c r="B85" s="30" t="s">
        <v>163</v>
      </c>
      <c r="C85" s="12">
        <f>+C63+C67+C72+C75+C79+C84</f>
        <v>13011384</v>
      </c>
    </row>
    <row r="86" spans="1:3" ht="15" customHeight="1">
      <c r="A86" s="31" t="s">
        <v>164</v>
      </c>
      <c r="B86" s="32" t="s">
        <v>165</v>
      </c>
      <c r="C86" s="12">
        <f>+C62+C85</f>
        <v>31219394</v>
      </c>
    </row>
    <row r="87" spans="1:3" ht="15" customHeight="1">
      <c r="A87" s="33"/>
      <c r="B87" s="33"/>
      <c r="C87" s="34"/>
    </row>
    <row r="88" spans="1:3" ht="15" customHeight="1">
      <c r="A88" s="33"/>
      <c r="B88" s="33"/>
      <c r="C88" s="34"/>
    </row>
    <row r="89" spans="1:3" ht="15" customHeight="1">
      <c r="A89" s="33"/>
      <c r="B89" s="33"/>
      <c r="C89" s="34"/>
    </row>
    <row r="90" spans="1:3" ht="15" customHeight="1">
      <c r="A90" s="33"/>
      <c r="B90" s="33"/>
      <c r="C90" s="34"/>
    </row>
    <row r="91" spans="1:3" ht="15" customHeight="1">
      <c r="A91" s="33"/>
      <c r="B91" s="33"/>
      <c r="C91" s="34"/>
    </row>
    <row r="92" spans="1:3" ht="15" customHeight="1">
      <c r="A92" s="33"/>
      <c r="B92" s="33"/>
      <c r="C92" s="34"/>
    </row>
    <row r="93" spans="1:3" ht="15" customHeight="1">
      <c r="A93" s="33"/>
      <c r="B93" s="33"/>
      <c r="C93" s="34"/>
    </row>
    <row r="94" spans="1:3" ht="15" customHeight="1">
      <c r="A94" s="33"/>
      <c r="B94" s="33"/>
      <c r="C94" s="34"/>
    </row>
    <row r="95" spans="1:3" ht="15" customHeight="1">
      <c r="A95" s="33"/>
      <c r="B95" s="33"/>
      <c r="C95" s="34"/>
    </row>
    <row r="96" spans="1:3" ht="15" customHeight="1">
      <c r="A96" s="33"/>
      <c r="B96" s="33"/>
      <c r="C96" s="34"/>
    </row>
    <row r="97" spans="1:3" ht="15" customHeight="1">
      <c r="A97" s="33"/>
      <c r="B97" s="33"/>
      <c r="C97" s="34"/>
    </row>
    <row r="98" spans="1:3" ht="15" customHeight="1">
      <c r="A98" s="33"/>
      <c r="B98" s="33"/>
      <c r="C98" s="34"/>
    </row>
    <row r="99" spans="1:3" ht="15" customHeight="1">
      <c r="A99" s="33"/>
      <c r="B99" s="33"/>
      <c r="C99" s="34"/>
    </row>
    <row r="100" spans="1:3" ht="15" customHeight="1">
      <c r="A100" s="33"/>
      <c r="B100" s="33"/>
      <c r="C100" s="34"/>
    </row>
    <row r="101" spans="1:3" ht="15" customHeight="1">
      <c r="A101" s="33"/>
      <c r="B101" s="33"/>
      <c r="C101" s="34"/>
    </row>
    <row r="102" spans="1:3" ht="15" customHeight="1">
      <c r="A102" s="33"/>
      <c r="B102" s="33"/>
      <c r="C102" s="34"/>
    </row>
    <row r="103" spans="1:3" ht="15" customHeight="1">
      <c r="A103" s="33"/>
      <c r="B103" s="33"/>
      <c r="C103" s="34"/>
    </row>
    <row r="104" spans="1:3" ht="15" customHeight="1">
      <c r="A104" s="33"/>
      <c r="B104" s="33"/>
      <c r="C104" s="34"/>
    </row>
    <row r="105" spans="1:3" ht="15" customHeight="1">
      <c r="A105" s="33"/>
      <c r="B105" s="33"/>
      <c r="C105" s="34"/>
    </row>
    <row r="106" spans="1:3" ht="15" customHeight="1">
      <c r="A106" s="33"/>
      <c r="B106" s="33"/>
      <c r="C106" s="34"/>
    </row>
    <row r="107" spans="1:3" ht="15" customHeight="1">
      <c r="A107" s="33"/>
      <c r="B107" s="33"/>
      <c r="C107" s="34"/>
    </row>
    <row r="108" spans="1:3" ht="15" customHeight="1">
      <c r="A108" s="33"/>
      <c r="B108" s="33"/>
      <c r="C108" s="34"/>
    </row>
    <row r="109" spans="1:3" ht="15" customHeight="1">
      <c r="A109" s="33"/>
      <c r="B109" s="33"/>
      <c r="C109" s="34"/>
    </row>
    <row r="110" spans="1:3" ht="15" customHeight="1">
      <c r="A110" s="33"/>
      <c r="B110" s="33"/>
      <c r="C110" s="34"/>
    </row>
    <row r="111" spans="1:3" ht="19.5" customHeight="1">
      <c r="A111" s="35"/>
      <c r="B111" t="s">
        <v>166</v>
      </c>
      <c r="C111" s="36"/>
    </row>
    <row r="112" spans="1:3" ht="19.5" customHeight="1">
      <c r="A112" s="1" t="s">
        <v>167</v>
      </c>
      <c r="B112" s="1"/>
      <c r="C112" s="1"/>
    </row>
    <row r="113" spans="1:3" ht="19.5" customHeight="1">
      <c r="A113" s="37"/>
      <c r="B113" s="37"/>
      <c r="C113" s="38" t="s">
        <v>2</v>
      </c>
    </row>
    <row r="114" spans="1:3" ht="24.75" customHeight="1">
      <c r="A114" s="4" t="s">
        <v>3</v>
      </c>
      <c r="B114" s="5" t="s">
        <v>168</v>
      </c>
      <c r="C114" s="6" t="s">
        <v>5</v>
      </c>
    </row>
    <row r="115" spans="1:3" ht="15" customHeight="1">
      <c r="A115" s="39">
        <v>1</v>
      </c>
      <c r="B115" s="40">
        <v>2</v>
      </c>
      <c r="C115" s="41">
        <v>3</v>
      </c>
    </row>
    <row r="116" spans="1:3" ht="15" customHeight="1">
      <c r="A116" s="42" t="s">
        <v>6</v>
      </c>
      <c r="B116" s="43" t="s">
        <v>169</v>
      </c>
      <c r="C116" s="44">
        <f>SUM(C117:C121)</f>
        <v>23396240</v>
      </c>
    </row>
    <row r="117" spans="1:3" ht="15" customHeight="1">
      <c r="A117" s="45" t="s">
        <v>8</v>
      </c>
      <c r="B117" s="46" t="s">
        <v>170</v>
      </c>
      <c r="C117" s="47">
        <v>5956000</v>
      </c>
    </row>
    <row r="118" spans="1:3" ht="15" customHeight="1">
      <c r="A118" s="16" t="s">
        <v>10</v>
      </c>
      <c r="B118" s="48" t="s">
        <v>171</v>
      </c>
      <c r="C118" s="18">
        <v>1083000</v>
      </c>
    </row>
    <row r="119" spans="1:3" ht="15" customHeight="1">
      <c r="A119" s="16" t="s">
        <v>12</v>
      </c>
      <c r="B119" s="48" t="s">
        <v>172</v>
      </c>
      <c r="C119" s="22">
        <v>13606000</v>
      </c>
    </row>
    <row r="120" spans="1:3" ht="15" customHeight="1">
      <c r="A120" s="16" t="s">
        <v>14</v>
      </c>
      <c r="B120" s="49" t="s">
        <v>173</v>
      </c>
      <c r="C120" s="22">
        <v>1262240</v>
      </c>
    </row>
    <row r="121" spans="1:3" ht="15" customHeight="1">
      <c r="A121" s="16" t="s">
        <v>174</v>
      </c>
      <c r="B121" s="50" t="s">
        <v>175</v>
      </c>
      <c r="C121" s="22">
        <v>1489000</v>
      </c>
    </row>
    <row r="122" spans="1:3" ht="15" customHeight="1">
      <c r="A122" s="16" t="s">
        <v>18</v>
      </c>
      <c r="B122" s="48" t="s">
        <v>176</v>
      </c>
      <c r="C122" s="22">
        <v>0</v>
      </c>
    </row>
    <row r="123" spans="1:3" ht="15" customHeight="1">
      <c r="A123" s="16" t="s">
        <v>177</v>
      </c>
      <c r="B123" s="51" t="s">
        <v>178</v>
      </c>
      <c r="C123" s="22"/>
    </row>
    <row r="124" spans="1:3" ht="15" customHeight="1">
      <c r="A124" s="16" t="s">
        <v>179</v>
      </c>
      <c r="B124" s="52" t="s">
        <v>180</v>
      </c>
      <c r="C124" s="22"/>
    </row>
    <row r="125" spans="1:3" ht="15" customHeight="1">
      <c r="A125" s="16" t="s">
        <v>181</v>
      </c>
      <c r="B125" s="52" t="s">
        <v>182</v>
      </c>
      <c r="C125" s="22"/>
    </row>
    <row r="126" spans="1:3" ht="15" customHeight="1">
      <c r="A126" s="16" t="s">
        <v>183</v>
      </c>
      <c r="B126" s="51" t="s">
        <v>184</v>
      </c>
      <c r="C126" s="22">
        <v>1489000</v>
      </c>
    </row>
    <row r="127" spans="1:3" ht="15" customHeight="1">
      <c r="A127" s="16" t="s">
        <v>185</v>
      </c>
      <c r="B127" s="51" t="s">
        <v>186</v>
      </c>
      <c r="C127" s="22"/>
    </row>
    <row r="128" spans="1:3" ht="15" customHeight="1">
      <c r="A128" s="16" t="s">
        <v>187</v>
      </c>
      <c r="B128" s="52" t="s">
        <v>188</v>
      </c>
      <c r="C128" s="22"/>
    </row>
    <row r="129" spans="1:3" ht="15" customHeight="1">
      <c r="A129" s="53" t="s">
        <v>189</v>
      </c>
      <c r="B129" s="54" t="s">
        <v>190</v>
      </c>
      <c r="C129" s="22"/>
    </row>
    <row r="130" spans="1:3" ht="15" customHeight="1">
      <c r="A130" s="16" t="s">
        <v>191</v>
      </c>
      <c r="B130" s="54" t="s">
        <v>192</v>
      </c>
      <c r="C130" s="22"/>
    </row>
    <row r="131" spans="1:3" ht="15" customHeight="1">
      <c r="A131" s="55" t="s">
        <v>193</v>
      </c>
      <c r="B131" s="56" t="s">
        <v>194</v>
      </c>
      <c r="C131" s="57"/>
    </row>
    <row r="132" spans="1:3" ht="15" customHeight="1">
      <c r="A132" s="10" t="s">
        <v>20</v>
      </c>
      <c r="B132" s="58" t="s">
        <v>195</v>
      </c>
      <c r="C132" s="12">
        <f>+C133+C135+C137</f>
        <v>6001000</v>
      </c>
    </row>
    <row r="133" spans="1:3" ht="10.5" customHeight="1">
      <c r="A133" s="13" t="s">
        <v>22</v>
      </c>
      <c r="B133" s="48" t="s">
        <v>196</v>
      </c>
      <c r="C133" s="15"/>
    </row>
    <row r="134" spans="1:3" ht="10.5" customHeight="1">
      <c r="A134" s="13" t="s">
        <v>24</v>
      </c>
      <c r="B134" s="59" t="s">
        <v>197</v>
      </c>
      <c r="C134" s="15"/>
    </row>
    <row r="135" spans="1:3" ht="10.5" customHeight="1">
      <c r="A135" s="13" t="s">
        <v>26</v>
      </c>
      <c r="B135" s="59" t="s">
        <v>198</v>
      </c>
      <c r="C135" s="18">
        <v>6001000</v>
      </c>
    </row>
    <row r="136" spans="1:3" ht="10.5" customHeight="1">
      <c r="A136" s="13" t="s">
        <v>28</v>
      </c>
      <c r="B136" s="59" t="s">
        <v>199</v>
      </c>
      <c r="C136" s="60"/>
    </row>
    <row r="137" spans="1:3" ht="10.5" customHeight="1">
      <c r="A137" s="13" t="s">
        <v>30</v>
      </c>
      <c r="B137" s="61" t="s">
        <v>200</v>
      </c>
      <c r="C137" s="60"/>
    </row>
    <row r="138" spans="1:3" ht="10.5" customHeight="1">
      <c r="A138" s="13" t="s">
        <v>32</v>
      </c>
      <c r="B138" s="62" t="s">
        <v>201</v>
      </c>
      <c r="C138" s="60"/>
    </row>
    <row r="139" spans="1:3" ht="10.5" customHeight="1">
      <c r="A139" s="13" t="s">
        <v>202</v>
      </c>
      <c r="B139" s="63" t="s">
        <v>203</v>
      </c>
      <c r="C139" s="60"/>
    </row>
    <row r="140" spans="1:3" ht="10.5" customHeight="1">
      <c r="A140" s="13" t="s">
        <v>204</v>
      </c>
      <c r="B140" s="64" t="s">
        <v>182</v>
      </c>
      <c r="C140" s="60"/>
    </row>
    <row r="141" spans="1:3" ht="10.5" customHeight="1">
      <c r="A141" s="13" t="s">
        <v>205</v>
      </c>
      <c r="B141" s="64" t="s">
        <v>206</v>
      </c>
      <c r="C141" s="60"/>
    </row>
    <row r="142" spans="1:3" ht="10.5" customHeight="1">
      <c r="A142" s="13" t="s">
        <v>207</v>
      </c>
      <c r="B142" s="64" t="s">
        <v>208</v>
      </c>
      <c r="C142" s="60"/>
    </row>
    <row r="143" spans="1:3" ht="10.5" customHeight="1">
      <c r="A143" s="13" t="s">
        <v>209</v>
      </c>
      <c r="B143" s="64" t="s">
        <v>188</v>
      </c>
      <c r="C143" s="60"/>
    </row>
    <row r="144" spans="1:3" ht="10.5" customHeight="1">
      <c r="A144" s="13" t="s">
        <v>210</v>
      </c>
      <c r="B144" s="64" t="s">
        <v>211</v>
      </c>
      <c r="C144" s="60"/>
    </row>
    <row r="145" spans="1:3" ht="10.5" customHeight="1">
      <c r="A145" s="53" t="s">
        <v>212</v>
      </c>
      <c r="B145" s="64" t="s">
        <v>213</v>
      </c>
      <c r="C145" s="65"/>
    </row>
    <row r="146" spans="1:3" ht="15" customHeight="1">
      <c r="A146" s="10" t="s">
        <v>34</v>
      </c>
      <c r="B146" s="11" t="s">
        <v>214</v>
      </c>
      <c r="C146" s="12">
        <f>+C147+C148</f>
        <v>1286837</v>
      </c>
    </row>
    <row r="147" spans="1:3" ht="15" customHeight="1">
      <c r="A147" s="13" t="s">
        <v>36</v>
      </c>
      <c r="B147" s="66" t="s">
        <v>215</v>
      </c>
      <c r="C147" s="15">
        <v>1286837</v>
      </c>
    </row>
    <row r="148" spans="1:3" ht="15" customHeight="1">
      <c r="A148" s="19" t="s">
        <v>38</v>
      </c>
      <c r="B148" s="59" t="s">
        <v>216</v>
      </c>
      <c r="C148" s="22"/>
    </row>
    <row r="149" spans="1:3" ht="15" customHeight="1">
      <c r="A149" s="10" t="s">
        <v>48</v>
      </c>
      <c r="B149" s="11" t="s">
        <v>217</v>
      </c>
      <c r="C149" s="12">
        <f>+C116+C132+C146</f>
        <v>30684077</v>
      </c>
    </row>
    <row r="150" spans="1:3" ht="15" customHeight="1">
      <c r="A150" s="10" t="s">
        <v>62</v>
      </c>
      <c r="B150" s="11" t="s">
        <v>218</v>
      </c>
      <c r="C150" s="12">
        <f>+C151+C152+C153</f>
        <v>0</v>
      </c>
    </row>
    <row r="151" spans="1:3" ht="10.5" customHeight="1">
      <c r="A151" s="13" t="s">
        <v>64</v>
      </c>
      <c r="B151" s="66" t="s">
        <v>219</v>
      </c>
      <c r="C151" s="60"/>
    </row>
    <row r="152" spans="1:3" ht="10.5" customHeight="1">
      <c r="A152" s="13" t="s">
        <v>66</v>
      </c>
      <c r="B152" s="66" t="s">
        <v>220</v>
      </c>
      <c r="C152" s="60"/>
    </row>
    <row r="153" spans="1:3" ht="10.5" customHeight="1">
      <c r="A153" s="53" t="s">
        <v>68</v>
      </c>
      <c r="B153" s="67" t="s">
        <v>221</v>
      </c>
      <c r="C153" s="60"/>
    </row>
    <row r="154" spans="1:3" ht="10.5" customHeight="1">
      <c r="A154" s="10" t="s">
        <v>84</v>
      </c>
      <c r="B154" s="11" t="s">
        <v>222</v>
      </c>
      <c r="C154" s="12">
        <f>+C155+C156+C157+C158</f>
        <v>0</v>
      </c>
    </row>
    <row r="155" spans="1:3" ht="10.5" customHeight="1">
      <c r="A155" s="13" t="s">
        <v>86</v>
      </c>
      <c r="B155" s="66" t="s">
        <v>223</v>
      </c>
      <c r="C155" s="60"/>
    </row>
    <row r="156" spans="1:3" ht="10.5" customHeight="1">
      <c r="A156" s="13" t="s">
        <v>88</v>
      </c>
      <c r="B156" s="66" t="s">
        <v>224</v>
      </c>
      <c r="C156" s="60"/>
    </row>
    <row r="157" spans="1:3" ht="10.5" customHeight="1">
      <c r="A157" s="13" t="s">
        <v>90</v>
      </c>
      <c r="B157" s="66" t="s">
        <v>225</v>
      </c>
      <c r="C157" s="60"/>
    </row>
    <row r="158" spans="1:3" ht="10.5" customHeight="1">
      <c r="A158" s="53" t="s">
        <v>92</v>
      </c>
      <c r="B158" s="67" t="s">
        <v>226</v>
      </c>
      <c r="C158" s="60"/>
    </row>
    <row r="159" spans="1:3" ht="10.5" customHeight="1">
      <c r="A159" s="10" t="s">
        <v>96</v>
      </c>
      <c r="B159" s="11" t="s">
        <v>227</v>
      </c>
      <c r="C159" s="12">
        <f>+C160+C161+C162+C163</f>
        <v>535317</v>
      </c>
    </row>
    <row r="160" spans="1:3" ht="10.5" customHeight="1">
      <c r="A160" s="13" t="s">
        <v>98</v>
      </c>
      <c r="B160" s="66" t="s">
        <v>228</v>
      </c>
      <c r="C160" s="60"/>
    </row>
    <row r="161" spans="1:3" ht="10.5" customHeight="1">
      <c r="A161" s="13" t="s">
        <v>100</v>
      </c>
      <c r="B161" s="66" t="s">
        <v>229</v>
      </c>
      <c r="C161" s="60">
        <v>535317</v>
      </c>
    </row>
    <row r="162" spans="1:3" ht="10.5" customHeight="1">
      <c r="A162" s="13" t="s">
        <v>102</v>
      </c>
      <c r="B162" s="66" t="s">
        <v>230</v>
      </c>
      <c r="C162" s="60"/>
    </row>
    <row r="163" spans="1:3" ht="10.5" customHeight="1">
      <c r="A163" s="53" t="s">
        <v>104</v>
      </c>
      <c r="B163" s="67" t="s">
        <v>231</v>
      </c>
      <c r="C163" s="60"/>
    </row>
    <row r="164" spans="1:3" ht="10.5" customHeight="1">
      <c r="A164" s="10" t="s">
        <v>106</v>
      </c>
      <c r="B164" s="11" t="s">
        <v>232</v>
      </c>
      <c r="C164" s="68">
        <f>+C165+C166+C167+C168</f>
        <v>0</v>
      </c>
    </row>
    <row r="165" spans="1:3" ht="10.5" customHeight="1">
      <c r="A165" s="13" t="s">
        <v>108</v>
      </c>
      <c r="B165" s="66" t="s">
        <v>233</v>
      </c>
      <c r="C165" s="60"/>
    </row>
    <row r="166" spans="1:3" ht="10.5" customHeight="1">
      <c r="A166" s="13" t="s">
        <v>110</v>
      </c>
      <c r="B166" s="66" t="s">
        <v>234</v>
      </c>
      <c r="C166" s="60"/>
    </row>
    <row r="167" spans="1:3" ht="10.5" customHeight="1">
      <c r="A167" s="13" t="s">
        <v>112</v>
      </c>
      <c r="B167" s="66" t="s">
        <v>235</v>
      </c>
      <c r="C167" s="60"/>
    </row>
    <row r="168" spans="1:3" ht="10.5" customHeight="1">
      <c r="A168" s="13" t="s">
        <v>114</v>
      </c>
      <c r="B168" s="66" t="s">
        <v>236</v>
      </c>
      <c r="C168" s="60"/>
    </row>
    <row r="169" spans="1:3" ht="10.5" customHeight="1">
      <c r="A169" s="10" t="s">
        <v>116</v>
      </c>
      <c r="B169" s="11" t="s">
        <v>237</v>
      </c>
      <c r="C169" s="69">
        <v>535317</v>
      </c>
    </row>
    <row r="170" spans="1:3" ht="15" customHeight="1">
      <c r="A170" s="70" t="s">
        <v>118</v>
      </c>
      <c r="B170" s="71" t="s">
        <v>238</v>
      </c>
      <c r="C170" s="69">
        <f>+C149+C169</f>
        <v>31219394</v>
      </c>
    </row>
    <row r="171" ht="19.5" customHeight="1"/>
  </sheetData>
  <sheetProtection selectLockedCells="1" selectUnlockedCells="1"/>
  <mergeCells count="4">
    <mergeCell ref="A3:C3"/>
    <mergeCell ref="A4:B4"/>
    <mergeCell ref="A112:C112"/>
    <mergeCell ref="A113:B113"/>
  </mergeCells>
  <printOptions/>
  <pageMargins left="0.2361111111111111" right="0.2361111111111111" top="0.4722222222222222" bottom="0.47222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"/>
  <sheetViews>
    <sheetView workbookViewId="0" topLeftCell="A1">
      <selection activeCell="B2" sqref="B2"/>
    </sheetView>
  </sheetViews>
  <sheetFormatPr defaultColWidth="8.00390625" defaultRowHeight="15"/>
  <cols>
    <col min="1" max="1" width="8.7109375" style="0" customWidth="1"/>
    <col min="2" max="2" width="47.140625" style="0" customWidth="1"/>
    <col min="3" max="3" width="16.8515625" style="0" customWidth="1"/>
    <col min="4" max="4" width="47.57421875" style="0" customWidth="1"/>
    <col min="5" max="5" width="16.28125" style="0" customWidth="1"/>
    <col min="6" max="16384" width="8.7109375" style="0" customWidth="1"/>
  </cols>
  <sheetData>
    <row r="2" ht="13.5">
      <c r="B2" t="s">
        <v>239</v>
      </c>
    </row>
    <row r="3" spans="1:5" ht="30" customHeight="1">
      <c r="A3" s="72"/>
      <c r="B3" s="73" t="s">
        <v>240</v>
      </c>
      <c r="C3" s="73"/>
      <c r="D3" s="73"/>
      <c r="E3" s="73"/>
    </row>
    <row r="4" spans="1:5" ht="19.5" customHeight="1">
      <c r="A4" s="72"/>
      <c r="B4" s="74"/>
      <c r="C4" s="72"/>
      <c r="D4" s="72"/>
      <c r="E4" s="75" t="s">
        <v>241</v>
      </c>
    </row>
    <row r="5" spans="1:5" ht="19.5" customHeight="1">
      <c r="A5" s="76" t="s">
        <v>3</v>
      </c>
      <c r="B5" s="77" t="s">
        <v>242</v>
      </c>
      <c r="C5" s="77"/>
      <c r="D5" s="76" t="s">
        <v>243</v>
      </c>
      <c r="E5" s="76"/>
    </row>
    <row r="6" spans="1:5" ht="19.5" customHeight="1">
      <c r="A6" s="76"/>
      <c r="B6" s="77" t="s">
        <v>244</v>
      </c>
      <c r="C6" s="78" t="s">
        <v>5</v>
      </c>
      <c r="D6" s="77" t="s">
        <v>244</v>
      </c>
      <c r="E6" s="79" t="s">
        <v>5</v>
      </c>
    </row>
    <row r="7" spans="1:5" ht="19.5" customHeight="1">
      <c r="A7" s="80">
        <v>1</v>
      </c>
      <c r="B7" s="81">
        <v>2</v>
      </c>
      <c r="C7" s="82" t="s">
        <v>34</v>
      </c>
      <c r="D7" s="81" t="s">
        <v>48</v>
      </c>
      <c r="E7" s="83" t="s">
        <v>62</v>
      </c>
    </row>
    <row r="8" spans="1:5" ht="19.5" customHeight="1">
      <c r="A8" s="84" t="s">
        <v>6</v>
      </c>
      <c r="B8" s="85" t="s">
        <v>245</v>
      </c>
      <c r="C8" s="86">
        <v>13382925</v>
      </c>
      <c r="D8" s="85" t="s">
        <v>246</v>
      </c>
      <c r="E8" s="87">
        <v>5956000</v>
      </c>
    </row>
    <row r="9" spans="1:5" ht="19.5" customHeight="1">
      <c r="A9" s="88" t="s">
        <v>20</v>
      </c>
      <c r="B9" s="89" t="s">
        <v>247</v>
      </c>
      <c r="C9" s="90">
        <v>985000</v>
      </c>
      <c r="D9" s="89" t="s">
        <v>171</v>
      </c>
      <c r="E9" s="91">
        <v>1083000</v>
      </c>
    </row>
    <row r="10" spans="1:5" ht="19.5" customHeight="1">
      <c r="A10" s="88" t="s">
        <v>34</v>
      </c>
      <c r="B10" s="89" t="s">
        <v>248</v>
      </c>
      <c r="C10" s="90"/>
      <c r="D10" s="89" t="s">
        <v>249</v>
      </c>
      <c r="E10" s="91">
        <v>13606000</v>
      </c>
    </row>
    <row r="11" spans="1:5" ht="19.5" customHeight="1">
      <c r="A11" s="88" t="s">
        <v>48</v>
      </c>
      <c r="B11" s="89" t="s">
        <v>250</v>
      </c>
      <c r="C11" s="90">
        <v>2715411</v>
      </c>
      <c r="D11" s="89" t="s">
        <v>173</v>
      </c>
      <c r="E11" s="91">
        <v>1262240</v>
      </c>
    </row>
    <row r="12" spans="1:5" ht="19.5" customHeight="1">
      <c r="A12" s="88" t="s">
        <v>62</v>
      </c>
      <c r="B12" s="92" t="s">
        <v>251</v>
      </c>
      <c r="C12" s="90"/>
      <c r="D12" s="89" t="s">
        <v>175</v>
      </c>
      <c r="E12" s="91">
        <v>1489000</v>
      </c>
    </row>
    <row r="13" spans="1:5" ht="19.5" customHeight="1">
      <c r="A13" s="88" t="s">
        <v>84</v>
      </c>
      <c r="B13" s="89" t="s">
        <v>252</v>
      </c>
      <c r="C13" s="93"/>
      <c r="D13" s="89" t="s">
        <v>253</v>
      </c>
      <c r="E13" s="91">
        <v>1286837</v>
      </c>
    </row>
    <row r="14" spans="1:5" ht="19.5" customHeight="1">
      <c r="A14" s="88" t="s">
        <v>96</v>
      </c>
      <c r="B14" s="89" t="s">
        <v>83</v>
      </c>
      <c r="C14" s="90">
        <v>1124674</v>
      </c>
      <c r="D14" s="94"/>
      <c r="E14" s="91"/>
    </row>
    <row r="15" spans="1:5" ht="15" customHeight="1">
      <c r="A15" s="88" t="s">
        <v>106</v>
      </c>
      <c r="B15" s="94"/>
      <c r="C15" s="90"/>
      <c r="D15" s="94"/>
      <c r="E15" s="91"/>
    </row>
    <row r="16" spans="1:5" ht="15" customHeight="1">
      <c r="A16" s="88" t="s">
        <v>116</v>
      </c>
      <c r="B16" s="95"/>
      <c r="C16" s="93"/>
      <c r="D16" s="94"/>
      <c r="E16" s="91"/>
    </row>
    <row r="17" spans="1:5" ht="15" customHeight="1">
      <c r="A17" s="88" t="s">
        <v>118</v>
      </c>
      <c r="B17" s="94"/>
      <c r="C17" s="90"/>
      <c r="D17" s="94"/>
      <c r="E17" s="91"/>
    </row>
    <row r="18" spans="1:5" ht="15" customHeight="1">
      <c r="A18" s="88" t="s">
        <v>126</v>
      </c>
      <c r="B18" s="94"/>
      <c r="C18" s="90"/>
      <c r="D18" s="94"/>
      <c r="E18" s="91"/>
    </row>
    <row r="19" spans="1:5" ht="15" customHeight="1">
      <c r="A19" s="88" t="s">
        <v>136</v>
      </c>
      <c r="B19" s="96"/>
      <c r="C19" s="97"/>
      <c r="D19" s="94"/>
      <c r="E19" s="98"/>
    </row>
    <row r="20" spans="1:5" ht="19.5" customHeight="1">
      <c r="A20" s="99" t="s">
        <v>142</v>
      </c>
      <c r="B20" s="100" t="s">
        <v>254</v>
      </c>
      <c r="C20" s="101">
        <f>+C8+C9+C11+C12+C14+C15+C16+C17+C18+C19</f>
        <v>18208010</v>
      </c>
      <c r="D20" s="100" t="s">
        <v>255</v>
      </c>
      <c r="E20" s="102">
        <f>SUM(E8:E19)</f>
        <v>24683077</v>
      </c>
    </row>
    <row r="21" spans="1:5" ht="19.5" customHeight="1">
      <c r="A21" s="103" t="s">
        <v>150</v>
      </c>
      <c r="B21" s="104" t="s">
        <v>256</v>
      </c>
      <c r="C21" s="105">
        <v>13011384</v>
      </c>
      <c r="D21" s="89" t="s">
        <v>257</v>
      </c>
      <c r="E21" s="106"/>
    </row>
    <row r="22" spans="1:5" ht="19.5" customHeight="1">
      <c r="A22" s="107" t="s">
        <v>160</v>
      </c>
      <c r="B22" s="89" t="s">
        <v>258</v>
      </c>
      <c r="C22" s="90">
        <v>13011384</v>
      </c>
      <c r="D22" s="89" t="s">
        <v>259</v>
      </c>
      <c r="E22" s="91"/>
    </row>
    <row r="23" spans="1:5" ht="19.5" customHeight="1">
      <c r="A23" s="107" t="s">
        <v>162</v>
      </c>
      <c r="B23" s="89" t="s">
        <v>260</v>
      </c>
      <c r="C23" s="90"/>
      <c r="D23" s="89" t="s">
        <v>261</v>
      </c>
      <c r="E23" s="91"/>
    </row>
    <row r="24" spans="1:5" ht="19.5" customHeight="1">
      <c r="A24" s="107" t="s">
        <v>164</v>
      </c>
      <c r="B24" s="89" t="s">
        <v>262</v>
      </c>
      <c r="C24" s="90"/>
      <c r="D24" s="89" t="s">
        <v>263</v>
      </c>
      <c r="E24" s="91"/>
    </row>
    <row r="25" spans="1:5" ht="19.5" customHeight="1">
      <c r="A25" s="107" t="s">
        <v>264</v>
      </c>
      <c r="B25" s="89" t="s">
        <v>265</v>
      </c>
      <c r="C25" s="90"/>
      <c r="D25" s="104" t="s">
        <v>266</v>
      </c>
      <c r="E25" s="91"/>
    </row>
    <row r="26" spans="1:5" ht="19.5" customHeight="1">
      <c r="A26" s="107" t="s">
        <v>267</v>
      </c>
      <c r="B26" s="89" t="s">
        <v>268</v>
      </c>
      <c r="C26" s="108">
        <f>+C27+C28</f>
        <v>0</v>
      </c>
      <c r="D26" s="89" t="s">
        <v>269</v>
      </c>
      <c r="E26" s="91"/>
    </row>
    <row r="27" spans="1:5" ht="19.5" customHeight="1">
      <c r="A27" s="103" t="s">
        <v>270</v>
      </c>
      <c r="B27" s="104" t="s">
        <v>271</v>
      </c>
      <c r="C27" s="109"/>
      <c r="D27" s="85" t="s">
        <v>229</v>
      </c>
      <c r="E27" s="106">
        <v>535317</v>
      </c>
    </row>
    <row r="28" spans="1:5" ht="19.5" customHeight="1">
      <c r="A28" s="107" t="s">
        <v>272</v>
      </c>
      <c r="B28" s="89" t="s">
        <v>273</v>
      </c>
      <c r="C28" s="90"/>
      <c r="D28" s="94" t="s">
        <v>274</v>
      </c>
      <c r="E28" s="91">
        <v>0</v>
      </c>
    </row>
    <row r="29" spans="1:5" ht="19.5" customHeight="1">
      <c r="A29" s="99" t="s">
        <v>275</v>
      </c>
      <c r="B29" s="100" t="s">
        <v>276</v>
      </c>
      <c r="C29" s="101">
        <f>+C21+C26</f>
        <v>13011384</v>
      </c>
      <c r="D29" s="100" t="s">
        <v>277</v>
      </c>
      <c r="E29" s="102">
        <f>SUM(E21:E28)</f>
        <v>535317</v>
      </c>
    </row>
    <row r="30" spans="1:5" ht="19.5" customHeight="1">
      <c r="A30" s="99" t="s">
        <v>278</v>
      </c>
      <c r="B30" s="110" t="s">
        <v>279</v>
      </c>
      <c r="C30" s="111">
        <f>+C20+C29</f>
        <v>31219394</v>
      </c>
      <c r="D30" s="110" t="s">
        <v>280</v>
      </c>
      <c r="E30" s="111">
        <f>+E20+E29</f>
        <v>25218394</v>
      </c>
    </row>
    <row r="31" spans="1:5" ht="19.5" customHeight="1">
      <c r="A31" s="99" t="s">
        <v>281</v>
      </c>
      <c r="B31" s="110" t="s">
        <v>282</v>
      </c>
      <c r="C31" s="111"/>
      <c r="D31" s="110" t="s">
        <v>283</v>
      </c>
      <c r="E31" s="111">
        <f>IF(C20-E20&gt;0,C20-E20,"-")</f>
        <v>0</v>
      </c>
    </row>
    <row r="32" spans="1:5" ht="19.5" customHeight="1">
      <c r="A32" s="99" t="s">
        <v>284</v>
      </c>
      <c r="B32" s="110" t="s">
        <v>285</v>
      </c>
      <c r="C32" s="111">
        <f>IF(C20+C21-E30&lt;0,E30-(C20+C21),"-")</f>
        <v>0</v>
      </c>
      <c r="D32" s="110" t="s">
        <v>286</v>
      </c>
      <c r="E32" s="111"/>
    </row>
  </sheetData>
  <sheetProtection selectLockedCells="1" selectUnlockedCells="1"/>
  <mergeCells count="4">
    <mergeCell ref="B3:E3"/>
    <mergeCell ref="A5:A6"/>
    <mergeCell ref="B5:C5"/>
    <mergeCell ref="D5:E5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9"/>
  <sheetViews>
    <sheetView tabSelected="1" workbookViewId="0" topLeftCell="A1">
      <selection activeCell="B4" sqref="B4"/>
    </sheetView>
  </sheetViews>
  <sheetFormatPr defaultColWidth="8.00390625" defaultRowHeight="15"/>
  <cols>
    <col min="1" max="1" width="7.421875" style="0" customWidth="1"/>
    <col min="2" max="2" width="27.28125" style="0" customWidth="1"/>
    <col min="3" max="3" width="8.421875" style="0" customWidth="1"/>
    <col min="4" max="5" width="8.28125" style="0" customWidth="1"/>
    <col min="6" max="7" width="7.8515625" style="0" customWidth="1"/>
    <col min="8" max="8" width="7.57421875" style="0" customWidth="1"/>
    <col min="9" max="10" width="7.8515625" style="0" customWidth="1"/>
    <col min="11" max="11" width="7.7109375" style="0" customWidth="1"/>
    <col min="12" max="12" width="8.00390625" style="0" customWidth="1"/>
    <col min="13" max="13" width="7.8515625" style="0" customWidth="1"/>
    <col min="14" max="14" width="8.00390625" style="0" customWidth="1"/>
    <col min="15" max="16384" width="8.7109375" style="0" customWidth="1"/>
  </cols>
  <sheetData>
    <row r="2" ht="15">
      <c r="B2" t="s">
        <v>287</v>
      </c>
    </row>
    <row r="3" spans="1:15" ht="30" customHeight="1">
      <c r="A3" s="112" t="s">
        <v>288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19.5" customHeight="1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5" t="s">
        <v>241</v>
      </c>
    </row>
    <row r="5" spans="1:15" ht="19.5" customHeight="1">
      <c r="A5" s="116" t="s">
        <v>289</v>
      </c>
      <c r="B5" s="117" t="s">
        <v>244</v>
      </c>
      <c r="C5" s="117" t="s">
        <v>290</v>
      </c>
      <c r="D5" s="117" t="s">
        <v>291</v>
      </c>
      <c r="E5" s="117" t="s">
        <v>292</v>
      </c>
      <c r="F5" s="117" t="s">
        <v>293</v>
      </c>
      <c r="G5" s="117" t="s">
        <v>294</v>
      </c>
      <c r="H5" s="117" t="s">
        <v>295</v>
      </c>
      <c r="I5" s="117" t="s">
        <v>296</v>
      </c>
      <c r="J5" s="117" t="s">
        <v>297</v>
      </c>
      <c r="K5" s="117" t="s">
        <v>298</v>
      </c>
      <c r="L5" s="117" t="s">
        <v>299</v>
      </c>
      <c r="M5" s="117" t="s">
        <v>300</v>
      </c>
      <c r="N5" s="117" t="s">
        <v>301</v>
      </c>
      <c r="O5" s="118" t="s">
        <v>302</v>
      </c>
    </row>
    <row r="6" spans="1:15" ht="19.5" customHeight="1">
      <c r="A6" s="119" t="s">
        <v>6</v>
      </c>
      <c r="B6" s="120" t="s">
        <v>242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1:15" ht="21" customHeight="1">
      <c r="A7" s="121" t="s">
        <v>20</v>
      </c>
      <c r="B7" s="67" t="s">
        <v>245</v>
      </c>
      <c r="C7" s="122">
        <v>1115244</v>
      </c>
      <c r="D7" s="122">
        <v>1115244</v>
      </c>
      <c r="E7" s="122">
        <v>1115244</v>
      </c>
      <c r="F7" s="122">
        <v>1115244</v>
      </c>
      <c r="G7" s="122">
        <v>1115244</v>
      </c>
      <c r="H7" s="122">
        <v>1115244</v>
      </c>
      <c r="I7" s="122">
        <v>1115244</v>
      </c>
      <c r="J7" s="122">
        <v>1115244</v>
      </c>
      <c r="K7" s="122">
        <v>1115244</v>
      </c>
      <c r="L7" s="122">
        <v>1115243</v>
      </c>
      <c r="M7" s="122">
        <v>1115243</v>
      </c>
      <c r="N7" s="122">
        <v>1115243</v>
      </c>
      <c r="O7" s="123">
        <f aca="true" t="shared" si="0" ref="O7:O16">SUM(C7:N7)</f>
        <v>13382925</v>
      </c>
    </row>
    <row r="8" spans="1:15" ht="21.75" customHeight="1">
      <c r="A8" s="124" t="s">
        <v>34</v>
      </c>
      <c r="B8" s="48" t="s">
        <v>303</v>
      </c>
      <c r="C8" s="125">
        <v>82083</v>
      </c>
      <c r="D8" s="125">
        <v>82083</v>
      </c>
      <c r="E8" s="125">
        <v>82083</v>
      </c>
      <c r="F8" s="125">
        <v>82083</v>
      </c>
      <c r="G8" s="125">
        <v>82083</v>
      </c>
      <c r="H8" s="125">
        <v>82083</v>
      </c>
      <c r="I8" s="125">
        <v>82083</v>
      </c>
      <c r="J8" s="125">
        <v>82083</v>
      </c>
      <c r="K8" s="125">
        <v>82084</v>
      </c>
      <c r="L8" s="125">
        <v>82084</v>
      </c>
      <c r="M8" s="125">
        <v>82084</v>
      </c>
      <c r="N8" s="125">
        <v>82084</v>
      </c>
      <c r="O8" s="126">
        <f t="shared" si="0"/>
        <v>985000</v>
      </c>
    </row>
    <row r="9" spans="1:15" ht="21.75" customHeight="1">
      <c r="A9" s="124" t="s">
        <v>48</v>
      </c>
      <c r="B9" s="66" t="s">
        <v>304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/>
      <c r="M9" s="127"/>
      <c r="N9" s="127"/>
      <c r="O9" s="128">
        <f t="shared" si="0"/>
        <v>0</v>
      </c>
    </row>
    <row r="10" spans="1:15" ht="19.5" customHeight="1">
      <c r="A10" s="124" t="s">
        <v>62</v>
      </c>
      <c r="B10" s="129" t="s">
        <v>250</v>
      </c>
      <c r="C10" s="125">
        <v>226284</v>
      </c>
      <c r="D10" s="125">
        <v>226284</v>
      </c>
      <c r="E10" s="125">
        <v>226284</v>
      </c>
      <c r="F10" s="125">
        <v>226284</v>
      </c>
      <c r="G10" s="125">
        <v>226284</v>
      </c>
      <c r="H10" s="125">
        <v>226284</v>
      </c>
      <c r="I10" s="125">
        <v>226284</v>
      </c>
      <c r="J10" s="125">
        <v>226284</v>
      </c>
      <c r="K10" s="125">
        <v>226284</v>
      </c>
      <c r="L10" s="125">
        <v>226285</v>
      </c>
      <c r="M10" s="125">
        <v>226285</v>
      </c>
      <c r="N10" s="125">
        <v>226285</v>
      </c>
      <c r="O10" s="126">
        <f t="shared" si="0"/>
        <v>2715411</v>
      </c>
    </row>
    <row r="11" spans="1:15" ht="19.5" customHeight="1">
      <c r="A11" s="124" t="s">
        <v>84</v>
      </c>
      <c r="B11" s="129" t="s">
        <v>305</v>
      </c>
      <c r="C11" s="125">
        <v>93723</v>
      </c>
      <c r="D11" s="125">
        <v>93723</v>
      </c>
      <c r="E11" s="125">
        <v>93723</v>
      </c>
      <c r="F11" s="125">
        <v>93723</v>
      </c>
      <c r="G11" s="125">
        <v>93723</v>
      </c>
      <c r="H11" s="125">
        <v>93723</v>
      </c>
      <c r="I11" s="125">
        <v>93723</v>
      </c>
      <c r="J11" s="125">
        <v>93723</v>
      </c>
      <c r="K11" s="125">
        <v>93723</v>
      </c>
      <c r="L11" s="125">
        <v>93723</v>
      </c>
      <c r="M11" s="125">
        <v>93722</v>
      </c>
      <c r="N11" s="125">
        <v>93722</v>
      </c>
      <c r="O11" s="126">
        <f t="shared" si="0"/>
        <v>1124674</v>
      </c>
    </row>
    <row r="12" spans="1:15" ht="19.5" customHeight="1">
      <c r="A12" s="124" t="s">
        <v>96</v>
      </c>
      <c r="B12" s="129" t="s">
        <v>306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>
        <f t="shared" si="0"/>
        <v>0</v>
      </c>
    </row>
    <row r="13" spans="1:15" ht="19.5" customHeight="1">
      <c r="A13" s="124" t="s">
        <v>106</v>
      </c>
      <c r="B13" s="129" t="s">
        <v>251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>
        <f t="shared" si="0"/>
        <v>0</v>
      </c>
    </row>
    <row r="14" spans="1:15" ht="21" customHeight="1">
      <c r="A14" s="124" t="s">
        <v>116</v>
      </c>
      <c r="B14" s="48" t="s">
        <v>307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>
        <f t="shared" si="0"/>
        <v>0</v>
      </c>
    </row>
    <row r="15" spans="1:15" ht="19.5" customHeight="1">
      <c r="A15" s="124" t="s">
        <v>118</v>
      </c>
      <c r="B15" s="129" t="s">
        <v>308</v>
      </c>
      <c r="C15" s="125">
        <v>1084282</v>
      </c>
      <c r="D15" s="125">
        <v>1084282</v>
      </c>
      <c r="E15" s="125">
        <v>1084282</v>
      </c>
      <c r="F15" s="125">
        <v>1084282</v>
      </c>
      <c r="G15" s="125">
        <v>1084282</v>
      </c>
      <c r="H15" s="125">
        <v>1084282</v>
      </c>
      <c r="I15" s="125">
        <v>1084282</v>
      </c>
      <c r="J15" s="125">
        <v>1084282</v>
      </c>
      <c r="K15" s="125">
        <v>1084282</v>
      </c>
      <c r="L15" s="125">
        <v>1084282</v>
      </c>
      <c r="M15" s="125">
        <v>1084282</v>
      </c>
      <c r="N15" s="125">
        <v>1084282</v>
      </c>
      <c r="O15" s="126">
        <f t="shared" si="0"/>
        <v>13011384</v>
      </c>
    </row>
    <row r="16" spans="1:15" ht="19.5" customHeight="1">
      <c r="A16" s="119" t="s">
        <v>126</v>
      </c>
      <c r="B16" s="130" t="s">
        <v>309</v>
      </c>
      <c r="C16" s="131">
        <f>SUM(C7:C15)</f>
        <v>2601616</v>
      </c>
      <c r="D16" s="131">
        <f>SUM(D7:D15)</f>
        <v>2601616</v>
      </c>
      <c r="E16" s="131">
        <f>SUM(E7:E15)</f>
        <v>2601616</v>
      </c>
      <c r="F16" s="131">
        <f>SUM(F7:F15)</f>
        <v>2601616</v>
      </c>
      <c r="G16" s="131">
        <f>SUM(G7:G15)</f>
        <v>2601616</v>
      </c>
      <c r="H16" s="131">
        <f>SUM(H7:H15)</f>
        <v>2601616</v>
      </c>
      <c r="I16" s="131">
        <f>SUM(I7:I15)</f>
        <v>2601616</v>
      </c>
      <c r="J16" s="131">
        <f>SUM(J7:J15)</f>
        <v>2601616</v>
      </c>
      <c r="K16" s="131">
        <f>SUM(K7:K15)</f>
        <v>2601617</v>
      </c>
      <c r="L16" s="131">
        <f>SUM(L7:L15)</f>
        <v>2601617</v>
      </c>
      <c r="M16" s="131">
        <f>SUM(M7:M15)</f>
        <v>2601616</v>
      </c>
      <c r="N16" s="131">
        <f>SUM(N7:N15)</f>
        <v>2601616</v>
      </c>
      <c r="O16" s="132">
        <f t="shared" si="0"/>
        <v>31219394</v>
      </c>
    </row>
    <row r="17" spans="1:15" ht="19.5" customHeight="1">
      <c r="A17" s="119" t="s">
        <v>136</v>
      </c>
      <c r="B17" s="120" t="s">
        <v>243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</row>
    <row r="18" spans="1:15" ht="19.5" customHeight="1">
      <c r="A18" s="133" t="s">
        <v>142</v>
      </c>
      <c r="B18" s="134" t="s">
        <v>246</v>
      </c>
      <c r="C18" s="127">
        <v>496333</v>
      </c>
      <c r="D18" s="127">
        <v>496333</v>
      </c>
      <c r="E18" s="127">
        <v>496333</v>
      </c>
      <c r="F18" s="127">
        <v>496333</v>
      </c>
      <c r="G18" s="127">
        <v>496333</v>
      </c>
      <c r="H18" s="127">
        <v>496333</v>
      </c>
      <c r="I18" s="127">
        <v>496333</v>
      </c>
      <c r="J18" s="127">
        <v>496333</v>
      </c>
      <c r="K18" s="127">
        <v>496334</v>
      </c>
      <c r="L18" s="127">
        <v>496334</v>
      </c>
      <c r="M18" s="127">
        <v>496334</v>
      </c>
      <c r="N18" s="127">
        <v>496334</v>
      </c>
      <c r="O18" s="128">
        <f aca="true" t="shared" si="1" ref="O18:O28">SUM(C18:N18)</f>
        <v>5956000</v>
      </c>
    </row>
    <row r="19" spans="1:15" ht="21.75" customHeight="1">
      <c r="A19" s="124" t="s">
        <v>150</v>
      </c>
      <c r="B19" s="48" t="s">
        <v>171</v>
      </c>
      <c r="C19" s="125">
        <v>90250</v>
      </c>
      <c r="D19" s="125">
        <v>90250</v>
      </c>
      <c r="E19" s="125">
        <v>90250</v>
      </c>
      <c r="F19" s="125">
        <v>90250</v>
      </c>
      <c r="G19" s="125">
        <v>90250</v>
      </c>
      <c r="H19" s="125">
        <v>90250</v>
      </c>
      <c r="I19" s="125">
        <v>90250</v>
      </c>
      <c r="J19" s="125">
        <v>90250</v>
      </c>
      <c r="K19" s="125">
        <v>90250</v>
      </c>
      <c r="L19" s="125">
        <v>90250</v>
      </c>
      <c r="M19" s="125">
        <v>90250</v>
      </c>
      <c r="N19" s="125">
        <v>90250</v>
      </c>
      <c r="O19" s="126">
        <f t="shared" si="1"/>
        <v>1083000</v>
      </c>
    </row>
    <row r="20" spans="1:15" ht="19.5" customHeight="1">
      <c r="A20" s="124" t="s">
        <v>160</v>
      </c>
      <c r="B20" s="129" t="s">
        <v>172</v>
      </c>
      <c r="C20" s="125">
        <v>1133833</v>
      </c>
      <c r="D20" s="125">
        <v>1133833</v>
      </c>
      <c r="E20" s="125">
        <v>1133833</v>
      </c>
      <c r="F20" s="125">
        <v>1133833</v>
      </c>
      <c r="G20" s="125">
        <v>1133833</v>
      </c>
      <c r="H20" s="125">
        <v>1133833</v>
      </c>
      <c r="I20" s="125">
        <v>1133833</v>
      </c>
      <c r="J20" s="125">
        <v>1133833</v>
      </c>
      <c r="K20" s="125">
        <v>1133834</v>
      </c>
      <c r="L20" s="125">
        <v>1133834</v>
      </c>
      <c r="M20" s="125">
        <v>1133834</v>
      </c>
      <c r="N20" s="125">
        <v>1133834</v>
      </c>
      <c r="O20" s="126">
        <f t="shared" si="1"/>
        <v>13606000</v>
      </c>
    </row>
    <row r="21" spans="1:15" ht="19.5" customHeight="1">
      <c r="A21" s="124" t="s">
        <v>162</v>
      </c>
      <c r="B21" s="129" t="s">
        <v>173</v>
      </c>
      <c r="C21" s="125">
        <v>105187</v>
      </c>
      <c r="D21" s="125">
        <v>105187</v>
      </c>
      <c r="E21" s="125">
        <v>105187</v>
      </c>
      <c r="F21" s="125">
        <v>105187</v>
      </c>
      <c r="G21" s="125">
        <v>105187</v>
      </c>
      <c r="H21" s="125">
        <v>105187</v>
      </c>
      <c r="I21" s="125">
        <v>105187</v>
      </c>
      <c r="J21" s="125">
        <v>105187</v>
      </c>
      <c r="K21" s="125">
        <v>105186</v>
      </c>
      <c r="L21" s="125">
        <v>105186</v>
      </c>
      <c r="M21" s="125">
        <v>105186</v>
      </c>
      <c r="N21" s="125">
        <v>105186</v>
      </c>
      <c r="O21" s="126">
        <f t="shared" si="1"/>
        <v>1262240</v>
      </c>
    </row>
    <row r="22" spans="1:15" ht="19.5" customHeight="1">
      <c r="A22" s="124" t="s">
        <v>164</v>
      </c>
      <c r="B22" s="129" t="s">
        <v>175</v>
      </c>
      <c r="C22" s="125">
        <v>124083</v>
      </c>
      <c r="D22" s="125">
        <v>124083</v>
      </c>
      <c r="E22" s="125">
        <v>124083</v>
      </c>
      <c r="F22" s="125">
        <v>124083</v>
      </c>
      <c r="G22" s="125">
        <v>124083</v>
      </c>
      <c r="H22" s="125">
        <v>124083</v>
      </c>
      <c r="I22" s="125">
        <v>124083</v>
      </c>
      <c r="J22" s="125">
        <v>124083</v>
      </c>
      <c r="K22" s="125">
        <v>124084</v>
      </c>
      <c r="L22" s="125">
        <v>124084</v>
      </c>
      <c r="M22" s="125">
        <v>124084</v>
      </c>
      <c r="N22" s="125">
        <v>124084</v>
      </c>
      <c r="O22" s="126">
        <f t="shared" si="1"/>
        <v>1489000</v>
      </c>
    </row>
    <row r="23" spans="1:15" ht="19.5" customHeight="1">
      <c r="A23" s="124" t="s">
        <v>264</v>
      </c>
      <c r="B23" s="129" t="s">
        <v>253</v>
      </c>
      <c r="C23" s="125">
        <v>107236</v>
      </c>
      <c r="D23" s="125">
        <v>107236</v>
      </c>
      <c r="E23" s="125">
        <v>107236</v>
      </c>
      <c r="F23" s="125">
        <v>107236</v>
      </c>
      <c r="G23" s="125">
        <v>107236</v>
      </c>
      <c r="H23" s="125">
        <v>107236</v>
      </c>
      <c r="I23" s="125">
        <v>107236</v>
      </c>
      <c r="J23" s="125">
        <v>107236</v>
      </c>
      <c r="K23" s="125">
        <v>107237</v>
      </c>
      <c r="L23" s="125">
        <v>107238</v>
      </c>
      <c r="M23" s="125">
        <v>107237</v>
      </c>
      <c r="N23" s="125">
        <v>107237</v>
      </c>
      <c r="O23" s="126">
        <f t="shared" si="1"/>
        <v>1286837</v>
      </c>
    </row>
    <row r="24" spans="1:15" ht="19.5" customHeight="1">
      <c r="A24" s="124" t="s">
        <v>267</v>
      </c>
      <c r="B24" s="129" t="s">
        <v>196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6">
        <f t="shared" si="1"/>
        <v>0</v>
      </c>
    </row>
    <row r="25" spans="1:15" ht="19.5" customHeight="1">
      <c r="A25" s="124" t="s">
        <v>270</v>
      </c>
      <c r="B25" s="48" t="s">
        <v>198</v>
      </c>
      <c r="C25" s="125">
        <v>500083</v>
      </c>
      <c r="D25" s="125">
        <v>500083</v>
      </c>
      <c r="E25" s="125">
        <v>500083</v>
      </c>
      <c r="F25" s="125">
        <v>500083</v>
      </c>
      <c r="G25" s="125">
        <v>500083</v>
      </c>
      <c r="H25" s="125">
        <v>500083</v>
      </c>
      <c r="I25" s="125">
        <v>500083</v>
      </c>
      <c r="J25" s="125">
        <v>500083</v>
      </c>
      <c r="K25" s="125">
        <v>500084</v>
      </c>
      <c r="L25" s="125">
        <v>500084</v>
      </c>
      <c r="M25" s="125">
        <v>500084</v>
      </c>
      <c r="N25" s="125">
        <v>500084</v>
      </c>
      <c r="O25" s="126">
        <f t="shared" si="1"/>
        <v>6001000</v>
      </c>
    </row>
    <row r="26" spans="1:15" ht="19.5" customHeight="1">
      <c r="A26" s="124" t="s">
        <v>272</v>
      </c>
      <c r="B26" s="129" t="s">
        <v>200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6">
        <f t="shared" si="1"/>
        <v>0</v>
      </c>
    </row>
    <row r="27" spans="1:15" ht="19.5" customHeight="1">
      <c r="A27" s="124" t="s">
        <v>275</v>
      </c>
      <c r="B27" s="129" t="s">
        <v>310</v>
      </c>
      <c r="C27" s="125">
        <v>44611</v>
      </c>
      <c r="D27" s="125">
        <v>44611</v>
      </c>
      <c r="E27" s="125">
        <v>44611</v>
      </c>
      <c r="F27" s="125">
        <v>44611</v>
      </c>
      <c r="G27" s="125">
        <v>44611</v>
      </c>
      <c r="H27" s="125">
        <v>44611</v>
      </c>
      <c r="I27" s="125">
        <v>44611</v>
      </c>
      <c r="J27" s="125">
        <v>44611</v>
      </c>
      <c r="K27" s="125">
        <v>44608</v>
      </c>
      <c r="L27" s="125">
        <v>44607</v>
      </c>
      <c r="M27" s="125">
        <v>44607</v>
      </c>
      <c r="N27" s="125">
        <v>44607</v>
      </c>
      <c r="O27" s="126">
        <f t="shared" si="1"/>
        <v>535317</v>
      </c>
    </row>
    <row r="28" spans="1:15" ht="19.5" customHeight="1">
      <c r="A28" s="135" t="s">
        <v>278</v>
      </c>
      <c r="B28" s="130" t="s">
        <v>311</v>
      </c>
      <c r="C28" s="131">
        <f>SUM(C18:C27)</f>
        <v>2601616</v>
      </c>
      <c r="D28" s="131">
        <f>SUM(D18:D27)</f>
        <v>2601616</v>
      </c>
      <c r="E28" s="131">
        <f>SUM(E18:E27)</f>
        <v>2601616</v>
      </c>
      <c r="F28" s="131">
        <f>SUM(F18:F27)</f>
        <v>2601616</v>
      </c>
      <c r="G28" s="131">
        <f>SUM(G18:G27)</f>
        <v>2601616</v>
      </c>
      <c r="H28" s="131">
        <f>SUM(H18:H27)</f>
        <v>2601616</v>
      </c>
      <c r="I28" s="131">
        <f>SUM(I18:I27)</f>
        <v>2601616</v>
      </c>
      <c r="J28" s="131">
        <f>SUM(J18:J27)</f>
        <v>2601616</v>
      </c>
      <c r="K28" s="131">
        <f>SUM(K18:K27)</f>
        <v>2601617</v>
      </c>
      <c r="L28" s="131">
        <f>SUM(L18:L27)</f>
        <v>2601617</v>
      </c>
      <c r="M28" s="131">
        <f>SUM(M18:M27)</f>
        <v>2601616</v>
      </c>
      <c r="N28" s="131">
        <f>SUM(N18:N27)</f>
        <v>2601616</v>
      </c>
      <c r="O28" s="132">
        <f t="shared" si="1"/>
        <v>31219394</v>
      </c>
    </row>
    <row r="29" spans="1:15" ht="19.5" customHeight="1">
      <c r="A29" s="135" t="s">
        <v>281</v>
      </c>
      <c r="B29" s="136" t="s">
        <v>312</v>
      </c>
      <c r="C29" s="137">
        <f>C16-C28</f>
        <v>0</v>
      </c>
      <c r="D29" s="137">
        <f>D16-D28</f>
        <v>0</v>
      </c>
      <c r="E29" s="137">
        <f>E16-E28</f>
        <v>0</v>
      </c>
      <c r="F29" s="137">
        <f>F16-F28</f>
        <v>0</v>
      </c>
      <c r="G29" s="137">
        <f>G16-G28</f>
        <v>0</v>
      </c>
      <c r="H29" s="137">
        <f>H16-H28</f>
        <v>0</v>
      </c>
      <c r="I29" s="137">
        <f>I16-I28</f>
        <v>0</v>
      </c>
      <c r="J29" s="137">
        <f>J16-J28</f>
        <v>0</v>
      </c>
      <c r="K29" s="137">
        <f>K16-K28</f>
        <v>0</v>
      </c>
      <c r="L29" s="137">
        <f>L16-L28</f>
        <v>0</v>
      </c>
      <c r="M29" s="137">
        <f>M16-M28</f>
        <v>0</v>
      </c>
      <c r="N29" s="137">
        <f>N16-N28</f>
        <v>0</v>
      </c>
      <c r="O29" s="137">
        <f>O16-O28</f>
        <v>0</v>
      </c>
    </row>
  </sheetData>
  <sheetProtection selectLockedCells="1" selectUnlockedCells="1"/>
  <mergeCells count="3">
    <mergeCell ref="A3:O3"/>
    <mergeCell ref="B6:O6"/>
    <mergeCell ref="B17:O17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Iroda06</dc:creator>
  <cp:keywords/>
  <dc:description/>
  <cp:lastModifiedBy/>
  <cp:lastPrinted>2018-01-22T09:12:09Z</cp:lastPrinted>
  <dcterms:created xsi:type="dcterms:W3CDTF">2015-02-09T11:00:12Z</dcterms:created>
  <dcterms:modified xsi:type="dcterms:W3CDTF">2019-05-29T07:50:05Z</dcterms:modified>
  <cp:category/>
  <cp:version/>
  <cp:contentType/>
  <cp:contentStatus/>
  <cp:revision>52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