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Zsennye_2016kv\"/>
    </mc:Choice>
  </mc:AlternateContent>
  <bookViews>
    <workbookView xWindow="720" yWindow="210" windowWidth="11100" windowHeight="9120" activeTab="2"/>
  </bookViews>
  <sheets>
    <sheet name="Munka5" sheetId="5" r:id="rId1"/>
    <sheet name="Munka7" sheetId="7" r:id="rId2"/>
    <sheet name="Munka8" sheetId="8" r:id="rId3"/>
    <sheet name="Munka10" sheetId="10" r:id="rId4"/>
    <sheet name="pénzmaradvány kimutatás" sheetId="14" r:id="rId5"/>
    <sheet name="eredménykimutatás önkorm" sheetId="12" r:id="rId6"/>
    <sheet name="vagyonmérleg önkorm" sheetId="13" r:id="rId7"/>
    <sheet name="Munka9" sheetId="9" r:id="rId8"/>
  </sheets>
  <calcPr calcId="171027"/>
</workbook>
</file>

<file path=xl/calcChain.xml><?xml version="1.0" encoding="utf-8"?>
<calcChain xmlns="http://schemas.openxmlformats.org/spreadsheetml/2006/main">
  <c r="D199" i="5" l="1"/>
  <c r="D188" i="5"/>
  <c r="E188" i="5"/>
  <c r="C188" i="5"/>
  <c r="C199" i="5" s="1"/>
  <c r="E198" i="5"/>
  <c r="E199" i="5" s="1"/>
  <c r="M183" i="5"/>
  <c r="M99" i="5" l="1"/>
  <c r="N99" i="5"/>
  <c r="G100" i="5"/>
  <c r="M100" i="5" s="1"/>
  <c r="F100" i="5"/>
  <c r="D91" i="5"/>
  <c r="D101" i="5" s="1"/>
  <c r="E91" i="5"/>
  <c r="C91" i="5"/>
  <c r="D86" i="5"/>
  <c r="E86" i="5"/>
  <c r="E101" i="5" s="1"/>
  <c r="C86" i="5"/>
  <c r="N41" i="5"/>
  <c r="G214" i="5" l="1"/>
  <c r="M214" i="5" s="1"/>
  <c r="M211" i="5"/>
  <c r="M210" i="5"/>
  <c r="G198" i="5"/>
  <c r="M198" i="5" s="1"/>
  <c r="M196" i="5"/>
  <c r="G181" i="5"/>
  <c r="M181" i="5" s="1"/>
  <c r="M180" i="5"/>
  <c r="M174" i="5"/>
  <c r="M171" i="5"/>
  <c r="M168" i="5"/>
  <c r="M165" i="5"/>
  <c r="D164" i="5"/>
  <c r="D166" i="5" s="1"/>
  <c r="M166" i="5" s="1"/>
  <c r="M159" i="5"/>
  <c r="M144" i="5"/>
  <c r="M143" i="5"/>
  <c r="M140" i="5"/>
  <c r="L114" i="5"/>
  <c r="H114" i="5"/>
  <c r="N114" i="5" s="1"/>
  <c r="N118" i="5" s="1"/>
  <c r="N113" i="5"/>
  <c r="M113" i="5"/>
  <c r="L113" i="5"/>
  <c r="M90" i="5"/>
  <c r="N85" i="5"/>
  <c r="M85" i="5"/>
  <c r="L85" i="5"/>
  <c r="N81" i="5"/>
  <c r="M81" i="5"/>
  <c r="L81" i="5"/>
  <c r="M74" i="5"/>
  <c r="H63" i="5"/>
  <c r="G63" i="5"/>
  <c r="F63" i="5"/>
  <c r="M69" i="5"/>
  <c r="N60" i="5"/>
  <c r="M60" i="5"/>
  <c r="L60" i="5"/>
  <c r="M52" i="5"/>
  <c r="E36" i="5"/>
  <c r="N36" i="5" s="1"/>
  <c r="D36" i="5"/>
  <c r="M36" i="5" s="1"/>
  <c r="D33" i="5"/>
  <c r="M33" i="5" s="1"/>
  <c r="M31" i="5"/>
  <c r="N30" i="5"/>
  <c r="M30" i="5"/>
  <c r="L30" i="5"/>
  <c r="G27" i="5"/>
  <c r="G28" i="5" s="1"/>
  <c r="F27" i="5"/>
  <c r="F28" i="5" s="1"/>
  <c r="D27" i="5"/>
  <c r="M27" i="5" s="1"/>
  <c r="M10" i="5"/>
  <c r="M164" i="5" l="1"/>
  <c r="D104" i="13" l="1"/>
  <c r="D85" i="13"/>
  <c r="B57" i="13"/>
  <c r="D129" i="13"/>
  <c r="D122" i="13"/>
  <c r="D114" i="13"/>
  <c r="B114" i="13"/>
  <c r="B104" i="13"/>
  <c r="D94" i="13"/>
  <c r="B94" i="13"/>
  <c r="D79" i="13"/>
  <c r="B79" i="13"/>
  <c r="D66" i="13"/>
  <c r="B66" i="13"/>
  <c r="D57" i="13"/>
  <c r="D48" i="13"/>
  <c r="B48" i="13"/>
  <c r="D23" i="13"/>
  <c r="B23" i="13"/>
  <c r="D19" i="13"/>
  <c r="B19" i="13"/>
  <c r="D123" i="13" l="1"/>
  <c r="D130" i="13" s="1"/>
  <c r="D80" i="13"/>
  <c r="D27" i="13"/>
  <c r="B123" i="13"/>
  <c r="B130" i="13" s="1"/>
  <c r="B80" i="13"/>
  <c r="B27" i="13"/>
  <c r="D86" i="13" l="1"/>
  <c r="B86" i="13"/>
  <c r="D11" i="12" l="1"/>
  <c r="D18" i="12"/>
  <c r="D23" i="12"/>
  <c r="D27" i="12"/>
  <c r="D35" i="12"/>
  <c r="D41" i="12" s="1"/>
  <c r="I35" i="8"/>
  <c r="I31" i="8"/>
  <c r="I25" i="8"/>
  <c r="I20" i="8"/>
  <c r="I26" i="8" l="1"/>
  <c r="I36" i="8"/>
  <c r="I22" i="10"/>
  <c r="G22" i="10"/>
  <c r="I220" i="5" l="1"/>
  <c r="L220" i="5" s="1"/>
  <c r="J220" i="5"/>
  <c r="M220" i="5" s="1"/>
  <c r="K220" i="5"/>
  <c r="N220" i="5" s="1"/>
  <c r="M215" i="5"/>
  <c r="G194" i="5"/>
  <c r="M194" i="5" s="1"/>
  <c r="M187" i="5"/>
  <c r="M188" i="5" s="1"/>
  <c r="N187" i="5"/>
  <c r="G188" i="5"/>
  <c r="H188" i="5"/>
  <c r="I188" i="5"/>
  <c r="I199" i="5" s="1"/>
  <c r="J188" i="5"/>
  <c r="J199" i="5" s="1"/>
  <c r="K188" i="5"/>
  <c r="K199" i="5" s="1"/>
  <c r="D177" i="5"/>
  <c r="E177" i="5"/>
  <c r="F177" i="5"/>
  <c r="G177" i="5"/>
  <c r="G182" i="5" s="1"/>
  <c r="H177" i="5"/>
  <c r="I177" i="5"/>
  <c r="I182" i="5" s="1"/>
  <c r="J177" i="5"/>
  <c r="J182" i="5" s="1"/>
  <c r="K177" i="5"/>
  <c r="K182" i="5" s="1"/>
  <c r="M170" i="5"/>
  <c r="M177" i="5" s="1"/>
  <c r="M151" i="5"/>
  <c r="N151" i="5"/>
  <c r="D146" i="5"/>
  <c r="D152" i="5" s="1"/>
  <c r="E146" i="5"/>
  <c r="E152" i="5" s="1"/>
  <c r="M145" i="5"/>
  <c r="N145" i="5"/>
  <c r="M142" i="5"/>
  <c r="N142" i="5"/>
  <c r="G199" i="5" l="1"/>
  <c r="M199" i="5"/>
  <c r="J227" i="5"/>
  <c r="M227" i="5" s="1"/>
  <c r="J200" i="5"/>
  <c r="J228" i="5" s="1"/>
  <c r="K200" i="5"/>
  <c r="I200" i="5"/>
  <c r="K227" i="5"/>
  <c r="I227" i="5"/>
  <c r="G200" i="5"/>
  <c r="G228" i="5" s="1"/>
  <c r="N152" i="5"/>
  <c r="N146" i="5"/>
  <c r="D182" i="5"/>
  <c r="D200" i="5" s="1"/>
  <c r="D228" i="5" s="1"/>
  <c r="M152" i="5"/>
  <c r="M182" i="5" s="1"/>
  <c r="M146" i="5"/>
  <c r="I118" i="5"/>
  <c r="J118" i="5"/>
  <c r="K118" i="5"/>
  <c r="L118" i="5"/>
  <c r="I126" i="5"/>
  <c r="J126" i="5"/>
  <c r="K126" i="5"/>
  <c r="L125" i="5"/>
  <c r="N125" i="5"/>
  <c r="G114" i="5"/>
  <c r="M114" i="5" s="1"/>
  <c r="M104" i="5"/>
  <c r="G106" i="5"/>
  <c r="M106" i="5" s="1"/>
  <c r="D77" i="5"/>
  <c r="E77" i="5"/>
  <c r="F77" i="5"/>
  <c r="G77" i="5"/>
  <c r="H77" i="5"/>
  <c r="G91" i="5"/>
  <c r="H91" i="5"/>
  <c r="N91" i="5" s="1"/>
  <c r="F91" i="5"/>
  <c r="M87" i="5"/>
  <c r="N87" i="5"/>
  <c r="G86" i="5"/>
  <c r="H86" i="5"/>
  <c r="F86" i="5"/>
  <c r="M82" i="5"/>
  <c r="M75" i="5"/>
  <c r="N75" i="5"/>
  <c r="M65" i="5"/>
  <c r="D63" i="5"/>
  <c r="M63" i="5" s="1"/>
  <c r="E63" i="5"/>
  <c r="M62" i="5"/>
  <c r="N62" i="5"/>
  <c r="M59" i="5"/>
  <c r="M56" i="5"/>
  <c r="N56" i="5"/>
  <c r="L56" i="5"/>
  <c r="D53" i="5"/>
  <c r="M53" i="5" s="1"/>
  <c r="E53" i="5"/>
  <c r="N53" i="5" s="1"/>
  <c r="M48" i="5"/>
  <c r="N48" i="5"/>
  <c r="D47" i="5"/>
  <c r="M47" i="5" s="1"/>
  <c r="E47" i="5"/>
  <c r="N47" i="5" s="1"/>
  <c r="M45" i="5"/>
  <c r="N45" i="5"/>
  <c r="L45" i="5"/>
  <c r="D44" i="5"/>
  <c r="E44" i="5"/>
  <c r="M43" i="5"/>
  <c r="N43" i="5"/>
  <c r="M42" i="5"/>
  <c r="N42" i="5"/>
  <c r="M40" i="5"/>
  <c r="N40" i="5"/>
  <c r="M38" i="5"/>
  <c r="N38" i="5"/>
  <c r="M29" i="5"/>
  <c r="N29" i="5"/>
  <c r="M16" i="5"/>
  <c r="N16" i="5"/>
  <c r="M26" i="5"/>
  <c r="N26" i="5"/>
  <c r="M24" i="5"/>
  <c r="N24" i="5"/>
  <c r="M22" i="5"/>
  <c r="N22" i="5"/>
  <c r="E23" i="5"/>
  <c r="D23" i="5"/>
  <c r="D28" i="5" s="1"/>
  <c r="M91" i="5" l="1"/>
  <c r="G101" i="5"/>
  <c r="M118" i="5"/>
  <c r="M125" i="5" s="1"/>
  <c r="M200" i="5"/>
  <c r="M228" i="5" s="1"/>
  <c r="M77" i="5"/>
  <c r="G118" i="5"/>
  <c r="G125" i="5" s="1"/>
  <c r="G126" i="5" s="1"/>
  <c r="L227" i="5"/>
  <c r="I228" i="5"/>
  <c r="N227" i="5"/>
  <c r="K228" i="5"/>
  <c r="N86" i="5"/>
  <c r="M86" i="5"/>
  <c r="M101" i="5" s="1"/>
  <c r="N77" i="5"/>
  <c r="G78" i="5"/>
  <c r="G102" i="5" s="1"/>
  <c r="D54" i="5"/>
  <c r="M54" i="5" s="1"/>
  <c r="M28" i="5"/>
  <c r="M23" i="5"/>
  <c r="N23" i="5"/>
  <c r="D78" i="5" l="1"/>
  <c r="D102" i="5" s="1"/>
  <c r="D126" i="5" s="1"/>
  <c r="M102" i="5"/>
  <c r="M126" i="5" s="1"/>
  <c r="M78" i="5"/>
  <c r="J35" i="8" l="1"/>
  <c r="J31" i="8"/>
  <c r="J25" i="8"/>
  <c r="J20" i="8"/>
  <c r="J36" i="8" l="1"/>
  <c r="J26" i="8"/>
  <c r="H204" i="5"/>
  <c r="N204" i="5" s="1"/>
  <c r="H194" i="5"/>
  <c r="N194" i="5" s="1"/>
  <c r="M44" i="5"/>
  <c r="N10" i="5"/>
  <c r="N31" i="5"/>
  <c r="N35" i="5"/>
  <c r="N37" i="5"/>
  <c r="N52" i="5"/>
  <c r="N59" i="5"/>
  <c r="N65" i="5"/>
  <c r="N69" i="5"/>
  <c r="N74" i="5"/>
  <c r="N82" i="5"/>
  <c r="N90" i="5"/>
  <c r="N97" i="5"/>
  <c r="N140" i="5"/>
  <c r="N143" i="5"/>
  <c r="N144" i="5"/>
  <c r="N147" i="5"/>
  <c r="N148" i="5"/>
  <c r="N149" i="5"/>
  <c r="N150" i="5"/>
  <c r="N153" i="5"/>
  <c r="N154" i="5"/>
  <c r="N155" i="5"/>
  <c r="N156" i="5"/>
  <c r="N157" i="5"/>
  <c r="N158" i="5"/>
  <c r="N159" i="5"/>
  <c r="N160" i="5"/>
  <c r="N161" i="5"/>
  <c r="N162" i="5"/>
  <c r="N163" i="5"/>
  <c r="N165" i="5"/>
  <c r="N167" i="5"/>
  <c r="N168" i="5"/>
  <c r="N169" i="5"/>
  <c r="N170" i="5"/>
  <c r="N171" i="5"/>
  <c r="N172" i="5"/>
  <c r="N173" i="5"/>
  <c r="N174" i="5"/>
  <c r="N175" i="5"/>
  <c r="N176" i="5"/>
  <c r="N178" i="5"/>
  <c r="N179" i="5"/>
  <c r="N180" i="5"/>
  <c r="N183" i="5"/>
  <c r="N184" i="5"/>
  <c r="N185" i="5"/>
  <c r="N186" i="5"/>
  <c r="N189" i="5"/>
  <c r="N190" i="5"/>
  <c r="N191" i="5"/>
  <c r="N192" i="5"/>
  <c r="N193" i="5"/>
  <c r="N195" i="5"/>
  <c r="N196" i="5"/>
  <c r="N197" i="5"/>
  <c r="N201" i="5"/>
  <c r="N202" i="5"/>
  <c r="N203" i="5"/>
  <c r="N205" i="5"/>
  <c r="N206" i="5"/>
  <c r="N207" i="5"/>
  <c r="N208" i="5"/>
  <c r="N209" i="5"/>
  <c r="N210" i="5"/>
  <c r="N211" i="5"/>
  <c r="N212" i="5"/>
  <c r="N213" i="5"/>
  <c r="N215" i="5"/>
  <c r="N216" i="5"/>
  <c r="N217" i="5"/>
  <c r="N218" i="5"/>
  <c r="N219" i="5"/>
  <c r="N221" i="5"/>
  <c r="N222" i="5"/>
  <c r="N223" i="5"/>
  <c r="N224" i="5"/>
  <c r="N225" i="5"/>
  <c r="N226" i="5"/>
  <c r="H106" i="5"/>
  <c r="H118" i="5" s="1"/>
  <c r="H125" i="5" s="1"/>
  <c r="H27" i="5"/>
  <c r="H28" i="5" s="1"/>
  <c r="H78" i="5" s="1"/>
  <c r="N63" i="5"/>
  <c r="H100" i="5"/>
  <c r="H181" i="5"/>
  <c r="H198" i="5"/>
  <c r="N198" i="5" s="1"/>
  <c r="H214" i="5"/>
  <c r="N100" i="5" l="1"/>
  <c r="H101" i="5"/>
  <c r="N101" i="5" s="1"/>
  <c r="N188" i="5"/>
  <c r="N199" i="5" s="1"/>
  <c r="H199" i="5"/>
  <c r="N181" i="5"/>
  <c r="H182" i="5"/>
  <c r="H200" i="5" s="1"/>
  <c r="H228" i="5" s="1"/>
  <c r="N177" i="5"/>
  <c r="N214" i="5"/>
  <c r="H102" i="5" l="1"/>
  <c r="H126" i="5" s="1"/>
  <c r="D17" i="9"/>
  <c r="E164" i="5" l="1"/>
  <c r="N164" i="5" s="1"/>
  <c r="L145" i="5"/>
  <c r="L147" i="5"/>
  <c r="L148" i="5"/>
  <c r="L149" i="5"/>
  <c r="L150" i="5"/>
  <c r="L151" i="5"/>
  <c r="L153" i="5"/>
  <c r="L154" i="5"/>
  <c r="L155" i="5"/>
  <c r="L156" i="5"/>
  <c r="L157" i="5"/>
  <c r="L158" i="5"/>
  <c r="L159" i="5"/>
  <c r="L160" i="5"/>
  <c r="L161" i="5"/>
  <c r="L162" i="5"/>
  <c r="L163" i="5"/>
  <c r="L165" i="5"/>
  <c r="L167" i="5"/>
  <c r="L168" i="5"/>
  <c r="L169" i="5"/>
  <c r="L170" i="5"/>
  <c r="L171" i="5"/>
  <c r="L172" i="5"/>
  <c r="L173" i="5"/>
  <c r="L174" i="5"/>
  <c r="L175" i="5"/>
  <c r="L176" i="5"/>
  <c r="L178" i="5"/>
  <c r="L179" i="5"/>
  <c r="L180" i="5"/>
  <c r="L183" i="5"/>
  <c r="L184" i="5"/>
  <c r="L185" i="5"/>
  <c r="L186" i="5"/>
  <c r="L187" i="5"/>
  <c r="L189" i="5"/>
  <c r="L190" i="5"/>
  <c r="L191" i="5"/>
  <c r="L192" i="5"/>
  <c r="L193" i="5"/>
  <c r="L194" i="5"/>
  <c r="L195" i="5"/>
  <c r="L196" i="5"/>
  <c r="L197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5" i="5"/>
  <c r="L216" i="5"/>
  <c r="L217" i="5"/>
  <c r="L218" i="5"/>
  <c r="L219" i="5"/>
  <c r="L221" i="5"/>
  <c r="L222" i="5"/>
  <c r="L223" i="5"/>
  <c r="L224" i="5"/>
  <c r="L225" i="5"/>
  <c r="L226" i="5"/>
  <c r="L144" i="5"/>
  <c r="L143" i="5"/>
  <c r="L142" i="5"/>
  <c r="L140" i="5"/>
  <c r="L100" i="5"/>
  <c r="L99" i="5"/>
  <c r="L97" i="5"/>
  <c r="L90" i="5"/>
  <c r="L91" i="5"/>
  <c r="L87" i="5"/>
  <c r="L86" i="5"/>
  <c r="L82" i="5"/>
  <c r="F78" i="5"/>
  <c r="L75" i="5"/>
  <c r="L74" i="5"/>
  <c r="L69" i="5"/>
  <c r="L62" i="5"/>
  <c r="L59" i="5"/>
  <c r="L52" i="5"/>
  <c r="L48" i="5"/>
  <c r="N44" i="5"/>
  <c r="L43" i="5"/>
  <c r="L42" i="5"/>
  <c r="L40" i="5"/>
  <c r="L38" i="5"/>
  <c r="L37" i="5"/>
  <c r="L35" i="5"/>
  <c r="E33" i="5"/>
  <c r="L31" i="5"/>
  <c r="L29" i="5"/>
  <c r="L26" i="5"/>
  <c r="E27" i="5"/>
  <c r="L24" i="5"/>
  <c r="L22" i="5"/>
  <c r="L16" i="5"/>
  <c r="L10" i="5"/>
  <c r="F214" i="5"/>
  <c r="L214" i="5" s="1"/>
  <c r="F198" i="5"/>
  <c r="L198" i="5" s="1"/>
  <c r="F188" i="5"/>
  <c r="F181" i="5"/>
  <c r="F101" i="5"/>
  <c r="L188" i="5" l="1"/>
  <c r="L199" i="5"/>
  <c r="L181" i="5"/>
  <c r="F182" i="5"/>
  <c r="L177" i="5"/>
  <c r="N33" i="5"/>
  <c r="E54" i="5"/>
  <c r="N54" i="5" s="1"/>
  <c r="N27" i="5"/>
  <c r="E28" i="5"/>
  <c r="E166" i="5"/>
  <c r="F102" i="5"/>
  <c r="F126" i="5" s="1"/>
  <c r="F199" i="5"/>
  <c r="E22" i="10"/>
  <c r="F200" i="5" l="1"/>
  <c r="F228" i="5" s="1"/>
  <c r="N166" i="5"/>
  <c r="N182" i="5" s="1"/>
  <c r="N200" i="5" s="1"/>
  <c r="N228" i="5" s="1"/>
  <c r="E182" i="5"/>
  <c r="E200" i="5" s="1"/>
  <c r="E228" i="5" s="1"/>
  <c r="N28" i="5"/>
  <c r="E78" i="5"/>
  <c r="C17" i="9"/>
  <c r="E102" i="5" l="1"/>
  <c r="N78" i="5"/>
  <c r="G35" i="8"/>
  <c r="G31" i="8"/>
  <c r="G25" i="8"/>
  <c r="G20" i="8"/>
  <c r="G36" i="8" l="1"/>
  <c r="G26" i="8"/>
  <c r="N102" i="5"/>
  <c r="N126" i="5" s="1"/>
  <c r="E126" i="5"/>
  <c r="C177" i="5"/>
  <c r="C164" i="5"/>
  <c r="L164" i="5" s="1"/>
  <c r="C146" i="5"/>
  <c r="C152" i="5" l="1"/>
  <c r="L152" i="5" s="1"/>
  <c r="L146" i="5"/>
  <c r="C166" i="5"/>
  <c r="L166" i="5" s="1"/>
  <c r="C101" i="5"/>
  <c r="L101" i="5" s="1"/>
  <c r="C77" i="5"/>
  <c r="L77" i="5" s="1"/>
  <c r="C63" i="5"/>
  <c r="L63" i="5" s="1"/>
  <c r="C53" i="5"/>
  <c r="L53" i="5" s="1"/>
  <c r="C47" i="5"/>
  <c r="L47" i="5" s="1"/>
  <c r="C44" i="5"/>
  <c r="L44" i="5" s="1"/>
  <c r="C36" i="5"/>
  <c r="L36" i="5" s="1"/>
  <c r="C33" i="5"/>
  <c r="L33" i="5" s="1"/>
  <c r="C27" i="5"/>
  <c r="L27" i="5" s="1"/>
  <c r="C23" i="5"/>
  <c r="L23" i="5" s="1"/>
  <c r="L182" i="5" l="1"/>
  <c r="L200" i="5" s="1"/>
  <c r="L228" i="5" s="1"/>
  <c r="C28" i="5"/>
  <c r="L28" i="5" s="1"/>
  <c r="C182" i="5"/>
  <c r="C54" i="5"/>
  <c r="L54" i="5" s="1"/>
  <c r="C78" i="5" l="1"/>
  <c r="L78" i="5" s="1"/>
  <c r="C200" i="5"/>
  <c r="C102" i="5" l="1"/>
  <c r="L102" i="5" s="1"/>
  <c r="L126" i="5" s="1"/>
  <c r="C228" i="5"/>
  <c r="C126" i="5" l="1"/>
</calcChain>
</file>

<file path=xl/sharedStrings.xml><?xml version="1.0" encoding="utf-8"?>
<sst xmlns="http://schemas.openxmlformats.org/spreadsheetml/2006/main" count="739" uniqueCount="676">
  <si>
    <t>Megnevezés</t>
  </si>
  <si>
    <t>B1</t>
  </si>
  <si>
    <t>Működési célú támogatások államháztartáson belülről</t>
  </si>
  <si>
    <t>B2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</si>
  <si>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</si>
  <si>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</si>
  <si>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</si>
  <si>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</si>
  <si>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</si>
  <si>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</si>
  <si>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</si>
  <si>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B7</t>
  </si>
  <si>
    <t>B8</t>
  </si>
  <si>
    <t>K1</t>
  </si>
  <si>
    <t>Személyi juttatások</t>
  </si>
  <si>
    <t>K2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</si>
  <si>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</si>
  <si>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</si>
  <si>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</si>
  <si>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</si>
  <si>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</si>
  <si>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</si>
  <si>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</si>
  <si>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</si>
  <si>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</si>
  <si>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</si>
  <si>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</si>
  <si>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K9</t>
  </si>
  <si>
    <t>ÖNKORMÁNYZATI ELŐIRÁNYZATOK</t>
  </si>
  <si>
    <t>MINDÖSSZESEN:</t>
  </si>
  <si>
    <t>Rovat megnevezése</t>
  </si>
  <si>
    <t>Rovat-szám</t>
  </si>
  <si>
    <t>Likviditási célú hitelek, kölcsönök felvétele pénzügyi vállalkozástól</t>
  </si>
  <si>
    <t>Forgatási célú belföldi értékpapírok kibocsátása</t>
  </si>
  <si>
    <t>Befektetési célú belföldi értékpapírok kibocsátása</t>
  </si>
  <si>
    <t>ÖSSZESEN:</t>
  </si>
  <si>
    <t>Forgatási célú belföldi értékpapírok beváltása, értékesítése</t>
  </si>
  <si>
    <t>kötelező feladatok</t>
  </si>
  <si>
    <t>önként vállalt feladatok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</si>
  <si>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</si>
  <si>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</si>
  <si>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</si>
  <si>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</si>
  <si>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</si>
  <si>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</si>
  <si>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</si>
  <si>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</si>
  <si>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</si>
  <si>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</si>
  <si>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</si>
  <si>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</si>
  <si>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</si>
  <si>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</si>
  <si>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</si>
  <si>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</si>
  <si>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</si>
  <si>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</si>
  <si>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</si>
  <si>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</si>
  <si>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</si>
  <si>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</si>
  <si>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</si>
  <si>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</si>
  <si>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</si>
  <si>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</si>
  <si>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</si>
  <si>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</si>
  <si>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</si>
  <si>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</si>
  <si>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</si>
  <si>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</si>
  <si>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</si>
  <si>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</si>
  <si>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</si>
  <si>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</si>
  <si>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</si>
  <si>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</si>
  <si>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</si>
  <si>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</si>
  <si>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</si>
  <si>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</si>
  <si>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</si>
  <si>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</si>
  <si>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</si>
  <si>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</si>
  <si>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</si>
  <si>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</si>
  <si>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</si>
  <si>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</si>
  <si>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</si>
  <si>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</si>
  <si>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</si>
  <si>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</si>
  <si>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</si>
  <si>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</si>
  <si>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</si>
  <si>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</si>
  <si>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</si>
  <si>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</si>
  <si>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</si>
  <si>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</si>
  <si>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</si>
  <si>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</si>
  <si>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</si>
  <si>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</si>
  <si>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</si>
  <si>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</si>
  <si>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</si>
  <si>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</si>
  <si>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</si>
  <si>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</si>
  <si>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</si>
  <si>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</si>
  <si>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</si>
  <si>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</si>
  <si>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</si>
  <si>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</si>
  <si>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</si>
  <si>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</si>
  <si>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</si>
  <si>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</si>
  <si>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</si>
  <si>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</si>
  <si>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</si>
  <si>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</si>
  <si>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</si>
  <si>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</si>
  <si>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</si>
  <si>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</si>
  <si>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</si>
  <si>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</si>
  <si>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</si>
  <si>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</si>
  <si>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</si>
  <si>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</si>
  <si>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</si>
  <si>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</si>
  <si>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</si>
  <si>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</si>
  <si>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</si>
  <si>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</si>
  <si>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</si>
  <si>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</si>
  <si>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</si>
  <si>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</si>
  <si>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</si>
  <si>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</si>
  <si>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</si>
  <si>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</si>
  <si>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</si>
  <si>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</si>
  <si>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</si>
  <si>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</si>
  <si>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</si>
  <si>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</si>
  <si>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</si>
  <si>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</si>
  <si>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</si>
  <si>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</si>
  <si>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</si>
  <si>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</si>
  <si>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</si>
  <si>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</si>
  <si>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</si>
  <si>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</si>
  <si>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</si>
  <si>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</si>
  <si>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</si>
  <si>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</si>
  <si>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</si>
  <si>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</si>
  <si>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</si>
  <si>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</si>
  <si>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</si>
  <si>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</si>
  <si>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</si>
  <si>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</si>
  <si>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</si>
  <si>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</si>
  <si>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</si>
  <si>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</si>
  <si>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</si>
  <si>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</si>
  <si>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</si>
  <si>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</si>
  <si>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</si>
  <si>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</si>
  <si>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</si>
  <si>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</si>
  <si>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</si>
  <si>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</si>
  <si>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</si>
  <si>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</si>
  <si>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</si>
  <si>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</si>
  <si>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</si>
  <si>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</si>
  <si>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</si>
  <si>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</si>
  <si>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</si>
  <si>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</si>
  <si>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</si>
  <si>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</si>
  <si>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</si>
  <si>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</si>
  <si>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</si>
  <si>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</si>
  <si>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</si>
  <si>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</si>
  <si>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</si>
  <si>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</si>
  <si>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</si>
  <si>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</si>
  <si>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</si>
  <si>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</si>
  <si>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</si>
  <si>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</si>
  <si>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</si>
  <si>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</si>
  <si>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</si>
  <si>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</si>
  <si>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</si>
  <si>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</si>
  <si>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</si>
  <si>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</si>
  <si>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</si>
  <si>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</si>
  <si>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</si>
  <si>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</si>
  <si>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</si>
  <si>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</si>
  <si>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</si>
  <si>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</si>
  <si>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</si>
  <si>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</si>
  <si>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</si>
  <si>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</si>
  <si>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</si>
  <si>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</si>
  <si>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</si>
  <si>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</si>
  <si>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</si>
  <si>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</si>
  <si>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</si>
  <si>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</si>
  <si>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</si>
  <si>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</si>
  <si>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</si>
  <si>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</si>
  <si>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</si>
  <si>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</si>
  <si>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</si>
  <si>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</si>
  <si>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</si>
  <si>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</si>
  <si>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</si>
  <si>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</si>
  <si>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</si>
  <si>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</si>
  <si>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</si>
  <si>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</si>
  <si>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</si>
  <si>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</si>
  <si>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</si>
  <si>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</si>
  <si>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</si>
  <si>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</si>
  <si>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</si>
  <si>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</si>
  <si>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</si>
  <si>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</si>
  <si>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</si>
  <si>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</si>
  <si>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</si>
  <si>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</si>
  <si>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</si>
  <si>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</si>
  <si>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</si>
  <si>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</si>
  <si>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</si>
  <si>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</si>
  <si>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</si>
  <si>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</si>
  <si>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</si>
  <si>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</si>
  <si>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</si>
  <si>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</si>
  <si>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</si>
  <si>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</si>
  <si>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</si>
  <si>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</si>
  <si>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</si>
  <si>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</si>
  <si>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</si>
  <si>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</si>
  <si>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</si>
  <si>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</si>
  <si>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</si>
  <si>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</si>
  <si>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</si>
  <si>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</si>
  <si>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</si>
  <si>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</si>
  <si>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</si>
  <si>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</si>
  <si>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</si>
  <si>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</si>
  <si>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</si>
  <si>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</si>
  <si>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</si>
  <si>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</si>
  <si>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</si>
  <si>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</si>
  <si>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</si>
  <si>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</si>
  <si>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</si>
  <si>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</si>
  <si>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</si>
  <si>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</si>
  <si>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</si>
  <si>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</si>
  <si>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</si>
  <si>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</si>
  <si>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</si>
  <si>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</si>
  <si>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</si>
  <si>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</si>
  <si>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</si>
  <si>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</si>
  <si>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</si>
  <si>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</si>
  <si>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</si>
  <si>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</si>
  <si>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</si>
  <si>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</si>
  <si>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</si>
  <si>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</si>
  <si>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</si>
  <si>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</si>
  <si>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</si>
  <si>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</si>
  <si>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</si>
  <si>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</si>
  <si>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</si>
  <si>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</si>
  <si>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</si>
  <si>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</si>
  <si>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</si>
  <si>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</si>
  <si>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</si>
  <si>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</si>
  <si>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</si>
  <si>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</si>
  <si>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</si>
  <si>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</si>
  <si>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</si>
  <si>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</si>
  <si>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</si>
  <si>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</si>
  <si>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</si>
  <si>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</si>
  <si>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</si>
  <si>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</si>
  <si>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</si>
  <si>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</si>
  <si>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</si>
  <si>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</si>
  <si>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</si>
  <si>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</si>
  <si>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</si>
  <si>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</si>
  <si>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</si>
  <si>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</si>
  <si>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</si>
  <si>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</si>
  <si>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</si>
  <si>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</si>
  <si>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</si>
  <si>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</si>
  <si>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</si>
  <si>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</si>
  <si>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</si>
  <si>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</si>
  <si>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</si>
  <si>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</si>
  <si>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</si>
  <si>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</si>
  <si>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</si>
  <si>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</si>
  <si>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</si>
  <si>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</si>
  <si>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</si>
  <si>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</si>
  <si>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</si>
  <si>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</si>
  <si>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</si>
  <si>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</si>
  <si>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</si>
  <si>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</si>
  <si>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</si>
  <si>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</si>
  <si>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</si>
  <si>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</si>
  <si>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</si>
  <si>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</si>
  <si>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</si>
  <si>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</si>
  <si>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</si>
  <si>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</si>
  <si>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</si>
  <si>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</si>
  <si>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</si>
  <si>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</si>
  <si>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</si>
  <si>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</si>
  <si>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</si>
  <si>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Költségvetési engedélyezett létszámkeret:</t>
  </si>
  <si>
    <t>Részmunkaidős közalkalmazott - 6 órás:</t>
  </si>
  <si>
    <t>1 fő</t>
  </si>
  <si>
    <t>Munkaadót terhelő járulékok és szoc.hjár adó</t>
  </si>
  <si>
    <t>Rovatszám</t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</si>
  <si>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</si>
  <si>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</si>
  <si>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</si>
  <si>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</si>
  <si>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</si>
  <si>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</si>
  <si>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</si>
  <si>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</si>
  <si>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</si>
  <si>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</si>
  <si>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</si>
  <si>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>Általános tartalékok</t>
  </si>
  <si>
    <t>Céltartalékok-</t>
  </si>
  <si>
    <t xml:space="preserve">     ZSENNYE KÖZSÉG ÖNKORMÁNYZATA</t>
  </si>
  <si>
    <t>Eredeti előirányzat</t>
  </si>
  <si>
    <t>Helyi adók</t>
  </si>
  <si>
    <t>Bérleti díj</t>
  </si>
  <si>
    <t>Kamatbevétel</t>
  </si>
  <si>
    <t>Saját bevételek:</t>
  </si>
  <si>
    <t xml:space="preserve">államigazg.feladatok </t>
  </si>
  <si>
    <t xml:space="preserve">          ÖSSZESEN</t>
  </si>
  <si>
    <t>eredeti előirány-zat</t>
  </si>
  <si>
    <t>EREDETI ELŐIRÁNYZAT</t>
  </si>
  <si>
    <t>eredeti előiránzyat</t>
  </si>
  <si>
    <t>módosí-tott előirány-zat</t>
  </si>
  <si>
    <t>módosí-tott elői-  rányzat</t>
  </si>
  <si>
    <t>MÓDOSÍTOTT ELŐIRÁNYZAT</t>
  </si>
  <si>
    <t>módosított előirányzat</t>
  </si>
  <si>
    <t>Kötelező, önként vállalt és államigazgatási feladatok</t>
  </si>
  <si>
    <t xml:space="preserve">     Stabilitási törvényből eredő saját bevételek</t>
  </si>
  <si>
    <t>Módosított előirányzat</t>
  </si>
  <si>
    <t>Teljesítés</t>
  </si>
  <si>
    <t xml:space="preserve">Zsennye község Önkormányzata </t>
  </si>
  <si>
    <t>Foglalkoztatotti létszám</t>
  </si>
  <si>
    <t>Kommunális dolgozó:</t>
  </si>
  <si>
    <t xml:space="preserve"> költségvetési egyenleg működési és felhalmozási cél szerinti bontásban</t>
  </si>
  <si>
    <t>teljesítés</t>
  </si>
  <si>
    <t>K/3        Halasztott eredményszemléletű bevételek</t>
  </si>
  <si>
    <t>K/2        Költségek, ráfordítások passzív időbeli elhatárolása</t>
  </si>
  <si>
    <t>K/1        Eredményszemléletű bevételek passzív időbeli elhatárolása</t>
  </si>
  <si>
    <t>J)        KINCSTÁRI SZÁMLAVEZETÉSSEL KAPCSOLATOS ELSZÁMOLÁSOK</t>
  </si>
  <si>
    <t>I)        EGYÉB SAJÁTOS FORRÁSOLDALI ELSZÁMOLÁSOK</t>
  </si>
  <si>
    <t xml:space="preserve">H)        KÖTELEZETTSÉGEK </t>
  </si>
  <si>
    <t>H/III/7        Munkáltató által korengedményes nyugdíjhoz megfizetett hozzájárulás elszámolása</t>
  </si>
  <si>
    <t>H/III/6        Nem társadalombiztosítás pénzügyi alapjait terhelő kifizetett ellátások megtérítésének elszámolása</t>
  </si>
  <si>
    <t>H/III/5        Vagyonkezelésbe vett eszközökkel kapcsolatos visszapótlási kötelezettség elszámolása</t>
  </si>
  <si>
    <t>H/III/4        Forgótőke elszámolása (Kincstár)</t>
  </si>
  <si>
    <t>H/III/3        Más szervezetet megillető bevételek elszámolása</t>
  </si>
  <si>
    <t>H/III/2        Továbbadási célból folyósított támogatások, ellátások elszámolása</t>
  </si>
  <si>
    <t>H/III/1        Kapott előlegek</t>
  </si>
  <si>
    <t xml:space="preserve">H/II        Költségvetési évet követően esedékes kötelezettségek </t>
  </si>
  <si>
    <t xml:space="preserve">H/I        Költségvetési évben esedékes kötelezettségek </t>
  </si>
  <si>
    <t>G/VI        Mérleg szerinti eredmény</t>
  </si>
  <si>
    <t>G/V        Eszközök értékhelyesbítésének forrása</t>
  </si>
  <si>
    <t>G/IV        Felhalmozott eredmény</t>
  </si>
  <si>
    <t>G/III        Egyéb eszközök induláskori értéke és változásai</t>
  </si>
  <si>
    <t>G/II        Nemzeti vagyon változásai</t>
  </si>
  <si>
    <t>G/I        Nemzeti vagyon induláskori értéke</t>
  </si>
  <si>
    <t>FORRÁSOK</t>
  </si>
  <si>
    <t xml:space="preserve">ESZKÖZÖK ÖSSZESEN </t>
  </si>
  <si>
    <t>F/3        Halasztott ráfordítások</t>
  </si>
  <si>
    <t>F/2        Költségek, ráfordítások aktív időbeli elhatárolása</t>
  </si>
  <si>
    <t>F/1        Eredményszemléletű bevételek aktív időbeli elhatárolása</t>
  </si>
  <si>
    <t>E)        EGYÉB SAJÁTOS ESZKÖZOLDALI ELSZÁMOLÁSOK</t>
  </si>
  <si>
    <t xml:space="preserve">D/III        Követelés jellegű sajátos elszámolások </t>
  </si>
  <si>
    <t>D/III/7        Folyósított, megelőlegezett társadalombiztosítási és családtámogatási ellátások elszámolása</t>
  </si>
  <si>
    <t>D/III/6        Nem társadalombiztosítás pénzügyi alapjait terhelő kifizetett ellátások megtérítésének elszámolása</t>
  </si>
  <si>
    <t>D/III/5        Vagyonkezelésbe adott eszközökkel kapcsolatos visszapótlási követelés elszámolása</t>
  </si>
  <si>
    <t>D/III/4        Forgótőke elszámolása</t>
  </si>
  <si>
    <t>D/III/3        Más által beszedett bevételek elszámolása</t>
  </si>
  <si>
    <t>D/III/2        Továbbadási célból folyósított támogatások, ellátások elszámolása</t>
  </si>
  <si>
    <t xml:space="preserve">D/III/1        Adott előlegek </t>
  </si>
  <si>
    <t xml:space="preserve">D/II        Költségvetési évet követően esedékes követelések </t>
  </si>
  <si>
    <t xml:space="preserve">C)        PÉNZESZKÖZÖK </t>
  </si>
  <si>
    <t>C/V        Idegen pénzeszközök</t>
  </si>
  <si>
    <t>C/IV        Devizaszámlák</t>
  </si>
  <si>
    <t>C/III        Forintszámlák</t>
  </si>
  <si>
    <t>C/II        Pénztárak, csekkek, betétkönyvek</t>
  </si>
  <si>
    <t>C/I        Hosszú lejáratú betétek</t>
  </si>
  <si>
    <t xml:space="preserve">B/II        Értékpapírok </t>
  </si>
  <si>
    <t xml:space="preserve">A)        NEMZETI VAGYONBA TARTOZÓ BEFEKTETETT ESZKÖZÖK </t>
  </si>
  <si>
    <t>A/IV/2        Koncesszióba, vagyonkezelésbe adott eszközök értékhelyesbítése</t>
  </si>
  <si>
    <t>A/IV/1        Koncesszióba, vagyonkezelésbe adott eszközök</t>
  </si>
  <si>
    <t xml:space="preserve">A/III        Befektetett pénzügyi eszközök </t>
  </si>
  <si>
    <t>A/III/3        Befektetett pénzügyi eszközök értékhelyesbítése</t>
  </si>
  <si>
    <t xml:space="preserve">A/III/2        Tartós hitelviszonyt megtestesítő értékpapírok </t>
  </si>
  <si>
    <t xml:space="preserve">A/III/1        Tartós részesedések </t>
  </si>
  <si>
    <t xml:space="preserve">A/II        Tárgyi eszközök </t>
  </si>
  <si>
    <t>A/II/5        Tárgyi eszközök értékhelyesbítése</t>
  </si>
  <si>
    <t>A/II/4        Beruházások, felújítások</t>
  </si>
  <si>
    <t>A/II/3        Tenyészállatok</t>
  </si>
  <si>
    <t>A/II/2        Gépek, berendezések, felszerelések, járművek</t>
  </si>
  <si>
    <t>A/II/1        Ingatlanok és a kapcsolódó vagyoni értékű jogok</t>
  </si>
  <si>
    <t xml:space="preserve">A/I        Immateriális javak </t>
  </si>
  <si>
    <t>A/I/3        Immateriális javak értékhelyesbítése</t>
  </si>
  <si>
    <t>A/I/2        Szellemi termékek</t>
  </si>
  <si>
    <t>A/I/1        Vagyoni értékű jogok</t>
  </si>
  <si>
    <t>B)        PÉNZÜGYI MŰVELETEK EREDMÉNYE (=VIII-IX) (34=28-33)</t>
  </si>
  <si>
    <t>IX        Pénzügyi műveletek ráfordításai (=19+20+21) (33=29+...+31)</t>
  </si>
  <si>
    <t>21a        - ebből: árfolyamveszteség</t>
  </si>
  <si>
    <t>21        Pénzügyi műveletek egyéb ráfordításai (&gt;=21a) (31&gt;=32)</t>
  </si>
  <si>
    <t>20        Részesedések, értékpapírok, pénzeszközök értékvesztése</t>
  </si>
  <si>
    <t>19        Fizetendő kamatok és kamatjellegű ráfordítások</t>
  </si>
  <si>
    <t>VIII        Pénzügyi műveletek eredményszemléletű bevételei (=16+17+18) (28=24+...+26)</t>
  </si>
  <si>
    <t>18a        - ebből: árfolyamnyereség</t>
  </si>
  <si>
    <t>18        Pénzügyi műveletek egyéb eredményszemléletű bevételei (&gt;=18a) (26&gt;=27)</t>
  </si>
  <si>
    <t>17        Kapott (járó) kamatok és kamatjellegű eredményszemléletű bevételek</t>
  </si>
  <si>
    <t>16        Kapott (járó) osztalék és részesedés</t>
  </si>
  <si>
    <t>A) TEVÉKENYSÉGEK EREDMÉNYE (=I±II+III-IV-V-VI-VII) (23=04±07+11-(16+20+21+22))</t>
  </si>
  <si>
    <t>VII        Egyéb ráfordítások</t>
  </si>
  <si>
    <t>VI        Értékcsökkenési leírás</t>
  </si>
  <si>
    <t>V        Személyi jellegű ráfordítások (=13+14+15) (20=17+...+19)</t>
  </si>
  <si>
    <t>15        Bérjárulékok</t>
  </si>
  <si>
    <t>14        Személyi jellegű egyéb kifizetések</t>
  </si>
  <si>
    <t>13        Bérköltség</t>
  </si>
  <si>
    <t>IV        Anyagjellegű ráfordítások (=09+10+11+12) (16=12+...+15)</t>
  </si>
  <si>
    <t>12        Eladott (közvetített) szolgáltatások értéke</t>
  </si>
  <si>
    <t>11        Eladott áruk beszerzési értéke</t>
  </si>
  <si>
    <t>10        Igénybe vett szolgáltatások értéke</t>
  </si>
  <si>
    <t>09        Anyagköltség</t>
  </si>
  <si>
    <t>III        Egyéb eredményszemléletű bevételek (=06+07+08) (11=08+09+10)</t>
  </si>
  <si>
    <t>08        Különféle egyéb eredményszemléletű bevételek</t>
  </si>
  <si>
    <t>07        Egyéb működési célú támogatások eredményszemléletű bevételei</t>
  </si>
  <si>
    <t>06        Központi működési célú támogatások eredményszemléletű bevételei</t>
  </si>
  <si>
    <t>II        Aktivált saját teljesítmények értéke (=±04+05) (07=±05+06)</t>
  </si>
  <si>
    <t>05        Saját előállítású eszközök aktivált értéke</t>
  </si>
  <si>
    <t>04        Saját termelésű készletek állományváltozása</t>
  </si>
  <si>
    <t>I        Tevékenység nettó eredményszemléletű bevétele (=01+02+03) (04=01+02+03)</t>
  </si>
  <si>
    <t>03        Tevékenység egyéb nettó eredményszemléletű bevételei</t>
  </si>
  <si>
    <t>02        Eszközök és szolgáltatások értékesítése nettó eredményszemléletű bevételei</t>
  </si>
  <si>
    <t>01        Közhatalmi eredményszemléletű bevételek</t>
  </si>
  <si>
    <t>Módosítások</t>
  </si>
  <si>
    <t>ÖNKORMÁNYZAT</t>
  </si>
  <si>
    <t>ESZKÖZÖK</t>
  </si>
  <si>
    <t>A/IV        Koncesszióba, vagyonkezelésbe adott eszközök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</si>
  <si>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</si>
  <si>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</si>
  <si>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</si>
  <si>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</si>
  <si>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</si>
  <si>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</t>
  </si>
  <si>
    <t>B/II/1        Nem tartós részesedések</t>
  </si>
  <si>
    <t xml:space="preserve">B/II/2        Forgatási célú hitelviszonyt megtestesítő értékpapírok 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</si>
  <si>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</si>
  <si>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</si>
  <si>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</si>
  <si>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</si>
  <si>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</si>
  <si>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B)        NEMZETI VAGYONBA TARTOZÓ FORGÓESZKÖZÖK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</si>
  <si>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</si>
  <si>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</si>
  <si>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</si>
  <si>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</si>
  <si>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</si>
  <si>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</si>
  <si>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</si>
  <si>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</si>
  <si>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</si>
  <si>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</si>
  <si>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D/II/2        Költségvetési évet követően esedékes követelések felhalmozási célú támogatások bevételeire államháztartáson belülről 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</si>
  <si>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</si>
  <si>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</si>
  <si>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</si>
  <si>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 xml:space="preserve">D/II/6        Költségvetési évet követően esedékes követelések működési célú átvett pénzeszközre </t>
  </si>
  <si>
    <t xml:space="preserve">D/II/7        Költségvetési évet követően esedékes követelések felhalmozási célú átvett pénzeszközre </t>
  </si>
  <si>
    <t xml:space="preserve">D/II/8        Költségvetési évet követően esedékes követelések finanszírozási bevételekre 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</si>
  <si>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</si>
  <si>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</si>
  <si>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</si>
  <si>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</si>
  <si>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</si>
  <si>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 xml:space="preserve">D)        KÖVETELÉSEK </t>
  </si>
  <si>
    <t>F)        AKTÍV IDŐBELI ELHATÁROLÁSOK</t>
  </si>
  <si>
    <t xml:space="preserve">G)        SAJÁT TŐKE 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</si>
  <si>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</si>
  <si>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</si>
  <si>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</si>
  <si>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</si>
  <si>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 xml:space="preserve">H/I/5        Költségvetési évben esedékes kötelezettségek egyéb működési célú kiadásokra </t>
  </si>
  <si>
    <t>H/I/6        Költségvetési évben esedékes kötelezettségek beruházásokra</t>
  </si>
  <si>
    <t>H/I/7        Költségvetési évben esedékes kötelezettségek felújításokra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</si>
  <si>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</si>
  <si>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</si>
  <si>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</si>
  <si>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</si>
  <si>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</si>
  <si>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</si>
  <si>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 xml:space="preserve">H/II/5        Költségvetési évet követően esedékes kötelezettségek egyéb működési célú kiadásokra </t>
  </si>
  <si>
    <t>H/II/6        Költségvetési évet követően esedékes kötelezettségek beruházásokra</t>
  </si>
  <si>
    <t>H/II/7        Költségvetési évet követően esedékes kötelezettségek felújításokra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</si>
  <si>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</si>
  <si>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</si>
  <si>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H/III        Kötelezettség jellegű sajátos elszámolások </t>
  </si>
  <si>
    <t>K)        PASSZÍV IDŐBELI ELHATÁROLÁSOK</t>
  </si>
  <si>
    <t xml:space="preserve">FORRÁSOK ÖSSZESEN </t>
  </si>
  <si>
    <t>Önkormányzat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</si>
  <si>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</si>
  <si>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</si>
  <si>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</si>
  <si>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</si>
  <si>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</si>
  <si>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</si>
  <si>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</si>
  <si>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</si>
  <si>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</si>
  <si>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</si>
  <si>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</si>
  <si>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</si>
  <si>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</si>
  <si>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</si>
  <si>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</si>
  <si>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</si>
  <si>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</si>
  <si>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</si>
  <si>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</si>
  <si>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Ebből irányító szerv által elvonásra kerül</t>
  </si>
  <si>
    <t>2.melléklet</t>
  </si>
  <si>
    <t>3.melléklet</t>
  </si>
  <si>
    <t>5.melléklet</t>
  </si>
  <si>
    <t>1. melléklet</t>
  </si>
  <si>
    <t>4. melléklet</t>
  </si>
  <si>
    <t>6.melléklet</t>
  </si>
  <si>
    <t>7.melléklet</t>
  </si>
  <si>
    <t xml:space="preserve">                                          8. melléklet</t>
  </si>
  <si>
    <t>Működési célú költségvetési támog.és kieg.támog.</t>
  </si>
  <si>
    <t>Teljes munkaidős közalkalmazott</t>
  </si>
  <si>
    <t>Közfoglalkozottak 2015. évi átlagos statisztikai állományi létszáma:</t>
  </si>
  <si>
    <t>2 fő</t>
  </si>
  <si>
    <t>4  fő</t>
  </si>
  <si>
    <t xml:space="preserve">                                                    Zsennye község Önkormányzata 2016. évi zárszámadása</t>
  </si>
  <si>
    <t>Kiadások (Ft)</t>
  </si>
  <si>
    <t>Bevételek (Ft)</t>
  </si>
  <si>
    <t>Elszámolásból származó bevételek</t>
  </si>
  <si>
    <t>módosíott előirány-zat</t>
  </si>
  <si>
    <t>módosíott előirányat</t>
  </si>
  <si>
    <t>eredeti előirányzat</t>
  </si>
  <si>
    <t xml:space="preserve">    2016. évi zárszámadása</t>
  </si>
  <si>
    <t xml:space="preserve">                                  Zsennye község Önkormányzata 2016. évi zárszámadása</t>
  </si>
  <si>
    <t xml:space="preserve"> Ft-ban</t>
  </si>
  <si>
    <t xml:space="preserve">       2016. évi zárszámadása</t>
  </si>
  <si>
    <t>Zsennye község Önkormányzata 2016. évi zárszámadása</t>
  </si>
  <si>
    <t>A helyi önkormányzat maradvány kimutatása (Ft)</t>
  </si>
  <si>
    <t>A helyi önkormányzat eredménykimutatása (Ft)</t>
  </si>
  <si>
    <t>Előző időszak (2015. év)</t>
  </si>
  <si>
    <t>Tárgyi időszak (2016. év)</t>
  </si>
  <si>
    <t>C)        MÉRLEG SZERINTI EREDMÉNY (=±C±D) (41=±35±40)</t>
  </si>
  <si>
    <t>A helyi önkormányzat mérlege (Ft)</t>
  </si>
  <si>
    <t>Általános- és céltartalékok    ( Ft)</t>
  </si>
  <si>
    <t>TELJESÍTÉS</t>
  </si>
  <si>
    <r>
      <t xml:space="preserve">                                                          </t>
    </r>
    <r>
      <rPr>
        <b/>
        <sz val="10"/>
        <rFont val="Arial"/>
        <family val="2"/>
        <charset val="238"/>
      </rPr>
      <t>a 3/2017.(V. 25.) önkormányzati rendelethez</t>
    </r>
  </si>
  <si>
    <t xml:space="preserve">          a3/2017.(V. 25.)  önkormányzati rendelethez</t>
  </si>
  <si>
    <t>a 3/2017.(V. 25.) önkormányzati rendelethez</t>
  </si>
  <si>
    <r>
      <t xml:space="preserve">          a </t>
    </r>
    <r>
      <rPr>
        <b/>
        <sz val="10"/>
        <rFont val="Arial"/>
        <family val="2"/>
        <charset val="238"/>
      </rPr>
      <t>3/2017. (V. 25.) önkormányzati rendelethez</t>
    </r>
  </si>
  <si>
    <r>
      <t xml:space="preserve">                                                   a </t>
    </r>
    <r>
      <rPr>
        <b/>
        <sz val="10"/>
        <rFont val="Arial"/>
        <family val="2"/>
        <charset val="238"/>
      </rPr>
      <t>3/2017. (V. 25.) önkormányzati rendelethez</t>
    </r>
  </si>
  <si>
    <r>
      <t xml:space="preserve">             a </t>
    </r>
    <r>
      <rPr>
        <b/>
        <sz val="10"/>
        <rFont val="Arial"/>
        <family val="2"/>
        <charset val="238"/>
      </rPr>
      <t>3/2017. (V. 25.) önkormányzati rendelethez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</si>
</sst>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#########"/>
    <numFmt numFmtId="165" formatCode="0__"/>
  </numFmts>
  <fonts count="3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3" fillId="0" borderId="0"/>
    <xf numFmtId="0" fontId="2" fillId="0" borderId="0"/>
  </cellStyleXfs>
  <cellXfs count="225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0" xfId="0" applyFont="1"/>
    <xf numFmtId="0" fontId="6" fillId="0" borderId="0" xfId="0" applyFont="1"/>
    <xf numFmtId="0" fontId="0" fillId="0" borderId="20" xfId="0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21" xfId="0" applyBorder="1"/>
    <xf numFmtId="0" fontId="0" fillId="0" borderId="16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5" fillId="0" borderId="0" xfId="0" applyFont="1"/>
    <xf numFmtId="0" fontId="9" fillId="0" borderId="0" xfId="0" applyFont="1"/>
    <xf numFmtId="0" fontId="14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9" fillId="0" borderId="10" xfId="0" applyFont="1" applyBorder="1"/>
    <xf numFmtId="0" fontId="0" fillId="0" borderId="10" xfId="0" applyBorder="1"/>
    <xf numFmtId="0" fontId="10" fillId="0" borderId="10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0" fillId="0" borderId="26" xfId="0" applyBorder="1"/>
    <xf numFmtId="0" fontId="5" fillId="0" borderId="27" xfId="0" applyFont="1" applyBorder="1"/>
    <xf numFmtId="0" fontId="0" fillId="0" borderId="28" xfId="0" applyBorder="1"/>
    <xf numFmtId="0" fontId="0" fillId="0" borderId="29" xfId="0" applyBorder="1"/>
    <xf numFmtId="0" fontId="0" fillId="0" borderId="8" xfId="0" applyBorder="1"/>
    <xf numFmtId="0" fontId="0" fillId="0" borderId="15" xfId="0" applyBorder="1"/>
    <xf numFmtId="0" fontId="0" fillId="0" borderId="32" xfId="0" applyBorder="1"/>
    <xf numFmtId="0" fontId="0" fillId="0" borderId="33" xfId="0" applyBorder="1"/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6" fillId="0" borderId="25" xfId="0" applyFont="1" applyBorder="1"/>
    <xf numFmtId="0" fontId="13" fillId="0" borderId="0" xfId="0" applyFont="1"/>
    <xf numFmtId="0" fontId="15" fillId="0" borderId="10" xfId="0" applyFont="1" applyFill="1" applyBorder="1" applyAlignment="1">
      <alignment vertical="center"/>
    </xf>
    <xf numFmtId="0" fontId="15" fillId="0" borderId="10" xfId="0" applyNumberFormat="1" applyFont="1" applyFill="1" applyBorder="1" applyAlignment="1">
      <alignment vertical="center"/>
    </xf>
    <xf numFmtId="164" fontId="15" fillId="0" borderId="10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164" fontId="14" fillId="0" borderId="10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64" fontId="19" fillId="0" borderId="10" xfId="0" applyNumberFormat="1" applyFont="1" applyFill="1" applyBorder="1" applyAlignment="1">
      <alignment vertical="center"/>
    </xf>
    <xf numFmtId="0" fontId="15" fillId="2" borderId="10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21" fillId="3" borderId="10" xfId="0" applyFont="1" applyFill="1" applyBorder="1"/>
    <xf numFmtId="165" fontId="15" fillId="0" borderId="10" xfId="0" applyNumberFormat="1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left" vertical="center"/>
    </xf>
    <xf numFmtId="0" fontId="20" fillId="4" borderId="10" xfId="0" applyFont="1" applyFill="1" applyBorder="1" applyAlignment="1">
      <alignment horizontal="left" vertical="center"/>
    </xf>
    <xf numFmtId="164" fontId="20" fillId="4" borderId="10" xfId="0" applyNumberFormat="1" applyFont="1" applyFill="1" applyBorder="1" applyAlignment="1">
      <alignment vertical="center"/>
    </xf>
    <xf numFmtId="0" fontId="17" fillId="0" borderId="1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/>
    </xf>
    <xf numFmtId="0" fontId="22" fillId="4" borderId="10" xfId="0" applyFont="1" applyFill="1" applyBorder="1" applyAlignment="1">
      <alignment horizontal="left" vertical="center"/>
    </xf>
    <xf numFmtId="0" fontId="20" fillId="4" borderId="10" xfId="0" applyFont="1" applyFill="1" applyBorder="1" applyAlignment="1">
      <alignment horizontal="left" vertical="center" wrapText="1"/>
    </xf>
    <xf numFmtId="0" fontId="20" fillId="5" borderId="10" xfId="0" applyFont="1" applyFill="1" applyBorder="1"/>
    <xf numFmtId="0" fontId="23" fillId="5" borderId="10" xfId="0" applyFont="1" applyFill="1" applyBorder="1"/>
    <xf numFmtId="0" fontId="1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4" fillId="0" borderId="10" xfId="0" applyFont="1" applyFill="1" applyBorder="1" applyAlignment="1">
      <alignment horizontal="left" vertical="center"/>
    </xf>
    <xf numFmtId="0" fontId="19" fillId="3" borderId="10" xfId="0" applyFont="1" applyFill="1" applyBorder="1" applyAlignment="1">
      <alignment horizontal="left" vertical="center"/>
    </xf>
    <xf numFmtId="0" fontId="22" fillId="4" borderId="10" xfId="0" applyFont="1" applyFill="1" applyBorder="1" applyAlignment="1">
      <alignment horizontal="left" vertical="center" wrapText="1"/>
    </xf>
    <xf numFmtId="0" fontId="0" fillId="0" borderId="9" xfId="0" applyBorder="1"/>
    <xf numFmtId="0" fontId="6" fillId="0" borderId="0" xfId="0" applyFont="1" applyBorder="1"/>
    <xf numFmtId="0" fontId="6" fillId="0" borderId="1" xfId="0" applyFont="1" applyBorder="1"/>
    <xf numFmtId="0" fontId="5" fillId="0" borderId="30" xfId="0" applyFont="1" applyBorder="1"/>
    <xf numFmtId="0" fontId="6" fillId="0" borderId="30" xfId="0" applyFont="1" applyBorder="1"/>
    <xf numFmtId="0" fontId="6" fillId="0" borderId="31" xfId="0" applyFont="1" applyBorder="1"/>
    <xf numFmtId="0" fontId="5" fillId="0" borderId="18" xfId="0" applyFont="1" applyFill="1" applyBorder="1" applyAlignment="1">
      <alignment horizontal="center"/>
    </xf>
    <xf numFmtId="0" fontId="14" fillId="0" borderId="2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25" fillId="0" borderId="0" xfId="0" applyFont="1"/>
    <xf numFmtId="0" fontId="25" fillId="0" borderId="5" xfId="0" applyFont="1" applyBorder="1"/>
    <xf numFmtId="0" fontId="25" fillId="0" borderId="37" xfId="0" applyFont="1" applyBorder="1"/>
    <xf numFmtId="0" fontId="0" fillId="0" borderId="37" xfId="0" applyBorder="1"/>
    <xf numFmtId="0" fontId="0" fillId="0" borderId="3" xfId="0" applyBorder="1"/>
    <xf numFmtId="0" fontId="0" fillId="0" borderId="38" xfId="0" applyBorder="1"/>
    <xf numFmtId="0" fontId="0" fillId="0" borderId="11" xfId="0" applyBorder="1"/>
    <xf numFmtId="0" fontId="0" fillId="0" borderId="39" xfId="0" applyBorder="1"/>
    <xf numFmtId="0" fontId="25" fillId="0" borderId="10" xfId="0" applyFont="1" applyBorder="1"/>
    <xf numFmtId="0" fontId="0" fillId="0" borderId="7" xfId="0" applyBorder="1"/>
    <xf numFmtId="0" fontId="0" fillId="0" borderId="36" xfId="0" applyBorder="1"/>
    <xf numFmtId="0" fontId="28" fillId="0" borderId="26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6" xfId="0" applyBorder="1"/>
    <xf numFmtId="0" fontId="4" fillId="0" borderId="0" xfId="1"/>
    <xf numFmtId="3" fontId="10" fillId="0" borderId="10" xfId="1" applyNumberFormat="1" applyFont="1" applyBorder="1" applyAlignment="1">
      <alignment horizontal="right" vertical="top" wrapText="1"/>
    </xf>
    <xf numFmtId="0" fontId="9" fillId="0" borderId="0" xfId="1" applyFont="1"/>
    <xf numFmtId="3" fontId="17" fillId="0" borderId="10" xfId="1" applyNumberFormat="1" applyFont="1" applyBorder="1" applyAlignment="1">
      <alignment horizontal="right" vertical="top" wrapText="1"/>
    </xf>
    <xf numFmtId="0" fontId="17" fillId="0" borderId="10" xfId="1" applyFont="1" applyBorder="1" applyAlignment="1">
      <alignment horizontal="left" vertical="top" wrapText="1"/>
    </xf>
    <xf numFmtId="0" fontId="10" fillId="0" borderId="10" xfId="1" applyFont="1" applyBorder="1" applyAlignment="1">
      <alignment horizontal="left" vertical="top" wrapText="1"/>
    </xf>
    <xf numFmtId="0" fontId="19" fillId="0" borderId="10" xfId="1" applyFont="1" applyBorder="1"/>
    <xf numFmtId="0" fontId="13" fillId="0" borderId="0" xfId="1" applyFont="1" applyAlignment="1">
      <alignment horizontal="center" wrapText="1"/>
    </xf>
    <xf numFmtId="0" fontId="17" fillId="0" borderId="10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5" fillId="0" borderId="0" xfId="2" applyFont="1"/>
    <xf numFmtId="0" fontId="3" fillId="0" borderId="0" xfId="3"/>
    <xf numFmtId="0" fontId="3" fillId="0" borderId="0" xfId="3" applyFont="1" applyFill="1" applyAlignment="1">
      <alignment horizontal="center" wrapText="1"/>
    </xf>
    <xf numFmtId="0" fontId="3" fillId="0" borderId="0" xfId="3" applyAlignment="1">
      <alignment wrapText="1"/>
    </xf>
    <xf numFmtId="0" fontId="3" fillId="0" borderId="0" xfId="3" applyAlignment="1">
      <alignment horizontal="center" wrapText="1"/>
    </xf>
    <xf numFmtId="0" fontId="9" fillId="0" borderId="0" xfId="3" applyFont="1"/>
    <xf numFmtId="0" fontId="19" fillId="0" borderId="10" xfId="3" applyFont="1" applyBorder="1"/>
    <xf numFmtId="0" fontId="17" fillId="0" borderId="10" xfId="3" applyFont="1" applyFill="1" applyBorder="1" applyAlignment="1">
      <alignment horizontal="center" vertical="top" wrapText="1"/>
    </xf>
    <xf numFmtId="0" fontId="17" fillId="0" borderId="10" xfId="3" applyFont="1" applyBorder="1" applyAlignment="1">
      <alignment horizontal="left" vertical="top" wrapText="1"/>
    </xf>
    <xf numFmtId="0" fontId="9" fillId="0" borderId="10" xfId="3" applyFont="1" applyBorder="1"/>
    <xf numFmtId="0" fontId="10" fillId="0" borderId="10" xfId="3" applyFont="1" applyBorder="1" applyAlignment="1">
      <alignment horizontal="left" vertical="top" wrapText="1"/>
    </xf>
    <xf numFmtId="3" fontId="10" fillId="0" borderId="10" xfId="3" applyNumberFormat="1" applyFont="1" applyBorder="1" applyAlignment="1">
      <alignment horizontal="right" vertical="top" wrapText="1"/>
    </xf>
    <xf numFmtId="3" fontId="17" fillId="0" borderId="10" xfId="3" applyNumberFormat="1" applyFont="1" applyBorder="1" applyAlignment="1">
      <alignment horizontal="right" vertical="top" wrapText="1"/>
    </xf>
    <xf numFmtId="0" fontId="17" fillId="6" borderId="10" xfId="3" applyFont="1" applyFill="1" applyBorder="1" applyAlignment="1">
      <alignment horizontal="left" vertical="top" wrapText="1"/>
    </xf>
    <xf numFmtId="3" fontId="17" fillId="6" borderId="10" xfId="3" applyNumberFormat="1" applyFont="1" applyFill="1" applyBorder="1" applyAlignment="1">
      <alignment horizontal="right" vertical="top" wrapText="1"/>
    </xf>
    <xf numFmtId="0" fontId="14" fillId="0" borderId="10" xfId="3" applyFont="1" applyBorder="1"/>
    <xf numFmtId="0" fontId="17" fillId="7" borderId="10" xfId="3" applyFont="1" applyFill="1" applyBorder="1" applyAlignment="1">
      <alignment horizontal="left" vertical="top" wrapText="1"/>
    </xf>
    <xf numFmtId="3" fontId="17" fillId="7" borderId="10" xfId="3" applyNumberFormat="1" applyFont="1" applyFill="1" applyBorder="1" applyAlignment="1">
      <alignment horizontal="right" vertical="top" wrapText="1"/>
    </xf>
    <xf numFmtId="0" fontId="18" fillId="6" borderId="10" xfId="3" applyFont="1" applyFill="1" applyBorder="1" applyAlignment="1">
      <alignment horizontal="left" vertical="top" wrapText="1"/>
    </xf>
    <xf numFmtId="0" fontId="9" fillId="6" borderId="10" xfId="3" applyFont="1" applyFill="1" applyBorder="1"/>
    <xf numFmtId="0" fontId="1" fillId="0" borderId="0" xfId="3" applyFont="1"/>
    <xf numFmtId="0" fontId="1" fillId="0" borderId="0" xfId="1" applyFont="1"/>
    <xf numFmtId="3" fontId="0" fillId="0" borderId="0" xfId="0" applyNumberFormat="1" applyBorder="1"/>
    <xf numFmtId="3" fontId="0" fillId="0" borderId="16" xfId="0" applyNumberFormat="1" applyBorder="1"/>
    <xf numFmtId="3" fontId="6" fillId="0" borderId="2" xfId="0" applyNumberFormat="1" applyFont="1" applyBorder="1" applyAlignment="1">
      <alignment horizontal="center"/>
    </xf>
    <xf numFmtId="3" fontId="26" fillId="0" borderId="10" xfId="0" applyNumberFormat="1" applyFont="1" applyBorder="1"/>
    <xf numFmtId="3" fontId="5" fillId="0" borderId="10" xfId="0" applyNumberFormat="1" applyFont="1" applyBorder="1"/>
    <xf numFmtId="3" fontId="27" fillId="0" borderId="10" xfId="0" applyNumberFormat="1" applyFont="1" applyBorder="1"/>
    <xf numFmtId="3" fontId="6" fillId="0" borderId="10" xfId="0" applyNumberFormat="1" applyFont="1" applyBorder="1"/>
    <xf numFmtId="3" fontId="0" fillId="0" borderId="10" xfId="0" applyNumberFormat="1" applyBorder="1"/>
    <xf numFmtId="3" fontId="0" fillId="0" borderId="0" xfId="0" applyNumberFormat="1"/>
    <xf numFmtId="3" fontId="5" fillId="0" borderId="10" xfId="0" applyNumberFormat="1" applyFont="1" applyFill="1" applyBorder="1" applyAlignment="1">
      <alignment horizontal="left" vertical="center" wrapText="1"/>
    </xf>
    <xf numFmtId="3" fontId="5" fillId="0" borderId="10" xfId="0" applyNumberFormat="1" applyFont="1" applyFill="1" applyBorder="1" applyAlignment="1">
      <alignment horizontal="right" wrapText="1"/>
    </xf>
    <xf numFmtId="3" fontId="5" fillId="0" borderId="10" xfId="0" applyNumberFormat="1" applyFont="1" applyFill="1" applyBorder="1" applyAlignment="1">
      <alignment horizontal="left" wrapText="1"/>
    </xf>
    <xf numFmtId="3" fontId="6" fillId="0" borderId="10" xfId="0" applyNumberFormat="1" applyFont="1" applyFill="1" applyBorder="1" applyAlignment="1">
      <alignment horizontal="left" vertical="center" wrapText="1"/>
    </xf>
    <xf numFmtId="3" fontId="6" fillId="0" borderId="10" xfId="0" applyNumberFormat="1" applyFont="1" applyFill="1" applyBorder="1" applyAlignment="1">
      <alignment horizontal="right" wrapText="1"/>
    </xf>
    <xf numFmtId="3" fontId="5" fillId="0" borderId="10" xfId="0" applyNumberFormat="1" applyFont="1" applyFill="1" applyBorder="1" applyAlignment="1">
      <alignment horizontal="left" vertical="center"/>
    </xf>
    <xf numFmtId="3" fontId="5" fillId="0" borderId="10" xfId="0" applyNumberFormat="1" applyFont="1" applyFill="1" applyBorder="1" applyAlignment="1">
      <alignment horizontal="left"/>
    </xf>
    <xf numFmtId="3" fontId="6" fillId="0" borderId="10" xfId="0" applyNumberFormat="1" applyFont="1" applyFill="1" applyBorder="1" applyAlignment="1">
      <alignment horizontal="left" vertical="center"/>
    </xf>
    <xf numFmtId="3" fontId="6" fillId="0" borderId="10" xfId="0" applyNumberFormat="1" applyFont="1" applyFill="1" applyBorder="1" applyAlignment="1">
      <alignment horizontal="left"/>
    </xf>
    <xf numFmtId="3" fontId="5" fillId="0" borderId="10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6" fillId="0" borderId="18" xfId="0" applyNumberFormat="1" applyFont="1" applyBorder="1" applyAlignment="1">
      <alignment horizontal="center"/>
    </xf>
    <xf numFmtId="3" fontId="6" fillId="0" borderId="19" xfId="0" applyNumberFormat="1" applyFont="1" applyBorder="1" applyAlignment="1">
      <alignment horizontal="center"/>
    </xf>
    <xf numFmtId="3" fontId="24" fillId="0" borderId="2" xfId="0" applyNumberFormat="1" applyFont="1" applyBorder="1" applyAlignment="1">
      <alignment horizontal="center"/>
    </xf>
    <xf numFmtId="3" fontId="0" fillId="0" borderId="11" xfId="0" applyNumberFormat="1" applyBorder="1"/>
    <xf numFmtId="3" fontId="0" fillId="0" borderId="39" xfId="0" applyNumberFormat="1" applyBorder="1"/>
    <xf numFmtId="3" fontId="0" fillId="0" borderId="3" xfId="0" applyNumberFormat="1" applyBorder="1"/>
    <xf numFmtId="3" fontId="0" fillId="0" borderId="38" xfId="0" applyNumberFormat="1" applyBorder="1"/>
    <xf numFmtId="3" fontId="0" fillId="0" borderId="7" xfId="0" applyNumberFormat="1" applyBorder="1"/>
    <xf numFmtId="3" fontId="25" fillId="0" borderId="36" xfId="0" applyNumberFormat="1" applyFont="1" applyBorder="1"/>
    <xf numFmtId="0" fontId="0" fillId="0" borderId="25" xfId="0" applyBorder="1"/>
    <xf numFmtId="3" fontId="0" fillId="0" borderId="30" xfId="0" applyNumberFormat="1" applyBorder="1" applyAlignment="1">
      <alignment horizontal="center"/>
    </xf>
    <xf numFmtId="3" fontId="0" fillId="0" borderId="30" xfId="0" applyNumberFormat="1" applyBorder="1"/>
    <xf numFmtId="3" fontId="0" fillId="0" borderId="15" xfId="0" applyNumberFormat="1" applyBorder="1"/>
    <xf numFmtId="3" fontId="0" fillId="0" borderId="34" xfId="0" applyNumberFormat="1" applyBorder="1"/>
    <xf numFmtId="3" fontId="0" fillId="0" borderId="31" xfId="0" applyNumberFormat="1" applyBorder="1"/>
    <xf numFmtId="3" fontId="0" fillId="0" borderId="33" xfId="0" applyNumberFormat="1" applyBorder="1"/>
    <xf numFmtId="0" fontId="3" fillId="0" borderId="0" xfId="3" applyAlignment="1">
      <alignment horizontal="center" wrapText="1"/>
    </xf>
    <xf numFmtId="0" fontId="13" fillId="0" borderId="0" xfId="3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6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6" fillId="0" borderId="32" xfId="0" applyNumberFormat="1" applyFont="1" applyBorder="1" applyAlignment="1">
      <alignment horizontal="center"/>
    </xf>
    <xf numFmtId="3" fontId="6" fillId="0" borderId="33" xfId="0" applyNumberFormat="1" applyFont="1" applyBorder="1" applyAlignment="1">
      <alignment horizontal="center"/>
    </xf>
    <xf numFmtId="3" fontId="24" fillId="0" borderId="9" xfId="0" applyNumberFormat="1" applyFont="1" applyBorder="1" applyAlignment="1">
      <alignment horizontal="center"/>
    </xf>
    <xf numFmtId="3" fontId="24" fillId="0" borderId="26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6" fillId="0" borderId="25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5" fillId="0" borderId="5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8" fillId="0" borderId="0" xfId="3" applyFont="1" applyFill="1" applyAlignment="1">
      <alignment horizontal="center" wrapText="1"/>
    </xf>
    <xf numFmtId="0" fontId="9" fillId="0" borderId="0" xfId="3" applyFont="1" applyAlignment="1">
      <alignment horizontal="center" wrapText="1"/>
    </xf>
    <xf numFmtId="0" fontId="8" fillId="0" borderId="0" xfId="1" applyFont="1" applyFill="1" applyAlignment="1">
      <alignment horizontal="center" wrapText="1"/>
    </xf>
    <xf numFmtId="0" fontId="9" fillId="0" borderId="0" xfId="1" applyFont="1" applyAlignment="1">
      <alignment horizontal="center" wrapText="1"/>
    </xf>
    <xf numFmtId="0" fontId="13" fillId="0" borderId="0" xfId="1" applyFont="1" applyAlignment="1">
      <alignment horizontal="center" wrapText="1"/>
    </xf>
    <xf numFmtId="3" fontId="6" fillId="0" borderId="25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0" fontId="29" fillId="0" borderId="25" xfId="0" applyFont="1" applyBorder="1" applyAlignment="1">
      <alignment horizontal="center" wrapText="1"/>
    </xf>
    <xf numFmtId="0" fontId="29" fillId="0" borderId="26" xfId="0" applyFont="1" applyBorder="1" applyAlignment="1">
      <alignment horizontal="center" wrapText="1"/>
    </xf>
    <xf numFmtId="0" fontId="5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" fontId="0" fillId="0" borderId="30" xfId="0" applyNumberFormat="1" applyBorder="1" applyAlignment="1">
      <alignment horizontal="center"/>
    </xf>
  </cellXfs>
  <cellStyles count="5">
    <cellStyle name="Normál" xfId="0" builtinId="0"/>
    <cellStyle name="Normál 2" xfId="1"/>
    <cellStyle name="Normál 2 2" xfId="3"/>
    <cellStyle name="Normál 3" xfId="2"/>
    <cellStyle name="Normál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9"/>
  <sheetViews>
    <sheetView topLeftCell="A211" workbookViewId="0">
      <selection activeCell="A130" sqref="A130:XFD130"/>
    </sheetView>
  </sheetViews>
  <sheetFormatPr defaultRowHeight="12.75" x14ac:dyDescent="0.2"/>
  <cols>
    <col min="1" max="1" width="59.140625" customWidth="1"/>
    <col min="2" max="2" width="6.85546875" customWidth="1"/>
    <col min="3" max="3" width="10.140625" customWidth="1"/>
    <col min="4" max="5" width="10.28515625" customWidth="1"/>
    <col min="6" max="6" width="9.42578125" customWidth="1"/>
    <col min="7" max="7" width="10.7109375" customWidth="1"/>
    <col min="8" max="8" width="9" customWidth="1"/>
    <col min="11" max="11" width="9" customWidth="1"/>
    <col min="12" max="12" width="9.85546875" customWidth="1"/>
    <col min="13" max="13" width="11" customWidth="1"/>
    <col min="14" max="14" width="10.5703125" customWidth="1"/>
  </cols>
  <sheetData>
    <row r="1" spans="1:14" x14ac:dyDescent="0.2">
      <c r="F1" s="18" t="s">
        <v>640</v>
      </c>
      <c r="G1" s="18"/>
    </row>
    <row r="2" spans="1:14" x14ac:dyDescent="0.2">
      <c r="A2" s="18" t="s">
        <v>670</v>
      </c>
      <c r="I2" s="18"/>
      <c r="J2" s="18"/>
    </row>
    <row r="3" spans="1:14" x14ac:dyDescent="0.2">
      <c r="A3" s="18"/>
      <c r="I3" s="18"/>
      <c r="J3" s="18"/>
    </row>
    <row r="4" spans="1:14" x14ac:dyDescent="0.2">
      <c r="A4" s="8" t="s">
        <v>650</v>
      </c>
      <c r="I4" s="18"/>
      <c r="J4" s="18"/>
    </row>
    <row r="5" spans="1:14" ht="20.100000000000001" customHeight="1" x14ac:dyDescent="0.25">
      <c r="A5" s="177" t="s">
        <v>449</v>
      </c>
      <c r="B5" s="184"/>
      <c r="C5" s="184"/>
      <c r="D5" s="184"/>
      <c r="E5" s="184"/>
      <c r="F5" s="184"/>
      <c r="G5" s="184"/>
      <c r="H5" s="185"/>
    </row>
    <row r="6" spans="1:14" ht="20.100000000000001" customHeight="1" x14ac:dyDescent="0.25">
      <c r="A6" s="186" t="s">
        <v>651</v>
      </c>
      <c r="B6" s="184"/>
      <c r="C6" s="184"/>
      <c r="D6" s="184"/>
      <c r="E6" s="184"/>
      <c r="F6" s="184"/>
      <c r="G6" s="184"/>
      <c r="H6" s="185"/>
    </row>
    <row r="7" spans="1:14" ht="9" customHeight="1" x14ac:dyDescent="0.25">
      <c r="A7" s="44"/>
    </row>
    <row r="8" spans="1:14" ht="21" customHeight="1" x14ac:dyDescent="0.25">
      <c r="A8" s="24"/>
      <c r="B8" s="34"/>
      <c r="C8" s="180" t="s">
        <v>37</v>
      </c>
      <c r="D8" s="181"/>
      <c r="E8" s="182"/>
      <c r="F8" s="183" t="s">
        <v>38</v>
      </c>
      <c r="G8" s="181"/>
      <c r="H8" s="182"/>
      <c r="I8" s="183" t="s">
        <v>440</v>
      </c>
      <c r="J8" s="181"/>
      <c r="K8" s="182"/>
      <c r="L8" s="98" t="s">
        <v>441</v>
      </c>
      <c r="M8" s="34"/>
      <c r="N8" s="99"/>
    </row>
    <row r="9" spans="1:14" ht="68.25" customHeight="1" x14ac:dyDescent="0.2">
      <c r="A9" s="20" t="s">
        <v>30</v>
      </c>
      <c r="B9" s="21" t="s">
        <v>31</v>
      </c>
      <c r="C9" s="155" t="s">
        <v>656</v>
      </c>
      <c r="D9" s="155" t="s">
        <v>655</v>
      </c>
      <c r="E9" s="155" t="s">
        <v>457</v>
      </c>
      <c r="F9" s="155" t="s">
        <v>442</v>
      </c>
      <c r="G9" s="155" t="s">
        <v>654</v>
      </c>
      <c r="H9" s="155" t="s">
        <v>457</v>
      </c>
      <c r="I9" s="155" t="s">
        <v>442</v>
      </c>
      <c r="J9" s="155" t="s">
        <v>445</v>
      </c>
      <c r="K9" s="155" t="s">
        <v>457</v>
      </c>
      <c r="L9" s="156" t="s">
        <v>442</v>
      </c>
      <c r="M9" s="155" t="s">
        <v>448</v>
      </c>
      <c r="N9" s="155" t="s">
        <v>457</v>
      </c>
    </row>
    <row r="10" spans="1:14" ht="20.100000000000001" customHeight="1" x14ac:dyDescent="0.2">
      <c r="A10" s="45" t="s">
        <v>39</v>
      </c>
      <c r="B10" s="46" t="s">
        <v>40</v>
      </c>
      <c r="C10" s="138">
        <v>4529000</v>
      </c>
      <c r="D10" s="138">
        <v>5097625</v>
      </c>
      <c r="E10" s="138">
        <v>5097020</v>
      </c>
      <c r="F10" s="138"/>
      <c r="G10" s="138"/>
      <c r="H10" s="139"/>
      <c r="I10" s="139"/>
      <c r="J10" s="139"/>
      <c r="K10" s="139"/>
      <c r="L10" s="139">
        <f>SUM(C10,F10,I10)</f>
        <v>4529000</v>
      </c>
      <c r="M10" s="139">
        <f>SUM(D10,G10,J10)</f>
        <v>5097625</v>
      </c>
      <c r="N10" s="139">
        <f>SUM(E10,H10,K10)</f>
        <v>5097020</v>
      </c>
    </row>
    <row r="11" spans="1:14" ht="20.100000000000001" customHeight="1" x14ac:dyDescent="0.2">
      <c r="A11" s="45" t="s">
        <v>41</v>
      </c>
      <c r="B11" s="47" t="s">
        <v>42</v>
      </c>
      <c r="C11" s="138"/>
      <c r="D11" s="138"/>
      <c r="E11" s="138"/>
      <c r="F11" s="138"/>
      <c r="G11" s="138"/>
      <c r="H11" s="139"/>
      <c r="I11" s="139"/>
      <c r="J11" s="139"/>
      <c r="K11" s="139"/>
      <c r="L11" s="139"/>
      <c r="M11" s="139"/>
      <c r="N11" s="139"/>
    </row>
    <row r="12" spans="1:14" ht="20.100000000000001" customHeight="1" x14ac:dyDescent="0.2">
      <c r="A12" s="45" t="s">
        <v>43</v>
      </c>
      <c r="B12" s="47" t="s">
        <v>44</v>
      </c>
      <c r="C12" s="138"/>
      <c r="D12" s="138"/>
      <c r="E12" s="138"/>
      <c r="F12" s="138"/>
      <c r="G12" s="138"/>
      <c r="H12" s="139"/>
      <c r="I12" s="139"/>
      <c r="J12" s="139"/>
      <c r="K12" s="139"/>
      <c r="L12" s="139"/>
      <c r="M12" s="139"/>
      <c r="N12" s="139"/>
    </row>
    <row r="13" spans="1:14" ht="20.100000000000001" customHeight="1" x14ac:dyDescent="0.2">
      <c r="A13" s="48" t="s">
        <v>45</v>
      </c>
      <c r="B13" s="47" t="s">
        <v>46</v>
      </c>
      <c r="C13" s="138"/>
      <c r="D13" s="138"/>
      <c r="E13" s="138"/>
      <c r="F13" s="138"/>
      <c r="G13" s="138"/>
      <c r="H13" s="139"/>
      <c r="I13" s="139"/>
      <c r="J13" s="139"/>
      <c r="K13" s="139"/>
      <c r="L13" s="139"/>
      <c r="M13" s="139"/>
      <c r="N13" s="139"/>
    </row>
    <row r="14" spans="1:14" ht="20.100000000000001" customHeight="1" x14ac:dyDescent="0.2">
      <c r="A14" s="48" t="s">
        <v>47</v>
      </c>
      <c r="B14" s="47" t="s">
        <v>48</v>
      </c>
      <c r="C14" s="138"/>
      <c r="D14" s="138"/>
      <c r="E14" s="138"/>
      <c r="F14" s="138"/>
      <c r="G14" s="138"/>
      <c r="H14" s="139"/>
      <c r="I14" s="139"/>
      <c r="J14" s="139"/>
      <c r="K14" s="139"/>
      <c r="L14" s="139"/>
      <c r="M14" s="139"/>
      <c r="N14" s="139"/>
    </row>
    <row r="15" spans="1:14" ht="20.100000000000001" customHeight="1" x14ac:dyDescent="0.2">
      <c r="A15" s="48" t="s">
        <v>49</v>
      </c>
      <c r="B15" s="47" t="s">
        <v>50</v>
      </c>
      <c r="C15" s="138"/>
      <c r="D15" s="138"/>
      <c r="E15" s="138"/>
      <c r="F15" s="138"/>
      <c r="G15" s="138"/>
      <c r="H15" s="139"/>
      <c r="I15" s="139"/>
      <c r="J15" s="139"/>
      <c r="K15" s="139"/>
      <c r="L15" s="139"/>
      <c r="M15" s="139"/>
      <c r="N15" s="139"/>
    </row>
    <row r="16" spans="1:14" ht="20.100000000000001" customHeight="1" x14ac:dyDescent="0.2">
      <c r="A16" s="48" t="s">
        <v>51</v>
      </c>
      <c r="B16" s="47" t="s">
        <v>52</v>
      </c>
      <c r="C16" s="138">
        <v>192000</v>
      </c>
      <c r="D16" s="138">
        <v>192000</v>
      </c>
      <c r="E16" s="138">
        <v>192000</v>
      </c>
      <c r="F16" s="138"/>
      <c r="G16" s="138"/>
      <c r="H16" s="139"/>
      <c r="I16" s="139"/>
      <c r="J16" s="139"/>
      <c r="K16" s="139"/>
      <c r="L16" s="139">
        <f>SUM(C16,F16,I16)</f>
        <v>192000</v>
      </c>
      <c r="M16" s="139">
        <f t="shared" ref="M16:N16" si="0">SUM(D16,G16,J16)</f>
        <v>192000</v>
      </c>
      <c r="N16" s="139">
        <f t="shared" si="0"/>
        <v>192000</v>
      </c>
    </row>
    <row r="17" spans="1:14" ht="20.100000000000001" customHeight="1" x14ac:dyDescent="0.2">
      <c r="A17" s="48" t="s">
        <v>53</v>
      </c>
      <c r="B17" s="47" t="s">
        <v>54</v>
      </c>
      <c r="C17" s="138"/>
      <c r="D17" s="138"/>
      <c r="E17" s="138"/>
      <c r="F17" s="138"/>
      <c r="G17" s="138"/>
      <c r="H17" s="139"/>
      <c r="I17" s="139"/>
      <c r="J17" s="139"/>
      <c r="K17" s="139"/>
      <c r="L17" s="139"/>
      <c r="M17" s="139"/>
      <c r="N17" s="139"/>
    </row>
    <row r="18" spans="1:14" ht="20.100000000000001" customHeight="1" x14ac:dyDescent="0.2">
      <c r="A18" s="23" t="s">
        <v>55</v>
      </c>
      <c r="B18" s="47" t="s">
        <v>56</v>
      </c>
      <c r="C18" s="138"/>
      <c r="D18" s="138"/>
      <c r="E18" s="138"/>
      <c r="F18" s="138"/>
      <c r="G18" s="138"/>
      <c r="H18" s="139"/>
      <c r="I18" s="139"/>
      <c r="J18" s="139"/>
      <c r="K18" s="139"/>
      <c r="L18" s="139"/>
      <c r="M18" s="139"/>
      <c r="N18" s="139"/>
    </row>
    <row r="19" spans="1:14" ht="20.100000000000001" customHeight="1" x14ac:dyDescent="0.2">
      <c r="A19" s="23" t="s">
        <v>57</v>
      </c>
      <c r="B19" s="47" t="s">
        <v>58</v>
      </c>
      <c r="C19" s="138"/>
      <c r="D19" s="138"/>
      <c r="E19" s="138"/>
      <c r="F19" s="138"/>
      <c r="G19" s="138"/>
      <c r="H19" s="139"/>
      <c r="I19" s="139"/>
      <c r="J19" s="139"/>
      <c r="K19" s="139"/>
      <c r="L19" s="139"/>
      <c r="M19" s="139"/>
      <c r="N19" s="139"/>
    </row>
    <row r="20" spans="1:14" ht="20.100000000000001" customHeight="1" x14ac:dyDescent="0.2">
      <c r="A20" s="23" t="s">
        <v>59</v>
      </c>
      <c r="B20" s="47" t="s">
        <v>60</v>
      </c>
      <c r="C20" s="138"/>
      <c r="D20" s="138"/>
      <c r="E20" s="138"/>
      <c r="F20" s="138"/>
      <c r="G20" s="138"/>
      <c r="H20" s="139"/>
      <c r="I20" s="139"/>
      <c r="J20" s="139"/>
      <c r="K20" s="139"/>
      <c r="L20" s="139"/>
      <c r="M20" s="139"/>
      <c r="N20" s="139"/>
    </row>
    <row r="21" spans="1:14" ht="20.100000000000001" customHeight="1" x14ac:dyDescent="0.2">
      <c r="A21" s="23" t="s">
        <v>61</v>
      </c>
      <c r="B21" s="47" t="s">
        <v>62</v>
      </c>
      <c r="C21" s="138"/>
      <c r="D21" s="138"/>
      <c r="E21" s="138"/>
      <c r="F21" s="138"/>
      <c r="G21" s="138"/>
      <c r="H21" s="139"/>
      <c r="I21" s="139"/>
      <c r="J21" s="139"/>
      <c r="K21" s="139"/>
      <c r="L21" s="139"/>
      <c r="M21" s="139"/>
      <c r="N21" s="139"/>
    </row>
    <row r="22" spans="1:14" ht="20.100000000000001" customHeight="1" x14ac:dyDescent="0.2">
      <c r="A22" s="23" t="s">
        <v>63</v>
      </c>
      <c r="B22" s="47" t="s">
        <v>64</v>
      </c>
      <c r="C22" s="138">
        <v>12000</v>
      </c>
      <c r="D22" s="138">
        <v>114223</v>
      </c>
      <c r="E22" s="138">
        <v>112230</v>
      </c>
      <c r="F22" s="138"/>
      <c r="G22" s="138"/>
      <c r="H22" s="139"/>
      <c r="I22" s="139"/>
      <c r="J22" s="139"/>
      <c r="K22" s="139"/>
      <c r="L22" s="139">
        <f>SUM(C22,F22,I22)</f>
        <v>12000</v>
      </c>
      <c r="M22" s="139">
        <f t="shared" ref="M22:N24" si="1">SUM(D22,G22,J22)</f>
        <v>114223</v>
      </c>
      <c r="N22" s="139">
        <f t="shared" si="1"/>
        <v>112230</v>
      </c>
    </row>
    <row r="23" spans="1:14" ht="20.100000000000001" customHeight="1" x14ac:dyDescent="0.2">
      <c r="A23" s="49" t="s">
        <v>65</v>
      </c>
      <c r="B23" s="50" t="s">
        <v>66</v>
      </c>
      <c r="C23" s="138">
        <f>SUM(C10:C22)</f>
        <v>4733000</v>
      </c>
      <c r="D23" s="138">
        <f>SUM(D10:D22)</f>
        <v>5403848</v>
      </c>
      <c r="E23" s="138">
        <f>SUM(E10:E22)</f>
        <v>5401250</v>
      </c>
      <c r="F23" s="138"/>
      <c r="G23" s="138"/>
      <c r="H23" s="139"/>
      <c r="I23" s="139"/>
      <c r="J23" s="139"/>
      <c r="K23" s="139"/>
      <c r="L23" s="139">
        <f>SUM(C23,F23,I23)</f>
        <v>4733000</v>
      </c>
      <c r="M23" s="139">
        <f t="shared" si="1"/>
        <v>5403848</v>
      </c>
      <c r="N23" s="139">
        <f t="shared" si="1"/>
        <v>5401250</v>
      </c>
    </row>
    <row r="24" spans="1:14" ht="20.100000000000001" customHeight="1" x14ac:dyDescent="0.2">
      <c r="A24" s="23" t="s">
        <v>67</v>
      </c>
      <c r="B24" s="47" t="s">
        <v>68</v>
      </c>
      <c r="C24" s="138">
        <v>2359000</v>
      </c>
      <c r="D24" s="138">
        <v>2359000</v>
      </c>
      <c r="E24" s="138">
        <v>2358708</v>
      </c>
      <c r="F24" s="138"/>
      <c r="G24" s="138"/>
      <c r="H24" s="139"/>
      <c r="I24" s="139"/>
      <c r="J24" s="139"/>
      <c r="K24" s="139"/>
      <c r="L24" s="139">
        <f>SUM(C24,F24,I24)</f>
        <v>2359000</v>
      </c>
      <c r="M24" s="139">
        <f t="shared" si="1"/>
        <v>2359000</v>
      </c>
      <c r="N24" s="139">
        <f t="shared" si="1"/>
        <v>2358708</v>
      </c>
    </row>
    <row r="25" spans="1:14" ht="24.75" customHeight="1" x14ac:dyDescent="0.2">
      <c r="A25" s="23" t="s">
        <v>69</v>
      </c>
      <c r="B25" s="47" t="s">
        <v>70</v>
      </c>
      <c r="C25" s="138"/>
      <c r="D25" s="138"/>
      <c r="E25" s="138"/>
      <c r="F25" s="138"/>
      <c r="G25" s="138"/>
      <c r="H25" s="139"/>
      <c r="I25" s="139"/>
      <c r="J25" s="139"/>
      <c r="K25" s="139"/>
      <c r="L25" s="139"/>
      <c r="M25" s="139"/>
      <c r="N25" s="139"/>
    </row>
    <row r="26" spans="1:14" ht="20.100000000000001" customHeight="1" x14ac:dyDescent="0.2">
      <c r="A26" s="51" t="s">
        <v>71</v>
      </c>
      <c r="B26" s="47" t="s">
        <v>72</v>
      </c>
      <c r="C26" s="138"/>
      <c r="D26" s="138"/>
      <c r="E26" s="138"/>
      <c r="F26" s="138">
        <v>260000</v>
      </c>
      <c r="G26" s="138">
        <v>260000</v>
      </c>
      <c r="H26" s="139">
        <v>211133</v>
      </c>
      <c r="I26" s="139"/>
      <c r="J26" s="139"/>
      <c r="K26" s="139"/>
      <c r="L26" s="139">
        <f t="shared" ref="L26:L31" si="2">SUM(C26,F26,I26)</f>
        <v>260000</v>
      </c>
      <c r="M26" s="139">
        <f t="shared" ref="M26:N29" si="3">SUM(D26,G26,J26)</f>
        <v>260000</v>
      </c>
      <c r="N26" s="139">
        <f t="shared" si="3"/>
        <v>211133</v>
      </c>
    </row>
    <row r="27" spans="1:14" ht="20.100000000000001" customHeight="1" x14ac:dyDescent="0.2">
      <c r="A27" s="27" t="s">
        <v>73</v>
      </c>
      <c r="B27" s="50" t="s">
        <v>74</v>
      </c>
      <c r="C27" s="138">
        <f t="shared" ref="C27:H27" si="4">SUM(C24:C26)</f>
        <v>2359000</v>
      </c>
      <c r="D27" s="138">
        <f t="shared" si="4"/>
        <v>2359000</v>
      </c>
      <c r="E27" s="138">
        <f t="shared" si="4"/>
        <v>2358708</v>
      </c>
      <c r="F27" s="138">
        <f t="shared" si="4"/>
        <v>260000</v>
      </c>
      <c r="G27" s="138">
        <f t="shared" si="4"/>
        <v>260000</v>
      </c>
      <c r="H27" s="139">
        <f t="shared" si="4"/>
        <v>211133</v>
      </c>
      <c r="I27" s="139"/>
      <c r="J27" s="139"/>
      <c r="K27" s="139"/>
      <c r="L27" s="139">
        <f t="shared" si="2"/>
        <v>2619000</v>
      </c>
      <c r="M27" s="139">
        <f>SUM(D27,G27,J27)</f>
        <v>2619000</v>
      </c>
      <c r="N27" s="139">
        <f t="shared" si="3"/>
        <v>2569841</v>
      </c>
    </row>
    <row r="28" spans="1:14" ht="20.100000000000001" customHeight="1" x14ac:dyDescent="0.2">
      <c r="A28" s="52" t="s">
        <v>75</v>
      </c>
      <c r="B28" s="53" t="s">
        <v>13</v>
      </c>
      <c r="C28" s="140">
        <f>SUM(C27,C23)</f>
        <v>7092000</v>
      </c>
      <c r="D28" s="140">
        <f t="shared" ref="D28:E28" si="5">SUM(D27,D23)</f>
        <v>7762848</v>
      </c>
      <c r="E28" s="140">
        <f t="shared" si="5"/>
        <v>7759958</v>
      </c>
      <c r="F28" s="140">
        <f>SUM(F27,F23)</f>
        <v>260000</v>
      </c>
      <c r="G28" s="140">
        <f>SUM(G27,G23)</f>
        <v>260000</v>
      </c>
      <c r="H28" s="141">
        <f>SUM(H27,H23)</f>
        <v>211133</v>
      </c>
      <c r="I28" s="141"/>
      <c r="J28" s="141"/>
      <c r="K28" s="141"/>
      <c r="L28" s="141">
        <f t="shared" si="2"/>
        <v>7352000</v>
      </c>
      <c r="M28" s="141">
        <f t="shared" si="3"/>
        <v>8022848</v>
      </c>
      <c r="N28" s="141">
        <f t="shared" si="3"/>
        <v>7971091</v>
      </c>
    </row>
    <row r="29" spans="1:14" ht="25.5" customHeight="1" x14ac:dyDescent="0.2">
      <c r="A29" s="29" t="s">
        <v>76</v>
      </c>
      <c r="B29" s="53" t="s">
        <v>15</v>
      </c>
      <c r="C29" s="140">
        <v>1664000</v>
      </c>
      <c r="D29" s="140">
        <v>1905970</v>
      </c>
      <c r="E29" s="140">
        <v>1905307</v>
      </c>
      <c r="F29" s="140"/>
      <c r="G29" s="140"/>
      <c r="H29" s="141"/>
      <c r="I29" s="141"/>
      <c r="J29" s="141"/>
      <c r="K29" s="141"/>
      <c r="L29" s="141">
        <f t="shared" si="2"/>
        <v>1664000</v>
      </c>
      <c r="M29" s="141">
        <f t="shared" ref="M29" si="6">SUM(D29,G29,J29)</f>
        <v>1905970</v>
      </c>
      <c r="N29" s="141">
        <f t="shared" si="3"/>
        <v>1905307</v>
      </c>
    </row>
    <row r="30" spans="1:14" ht="20.100000000000001" customHeight="1" x14ac:dyDescent="0.2">
      <c r="A30" s="23" t="s">
        <v>77</v>
      </c>
      <c r="B30" s="47" t="s">
        <v>78</v>
      </c>
      <c r="C30" s="138"/>
      <c r="D30" s="138"/>
      <c r="E30" s="138"/>
      <c r="F30" s="138"/>
      <c r="G30" s="138"/>
      <c r="H30" s="139"/>
      <c r="I30" s="139"/>
      <c r="J30" s="139"/>
      <c r="K30" s="139"/>
      <c r="L30" s="139">
        <f t="shared" si="2"/>
        <v>0</v>
      </c>
      <c r="M30" s="139">
        <f>SUM(D30,G30,J30)</f>
        <v>0</v>
      </c>
      <c r="N30" s="139">
        <f>SUM(E30,H30,K30)</f>
        <v>0</v>
      </c>
    </row>
    <row r="31" spans="1:14" ht="20.100000000000001" customHeight="1" x14ac:dyDescent="0.2">
      <c r="A31" s="23" t="s">
        <v>79</v>
      </c>
      <c r="B31" s="47" t="s">
        <v>80</v>
      </c>
      <c r="C31" s="138">
        <v>1197000</v>
      </c>
      <c r="D31" s="138">
        <v>1197000</v>
      </c>
      <c r="E31" s="138">
        <v>746704</v>
      </c>
      <c r="F31" s="138"/>
      <c r="G31" s="138"/>
      <c r="H31" s="139"/>
      <c r="I31" s="139"/>
      <c r="J31" s="139"/>
      <c r="K31" s="139"/>
      <c r="L31" s="139">
        <f t="shared" si="2"/>
        <v>1197000</v>
      </c>
      <c r="M31" s="139">
        <f>SUM(D31,G31,J31)</f>
        <v>1197000</v>
      </c>
      <c r="N31" s="139">
        <f>SUM(E31,H31,K31)</f>
        <v>746704</v>
      </c>
    </row>
    <row r="32" spans="1:14" ht="20.100000000000001" customHeight="1" x14ac:dyDescent="0.2">
      <c r="A32" s="23" t="s">
        <v>81</v>
      </c>
      <c r="B32" s="47" t="s">
        <v>82</v>
      </c>
      <c r="C32" s="138"/>
      <c r="D32" s="138"/>
      <c r="E32" s="138"/>
      <c r="F32" s="138"/>
      <c r="G32" s="138"/>
      <c r="H32" s="139"/>
      <c r="I32" s="139"/>
      <c r="J32" s="139"/>
      <c r="K32" s="139"/>
      <c r="L32" s="139"/>
      <c r="M32" s="139"/>
      <c r="N32" s="139"/>
    </row>
    <row r="33" spans="1:14" ht="20.100000000000001" customHeight="1" x14ac:dyDescent="0.2">
      <c r="A33" s="27" t="s">
        <v>83</v>
      </c>
      <c r="B33" s="50" t="s">
        <v>84</v>
      </c>
      <c r="C33" s="138">
        <f>SUM(C30:C32)</f>
        <v>1197000</v>
      </c>
      <c r="D33" s="138">
        <f>SUM(D30:D32)</f>
        <v>1197000</v>
      </c>
      <c r="E33" s="138">
        <f>SUM(E30:E32)</f>
        <v>746704</v>
      </c>
      <c r="F33" s="138"/>
      <c r="G33" s="138"/>
      <c r="H33" s="139"/>
      <c r="I33" s="139"/>
      <c r="J33" s="139"/>
      <c r="K33" s="139"/>
      <c r="L33" s="139">
        <f>SUM(C33,F33,I33)</f>
        <v>1197000</v>
      </c>
      <c r="M33" s="139">
        <f>SUM(D33,G33,J33)</f>
        <v>1197000</v>
      </c>
      <c r="N33" s="139">
        <f>SUM(E33,H33,K33)</f>
        <v>746704</v>
      </c>
    </row>
    <row r="34" spans="1:14" ht="20.100000000000001" customHeight="1" x14ac:dyDescent="0.2">
      <c r="A34" s="23" t="s">
        <v>85</v>
      </c>
      <c r="B34" s="47" t="s">
        <v>86</v>
      </c>
      <c r="C34" s="138"/>
      <c r="D34" s="138"/>
      <c r="E34" s="138"/>
      <c r="F34" s="138"/>
      <c r="G34" s="138"/>
      <c r="H34" s="139"/>
      <c r="I34" s="139"/>
      <c r="J34" s="139"/>
      <c r="K34" s="139"/>
      <c r="L34" s="139"/>
      <c r="M34" s="139"/>
      <c r="N34" s="139"/>
    </row>
    <row r="35" spans="1:14" ht="20.100000000000001" customHeight="1" x14ac:dyDescent="0.2">
      <c r="A35" s="23" t="s">
        <v>87</v>
      </c>
      <c r="B35" s="47" t="s">
        <v>88</v>
      </c>
      <c r="C35" s="138">
        <v>160000</v>
      </c>
      <c r="D35" s="138">
        <v>160000</v>
      </c>
      <c r="E35" s="138">
        <v>117247</v>
      </c>
      <c r="F35" s="138"/>
      <c r="G35" s="138"/>
      <c r="H35" s="139"/>
      <c r="I35" s="139"/>
      <c r="J35" s="139"/>
      <c r="K35" s="139"/>
      <c r="L35" s="139">
        <f>SUM(C35,F35,I35)</f>
        <v>160000</v>
      </c>
      <c r="M35" s="139">
        <v>160</v>
      </c>
      <c r="N35" s="139">
        <f t="shared" ref="N35:N38" si="7">SUM(E35,H35,K35)</f>
        <v>117247</v>
      </c>
    </row>
    <row r="36" spans="1:14" ht="20.100000000000001" customHeight="1" x14ac:dyDescent="0.2">
      <c r="A36" s="27" t="s">
        <v>89</v>
      </c>
      <c r="B36" s="50" t="s">
        <v>90</v>
      </c>
      <c r="C36" s="138">
        <f>SUM(C34:C35)</f>
        <v>160000</v>
      </c>
      <c r="D36" s="138">
        <f>SUM(D34:D35)</f>
        <v>160000</v>
      </c>
      <c r="E36" s="138">
        <f>SUM(E34:E35)</f>
        <v>117247</v>
      </c>
      <c r="F36" s="138"/>
      <c r="G36" s="138"/>
      <c r="H36" s="139"/>
      <c r="I36" s="139"/>
      <c r="J36" s="139"/>
      <c r="K36" s="139"/>
      <c r="L36" s="139">
        <f>SUM(C36,F36,I36)</f>
        <v>160000</v>
      </c>
      <c r="M36" s="139">
        <f>SUM(D36,G36,J36)</f>
        <v>160000</v>
      </c>
      <c r="N36" s="139">
        <f>SUM(E36,H36,K36)</f>
        <v>117247</v>
      </c>
    </row>
    <row r="37" spans="1:14" ht="20.100000000000001" customHeight="1" x14ac:dyDescent="0.2">
      <c r="A37" s="23" t="s">
        <v>91</v>
      </c>
      <c r="B37" s="47" t="s">
        <v>92</v>
      </c>
      <c r="C37" s="138">
        <v>985000</v>
      </c>
      <c r="D37" s="138">
        <v>985000</v>
      </c>
      <c r="E37" s="138">
        <v>448426</v>
      </c>
      <c r="F37" s="138"/>
      <c r="G37" s="138"/>
      <c r="H37" s="139"/>
      <c r="I37" s="139"/>
      <c r="J37" s="139"/>
      <c r="K37" s="139"/>
      <c r="L37" s="139">
        <f>SUM(C37,F37,I37)</f>
        <v>985000</v>
      </c>
      <c r="M37" s="139">
        <v>1105</v>
      </c>
      <c r="N37" s="139">
        <f t="shared" si="7"/>
        <v>448426</v>
      </c>
    </row>
    <row r="38" spans="1:14" ht="20.100000000000001" customHeight="1" x14ac:dyDescent="0.2">
      <c r="A38" s="23" t="s">
        <v>93</v>
      </c>
      <c r="B38" s="47" t="s">
        <v>94</v>
      </c>
      <c r="C38" s="138">
        <v>840000</v>
      </c>
      <c r="D38" s="138">
        <v>840000</v>
      </c>
      <c r="E38" s="138">
        <v>832318</v>
      </c>
      <c r="F38" s="138"/>
      <c r="G38" s="138"/>
      <c r="H38" s="139"/>
      <c r="I38" s="139"/>
      <c r="J38" s="139"/>
      <c r="K38" s="139"/>
      <c r="L38" s="139">
        <f>SUM(C38,F38,I38)</f>
        <v>840000</v>
      </c>
      <c r="M38" s="139">
        <f t="shared" ref="M38" si="8">SUM(D38,G38,J38)</f>
        <v>840000</v>
      </c>
      <c r="N38" s="139">
        <f t="shared" si="7"/>
        <v>832318</v>
      </c>
    </row>
    <row r="39" spans="1:14" ht="20.100000000000001" customHeight="1" x14ac:dyDescent="0.2">
      <c r="A39" s="23" t="s">
        <v>95</v>
      </c>
      <c r="B39" s="47" t="s">
        <v>96</v>
      </c>
      <c r="C39" s="138"/>
      <c r="D39" s="138"/>
      <c r="E39" s="138"/>
      <c r="F39" s="138"/>
      <c r="G39" s="138"/>
      <c r="H39" s="139"/>
      <c r="I39" s="139"/>
      <c r="J39" s="139"/>
      <c r="K39" s="139"/>
      <c r="L39" s="139"/>
      <c r="M39" s="139"/>
      <c r="N39" s="139"/>
    </row>
    <row r="40" spans="1:14" ht="20.100000000000001" customHeight="1" x14ac:dyDescent="0.2">
      <c r="A40" s="23" t="s">
        <v>97</v>
      </c>
      <c r="B40" s="47" t="s">
        <v>98</v>
      </c>
      <c r="C40" s="138">
        <v>739000</v>
      </c>
      <c r="D40" s="138">
        <v>739000</v>
      </c>
      <c r="E40" s="138">
        <v>450757</v>
      </c>
      <c r="F40" s="138"/>
      <c r="G40" s="138"/>
      <c r="H40" s="139"/>
      <c r="I40" s="139"/>
      <c r="J40" s="139"/>
      <c r="K40" s="139"/>
      <c r="L40" s="139">
        <f>SUM(C40,F40,I40)</f>
        <v>739000</v>
      </c>
      <c r="M40" s="139">
        <f t="shared" ref="M40:N41" si="9">SUM(D40,G40,J40)</f>
        <v>739000</v>
      </c>
      <c r="N40" s="139">
        <f t="shared" si="9"/>
        <v>450757</v>
      </c>
    </row>
    <row r="41" spans="1:14" ht="20.100000000000001" customHeight="1" x14ac:dyDescent="0.2">
      <c r="A41" s="54" t="s">
        <v>99</v>
      </c>
      <c r="B41" s="47" t="s">
        <v>100</v>
      </c>
      <c r="C41" s="138"/>
      <c r="D41" s="138"/>
      <c r="E41" s="138"/>
      <c r="F41" s="138"/>
      <c r="G41" s="138"/>
      <c r="H41" s="139"/>
      <c r="I41" s="139"/>
      <c r="J41" s="139"/>
      <c r="K41" s="139"/>
      <c r="L41" s="139"/>
      <c r="M41" s="139"/>
      <c r="N41" s="139">
        <f t="shared" si="9"/>
        <v>0</v>
      </c>
    </row>
    <row r="42" spans="1:14" ht="20.100000000000001" customHeight="1" x14ac:dyDescent="0.2">
      <c r="A42" s="51" t="s">
        <v>101</v>
      </c>
      <c r="B42" s="47" t="s">
        <v>102</v>
      </c>
      <c r="C42" s="138"/>
      <c r="D42" s="138"/>
      <c r="E42" s="138"/>
      <c r="F42" s="138"/>
      <c r="G42" s="138"/>
      <c r="H42" s="139"/>
      <c r="I42" s="139"/>
      <c r="J42" s="139"/>
      <c r="K42" s="139"/>
      <c r="L42" s="139">
        <f>SUM(C42,F42,I42)</f>
        <v>0</v>
      </c>
      <c r="M42" s="139">
        <f t="shared" ref="M42:N43" si="10">SUM(D42,G42,J42)</f>
        <v>0</v>
      </c>
      <c r="N42" s="139">
        <f t="shared" si="10"/>
        <v>0</v>
      </c>
    </row>
    <row r="43" spans="1:14" ht="20.100000000000001" customHeight="1" x14ac:dyDescent="0.2">
      <c r="A43" s="23" t="s">
        <v>103</v>
      </c>
      <c r="B43" s="47" t="s">
        <v>104</v>
      </c>
      <c r="C43" s="138">
        <v>581000</v>
      </c>
      <c r="D43" s="138">
        <v>581000</v>
      </c>
      <c r="E43" s="138">
        <v>450687</v>
      </c>
      <c r="F43" s="138"/>
      <c r="G43" s="138"/>
      <c r="H43" s="139"/>
      <c r="I43" s="139"/>
      <c r="J43" s="139"/>
      <c r="K43" s="139"/>
      <c r="L43" s="139">
        <f>SUM(C43,F43,I43)</f>
        <v>581000</v>
      </c>
      <c r="M43" s="139">
        <f t="shared" si="10"/>
        <v>581000</v>
      </c>
      <c r="N43" s="139">
        <f t="shared" si="10"/>
        <v>450687</v>
      </c>
    </row>
    <row r="44" spans="1:14" ht="20.100000000000001" customHeight="1" x14ac:dyDescent="0.2">
      <c r="A44" s="27" t="s">
        <v>105</v>
      </c>
      <c r="B44" s="50" t="s">
        <v>106</v>
      </c>
      <c r="C44" s="138">
        <f>SUM(C37:C43)</f>
        <v>3145000</v>
      </c>
      <c r="D44" s="138">
        <f t="shared" ref="D44:E44" si="11">SUM(D37:D43)</f>
        <v>3145000</v>
      </c>
      <c r="E44" s="138">
        <f t="shared" si="11"/>
        <v>2182188</v>
      </c>
      <c r="F44" s="138"/>
      <c r="G44" s="138"/>
      <c r="H44" s="139"/>
      <c r="I44" s="139"/>
      <c r="J44" s="139"/>
      <c r="K44" s="139"/>
      <c r="L44" s="139">
        <f>SUM(C44,F44,I44)</f>
        <v>3145000</v>
      </c>
      <c r="M44" s="139">
        <f>SUM(M37:M43)</f>
        <v>2161105</v>
      </c>
      <c r="N44" s="139">
        <f t="shared" ref="N44:N45" si="12">SUM(E44,H44,K44)</f>
        <v>2182188</v>
      </c>
    </row>
    <row r="45" spans="1:14" ht="20.100000000000001" customHeight="1" x14ac:dyDescent="0.2">
      <c r="A45" s="23" t="s">
        <v>107</v>
      </c>
      <c r="B45" s="47" t="s">
        <v>108</v>
      </c>
      <c r="C45" s="138">
        <v>20000</v>
      </c>
      <c r="D45" s="138">
        <v>20000</v>
      </c>
      <c r="E45" s="138">
        <v>19975</v>
      </c>
      <c r="F45" s="138"/>
      <c r="G45" s="138"/>
      <c r="H45" s="139"/>
      <c r="I45" s="139"/>
      <c r="J45" s="139"/>
      <c r="K45" s="139"/>
      <c r="L45" s="139">
        <f>SUM(C45,F45,I45)</f>
        <v>20000</v>
      </c>
      <c r="M45" s="139">
        <f t="shared" ref="M45" si="13">SUM(D45,G45,J45)</f>
        <v>20000</v>
      </c>
      <c r="N45" s="139">
        <f t="shared" si="12"/>
        <v>19975</v>
      </c>
    </row>
    <row r="46" spans="1:14" ht="20.100000000000001" customHeight="1" x14ac:dyDescent="0.2">
      <c r="A46" s="23" t="s">
        <v>109</v>
      </c>
      <c r="B46" s="47" t="s">
        <v>110</v>
      </c>
      <c r="C46" s="138"/>
      <c r="D46" s="138"/>
      <c r="E46" s="138"/>
      <c r="F46" s="138"/>
      <c r="G46" s="138"/>
      <c r="H46" s="139"/>
      <c r="I46" s="139"/>
      <c r="J46" s="139"/>
      <c r="K46" s="139"/>
      <c r="L46" s="139"/>
      <c r="M46" s="139"/>
      <c r="N46" s="139"/>
    </row>
    <row r="47" spans="1:14" ht="20.100000000000001" customHeight="1" x14ac:dyDescent="0.2">
      <c r="A47" s="27" t="s">
        <v>111</v>
      </c>
      <c r="B47" s="50" t="s">
        <v>112</v>
      </c>
      <c r="C47" s="138">
        <f>SUM(C45:C46)</f>
        <v>20000</v>
      </c>
      <c r="D47" s="138">
        <f t="shared" ref="D47:E47" si="14">SUM(D45:D46)</f>
        <v>20000</v>
      </c>
      <c r="E47" s="138">
        <f t="shared" si="14"/>
        <v>19975</v>
      </c>
      <c r="F47" s="138"/>
      <c r="G47" s="138"/>
      <c r="H47" s="139"/>
      <c r="I47" s="139"/>
      <c r="J47" s="139"/>
      <c r="K47" s="139"/>
      <c r="L47" s="139">
        <f>SUM(C47,F47,I47)</f>
        <v>20000</v>
      </c>
      <c r="M47" s="139">
        <f t="shared" ref="M47:N48" si="15">SUM(D47,G47,J47)</f>
        <v>20000</v>
      </c>
      <c r="N47" s="139">
        <f t="shared" si="15"/>
        <v>19975</v>
      </c>
    </row>
    <row r="48" spans="1:14" ht="24" customHeight="1" x14ac:dyDescent="0.2">
      <c r="A48" s="23" t="s">
        <v>113</v>
      </c>
      <c r="B48" s="47" t="s">
        <v>114</v>
      </c>
      <c r="C48" s="138">
        <v>1113000</v>
      </c>
      <c r="D48" s="138">
        <v>1112900</v>
      </c>
      <c r="E48" s="138">
        <v>707482</v>
      </c>
      <c r="F48" s="138"/>
      <c r="G48" s="138"/>
      <c r="H48" s="139"/>
      <c r="I48" s="139"/>
      <c r="J48" s="139"/>
      <c r="K48" s="139"/>
      <c r="L48" s="139">
        <f>SUM(C48,F48,I48)</f>
        <v>1113000</v>
      </c>
      <c r="M48" s="139">
        <f t="shared" si="15"/>
        <v>1112900</v>
      </c>
      <c r="N48" s="139">
        <f t="shared" si="15"/>
        <v>707482</v>
      </c>
    </row>
    <row r="49" spans="1:14" ht="20.100000000000001" customHeight="1" x14ac:dyDescent="0.2">
      <c r="A49" s="23" t="s">
        <v>115</v>
      </c>
      <c r="B49" s="47" t="s">
        <v>116</v>
      </c>
      <c r="C49" s="138"/>
      <c r="D49" s="138"/>
      <c r="E49" s="138"/>
      <c r="F49" s="138"/>
      <c r="G49" s="138"/>
      <c r="H49" s="139"/>
      <c r="I49" s="139"/>
      <c r="J49" s="139"/>
      <c r="K49" s="139"/>
      <c r="L49" s="139"/>
      <c r="M49" s="139"/>
      <c r="N49" s="139"/>
    </row>
    <row r="50" spans="1:14" ht="20.100000000000001" customHeight="1" x14ac:dyDescent="0.2">
      <c r="A50" s="23" t="s">
        <v>117</v>
      </c>
      <c r="B50" s="47" t="s">
        <v>118</v>
      </c>
      <c r="C50" s="138"/>
      <c r="D50" s="138"/>
      <c r="E50" s="138"/>
      <c r="F50" s="138"/>
      <c r="G50" s="138"/>
      <c r="H50" s="139"/>
      <c r="I50" s="139"/>
      <c r="J50" s="139"/>
      <c r="K50" s="139"/>
      <c r="L50" s="139"/>
      <c r="M50" s="139"/>
      <c r="N50" s="139"/>
    </row>
    <row r="51" spans="1:14" ht="20.100000000000001" customHeight="1" x14ac:dyDescent="0.2">
      <c r="A51" s="23" t="s">
        <v>119</v>
      </c>
      <c r="B51" s="47" t="s">
        <v>120</v>
      </c>
      <c r="C51" s="138"/>
      <c r="D51" s="138"/>
      <c r="E51" s="138"/>
      <c r="F51" s="138"/>
      <c r="G51" s="138"/>
      <c r="H51" s="139"/>
      <c r="I51" s="139"/>
      <c r="J51" s="139"/>
      <c r="K51" s="139"/>
      <c r="L51" s="139"/>
      <c r="M51" s="139"/>
      <c r="N51" s="139"/>
    </row>
    <row r="52" spans="1:14" ht="20.100000000000001" customHeight="1" x14ac:dyDescent="0.2">
      <c r="A52" s="23" t="s">
        <v>121</v>
      </c>
      <c r="B52" s="47" t="s">
        <v>122</v>
      </c>
      <c r="C52" s="138"/>
      <c r="D52" s="138">
        <v>272</v>
      </c>
      <c r="E52" s="138">
        <v>174</v>
      </c>
      <c r="F52" s="138"/>
      <c r="G52" s="138"/>
      <c r="H52" s="139"/>
      <c r="I52" s="139"/>
      <c r="J52" s="139"/>
      <c r="K52" s="139"/>
      <c r="L52" s="139">
        <f>SUM(C52,F52,I52)</f>
        <v>0</v>
      </c>
      <c r="M52" s="139">
        <f>SUM(D52,G52,J52)</f>
        <v>272</v>
      </c>
      <c r="N52" s="139">
        <f t="shared" ref="N52:N54" si="16">SUM(E52,H52,K52)</f>
        <v>174</v>
      </c>
    </row>
    <row r="53" spans="1:14" ht="20.100000000000001" customHeight="1" x14ac:dyDescent="0.2">
      <c r="A53" s="27" t="s">
        <v>123</v>
      </c>
      <c r="B53" s="50" t="s">
        <v>124</v>
      </c>
      <c r="C53" s="138">
        <f>SUM(C48:C52)</f>
        <v>1113000</v>
      </c>
      <c r="D53" s="138">
        <f t="shared" ref="D53:E53" si="17">SUM(D48:D52)</f>
        <v>1113172</v>
      </c>
      <c r="E53" s="138">
        <f t="shared" si="17"/>
        <v>707656</v>
      </c>
      <c r="F53" s="138"/>
      <c r="G53" s="138"/>
      <c r="H53" s="139"/>
      <c r="I53" s="139"/>
      <c r="J53" s="139"/>
      <c r="K53" s="139"/>
      <c r="L53" s="139">
        <f>SUM(C53,F53,I53)</f>
        <v>1113000</v>
      </c>
      <c r="M53" s="139">
        <f t="shared" ref="M53:M54" si="18">SUM(D53,G53,J53)</f>
        <v>1113172</v>
      </c>
      <c r="N53" s="139">
        <f t="shared" si="16"/>
        <v>707656</v>
      </c>
    </row>
    <row r="54" spans="1:14" ht="20.100000000000001" customHeight="1" x14ac:dyDescent="0.2">
      <c r="A54" s="29" t="s">
        <v>125</v>
      </c>
      <c r="B54" s="53" t="s">
        <v>16</v>
      </c>
      <c r="C54" s="140">
        <f>SUM(C53,C47,C44,C36,C33)</f>
        <v>5635000</v>
      </c>
      <c r="D54" s="140">
        <f t="shared" ref="D54:E54" si="19">SUM(D53,D47,D44,D36,D33)</f>
        <v>5635172</v>
      </c>
      <c r="E54" s="140">
        <f t="shared" si="19"/>
        <v>3773770</v>
      </c>
      <c r="F54" s="140"/>
      <c r="G54" s="140"/>
      <c r="H54" s="141"/>
      <c r="I54" s="141"/>
      <c r="J54" s="141"/>
      <c r="K54" s="141"/>
      <c r="L54" s="141">
        <f>SUM(C54,F54,I54)</f>
        <v>5635000</v>
      </c>
      <c r="M54" s="141">
        <f t="shared" si="18"/>
        <v>5635172</v>
      </c>
      <c r="N54" s="141">
        <f t="shared" si="16"/>
        <v>3773770</v>
      </c>
    </row>
    <row r="55" spans="1:14" ht="20.100000000000001" customHeight="1" x14ac:dyDescent="0.2">
      <c r="A55" s="28" t="s">
        <v>126</v>
      </c>
      <c r="B55" s="47" t="s">
        <v>127</v>
      </c>
      <c r="C55" s="138"/>
      <c r="D55" s="138"/>
      <c r="E55" s="138"/>
      <c r="F55" s="138"/>
      <c r="G55" s="138"/>
      <c r="H55" s="139"/>
      <c r="I55" s="139"/>
      <c r="J55" s="139"/>
      <c r="K55" s="139"/>
      <c r="L55" s="139"/>
      <c r="M55" s="139"/>
      <c r="N55" s="139"/>
    </row>
    <row r="56" spans="1:14" ht="20.100000000000001" customHeight="1" x14ac:dyDescent="0.2">
      <c r="A56" s="28" t="s">
        <v>128</v>
      </c>
      <c r="B56" s="47" t="s">
        <v>129</v>
      </c>
      <c r="C56" s="138"/>
      <c r="D56" s="138"/>
      <c r="E56" s="138"/>
      <c r="F56" s="138"/>
      <c r="G56" s="138"/>
      <c r="H56" s="139"/>
      <c r="I56" s="139"/>
      <c r="J56" s="139"/>
      <c r="K56" s="139"/>
      <c r="L56" s="142">
        <f>SUM(C56,F56,I56)</f>
        <v>0</v>
      </c>
      <c r="M56" s="143">
        <f t="shared" ref="M56:N56" si="20">SUM(D56,G56,J56)</f>
        <v>0</v>
      </c>
      <c r="N56" s="142">
        <f t="shared" si="20"/>
        <v>0</v>
      </c>
    </row>
    <row r="57" spans="1:14" ht="20.100000000000001" customHeight="1" x14ac:dyDescent="0.2">
      <c r="A57" s="55" t="s">
        <v>130</v>
      </c>
      <c r="B57" s="47" t="s">
        <v>131</v>
      </c>
      <c r="C57" s="138"/>
      <c r="D57" s="138"/>
      <c r="E57" s="138"/>
      <c r="F57" s="138"/>
      <c r="G57" s="138"/>
      <c r="H57" s="139"/>
      <c r="I57" s="139"/>
      <c r="J57" s="139"/>
      <c r="K57" s="139"/>
      <c r="L57" s="139"/>
      <c r="M57" s="139"/>
      <c r="N57" s="139"/>
    </row>
    <row r="58" spans="1:14" ht="26.25" customHeight="1" x14ac:dyDescent="0.2">
      <c r="A58" s="55" t="s">
        <v>132</v>
      </c>
      <c r="B58" s="47" t="s">
        <v>133</v>
      </c>
      <c r="C58" s="138"/>
      <c r="D58" s="138"/>
      <c r="E58" s="138"/>
      <c r="F58" s="138"/>
      <c r="G58" s="138"/>
      <c r="H58" s="139"/>
      <c r="I58" s="139"/>
      <c r="J58" s="139"/>
      <c r="K58" s="139"/>
      <c r="L58" s="139"/>
      <c r="M58" s="139"/>
      <c r="N58" s="139"/>
    </row>
    <row r="59" spans="1:14" ht="27.75" customHeight="1" x14ac:dyDescent="0.2">
      <c r="A59" s="55" t="s">
        <v>134</v>
      </c>
      <c r="B59" s="47" t="s">
        <v>135</v>
      </c>
      <c r="C59" s="138"/>
      <c r="D59" s="138"/>
      <c r="E59" s="138"/>
      <c r="F59" s="138"/>
      <c r="G59" s="138"/>
      <c r="H59" s="139"/>
      <c r="I59" s="139"/>
      <c r="J59" s="139"/>
      <c r="K59" s="139"/>
      <c r="L59" s="139">
        <f t="shared" ref="L59:N60" si="21">SUM(C59,F59,I59)</f>
        <v>0</v>
      </c>
      <c r="M59" s="139">
        <f t="shared" si="21"/>
        <v>0</v>
      </c>
      <c r="N59" s="139">
        <f t="shared" si="21"/>
        <v>0</v>
      </c>
    </row>
    <row r="60" spans="1:14" ht="20.100000000000001" customHeight="1" x14ac:dyDescent="0.2">
      <c r="A60" s="28" t="s">
        <v>136</v>
      </c>
      <c r="B60" s="47" t="s">
        <v>137</v>
      </c>
      <c r="C60" s="138"/>
      <c r="D60" s="138"/>
      <c r="E60" s="138"/>
      <c r="F60" s="138"/>
      <c r="G60" s="138"/>
      <c r="H60" s="139"/>
      <c r="I60" s="139"/>
      <c r="J60" s="139"/>
      <c r="K60" s="139"/>
      <c r="L60" s="139">
        <f t="shared" si="21"/>
        <v>0</v>
      </c>
      <c r="M60" s="139">
        <f t="shared" si="21"/>
        <v>0</v>
      </c>
      <c r="N60" s="139">
        <f t="shared" si="21"/>
        <v>0</v>
      </c>
    </row>
    <row r="61" spans="1:14" ht="20.100000000000001" customHeight="1" x14ac:dyDescent="0.2">
      <c r="A61" s="28" t="s">
        <v>138</v>
      </c>
      <c r="B61" s="47" t="s">
        <v>139</v>
      </c>
      <c r="C61" s="138"/>
      <c r="D61" s="138"/>
      <c r="E61" s="138"/>
      <c r="F61" s="138"/>
      <c r="G61" s="138"/>
      <c r="H61" s="139"/>
      <c r="I61" s="139"/>
      <c r="J61" s="139"/>
      <c r="K61" s="139"/>
      <c r="L61" s="139"/>
      <c r="M61" s="139"/>
      <c r="N61" s="139"/>
    </row>
    <row r="62" spans="1:14" ht="20.100000000000001" customHeight="1" x14ac:dyDescent="0.2">
      <c r="A62" s="28" t="s">
        <v>140</v>
      </c>
      <c r="B62" s="47" t="s">
        <v>141</v>
      </c>
      <c r="C62" s="138">
        <v>1468000</v>
      </c>
      <c r="D62" s="138">
        <v>1823600</v>
      </c>
      <c r="E62" s="138">
        <v>1787588</v>
      </c>
      <c r="F62" s="138"/>
      <c r="G62" s="138"/>
      <c r="H62" s="139"/>
      <c r="I62" s="139"/>
      <c r="J62" s="139"/>
      <c r="K62" s="139"/>
      <c r="L62" s="139">
        <f>SUM(C62,F62,I62)</f>
        <v>1468000</v>
      </c>
      <c r="M62" s="139">
        <f t="shared" ref="M62:N63" si="22">SUM(D62,G62,J62)</f>
        <v>1823600</v>
      </c>
      <c r="N62" s="139">
        <f t="shared" si="22"/>
        <v>1787588</v>
      </c>
    </row>
    <row r="63" spans="1:14" ht="20.100000000000001" customHeight="1" x14ac:dyDescent="0.2">
      <c r="A63" s="56" t="s">
        <v>142</v>
      </c>
      <c r="B63" s="53" t="s">
        <v>18</v>
      </c>
      <c r="C63" s="140">
        <f>SUM(C55:C62)</f>
        <v>1468000</v>
      </c>
      <c r="D63" s="140">
        <f t="shared" ref="D63:E63" si="23">SUM(D55:D62)</f>
        <v>1823600</v>
      </c>
      <c r="E63" s="140">
        <f t="shared" si="23"/>
        <v>1787588</v>
      </c>
      <c r="F63" s="140">
        <f>SUM(F55:F62)</f>
        <v>0</v>
      </c>
      <c r="G63" s="140">
        <f>SUM(G55:G62)</f>
        <v>0</v>
      </c>
      <c r="H63" s="140">
        <f>SUM(H55:H62)</f>
        <v>0</v>
      </c>
      <c r="I63" s="141"/>
      <c r="J63" s="141"/>
      <c r="K63" s="141"/>
      <c r="L63" s="141">
        <f>SUM(C63,F63,I63)</f>
        <v>1468000</v>
      </c>
      <c r="M63" s="141">
        <f t="shared" si="22"/>
        <v>1823600</v>
      </c>
      <c r="N63" s="141">
        <f t="shared" si="22"/>
        <v>1787588</v>
      </c>
    </row>
    <row r="64" spans="1:14" ht="20.100000000000001" customHeight="1" x14ac:dyDescent="0.2">
      <c r="A64" s="26" t="s">
        <v>143</v>
      </c>
      <c r="B64" s="47" t="s">
        <v>144</v>
      </c>
      <c r="C64" s="138"/>
      <c r="D64" s="138"/>
      <c r="E64" s="138"/>
      <c r="F64" s="138"/>
      <c r="G64" s="138"/>
      <c r="H64" s="139"/>
      <c r="I64" s="139"/>
      <c r="J64" s="139"/>
      <c r="K64" s="139"/>
      <c r="L64" s="139"/>
      <c r="M64" s="139"/>
      <c r="N64" s="139"/>
    </row>
    <row r="65" spans="1:14" ht="20.100000000000001" customHeight="1" x14ac:dyDescent="0.2">
      <c r="A65" s="26" t="s">
        <v>145</v>
      </c>
      <c r="B65" s="47" t="s">
        <v>146</v>
      </c>
      <c r="C65" s="138"/>
      <c r="D65" s="138"/>
      <c r="E65" s="138"/>
      <c r="F65" s="138"/>
      <c r="G65" s="138"/>
      <c r="H65" s="139"/>
      <c r="I65" s="139"/>
      <c r="J65" s="139"/>
      <c r="K65" s="139"/>
      <c r="L65" s="139"/>
      <c r="M65" s="139">
        <f>SUM(D65,G65,J65)</f>
        <v>0</v>
      </c>
      <c r="N65" s="139">
        <f>SUM(E65,H65,K65)</f>
        <v>0</v>
      </c>
    </row>
    <row r="66" spans="1:14" ht="24.95" customHeight="1" x14ac:dyDescent="0.2">
      <c r="A66" s="26" t="s">
        <v>147</v>
      </c>
      <c r="B66" s="47" t="s">
        <v>148</v>
      </c>
      <c r="C66" s="138"/>
      <c r="D66" s="138"/>
      <c r="E66" s="138"/>
      <c r="F66" s="138"/>
      <c r="G66" s="138"/>
      <c r="H66" s="139"/>
      <c r="I66" s="139"/>
      <c r="J66" s="139"/>
      <c r="K66" s="139"/>
      <c r="L66" s="139"/>
      <c r="M66" s="139"/>
      <c r="N66" s="139"/>
    </row>
    <row r="67" spans="1:14" ht="24.95" customHeight="1" x14ac:dyDescent="0.2">
      <c r="A67" s="26" t="s">
        <v>149</v>
      </c>
      <c r="B67" s="47" t="s">
        <v>150</v>
      </c>
      <c r="C67" s="138"/>
      <c r="D67" s="138"/>
      <c r="E67" s="138"/>
      <c r="F67" s="138"/>
      <c r="G67" s="138"/>
      <c r="H67" s="139"/>
      <c r="I67" s="139"/>
      <c r="J67" s="139"/>
      <c r="K67" s="139"/>
      <c r="L67" s="139"/>
      <c r="M67" s="139"/>
      <c r="N67" s="139"/>
    </row>
    <row r="68" spans="1:14" ht="24.95" customHeight="1" x14ac:dyDescent="0.2">
      <c r="A68" s="26" t="s">
        <v>151</v>
      </c>
      <c r="B68" s="47" t="s">
        <v>152</v>
      </c>
      <c r="C68" s="138"/>
      <c r="D68" s="138"/>
      <c r="E68" s="138"/>
      <c r="F68" s="138"/>
      <c r="G68" s="138"/>
      <c r="H68" s="139"/>
      <c r="I68" s="139"/>
      <c r="J68" s="139"/>
      <c r="K68" s="139"/>
      <c r="L68" s="139"/>
      <c r="M68" s="139"/>
      <c r="N68" s="139"/>
    </row>
    <row r="69" spans="1:14" ht="24.95" customHeight="1" x14ac:dyDescent="0.2">
      <c r="A69" s="26" t="s">
        <v>153</v>
      </c>
      <c r="B69" s="47" t="s">
        <v>154</v>
      </c>
      <c r="C69" s="138">
        <v>301000</v>
      </c>
      <c r="D69" s="138">
        <v>301000</v>
      </c>
      <c r="E69" s="138">
        <v>210364</v>
      </c>
      <c r="F69" s="138">
        <v>53000</v>
      </c>
      <c r="G69" s="138">
        <v>53000</v>
      </c>
      <c r="H69" s="139">
        <v>53000</v>
      </c>
      <c r="I69" s="139"/>
      <c r="J69" s="139"/>
      <c r="K69" s="139"/>
      <c r="L69" s="139">
        <f>SUM(C69,F69,I69)</f>
        <v>354000</v>
      </c>
      <c r="M69" s="139">
        <f>SUM(D69,G69,J69)</f>
        <v>354000</v>
      </c>
      <c r="N69" s="139">
        <f>SUM(E69,H69,K69)</f>
        <v>263364</v>
      </c>
    </row>
    <row r="70" spans="1:14" ht="24.95" customHeight="1" x14ac:dyDescent="0.2">
      <c r="A70" s="26" t="s">
        <v>155</v>
      </c>
      <c r="B70" s="47" t="s">
        <v>156</v>
      </c>
      <c r="C70" s="138"/>
      <c r="D70" s="138"/>
      <c r="E70" s="138"/>
      <c r="F70" s="138"/>
      <c r="G70" s="138"/>
      <c r="H70" s="139"/>
      <c r="I70" s="139"/>
      <c r="J70" s="139"/>
      <c r="K70" s="139"/>
      <c r="L70" s="139"/>
      <c r="M70" s="139"/>
      <c r="N70" s="139"/>
    </row>
    <row r="71" spans="1:14" ht="24.95" customHeight="1" x14ac:dyDescent="0.2">
      <c r="A71" s="26" t="s">
        <v>157</v>
      </c>
      <c r="B71" s="47" t="s">
        <v>158</v>
      </c>
      <c r="C71" s="138"/>
      <c r="D71" s="138"/>
      <c r="E71" s="138"/>
      <c r="F71" s="138"/>
      <c r="G71" s="138"/>
      <c r="H71" s="139"/>
      <c r="I71" s="139"/>
      <c r="J71" s="139"/>
      <c r="K71" s="139"/>
      <c r="L71" s="139"/>
      <c r="M71" s="139"/>
      <c r="N71" s="139"/>
    </row>
    <row r="72" spans="1:14" ht="16.5" customHeight="1" x14ac:dyDescent="0.2">
      <c r="A72" s="26" t="s">
        <v>159</v>
      </c>
      <c r="B72" s="47" t="s">
        <v>160</v>
      </c>
      <c r="C72" s="138"/>
      <c r="D72" s="138"/>
      <c r="E72" s="138"/>
      <c r="F72" s="138"/>
      <c r="G72" s="138"/>
      <c r="H72" s="139"/>
      <c r="I72" s="139"/>
      <c r="J72" s="139"/>
      <c r="K72" s="139"/>
      <c r="L72" s="139"/>
      <c r="M72" s="139"/>
      <c r="N72" s="139"/>
    </row>
    <row r="73" spans="1:14" ht="14.25" customHeight="1" x14ac:dyDescent="0.2">
      <c r="A73" s="22" t="s">
        <v>161</v>
      </c>
      <c r="B73" s="47" t="s">
        <v>162</v>
      </c>
      <c r="C73" s="138"/>
      <c r="D73" s="138"/>
      <c r="E73" s="138"/>
      <c r="F73" s="138"/>
      <c r="G73" s="138"/>
      <c r="H73" s="139"/>
      <c r="I73" s="139"/>
      <c r="J73" s="139"/>
      <c r="K73" s="139"/>
      <c r="L73" s="139"/>
      <c r="M73" s="139"/>
      <c r="N73" s="139"/>
    </row>
    <row r="74" spans="1:14" ht="24.95" customHeight="1" x14ac:dyDescent="0.2">
      <c r="A74" s="26" t="s">
        <v>163</v>
      </c>
      <c r="B74" s="47" t="s">
        <v>164</v>
      </c>
      <c r="C74" s="138"/>
      <c r="D74" s="138"/>
      <c r="E74" s="138"/>
      <c r="F74" s="138">
        <v>91000</v>
      </c>
      <c r="G74" s="138">
        <v>241000</v>
      </c>
      <c r="H74" s="139">
        <v>179400</v>
      </c>
      <c r="I74" s="139"/>
      <c r="J74" s="139"/>
      <c r="K74" s="139"/>
      <c r="L74" s="139">
        <f>SUM(C74,F74,I74)</f>
        <v>91000</v>
      </c>
      <c r="M74" s="139">
        <f>SUM(D74,G74,J74)</f>
        <v>241000</v>
      </c>
      <c r="N74" s="139">
        <f>SUM(E74,H74,K74)</f>
        <v>179400</v>
      </c>
    </row>
    <row r="75" spans="1:14" ht="20.100000000000001" customHeight="1" x14ac:dyDescent="0.2">
      <c r="A75" s="22" t="s">
        <v>165</v>
      </c>
      <c r="B75" s="47" t="s">
        <v>166</v>
      </c>
      <c r="C75" s="138"/>
      <c r="D75" s="138"/>
      <c r="E75" s="138"/>
      <c r="F75" s="138">
        <v>2663849</v>
      </c>
      <c r="G75" s="138">
        <v>2004439</v>
      </c>
      <c r="H75" s="139"/>
      <c r="I75" s="139"/>
      <c r="J75" s="139"/>
      <c r="K75" s="139"/>
      <c r="L75" s="139">
        <f>SUM(C75,F75,I75)</f>
        <v>2663849</v>
      </c>
      <c r="M75" s="139">
        <f t="shared" ref="M75:N75" si="24">SUM(D75,G75,J75)</f>
        <v>2004439</v>
      </c>
      <c r="N75" s="139">
        <f t="shared" si="24"/>
        <v>0</v>
      </c>
    </row>
    <row r="76" spans="1:14" ht="20.100000000000001" customHeight="1" x14ac:dyDescent="0.2">
      <c r="A76" s="22" t="s">
        <v>167</v>
      </c>
      <c r="B76" s="47" t="s">
        <v>166</v>
      </c>
      <c r="C76" s="138"/>
      <c r="D76" s="138"/>
      <c r="E76" s="138"/>
      <c r="F76" s="138"/>
      <c r="G76" s="138"/>
      <c r="H76" s="139"/>
      <c r="I76" s="139"/>
      <c r="J76" s="139"/>
      <c r="K76" s="139"/>
      <c r="L76" s="139"/>
      <c r="M76" s="139"/>
      <c r="N76" s="139"/>
    </row>
    <row r="77" spans="1:14" ht="20.100000000000001" customHeight="1" x14ac:dyDescent="0.2">
      <c r="A77" s="56" t="s">
        <v>168</v>
      </c>
      <c r="B77" s="53" t="s">
        <v>20</v>
      </c>
      <c r="C77" s="140">
        <f>SUM(C64:C76)</f>
        <v>301000</v>
      </c>
      <c r="D77" s="140">
        <f t="shared" ref="D77:E77" si="25">SUM(D64:D76)</f>
        <v>301000</v>
      </c>
      <c r="E77" s="140">
        <f t="shared" si="25"/>
        <v>210364</v>
      </c>
      <c r="F77" s="140">
        <f>SUM(F64:F76)</f>
        <v>2807849</v>
      </c>
      <c r="G77" s="140">
        <f t="shared" ref="G77:H77" si="26">SUM(G64:G76)</f>
        <v>2298439</v>
      </c>
      <c r="H77" s="140">
        <f t="shared" si="26"/>
        <v>232400</v>
      </c>
      <c r="I77" s="141"/>
      <c r="J77" s="141"/>
      <c r="K77" s="141"/>
      <c r="L77" s="141">
        <f>SUM(C77,F77,I77)</f>
        <v>3108849</v>
      </c>
      <c r="M77" s="141">
        <f t="shared" ref="M77:N77" si="27">SUM(D77,G77,J77)</f>
        <v>2599439</v>
      </c>
      <c r="N77" s="141">
        <f t="shared" si="27"/>
        <v>442764</v>
      </c>
    </row>
    <row r="78" spans="1:14" ht="20.100000000000001" customHeight="1" x14ac:dyDescent="0.25">
      <c r="A78" s="57" t="s">
        <v>169</v>
      </c>
      <c r="B78" s="53"/>
      <c r="C78" s="140">
        <f>SUM(C77,C63,C54,C29,C28)</f>
        <v>16160000</v>
      </c>
      <c r="D78" s="140">
        <f>SUM(D77,D63,D54,D29,D28)</f>
        <v>17428590</v>
      </c>
      <c r="E78" s="140">
        <f t="shared" ref="E78" si="28">SUM(E77,E63,E54,E29,E28)</f>
        <v>15436987</v>
      </c>
      <c r="F78" s="140">
        <f>SUM(F77,F63,F28)</f>
        <v>3067849</v>
      </c>
      <c r="G78" s="140">
        <f t="shared" ref="G78:H78" si="29">SUM(G77,G63,G28)</f>
        <v>2558439</v>
      </c>
      <c r="H78" s="140">
        <f t="shared" si="29"/>
        <v>443533</v>
      </c>
      <c r="I78" s="141"/>
      <c r="J78" s="141"/>
      <c r="K78" s="141"/>
      <c r="L78" s="141">
        <f>SUM(C78,F78,I78)</f>
        <v>19227849</v>
      </c>
      <c r="M78" s="141">
        <f t="shared" ref="M78:N78" si="30">SUM(D78,G78,J78)</f>
        <v>19987029</v>
      </c>
      <c r="N78" s="141">
        <f t="shared" si="30"/>
        <v>15880520</v>
      </c>
    </row>
    <row r="79" spans="1:14" ht="16.5" customHeight="1" x14ac:dyDescent="0.2">
      <c r="A79" s="58" t="s">
        <v>170</v>
      </c>
      <c r="B79" s="47" t="s">
        <v>171</v>
      </c>
      <c r="C79" s="138"/>
      <c r="D79" s="138"/>
      <c r="E79" s="138"/>
      <c r="F79" s="138"/>
      <c r="G79" s="138"/>
      <c r="H79" s="139"/>
      <c r="I79" s="139"/>
      <c r="J79" s="139"/>
      <c r="K79" s="139"/>
      <c r="L79" s="139"/>
      <c r="M79" s="139"/>
      <c r="N79" s="139"/>
    </row>
    <row r="80" spans="1:14" ht="15.75" customHeight="1" x14ac:dyDescent="0.2">
      <c r="A80" s="58" t="s">
        <v>172</v>
      </c>
      <c r="B80" s="47" t="s">
        <v>173</v>
      </c>
      <c r="C80" s="138"/>
      <c r="D80" s="138"/>
      <c r="E80" s="138"/>
      <c r="F80" s="138"/>
      <c r="G80" s="138"/>
      <c r="H80" s="139"/>
      <c r="I80" s="139"/>
      <c r="J80" s="139"/>
      <c r="K80" s="139"/>
      <c r="L80" s="139"/>
      <c r="M80" s="139"/>
      <c r="N80" s="139"/>
    </row>
    <row r="81" spans="1:14" ht="16.5" customHeight="1" x14ac:dyDescent="0.2">
      <c r="A81" s="58" t="s">
        <v>174</v>
      </c>
      <c r="B81" s="47" t="s">
        <v>175</v>
      </c>
      <c r="C81" s="138"/>
      <c r="D81" s="138"/>
      <c r="E81" s="138"/>
      <c r="F81" s="138"/>
      <c r="G81" s="138"/>
      <c r="H81" s="139"/>
      <c r="I81" s="139"/>
      <c r="J81" s="139"/>
      <c r="K81" s="139"/>
      <c r="L81" s="139">
        <f t="shared" ref="L81:N82" si="31">SUM(C81,F81,I81)</f>
        <v>0</v>
      </c>
      <c r="M81" s="139">
        <f t="shared" si="31"/>
        <v>0</v>
      </c>
      <c r="N81" s="139">
        <f t="shared" si="31"/>
        <v>0</v>
      </c>
    </row>
    <row r="82" spans="1:14" ht="17.25" customHeight="1" x14ac:dyDescent="0.2">
      <c r="A82" s="58" t="s">
        <v>176</v>
      </c>
      <c r="B82" s="47" t="s">
        <v>177</v>
      </c>
      <c r="C82" s="138">
        <v>1259000</v>
      </c>
      <c r="D82" s="138">
        <v>1435000</v>
      </c>
      <c r="E82" s="138">
        <v>894968</v>
      </c>
      <c r="F82" s="138"/>
      <c r="G82" s="138"/>
      <c r="H82" s="139"/>
      <c r="I82" s="139"/>
      <c r="J82" s="139"/>
      <c r="K82" s="139"/>
      <c r="L82" s="139">
        <f t="shared" si="31"/>
        <v>1259000</v>
      </c>
      <c r="M82" s="139">
        <f t="shared" si="31"/>
        <v>1435000</v>
      </c>
      <c r="N82" s="139">
        <f t="shared" si="31"/>
        <v>894968</v>
      </c>
    </row>
    <row r="83" spans="1:14" ht="16.5" customHeight="1" x14ac:dyDescent="0.2">
      <c r="A83" s="51" t="s">
        <v>178</v>
      </c>
      <c r="B83" s="47" t="s">
        <v>179</v>
      </c>
      <c r="C83" s="138"/>
      <c r="D83" s="138">
        <v>10000</v>
      </c>
      <c r="E83" s="138">
        <v>10000</v>
      </c>
      <c r="F83" s="138"/>
      <c r="G83" s="138"/>
      <c r="H83" s="139"/>
      <c r="I83" s="139"/>
      <c r="J83" s="139"/>
      <c r="K83" s="139"/>
      <c r="L83" s="139"/>
      <c r="M83" s="139"/>
      <c r="N83" s="139"/>
    </row>
    <row r="84" spans="1:14" ht="20.100000000000001" customHeight="1" x14ac:dyDescent="0.2">
      <c r="A84" s="51" t="s">
        <v>180</v>
      </c>
      <c r="B84" s="47" t="s">
        <v>181</v>
      </c>
      <c r="C84" s="138"/>
      <c r="D84" s="138"/>
      <c r="E84" s="138"/>
      <c r="F84" s="138"/>
      <c r="G84" s="138"/>
      <c r="H84" s="139"/>
      <c r="I84" s="139"/>
      <c r="J84" s="139"/>
      <c r="K84" s="139"/>
      <c r="L84" s="139"/>
      <c r="M84" s="139"/>
      <c r="N84" s="139"/>
    </row>
    <row r="85" spans="1:14" ht="20.100000000000001" customHeight="1" x14ac:dyDescent="0.2">
      <c r="A85" s="51" t="s">
        <v>182</v>
      </c>
      <c r="B85" s="47" t="s">
        <v>183</v>
      </c>
      <c r="C85" s="138">
        <v>341000</v>
      </c>
      <c r="D85" s="138">
        <v>341000</v>
      </c>
      <c r="E85" s="138">
        <v>241642</v>
      </c>
      <c r="F85" s="138"/>
      <c r="G85" s="138"/>
      <c r="H85" s="139"/>
      <c r="I85" s="139"/>
      <c r="J85" s="139"/>
      <c r="K85" s="139"/>
      <c r="L85" s="139">
        <f>SUM(C85,F85,I85)</f>
        <v>341000</v>
      </c>
      <c r="M85" s="139">
        <f>SUM(D85,G85,J85)</f>
        <v>341000</v>
      </c>
      <c r="N85" s="139">
        <f>SUM(E85,H85,K85)</f>
        <v>241642</v>
      </c>
    </row>
    <row r="86" spans="1:14" ht="20.100000000000001" customHeight="1" x14ac:dyDescent="0.2">
      <c r="A86" s="59" t="s">
        <v>184</v>
      </c>
      <c r="B86" s="53" t="s">
        <v>22</v>
      </c>
      <c r="C86" s="140">
        <f>SUM(C79:C85)</f>
        <v>1600000</v>
      </c>
      <c r="D86" s="140">
        <f t="shared" ref="D86:E86" si="32">SUM(D79:D85)</f>
        <v>1786000</v>
      </c>
      <c r="E86" s="140">
        <f t="shared" si="32"/>
        <v>1146610</v>
      </c>
      <c r="F86" s="140">
        <f>SUM(F79:F85)</f>
        <v>0</v>
      </c>
      <c r="G86" s="140">
        <f t="shared" ref="G86:H86" si="33">SUM(G79:G85)</f>
        <v>0</v>
      </c>
      <c r="H86" s="140">
        <f t="shared" si="33"/>
        <v>0</v>
      </c>
      <c r="I86" s="141"/>
      <c r="J86" s="141"/>
      <c r="K86" s="141"/>
      <c r="L86" s="141">
        <f>SUM(C86,F86,I86)</f>
        <v>1600000</v>
      </c>
      <c r="M86" s="141">
        <f t="shared" ref="M86:N87" si="34">SUM(D86,G86,J86)</f>
        <v>1786000</v>
      </c>
      <c r="N86" s="141">
        <f t="shared" si="34"/>
        <v>1146610</v>
      </c>
    </row>
    <row r="87" spans="1:14" ht="20.100000000000001" customHeight="1" x14ac:dyDescent="0.2">
      <c r="A87" s="28" t="s">
        <v>185</v>
      </c>
      <c r="B87" s="47" t="s">
        <v>186</v>
      </c>
      <c r="C87" s="138">
        <v>2756000</v>
      </c>
      <c r="D87" s="138">
        <v>2756000</v>
      </c>
      <c r="E87" s="138">
        <v>1618402</v>
      </c>
      <c r="F87" s="138"/>
      <c r="G87" s="138"/>
      <c r="H87" s="139"/>
      <c r="I87" s="139"/>
      <c r="J87" s="139"/>
      <c r="K87" s="139"/>
      <c r="L87" s="139">
        <f>SUM(C87,F87,I87)</f>
        <v>2756000</v>
      </c>
      <c r="M87" s="139">
        <f t="shared" si="34"/>
        <v>2756000</v>
      </c>
      <c r="N87" s="139">
        <f t="shared" si="34"/>
        <v>1618402</v>
      </c>
    </row>
    <row r="88" spans="1:14" ht="20.100000000000001" customHeight="1" x14ac:dyDescent="0.2">
      <c r="A88" s="28" t="s">
        <v>187</v>
      </c>
      <c r="B88" s="47" t="s">
        <v>188</v>
      </c>
      <c r="C88" s="138"/>
      <c r="D88" s="138"/>
      <c r="E88" s="138"/>
      <c r="F88" s="138"/>
      <c r="G88" s="138"/>
      <c r="H88" s="139"/>
      <c r="I88" s="139"/>
      <c r="J88" s="139"/>
      <c r="K88" s="139"/>
      <c r="L88" s="139"/>
      <c r="M88" s="139"/>
      <c r="N88" s="139"/>
    </row>
    <row r="89" spans="1:14" ht="20.100000000000001" customHeight="1" x14ac:dyDescent="0.2">
      <c r="A89" s="28" t="s">
        <v>189</v>
      </c>
      <c r="B89" s="47" t="s">
        <v>190</v>
      </c>
      <c r="C89" s="138"/>
      <c r="D89" s="138"/>
      <c r="E89" s="138"/>
      <c r="F89" s="138"/>
      <c r="G89" s="138"/>
      <c r="H89" s="139"/>
      <c r="I89" s="139"/>
      <c r="J89" s="139"/>
      <c r="K89" s="139"/>
      <c r="L89" s="139"/>
      <c r="M89" s="139"/>
      <c r="N89" s="139"/>
    </row>
    <row r="90" spans="1:14" ht="24" customHeight="1" x14ac:dyDescent="0.2">
      <c r="A90" s="28" t="s">
        <v>191</v>
      </c>
      <c r="B90" s="47" t="s">
        <v>192</v>
      </c>
      <c r="C90" s="138">
        <v>744000</v>
      </c>
      <c r="D90" s="138">
        <v>744000</v>
      </c>
      <c r="E90" s="138">
        <v>436968</v>
      </c>
      <c r="F90" s="138"/>
      <c r="G90" s="138"/>
      <c r="H90" s="139"/>
      <c r="I90" s="139"/>
      <c r="J90" s="139"/>
      <c r="K90" s="139"/>
      <c r="L90" s="139">
        <f>SUM(C90,F90,I90)</f>
        <v>744000</v>
      </c>
      <c r="M90" s="139">
        <f>SUM(D90,G90,J90)</f>
        <v>744000</v>
      </c>
      <c r="N90" s="139">
        <f>SUM(E90,H90,K90)</f>
        <v>436968</v>
      </c>
    </row>
    <row r="91" spans="1:14" ht="20.100000000000001" customHeight="1" x14ac:dyDescent="0.2">
      <c r="A91" s="56" t="s">
        <v>193</v>
      </c>
      <c r="B91" s="53" t="s">
        <v>24</v>
      </c>
      <c r="C91" s="140">
        <f>SUM(C87:C90)</f>
        <v>3500000</v>
      </c>
      <c r="D91" s="140">
        <f t="shared" ref="D91:E91" si="35">SUM(D87:D90)</f>
        <v>3500000</v>
      </c>
      <c r="E91" s="140">
        <f t="shared" si="35"/>
        <v>2055370</v>
      </c>
      <c r="F91" s="140">
        <f>SUM(F87:F90)</f>
        <v>0</v>
      </c>
      <c r="G91" s="140">
        <f t="shared" ref="G91:H91" si="36">SUM(G87:G90)</f>
        <v>0</v>
      </c>
      <c r="H91" s="140">
        <f t="shared" si="36"/>
        <v>0</v>
      </c>
      <c r="I91" s="141"/>
      <c r="J91" s="141"/>
      <c r="K91" s="141"/>
      <c r="L91" s="141">
        <f>SUM(C91,F91,I91)</f>
        <v>3500000</v>
      </c>
      <c r="M91" s="141">
        <f t="shared" ref="M91:N91" si="37">SUM(D91,G91,J91)</f>
        <v>3500000</v>
      </c>
      <c r="N91" s="141">
        <f t="shared" si="37"/>
        <v>2055370</v>
      </c>
    </row>
    <row r="92" spans="1:14" ht="24.95" customHeight="1" x14ac:dyDescent="0.2">
      <c r="A92" s="28" t="s">
        <v>194</v>
      </c>
      <c r="B92" s="47" t="s">
        <v>195</v>
      </c>
      <c r="C92" s="138"/>
      <c r="D92" s="138"/>
      <c r="E92" s="138"/>
      <c r="F92" s="138"/>
      <c r="G92" s="138"/>
      <c r="H92" s="139"/>
      <c r="I92" s="139"/>
      <c r="J92" s="139"/>
      <c r="K92" s="139"/>
      <c r="L92" s="139"/>
      <c r="M92" s="139"/>
      <c r="N92" s="139"/>
    </row>
    <row r="93" spans="1:14" ht="24.95" customHeight="1" x14ac:dyDescent="0.2">
      <c r="A93" s="28" t="s">
        <v>196</v>
      </c>
      <c r="B93" s="47" t="s">
        <v>197</v>
      </c>
      <c r="C93" s="138"/>
      <c r="D93" s="138"/>
      <c r="E93" s="138"/>
      <c r="F93" s="138"/>
      <c r="G93" s="138"/>
      <c r="H93" s="139"/>
      <c r="I93" s="139"/>
      <c r="J93" s="139"/>
      <c r="K93" s="139"/>
      <c r="L93" s="139"/>
      <c r="M93" s="139"/>
      <c r="N93" s="139"/>
    </row>
    <row r="94" spans="1:14" ht="24.95" customHeight="1" x14ac:dyDescent="0.2">
      <c r="A94" s="28" t="s">
        <v>198</v>
      </c>
      <c r="B94" s="47" t="s">
        <v>199</v>
      </c>
      <c r="C94" s="138"/>
      <c r="D94" s="138"/>
      <c r="E94" s="138"/>
      <c r="F94" s="138"/>
      <c r="G94" s="138"/>
      <c r="H94" s="139"/>
      <c r="I94" s="139"/>
      <c r="J94" s="139"/>
      <c r="K94" s="139"/>
      <c r="L94" s="139"/>
      <c r="M94" s="139"/>
      <c r="N94" s="139"/>
    </row>
    <row r="95" spans="1:14" ht="24.95" customHeight="1" x14ac:dyDescent="0.2">
      <c r="A95" s="28" t="s">
        <v>200</v>
      </c>
      <c r="B95" s="47" t="s">
        <v>201</v>
      </c>
      <c r="C95" s="138"/>
      <c r="D95" s="138"/>
      <c r="E95" s="138"/>
      <c r="F95" s="138"/>
      <c r="G95" s="138"/>
      <c r="H95" s="139"/>
      <c r="I95" s="139"/>
      <c r="J95" s="139"/>
      <c r="K95" s="139"/>
      <c r="L95" s="139"/>
      <c r="M95" s="139"/>
      <c r="N95" s="139"/>
    </row>
    <row r="96" spans="1:14" ht="24.95" customHeight="1" x14ac:dyDescent="0.2">
      <c r="A96" s="28" t="s">
        <v>202</v>
      </c>
      <c r="B96" s="47" t="s">
        <v>203</v>
      </c>
      <c r="C96" s="138"/>
      <c r="D96" s="138"/>
      <c r="E96" s="138"/>
      <c r="F96" s="138"/>
      <c r="G96" s="138"/>
      <c r="H96" s="139"/>
      <c r="I96" s="139"/>
      <c r="J96" s="139"/>
      <c r="K96" s="139"/>
      <c r="L96" s="139"/>
      <c r="M96" s="139"/>
      <c r="N96" s="139"/>
    </row>
    <row r="97" spans="1:14" ht="24.95" customHeight="1" x14ac:dyDescent="0.2">
      <c r="A97" s="28" t="s">
        <v>204</v>
      </c>
      <c r="B97" s="47" t="s">
        <v>205</v>
      </c>
      <c r="C97" s="138"/>
      <c r="D97" s="138"/>
      <c r="E97" s="138"/>
      <c r="F97" s="138">
        <v>100000</v>
      </c>
      <c r="G97" s="138">
        <v>100000</v>
      </c>
      <c r="H97" s="139">
        <v>0</v>
      </c>
      <c r="I97" s="139"/>
      <c r="J97" s="139"/>
      <c r="K97" s="139"/>
      <c r="L97" s="139">
        <f>SUM(C97,F97,I97)</f>
        <v>100000</v>
      </c>
      <c r="M97" s="139">
        <v>100</v>
      </c>
      <c r="N97" s="139">
        <f>SUM(E97,H97,K97)</f>
        <v>0</v>
      </c>
    </row>
    <row r="98" spans="1:14" ht="24.95" customHeight="1" x14ac:dyDescent="0.2">
      <c r="A98" s="28" t="s">
        <v>206</v>
      </c>
      <c r="B98" s="47" t="s">
        <v>207</v>
      </c>
      <c r="C98" s="138"/>
      <c r="D98" s="138"/>
      <c r="E98" s="138"/>
      <c r="F98" s="138"/>
      <c r="G98" s="138"/>
      <c r="H98" s="139"/>
      <c r="I98" s="139"/>
      <c r="J98" s="139"/>
      <c r="K98" s="139"/>
      <c r="L98" s="139"/>
      <c r="M98" s="139"/>
      <c r="N98" s="139"/>
    </row>
    <row r="99" spans="1:14" ht="24.95" customHeight="1" x14ac:dyDescent="0.2">
      <c r="A99" s="28" t="s">
        <v>208</v>
      </c>
      <c r="B99" s="47" t="s">
        <v>209</v>
      </c>
      <c r="C99" s="138"/>
      <c r="D99" s="138"/>
      <c r="E99" s="138"/>
      <c r="F99" s="138">
        <v>53000</v>
      </c>
      <c r="G99" s="138">
        <v>53000</v>
      </c>
      <c r="H99" s="139">
        <v>47000</v>
      </c>
      <c r="I99" s="139"/>
      <c r="J99" s="139"/>
      <c r="K99" s="139"/>
      <c r="L99" s="139">
        <f>SUM(C99,F99,I99)</f>
        <v>53000</v>
      </c>
      <c r="M99" s="139">
        <f t="shared" ref="M99:N99" si="38">SUM(D99,G99,J99)</f>
        <v>53000</v>
      </c>
      <c r="N99" s="139">
        <f t="shared" si="38"/>
        <v>47000</v>
      </c>
    </row>
    <row r="100" spans="1:14" ht="20.100000000000001" customHeight="1" x14ac:dyDescent="0.2">
      <c r="A100" s="56" t="s">
        <v>210</v>
      </c>
      <c r="B100" s="53" t="s">
        <v>26</v>
      </c>
      <c r="C100" s="140"/>
      <c r="D100" s="140"/>
      <c r="E100" s="140"/>
      <c r="F100" s="140">
        <f>SUM(F92:F99)</f>
        <v>153000</v>
      </c>
      <c r="G100" s="140">
        <f>SUM(G92:G99)</f>
        <v>153000</v>
      </c>
      <c r="H100" s="141">
        <f>SUM(H92:H99)</f>
        <v>47000</v>
      </c>
      <c r="I100" s="141"/>
      <c r="J100" s="141"/>
      <c r="K100" s="141"/>
      <c r="L100" s="141">
        <f>SUM(C100,F100,I100)</f>
        <v>153000</v>
      </c>
      <c r="M100" s="141">
        <f>SUM(D100,G100,J100)</f>
        <v>153000</v>
      </c>
      <c r="N100" s="141">
        <f t="shared" ref="N100:N101" si="39">SUM(E100,H100,K100)</f>
        <v>47000</v>
      </c>
    </row>
    <row r="101" spans="1:14" ht="20.100000000000001" customHeight="1" x14ac:dyDescent="0.25">
      <c r="A101" s="57" t="s">
        <v>211</v>
      </c>
      <c r="B101" s="53"/>
      <c r="C101" s="140">
        <f>SUM(C100,C91,C86)</f>
        <v>5100000</v>
      </c>
      <c r="D101" s="140">
        <f t="shared" ref="D101:E101" si="40">SUM(D100,D91,D86)</f>
        <v>5286000</v>
      </c>
      <c r="E101" s="140">
        <f t="shared" si="40"/>
        <v>3201980</v>
      </c>
      <c r="F101" s="140">
        <f>SUM(F100,F91,F86)</f>
        <v>153000</v>
      </c>
      <c r="G101" s="140">
        <f>SUM(G100,G91,G86)</f>
        <v>153000</v>
      </c>
      <c r="H101" s="140">
        <f t="shared" ref="H101" si="41">SUM(H100,H91,H86)</f>
        <v>47000</v>
      </c>
      <c r="I101" s="139"/>
      <c r="J101" s="139"/>
      <c r="K101" s="139"/>
      <c r="L101" s="141">
        <f>SUM(C101,F101,I101)</f>
        <v>5253000</v>
      </c>
      <c r="M101" s="141">
        <f>SUM(M100,M91,M86)</f>
        <v>5439000</v>
      </c>
      <c r="N101" s="141">
        <f t="shared" si="39"/>
        <v>3248980</v>
      </c>
    </row>
    <row r="102" spans="1:14" ht="20.100000000000001" customHeight="1" x14ac:dyDescent="0.2">
      <c r="A102" s="60" t="s">
        <v>212</v>
      </c>
      <c r="B102" s="61" t="s">
        <v>213</v>
      </c>
      <c r="C102" s="140">
        <f>SUM(C101,C78)</f>
        <v>21260000</v>
      </c>
      <c r="D102" s="140">
        <f t="shared" ref="D102:E102" si="42">SUM(D101,D78)</f>
        <v>22714590</v>
      </c>
      <c r="E102" s="140">
        <f t="shared" si="42"/>
        <v>18638967</v>
      </c>
      <c r="F102" s="140">
        <f>SUM(F101,F78)</f>
        <v>3220849</v>
      </c>
      <c r="G102" s="140">
        <f>SUM(G101,G78)</f>
        <v>2711439</v>
      </c>
      <c r="H102" s="140">
        <f t="shared" ref="H102" si="43">SUM(H101,H78)</f>
        <v>490533</v>
      </c>
      <c r="I102" s="139"/>
      <c r="J102" s="139"/>
      <c r="K102" s="139"/>
      <c r="L102" s="141">
        <f>SUM(C102,F102,K102)</f>
        <v>24480849</v>
      </c>
      <c r="M102" s="141">
        <f>SUM(D102,G102,J102)</f>
        <v>25426029</v>
      </c>
      <c r="N102" s="141">
        <f>SUM(E102,H102,K102)</f>
        <v>19129500</v>
      </c>
    </row>
    <row r="103" spans="1:14" ht="20.100000000000001" customHeight="1" x14ac:dyDescent="0.2">
      <c r="A103" s="28" t="s">
        <v>214</v>
      </c>
      <c r="B103" s="23" t="s">
        <v>215</v>
      </c>
      <c r="C103" s="144"/>
      <c r="D103" s="144"/>
      <c r="E103" s="144"/>
      <c r="F103" s="144"/>
      <c r="G103" s="144"/>
      <c r="H103" s="144"/>
      <c r="I103" s="139"/>
      <c r="J103" s="139"/>
      <c r="K103" s="139"/>
      <c r="L103" s="139"/>
      <c r="M103" s="139"/>
      <c r="N103" s="139"/>
    </row>
    <row r="104" spans="1:14" ht="26.25" customHeight="1" x14ac:dyDescent="0.2">
      <c r="A104" s="28" t="s">
        <v>216</v>
      </c>
      <c r="B104" s="23" t="s">
        <v>217</v>
      </c>
      <c r="C104" s="144"/>
      <c r="D104" s="144"/>
      <c r="E104" s="144"/>
      <c r="F104" s="144"/>
      <c r="G104" s="145"/>
      <c r="H104" s="145"/>
      <c r="I104" s="139"/>
      <c r="J104" s="139"/>
      <c r="K104" s="139"/>
      <c r="L104" s="139"/>
      <c r="M104" s="139">
        <f>SUM(D104,G104,J104)</f>
        <v>0</v>
      </c>
      <c r="N104" s="139"/>
    </row>
    <row r="105" spans="1:14" ht="20.100000000000001" customHeight="1" x14ac:dyDescent="0.2">
      <c r="A105" s="28" t="s">
        <v>218</v>
      </c>
      <c r="B105" s="23" t="s">
        <v>219</v>
      </c>
      <c r="C105" s="144"/>
      <c r="D105" s="144"/>
      <c r="E105" s="144"/>
      <c r="F105" s="144"/>
      <c r="G105" s="145"/>
      <c r="H105" s="146"/>
      <c r="I105" s="139"/>
      <c r="J105" s="139"/>
      <c r="K105" s="139"/>
      <c r="L105" s="139"/>
      <c r="M105" s="139"/>
      <c r="N105" s="139"/>
    </row>
    <row r="106" spans="1:14" ht="20.100000000000001" customHeight="1" x14ac:dyDescent="0.2">
      <c r="A106" s="62" t="s">
        <v>220</v>
      </c>
      <c r="B106" s="27" t="s">
        <v>221</v>
      </c>
      <c r="C106" s="147"/>
      <c r="D106" s="147"/>
      <c r="E106" s="147"/>
      <c r="F106" s="147"/>
      <c r="G106" s="148">
        <f>SUM(G103:G105)</f>
        <v>0</v>
      </c>
      <c r="H106" s="148">
        <f>SUM(H103:H105)</f>
        <v>0</v>
      </c>
      <c r="I106" s="139"/>
      <c r="J106" s="139"/>
      <c r="K106" s="139"/>
      <c r="L106" s="139"/>
      <c r="M106" s="141">
        <f>SUM(D106,G106,J106)</f>
        <v>0</v>
      </c>
      <c r="N106" s="141"/>
    </row>
    <row r="107" spans="1:14" ht="20.100000000000001" customHeight="1" x14ac:dyDescent="0.2">
      <c r="A107" s="63" t="s">
        <v>222</v>
      </c>
      <c r="B107" s="23" t="s">
        <v>223</v>
      </c>
      <c r="C107" s="149"/>
      <c r="D107" s="149"/>
      <c r="E107" s="149"/>
      <c r="F107" s="149"/>
      <c r="G107" s="150"/>
      <c r="H107" s="150"/>
      <c r="I107" s="139"/>
      <c r="J107" s="139"/>
      <c r="K107" s="139"/>
      <c r="L107" s="139"/>
      <c r="M107" s="139"/>
      <c r="N107" s="139"/>
    </row>
    <row r="108" spans="1:14" ht="20.100000000000001" customHeight="1" x14ac:dyDescent="0.2">
      <c r="A108" s="63" t="s">
        <v>224</v>
      </c>
      <c r="B108" s="23" t="s">
        <v>225</v>
      </c>
      <c r="C108" s="149"/>
      <c r="D108" s="149"/>
      <c r="E108" s="149"/>
      <c r="F108" s="149"/>
      <c r="G108" s="150"/>
      <c r="H108" s="150"/>
      <c r="I108" s="139"/>
      <c r="J108" s="139"/>
      <c r="K108" s="139"/>
      <c r="L108" s="139"/>
      <c r="M108" s="139"/>
      <c r="N108" s="139"/>
    </row>
    <row r="109" spans="1:14" ht="20.100000000000001" customHeight="1" x14ac:dyDescent="0.2">
      <c r="A109" s="28" t="s">
        <v>226</v>
      </c>
      <c r="B109" s="23" t="s">
        <v>227</v>
      </c>
      <c r="C109" s="144"/>
      <c r="D109" s="144"/>
      <c r="E109" s="144"/>
      <c r="F109" s="144"/>
      <c r="G109" s="146"/>
      <c r="H109" s="146"/>
      <c r="I109" s="139"/>
      <c r="J109" s="139"/>
      <c r="K109" s="139"/>
      <c r="L109" s="139"/>
      <c r="M109" s="139"/>
      <c r="N109" s="139"/>
    </row>
    <row r="110" spans="1:14" ht="20.100000000000001" customHeight="1" x14ac:dyDescent="0.2">
      <c r="A110" s="28" t="s">
        <v>228</v>
      </c>
      <c r="B110" s="23" t="s">
        <v>229</v>
      </c>
      <c r="C110" s="144"/>
      <c r="D110" s="144"/>
      <c r="E110" s="144"/>
      <c r="F110" s="144"/>
      <c r="G110" s="146"/>
      <c r="H110" s="146"/>
      <c r="I110" s="139"/>
      <c r="J110" s="139"/>
      <c r="K110" s="139"/>
      <c r="L110" s="139"/>
      <c r="M110" s="139"/>
      <c r="N110" s="139"/>
    </row>
    <row r="111" spans="1:14" ht="20.100000000000001" customHeight="1" x14ac:dyDescent="0.2">
      <c r="A111" s="64" t="s">
        <v>230</v>
      </c>
      <c r="B111" s="27" t="s">
        <v>231</v>
      </c>
      <c r="C111" s="151"/>
      <c r="D111" s="151"/>
      <c r="E111" s="151"/>
      <c r="F111" s="151"/>
      <c r="G111" s="152"/>
      <c r="H111" s="152"/>
      <c r="I111" s="139"/>
      <c r="J111" s="139"/>
      <c r="K111" s="139"/>
      <c r="L111" s="139"/>
      <c r="M111" s="139"/>
      <c r="N111" s="139"/>
    </row>
    <row r="112" spans="1:14" ht="20.100000000000001" customHeight="1" x14ac:dyDescent="0.2">
      <c r="A112" s="63" t="s">
        <v>232</v>
      </c>
      <c r="B112" s="23" t="s">
        <v>233</v>
      </c>
      <c r="C112" s="149"/>
      <c r="D112" s="149"/>
      <c r="E112" s="149"/>
      <c r="F112" s="149"/>
      <c r="G112" s="150"/>
      <c r="H112" s="150"/>
      <c r="I112" s="139"/>
      <c r="J112" s="139"/>
      <c r="K112" s="139"/>
      <c r="L112" s="139"/>
      <c r="M112" s="139"/>
      <c r="N112" s="139"/>
    </row>
    <row r="113" spans="1:14" ht="20.100000000000001" customHeight="1" x14ac:dyDescent="0.2">
      <c r="A113" s="63" t="s">
        <v>234</v>
      </c>
      <c r="B113" s="23" t="s">
        <v>235</v>
      </c>
      <c r="C113" s="149"/>
      <c r="D113" s="149"/>
      <c r="E113" s="149"/>
      <c r="F113" s="149"/>
      <c r="G113" s="153">
        <v>544598</v>
      </c>
      <c r="H113" s="153">
        <v>544598</v>
      </c>
      <c r="I113" s="139"/>
      <c r="J113" s="139"/>
      <c r="K113" s="139"/>
      <c r="L113" s="139">
        <f t="shared" ref="L113:N114" si="44">SUM(C113,F113,I113)</f>
        <v>0</v>
      </c>
      <c r="M113" s="139">
        <f t="shared" si="44"/>
        <v>544598</v>
      </c>
      <c r="N113" s="139">
        <f t="shared" si="44"/>
        <v>544598</v>
      </c>
    </row>
    <row r="114" spans="1:14" ht="20.100000000000001" customHeight="1" x14ac:dyDescent="0.2">
      <c r="A114" s="64" t="s">
        <v>236</v>
      </c>
      <c r="B114" s="27" t="s">
        <v>237</v>
      </c>
      <c r="C114" s="149"/>
      <c r="D114" s="149"/>
      <c r="E114" s="149"/>
      <c r="F114" s="149"/>
      <c r="G114" s="154">
        <f>SUM(G112:G113)</f>
        <v>544598</v>
      </c>
      <c r="H114" s="154">
        <f>SUM(H112:H113)</f>
        <v>544598</v>
      </c>
      <c r="I114" s="139"/>
      <c r="J114" s="139"/>
      <c r="K114" s="139"/>
      <c r="L114" s="139">
        <f t="shared" si="44"/>
        <v>0</v>
      </c>
      <c r="M114" s="141">
        <f t="shared" si="44"/>
        <v>544598</v>
      </c>
      <c r="N114" s="141">
        <f t="shared" si="44"/>
        <v>544598</v>
      </c>
    </row>
    <row r="115" spans="1:14" ht="20.100000000000001" customHeight="1" x14ac:dyDescent="0.2">
      <c r="A115" s="63" t="s">
        <v>238</v>
      </c>
      <c r="B115" s="23" t="s">
        <v>239</v>
      </c>
      <c r="C115" s="149"/>
      <c r="D115" s="149"/>
      <c r="E115" s="149"/>
      <c r="F115" s="149"/>
      <c r="G115" s="150"/>
      <c r="H115" s="150"/>
      <c r="I115" s="139"/>
      <c r="J115" s="139"/>
      <c r="K115" s="139"/>
      <c r="L115" s="139"/>
      <c r="M115" s="139"/>
      <c r="N115" s="139"/>
    </row>
    <row r="116" spans="1:14" ht="20.100000000000001" customHeight="1" x14ac:dyDescent="0.2">
      <c r="A116" s="63" t="s">
        <v>240</v>
      </c>
      <c r="B116" s="23" t="s">
        <v>241</v>
      </c>
      <c r="C116" s="149"/>
      <c r="D116" s="149"/>
      <c r="E116" s="149"/>
      <c r="F116" s="149"/>
      <c r="G116" s="150"/>
      <c r="H116" s="150"/>
      <c r="I116" s="139"/>
      <c r="J116" s="139"/>
      <c r="K116" s="139"/>
      <c r="L116" s="139"/>
      <c r="M116" s="139"/>
      <c r="N116" s="139"/>
    </row>
    <row r="117" spans="1:14" ht="20.100000000000001" customHeight="1" x14ac:dyDescent="0.2">
      <c r="A117" s="63" t="s">
        <v>242</v>
      </c>
      <c r="B117" s="23" t="s">
        <v>243</v>
      </c>
      <c r="C117" s="149"/>
      <c r="D117" s="149"/>
      <c r="E117" s="149"/>
      <c r="F117" s="149"/>
      <c r="G117" s="150"/>
      <c r="H117" s="150"/>
      <c r="I117" s="139"/>
      <c r="J117" s="139"/>
      <c r="K117" s="139"/>
      <c r="L117" s="139"/>
      <c r="M117" s="139"/>
      <c r="N117" s="139"/>
    </row>
    <row r="118" spans="1:14" ht="20.100000000000001" customHeight="1" x14ac:dyDescent="0.2">
      <c r="A118" s="65" t="s">
        <v>244</v>
      </c>
      <c r="B118" s="29" t="s">
        <v>245</v>
      </c>
      <c r="C118" s="151"/>
      <c r="D118" s="151"/>
      <c r="E118" s="151"/>
      <c r="F118" s="151"/>
      <c r="G118" s="154">
        <f>SUM(G114,G106)</f>
        <v>544598</v>
      </c>
      <c r="H118" s="154">
        <f t="shared" ref="H118:N118" si="45">SUM(H114,H106)</f>
        <v>544598</v>
      </c>
      <c r="I118" s="154">
        <f t="shared" si="45"/>
        <v>0</v>
      </c>
      <c r="J118" s="154">
        <f t="shared" si="45"/>
        <v>0</v>
      </c>
      <c r="K118" s="154">
        <f t="shared" si="45"/>
        <v>0</v>
      </c>
      <c r="L118" s="154">
        <f t="shared" si="45"/>
        <v>0</v>
      </c>
      <c r="M118" s="154">
        <f t="shared" si="45"/>
        <v>544598</v>
      </c>
      <c r="N118" s="154">
        <f t="shared" si="45"/>
        <v>544598</v>
      </c>
    </row>
    <row r="119" spans="1:14" ht="20.100000000000001" customHeight="1" x14ac:dyDescent="0.2">
      <c r="A119" s="63" t="s">
        <v>246</v>
      </c>
      <c r="B119" s="23" t="s">
        <v>247</v>
      </c>
      <c r="C119" s="149"/>
      <c r="D119" s="149"/>
      <c r="E119" s="149"/>
      <c r="F119" s="149"/>
      <c r="G119" s="149"/>
      <c r="H119" s="149"/>
      <c r="I119" s="139"/>
      <c r="J119" s="139"/>
      <c r="K119" s="139"/>
      <c r="L119" s="139"/>
      <c r="M119" s="139"/>
      <c r="N119" s="139"/>
    </row>
    <row r="120" spans="1:14" ht="20.100000000000001" customHeight="1" x14ac:dyDescent="0.2">
      <c r="A120" s="28" t="s">
        <v>248</v>
      </c>
      <c r="B120" s="23" t="s">
        <v>249</v>
      </c>
      <c r="C120" s="144"/>
      <c r="D120" s="144"/>
      <c r="E120" s="144"/>
      <c r="F120" s="144"/>
      <c r="G120" s="144"/>
      <c r="H120" s="144"/>
      <c r="I120" s="139"/>
      <c r="J120" s="139"/>
      <c r="K120" s="139"/>
      <c r="L120" s="139"/>
      <c r="M120" s="139"/>
      <c r="N120" s="139"/>
    </row>
    <row r="121" spans="1:14" ht="20.100000000000001" customHeight="1" x14ac:dyDescent="0.2">
      <c r="A121" s="63" t="s">
        <v>250</v>
      </c>
      <c r="B121" s="23" t="s">
        <v>251</v>
      </c>
      <c r="C121" s="149"/>
      <c r="D121" s="149"/>
      <c r="E121" s="149"/>
      <c r="F121" s="149"/>
      <c r="G121" s="149"/>
      <c r="H121" s="149"/>
      <c r="I121" s="139"/>
      <c r="J121" s="139"/>
      <c r="K121" s="139"/>
      <c r="L121" s="139"/>
      <c r="M121" s="139"/>
      <c r="N121" s="139"/>
    </row>
    <row r="122" spans="1:14" ht="20.100000000000001" customHeight="1" x14ac:dyDescent="0.2">
      <c r="A122" s="63" t="s">
        <v>252</v>
      </c>
      <c r="B122" s="23" t="s">
        <v>253</v>
      </c>
      <c r="C122" s="149"/>
      <c r="D122" s="149"/>
      <c r="E122" s="149"/>
      <c r="F122" s="149"/>
      <c r="G122" s="149"/>
      <c r="H122" s="149"/>
      <c r="I122" s="139"/>
      <c r="J122" s="139"/>
      <c r="K122" s="139"/>
      <c r="L122" s="139"/>
      <c r="M122" s="139"/>
      <c r="N122" s="139"/>
    </row>
    <row r="123" spans="1:14" ht="20.100000000000001" customHeight="1" x14ac:dyDescent="0.2">
      <c r="A123" s="65" t="s">
        <v>254</v>
      </c>
      <c r="B123" s="29" t="s">
        <v>255</v>
      </c>
      <c r="C123" s="151"/>
      <c r="D123" s="151"/>
      <c r="E123" s="151"/>
      <c r="F123" s="151"/>
      <c r="G123" s="151"/>
      <c r="H123" s="151"/>
      <c r="I123" s="139"/>
      <c r="J123" s="139"/>
      <c r="K123" s="139"/>
      <c r="L123" s="139"/>
      <c r="M123" s="139"/>
      <c r="N123" s="139"/>
    </row>
    <row r="124" spans="1:14" ht="25.5" customHeight="1" x14ac:dyDescent="0.2">
      <c r="A124" s="28" t="s">
        <v>256</v>
      </c>
      <c r="B124" s="23" t="s">
        <v>257</v>
      </c>
      <c r="C124" s="144"/>
      <c r="D124" s="144"/>
      <c r="E124" s="144"/>
      <c r="F124" s="144"/>
      <c r="G124" s="144"/>
      <c r="H124" s="144"/>
      <c r="I124" s="139"/>
      <c r="J124" s="139"/>
      <c r="K124" s="139"/>
      <c r="L124" s="139"/>
      <c r="M124" s="139"/>
      <c r="N124" s="139"/>
    </row>
    <row r="125" spans="1:14" ht="20.100000000000001" customHeight="1" x14ac:dyDescent="0.2">
      <c r="A125" s="66" t="s">
        <v>258</v>
      </c>
      <c r="B125" s="67" t="s">
        <v>27</v>
      </c>
      <c r="C125" s="151"/>
      <c r="D125" s="151"/>
      <c r="E125" s="151"/>
      <c r="F125" s="151"/>
      <c r="G125" s="154">
        <f>SUM(G123,G118)</f>
        <v>544598</v>
      </c>
      <c r="H125" s="154">
        <f t="shared" ref="H125:N125" si="46">SUM(H123,H118)</f>
        <v>544598</v>
      </c>
      <c r="I125" s="154"/>
      <c r="J125" s="154"/>
      <c r="K125" s="154"/>
      <c r="L125" s="154">
        <f t="shared" si="46"/>
        <v>0</v>
      </c>
      <c r="M125" s="154">
        <f t="shared" si="46"/>
        <v>544598</v>
      </c>
      <c r="N125" s="154">
        <f t="shared" si="46"/>
        <v>544598</v>
      </c>
    </row>
    <row r="126" spans="1:14" ht="20.100000000000001" customHeight="1" x14ac:dyDescent="0.25">
      <c r="A126" s="68" t="s">
        <v>259</v>
      </c>
      <c r="B126" s="69"/>
      <c r="C126" s="140">
        <f>SUM(C125,C102)</f>
        <v>21260000</v>
      </c>
      <c r="D126" s="140">
        <f t="shared" ref="D126:N126" si="47">SUM(D125,D102)</f>
        <v>22714590</v>
      </c>
      <c r="E126" s="140">
        <f t="shared" si="47"/>
        <v>18638967</v>
      </c>
      <c r="F126" s="140">
        <f t="shared" si="47"/>
        <v>3220849</v>
      </c>
      <c r="G126" s="140">
        <f t="shared" si="47"/>
        <v>3256037</v>
      </c>
      <c r="H126" s="140">
        <f t="shared" si="47"/>
        <v>1035131</v>
      </c>
      <c r="I126" s="140">
        <f t="shared" si="47"/>
        <v>0</v>
      </c>
      <c r="J126" s="140">
        <f t="shared" si="47"/>
        <v>0</v>
      </c>
      <c r="K126" s="140">
        <f t="shared" si="47"/>
        <v>0</v>
      </c>
      <c r="L126" s="140">
        <f t="shared" si="47"/>
        <v>24480849</v>
      </c>
      <c r="M126" s="140">
        <f t="shared" si="47"/>
        <v>25970627</v>
      </c>
      <c r="N126" s="140">
        <f t="shared" si="47"/>
        <v>19674098</v>
      </c>
    </row>
    <row r="135" spans="1:14" ht="18" customHeight="1" x14ac:dyDescent="0.25">
      <c r="A135" s="178" t="s">
        <v>652</v>
      </c>
      <c r="B135" s="187"/>
      <c r="C135" s="187"/>
      <c r="D135" s="187"/>
      <c r="E135" s="187"/>
      <c r="F135" s="187"/>
      <c r="G135" s="187"/>
      <c r="H135" s="179"/>
    </row>
    <row r="136" spans="1:14" ht="10.5" customHeight="1" x14ac:dyDescent="0.25">
      <c r="A136" s="70"/>
      <c r="B136" s="72"/>
      <c r="C136" s="72"/>
      <c r="D136" s="101"/>
      <c r="E136" s="72"/>
      <c r="F136" s="72"/>
      <c r="G136" s="101"/>
      <c r="H136" s="71"/>
    </row>
    <row r="137" spans="1:14" ht="15" x14ac:dyDescent="0.25">
      <c r="A137" s="19" t="s">
        <v>28</v>
      </c>
    </row>
    <row r="138" spans="1:14" ht="15" x14ac:dyDescent="0.25">
      <c r="A138" s="24"/>
      <c r="B138" s="34"/>
      <c r="C138" s="180" t="s">
        <v>37</v>
      </c>
      <c r="D138" s="181"/>
      <c r="E138" s="182"/>
      <c r="F138" s="183" t="s">
        <v>38</v>
      </c>
      <c r="G138" s="181"/>
      <c r="H138" s="182"/>
      <c r="I138" s="183" t="s">
        <v>440</v>
      </c>
      <c r="J138" s="181"/>
      <c r="K138" s="182"/>
      <c r="L138" s="98" t="s">
        <v>441</v>
      </c>
      <c r="M138" s="34"/>
      <c r="N138" s="99"/>
    </row>
    <row r="139" spans="1:14" ht="51" customHeight="1" x14ac:dyDescent="0.2">
      <c r="A139" s="20" t="s">
        <v>30</v>
      </c>
      <c r="B139" s="21" t="s">
        <v>31</v>
      </c>
      <c r="C139" s="155" t="s">
        <v>442</v>
      </c>
      <c r="D139" s="155" t="s">
        <v>448</v>
      </c>
      <c r="E139" s="155" t="s">
        <v>457</v>
      </c>
      <c r="F139" s="155" t="s">
        <v>442</v>
      </c>
      <c r="G139" s="155" t="s">
        <v>448</v>
      </c>
      <c r="H139" s="155" t="s">
        <v>457</v>
      </c>
      <c r="I139" s="155" t="s">
        <v>442</v>
      </c>
      <c r="J139" s="155" t="s">
        <v>446</v>
      </c>
      <c r="K139" s="155" t="s">
        <v>457</v>
      </c>
      <c r="L139" s="156" t="s">
        <v>442</v>
      </c>
      <c r="M139" s="155" t="s">
        <v>448</v>
      </c>
      <c r="N139" s="155" t="s">
        <v>457</v>
      </c>
    </row>
    <row r="140" spans="1:14" ht="15" x14ac:dyDescent="0.2">
      <c r="A140" s="48" t="s">
        <v>260</v>
      </c>
      <c r="B140" s="51" t="s">
        <v>261</v>
      </c>
      <c r="C140" s="142">
        <v>8580133</v>
      </c>
      <c r="D140" s="142">
        <v>8580133</v>
      </c>
      <c r="E140" s="142">
        <v>8580133</v>
      </c>
      <c r="F140" s="142"/>
      <c r="G140" s="142"/>
      <c r="H140" s="142"/>
      <c r="I140" s="142"/>
      <c r="J140" s="142"/>
      <c r="K140" s="142"/>
      <c r="L140" s="142">
        <f>SUM(C140,F140,I140)</f>
        <v>8580133</v>
      </c>
      <c r="M140" s="142">
        <f>SUM(D140,G140,J140)</f>
        <v>8580133</v>
      </c>
      <c r="N140" s="142">
        <f>SUM(E140,H140,K140)</f>
        <v>8580133</v>
      </c>
    </row>
    <row r="141" spans="1:14" ht="30" x14ac:dyDescent="0.2">
      <c r="A141" s="23" t="s">
        <v>262</v>
      </c>
      <c r="B141" s="51" t="s">
        <v>263</v>
      </c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</row>
    <row r="142" spans="1:14" ht="30" x14ac:dyDescent="0.2">
      <c r="A142" s="23" t="s">
        <v>264</v>
      </c>
      <c r="B142" s="51" t="s">
        <v>265</v>
      </c>
      <c r="C142" s="142">
        <v>3859716</v>
      </c>
      <c r="D142" s="142">
        <v>4311898</v>
      </c>
      <c r="E142" s="142">
        <v>4311898</v>
      </c>
      <c r="F142" s="142"/>
      <c r="G142" s="142"/>
      <c r="H142" s="142"/>
      <c r="I142" s="142"/>
      <c r="J142" s="142"/>
      <c r="K142" s="142"/>
      <c r="L142" s="142">
        <f>SUM(C142,F142,I142)</f>
        <v>3859716</v>
      </c>
      <c r="M142" s="142">
        <f t="shared" ref="M142:N142" si="48">SUM(D142,G142,J142)</f>
        <v>4311898</v>
      </c>
      <c r="N142" s="142">
        <f t="shared" si="48"/>
        <v>4311898</v>
      </c>
    </row>
    <row r="143" spans="1:14" ht="30" x14ac:dyDescent="0.2">
      <c r="A143" s="23" t="s">
        <v>266</v>
      </c>
      <c r="B143" s="51" t="s">
        <v>267</v>
      </c>
      <c r="C143" s="142">
        <v>1200000</v>
      </c>
      <c r="D143" s="142">
        <v>1200000</v>
      </c>
      <c r="E143" s="142">
        <v>1200000</v>
      </c>
      <c r="F143" s="142"/>
      <c r="G143" s="142"/>
      <c r="H143" s="142"/>
      <c r="I143" s="142"/>
      <c r="J143" s="142"/>
      <c r="K143" s="142"/>
      <c r="L143" s="142">
        <f>SUM(C143,F143,I143)</f>
        <v>1200000</v>
      </c>
      <c r="M143" s="142">
        <f>SUM(D143,G143,J143)</f>
        <v>1200000</v>
      </c>
      <c r="N143" s="142">
        <f t="shared" ref="N143:N146" si="49">SUM(E143,H143,K143)</f>
        <v>1200000</v>
      </c>
    </row>
    <row r="144" spans="1:14" ht="15" x14ac:dyDescent="0.2">
      <c r="A144" s="23" t="s">
        <v>645</v>
      </c>
      <c r="B144" s="51" t="s">
        <v>268</v>
      </c>
      <c r="C144" s="142"/>
      <c r="D144" s="142">
        <v>618236</v>
      </c>
      <c r="E144" s="142">
        <v>618236</v>
      </c>
      <c r="F144" s="142"/>
      <c r="G144" s="142"/>
      <c r="H144" s="142"/>
      <c r="I144" s="142"/>
      <c r="J144" s="142"/>
      <c r="K144" s="142"/>
      <c r="L144" s="142">
        <f>SUM(C144,F144,I144)</f>
        <v>0</v>
      </c>
      <c r="M144" s="142">
        <f>SUM(D144,G144,J144)</f>
        <v>618236</v>
      </c>
      <c r="N144" s="142">
        <f t="shared" si="49"/>
        <v>618236</v>
      </c>
    </row>
    <row r="145" spans="1:14" ht="15" x14ac:dyDescent="0.2">
      <c r="A145" s="23" t="s">
        <v>653</v>
      </c>
      <c r="B145" s="51" t="s">
        <v>269</v>
      </c>
      <c r="C145" s="142"/>
      <c r="D145" s="142">
        <v>55360</v>
      </c>
      <c r="E145" s="142">
        <v>55360</v>
      </c>
      <c r="F145" s="142"/>
      <c r="G145" s="142"/>
      <c r="H145" s="142"/>
      <c r="I145" s="142"/>
      <c r="J145" s="142"/>
      <c r="K145" s="142"/>
      <c r="L145" s="142">
        <f t="shared" ref="L145:N208" si="50">SUM(C145,F145,I145)</f>
        <v>0</v>
      </c>
      <c r="M145" s="142">
        <f t="shared" ref="M145:M146" si="51">SUM(D145,G145,J145)</f>
        <v>55360</v>
      </c>
      <c r="N145" s="142">
        <f t="shared" si="49"/>
        <v>55360</v>
      </c>
    </row>
    <row r="146" spans="1:14" x14ac:dyDescent="0.2">
      <c r="A146" s="27" t="s">
        <v>270</v>
      </c>
      <c r="B146" s="73" t="s">
        <v>271</v>
      </c>
      <c r="C146" s="141">
        <f>SUM(C140:C145)</f>
        <v>13639849</v>
      </c>
      <c r="D146" s="141">
        <f t="shared" ref="D146:E146" si="52">SUM(D140:D145)</f>
        <v>14765627</v>
      </c>
      <c r="E146" s="141">
        <f t="shared" si="52"/>
        <v>14765627</v>
      </c>
      <c r="F146" s="141"/>
      <c r="G146" s="141"/>
      <c r="H146" s="141"/>
      <c r="I146" s="141"/>
      <c r="J146" s="141"/>
      <c r="K146" s="141"/>
      <c r="L146" s="141">
        <f t="shared" si="50"/>
        <v>13639849</v>
      </c>
      <c r="M146" s="141">
        <f t="shared" si="51"/>
        <v>14765627</v>
      </c>
      <c r="N146" s="141">
        <f t="shared" si="49"/>
        <v>14765627</v>
      </c>
    </row>
    <row r="147" spans="1:14" ht="15" x14ac:dyDescent="0.2">
      <c r="A147" s="23" t="s">
        <v>272</v>
      </c>
      <c r="B147" s="51" t="s">
        <v>273</v>
      </c>
      <c r="C147" s="142"/>
      <c r="D147" s="142"/>
      <c r="E147" s="142"/>
      <c r="F147" s="142"/>
      <c r="G147" s="142"/>
      <c r="H147" s="142"/>
      <c r="I147" s="142"/>
      <c r="J147" s="142"/>
      <c r="K147" s="142"/>
      <c r="L147" s="142">
        <f t="shared" si="50"/>
        <v>0</v>
      </c>
      <c r="M147" s="142"/>
      <c r="N147" s="142">
        <f t="shared" ref="N147:N210" si="53">SUM(E147,H147,K147)</f>
        <v>0</v>
      </c>
    </row>
    <row r="148" spans="1:14" ht="30" x14ac:dyDescent="0.2">
      <c r="A148" s="23" t="s">
        <v>274</v>
      </c>
      <c r="B148" s="51" t="s">
        <v>275</v>
      </c>
      <c r="C148" s="142"/>
      <c r="D148" s="142"/>
      <c r="E148" s="142"/>
      <c r="F148" s="142"/>
      <c r="G148" s="142"/>
      <c r="H148" s="142"/>
      <c r="I148" s="142"/>
      <c r="J148" s="142"/>
      <c r="K148" s="142"/>
      <c r="L148" s="142">
        <f t="shared" si="50"/>
        <v>0</v>
      </c>
      <c r="M148" s="142"/>
      <c r="N148" s="142">
        <f t="shared" si="53"/>
        <v>0</v>
      </c>
    </row>
    <row r="149" spans="1:14" ht="30" x14ac:dyDescent="0.2">
      <c r="A149" s="23" t="s">
        <v>276</v>
      </c>
      <c r="B149" s="51" t="s">
        <v>277</v>
      </c>
      <c r="C149" s="142"/>
      <c r="D149" s="142"/>
      <c r="E149" s="142"/>
      <c r="F149" s="142"/>
      <c r="G149" s="142"/>
      <c r="H149" s="142"/>
      <c r="I149" s="142"/>
      <c r="J149" s="142"/>
      <c r="K149" s="142"/>
      <c r="L149" s="142">
        <f t="shared" si="50"/>
        <v>0</v>
      </c>
      <c r="M149" s="142"/>
      <c r="N149" s="142">
        <f t="shared" si="53"/>
        <v>0</v>
      </c>
    </row>
    <row r="150" spans="1:14" ht="30" x14ac:dyDescent="0.2">
      <c r="A150" s="23" t="s">
        <v>278</v>
      </c>
      <c r="B150" s="51" t="s">
        <v>279</v>
      </c>
      <c r="C150" s="142"/>
      <c r="D150" s="142"/>
      <c r="E150" s="142"/>
      <c r="F150" s="142"/>
      <c r="G150" s="142"/>
      <c r="H150" s="142"/>
      <c r="I150" s="142"/>
      <c r="J150" s="142"/>
      <c r="K150" s="142"/>
      <c r="L150" s="142">
        <f t="shared" si="50"/>
        <v>0</v>
      </c>
      <c r="M150" s="142"/>
      <c r="N150" s="142">
        <f t="shared" si="53"/>
        <v>0</v>
      </c>
    </row>
    <row r="151" spans="1:14" ht="30" x14ac:dyDescent="0.2">
      <c r="A151" s="23" t="s">
        <v>280</v>
      </c>
      <c r="B151" s="51" t="s">
        <v>281</v>
      </c>
      <c r="C151" s="142">
        <v>1900000</v>
      </c>
      <c r="D151" s="142">
        <v>2088000</v>
      </c>
      <c r="E151" s="142">
        <v>2433454</v>
      </c>
      <c r="F151" s="142"/>
      <c r="G151" s="142"/>
      <c r="H151" s="142"/>
      <c r="I151" s="142"/>
      <c r="J151" s="142"/>
      <c r="K151" s="142"/>
      <c r="L151" s="142">
        <f t="shared" si="50"/>
        <v>1900000</v>
      </c>
      <c r="M151" s="142">
        <f t="shared" ref="M151:M152" si="54">SUM(D151,G151,J151)</f>
        <v>2088000</v>
      </c>
      <c r="N151" s="142">
        <f t="shared" si="53"/>
        <v>2433454</v>
      </c>
    </row>
    <row r="152" spans="1:14" ht="30" x14ac:dyDescent="0.2">
      <c r="A152" s="29" t="s">
        <v>2</v>
      </c>
      <c r="B152" s="59" t="s">
        <v>1</v>
      </c>
      <c r="C152" s="141">
        <f>SUM(C146:C151)</f>
        <v>15539849</v>
      </c>
      <c r="D152" s="141">
        <f t="shared" ref="D152:E152" si="55">SUM(D146:D151)</f>
        <v>16853627</v>
      </c>
      <c r="E152" s="141">
        <f t="shared" si="55"/>
        <v>17199081</v>
      </c>
      <c r="F152" s="141"/>
      <c r="G152" s="141"/>
      <c r="H152" s="141"/>
      <c r="I152" s="141"/>
      <c r="J152" s="141"/>
      <c r="K152" s="141"/>
      <c r="L152" s="141">
        <f t="shared" si="50"/>
        <v>15539849</v>
      </c>
      <c r="M152" s="141">
        <f t="shared" si="54"/>
        <v>16853627</v>
      </c>
      <c r="N152" s="141">
        <f t="shared" si="53"/>
        <v>17199081</v>
      </c>
    </row>
    <row r="153" spans="1:14" ht="15" x14ac:dyDescent="0.2">
      <c r="A153" s="23" t="s">
        <v>282</v>
      </c>
      <c r="B153" s="51" t="s">
        <v>283</v>
      </c>
      <c r="C153" s="142"/>
      <c r="D153" s="142"/>
      <c r="E153" s="142"/>
      <c r="F153" s="142"/>
      <c r="G153" s="142"/>
      <c r="H153" s="142"/>
      <c r="I153" s="142"/>
      <c r="J153" s="142"/>
      <c r="K153" s="142"/>
      <c r="L153" s="142">
        <f t="shared" si="50"/>
        <v>0</v>
      </c>
      <c r="M153" s="142"/>
      <c r="N153" s="142">
        <f t="shared" si="53"/>
        <v>0</v>
      </c>
    </row>
    <row r="154" spans="1:14" ht="15" x14ac:dyDescent="0.2">
      <c r="A154" s="23" t="s">
        <v>284</v>
      </c>
      <c r="B154" s="51" t="s">
        <v>285</v>
      </c>
      <c r="C154" s="142"/>
      <c r="D154" s="142"/>
      <c r="E154" s="142"/>
      <c r="F154" s="142"/>
      <c r="G154" s="142"/>
      <c r="H154" s="142"/>
      <c r="I154" s="142"/>
      <c r="J154" s="142"/>
      <c r="K154" s="142"/>
      <c r="L154" s="142">
        <f t="shared" si="50"/>
        <v>0</v>
      </c>
      <c r="M154" s="142"/>
      <c r="N154" s="142">
        <f t="shared" si="53"/>
        <v>0</v>
      </c>
    </row>
    <row r="155" spans="1:14" x14ac:dyDescent="0.2">
      <c r="A155" s="27" t="s">
        <v>286</v>
      </c>
      <c r="B155" s="73" t="s">
        <v>287</v>
      </c>
      <c r="C155" s="142"/>
      <c r="D155" s="142"/>
      <c r="E155" s="142"/>
      <c r="F155" s="142"/>
      <c r="G155" s="142"/>
      <c r="H155" s="142"/>
      <c r="I155" s="142"/>
      <c r="J155" s="142"/>
      <c r="K155" s="142"/>
      <c r="L155" s="142">
        <f t="shared" si="50"/>
        <v>0</v>
      </c>
      <c r="M155" s="142"/>
      <c r="N155" s="142">
        <f t="shared" si="53"/>
        <v>0</v>
      </c>
    </row>
    <row r="156" spans="1:14" ht="15" x14ac:dyDescent="0.2">
      <c r="A156" s="23" t="s">
        <v>288</v>
      </c>
      <c r="B156" s="51" t="s">
        <v>289</v>
      </c>
      <c r="C156" s="142"/>
      <c r="D156" s="142"/>
      <c r="E156" s="142"/>
      <c r="F156" s="142"/>
      <c r="G156" s="142"/>
      <c r="H156" s="142"/>
      <c r="I156" s="142"/>
      <c r="J156" s="142"/>
      <c r="K156" s="142"/>
      <c r="L156" s="142">
        <f t="shared" si="50"/>
        <v>0</v>
      </c>
      <c r="M156" s="142"/>
      <c r="N156" s="142">
        <f t="shared" si="53"/>
        <v>0</v>
      </c>
    </row>
    <row r="157" spans="1:14" ht="15" x14ac:dyDescent="0.2">
      <c r="A157" s="23" t="s">
        <v>290</v>
      </c>
      <c r="B157" s="51" t="s">
        <v>291</v>
      </c>
      <c r="C157" s="142"/>
      <c r="D157" s="142"/>
      <c r="E157" s="142"/>
      <c r="F157" s="142"/>
      <c r="G157" s="142"/>
      <c r="H157" s="142"/>
      <c r="I157" s="142"/>
      <c r="J157" s="142"/>
      <c r="K157" s="142"/>
      <c r="L157" s="142">
        <f t="shared" si="50"/>
        <v>0</v>
      </c>
      <c r="M157" s="142"/>
      <c r="N157" s="142">
        <f t="shared" si="53"/>
        <v>0</v>
      </c>
    </row>
    <row r="158" spans="1:14" ht="15" x14ac:dyDescent="0.2">
      <c r="A158" s="23" t="s">
        <v>292</v>
      </c>
      <c r="B158" s="51" t="s">
        <v>293</v>
      </c>
      <c r="C158" s="142">
        <v>257000</v>
      </c>
      <c r="D158" s="142">
        <v>257000</v>
      </c>
      <c r="E158" s="142">
        <v>251435</v>
      </c>
      <c r="F158" s="142"/>
      <c r="G158" s="142"/>
      <c r="H158" s="142"/>
      <c r="I158" s="142"/>
      <c r="J158" s="142"/>
      <c r="K158" s="142"/>
      <c r="L158" s="142">
        <f t="shared" si="50"/>
        <v>257000</v>
      </c>
      <c r="M158" s="142">
        <v>250</v>
      </c>
      <c r="N158" s="142">
        <f t="shared" si="53"/>
        <v>251435</v>
      </c>
    </row>
    <row r="159" spans="1:14" ht="15" x14ac:dyDescent="0.2">
      <c r="A159" s="23" t="s">
        <v>294</v>
      </c>
      <c r="B159" s="51" t="s">
        <v>295</v>
      </c>
      <c r="C159" s="142">
        <v>1000000</v>
      </c>
      <c r="D159" s="142">
        <v>1000000</v>
      </c>
      <c r="E159" s="142">
        <v>540250</v>
      </c>
      <c r="F159" s="142"/>
      <c r="G159" s="142"/>
      <c r="H159" s="142"/>
      <c r="I159" s="142"/>
      <c r="J159" s="142"/>
      <c r="K159" s="142"/>
      <c r="L159" s="142">
        <f t="shared" si="50"/>
        <v>1000000</v>
      </c>
      <c r="M159" s="142">
        <f t="shared" si="50"/>
        <v>1000000</v>
      </c>
      <c r="N159" s="142">
        <f t="shared" si="53"/>
        <v>540250</v>
      </c>
    </row>
    <row r="160" spans="1:14" ht="15" x14ac:dyDescent="0.2">
      <c r="A160" s="23" t="s">
        <v>296</v>
      </c>
      <c r="B160" s="51" t="s">
        <v>297</v>
      </c>
      <c r="C160" s="142"/>
      <c r="D160" s="142"/>
      <c r="E160" s="142"/>
      <c r="F160" s="142"/>
      <c r="G160" s="142"/>
      <c r="H160" s="142"/>
      <c r="I160" s="142"/>
      <c r="J160" s="142"/>
      <c r="K160" s="142"/>
      <c r="L160" s="142">
        <f t="shared" si="50"/>
        <v>0</v>
      </c>
      <c r="M160" s="142"/>
      <c r="N160" s="142">
        <f t="shared" si="53"/>
        <v>0</v>
      </c>
    </row>
    <row r="161" spans="1:14" ht="15" x14ac:dyDescent="0.2">
      <c r="A161" s="23" t="s">
        <v>298</v>
      </c>
      <c r="B161" s="51" t="s">
        <v>299</v>
      </c>
      <c r="C161" s="142"/>
      <c r="D161" s="142"/>
      <c r="E161" s="142"/>
      <c r="F161" s="142"/>
      <c r="G161" s="142"/>
      <c r="H161" s="142"/>
      <c r="I161" s="142"/>
      <c r="J161" s="142"/>
      <c r="K161" s="142"/>
      <c r="L161" s="142">
        <f t="shared" si="50"/>
        <v>0</v>
      </c>
      <c r="M161" s="142"/>
      <c r="N161" s="142">
        <f t="shared" si="53"/>
        <v>0</v>
      </c>
    </row>
    <row r="162" spans="1:14" ht="15" x14ac:dyDescent="0.2">
      <c r="A162" s="23" t="s">
        <v>300</v>
      </c>
      <c r="B162" s="51" t="s">
        <v>301</v>
      </c>
      <c r="C162" s="142">
        <v>200000</v>
      </c>
      <c r="D162" s="142">
        <v>200000</v>
      </c>
      <c r="E162" s="142">
        <v>221448</v>
      </c>
      <c r="F162" s="142"/>
      <c r="G162" s="142"/>
      <c r="H162" s="142"/>
      <c r="I162" s="142"/>
      <c r="J162" s="142"/>
      <c r="K162" s="142"/>
      <c r="L162" s="142">
        <f t="shared" si="50"/>
        <v>200000</v>
      </c>
      <c r="M162" s="142">
        <v>250</v>
      </c>
      <c r="N162" s="142">
        <f t="shared" si="53"/>
        <v>221448</v>
      </c>
    </row>
    <row r="163" spans="1:14" ht="15" x14ac:dyDescent="0.2">
      <c r="A163" s="23" t="s">
        <v>302</v>
      </c>
      <c r="B163" s="51" t="s">
        <v>303</v>
      </c>
      <c r="C163" s="142">
        <v>100000</v>
      </c>
      <c r="D163" s="142">
        <v>100000</v>
      </c>
      <c r="E163" s="142">
        <v>220500</v>
      </c>
      <c r="F163" s="142"/>
      <c r="G163" s="142"/>
      <c r="H163" s="142"/>
      <c r="I163" s="142"/>
      <c r="J163" s="142"/>
      <c r="K163" s="142"/>
      <c r="L163" s="142">
        <f t="shared" si="50"/>
        <v>100000</v>
      </c>
      <c r="M163" s="142">
        <v>200</v>
      </c>
      <c r="N163" s="142">
        <f t="shared" si="53"/>
        <v>220500</v>
      </c>
    </row>
    <row r="164" spans="1:14" x14ac:dyDescent="0.2">
      <c r="A164" s="27" t="s">
        <v>304</v>
      </c>
      <c r="B164" s="73" t="s">
        <v>305</v>
      </c>
      <c r="C164" s="142">
        <f>SUM(C159:C163)</f>
        <v>1300000</v>
      </c>
      <c r="D164" s="142">
        <f>SUM(D159:D163)</f>
        <v>1300000</v>
      </c>
      <c r="E164" s="142">
        <f>SUM(E159:E163)</f>
        <v>982198</v>
      </c>
      <c r="F164" s="142"/>
      <c r="G164" s="142"/>
      <c r="H164" s="142"/>
      <c r="I164" s="142"/>
      <c r="J164" s="142"/>
      <c r="K164" s="142"/>
      <c r="L164" s="142">
        <f t="shared" si="50"/>
        <v>1300000</v>
      </c>
      <c r="M164" s="142">
        <f t="shared" si="50"/>
        <v>1300000</v>
      </c>
      <c r="N164" s="142">
        <f t="shared" si="53"/>
        <v>982198</v>
      </c>
    </row>
    <row r="165" spans="1:14" ht="15" x14ac:dyDescent="0.2">
      <c r="A165" s="23" t="s">
        <v>306</v>
      </c>
      <c r="B165" s="51" t="s">
        <v>307</v>
      </c>
      <c r="C165" s="142"/>
      <c r="D165" s="142"/>
      <c r="E165" s="142">
        <v>7782</v>
      </c>
      <c r="F165" s="142"/>
      <c r="G165" s="142"/>
      <c r="H165" s="142"/>
      <c r="I165" s="142"/>
      <c r="J165" s="142"/>
      <c r="K165" s="142"/>
      <c r="L165" s="142">
        <f t="shared" si="50"/>
        <v>0</v>
      </c>
      <c r="M165" s="142">
        <f t="shared" si="50"/>
        <v>0</v>
      </c>
      <c r="N165" s="142">
        <f t="shared" si="53"/>
        <v>7782</v>
      </c>
    </row>
    <row r="166" spans="1:14" ht="15" x14ac:dyDescent="0.2">
      <c r="A166" s="29" t="s">
        <v>308</v>
      </c>
      <c r="B166" s="59" t="s">
        <v>4</v>
      </c>
      <c r="C166" s="141">
        <f>SUM(C164,C153:C158)</f>
        <v>1557000</v>
      </c>
      <c r="D166" s="141">
        <f>SUM(D164,D153:D158)</f>
        <v>1557000</v>
      </c>
      <c r="E166" s="141">
        <f>SUM(E165,E164,E158)</f>
        <v>1241415</v>
      </c>
      <c r="F166" s="141"/>
      <c r="G166" s="141"/>
      <c r="H166" s="141"/>
      <c r="I166" s="141"/>
      <c r="J166" s="141"/>
      <c r="K166" s="141"/>
      <c r="L166" s="141">
        <f t="shared" si="50"/>
        <v>1557000</v>
      </c>
      <c r="M166" s="141">
        <f t="shared" si="50"/>
        <v>1557000</v>
      </c>
      <c r="N166" s="141">
        <f t="shared" si="53"/>
        <v>1241415</v>
      </c>
    </row>
    <row r="167" spans="1:14" ht="15" x14ac:dyDescent="0.2">
      <c r="A167" s="28" t="s">
        <v>309</v>
      </c>
      <c r="B167" s="51" t="s">
        <v>310</v>
      </c>
      <c r="C167" s="142"/>
      <c r="D167" s="142"/>
      <c r="E167" s="142"/>
      <c r="F167" s="142"/>
      <c r="G167" s="142"/>
      <c r="H167" s="142"/>
      <c r="I167" s="142"/>
      <c r="J167" s="142"/>
      <c r="K167" s="142"/>
      <c r="L167" s="142">
        <f t="shared" si="50"/>
        <v>0</v>
      </c>
      <c r="M167" s="142"/>
      <c r="N167" s="142">
        <f t="shared" si="53"/>
        <v>0</v>
      </c>
    </row>
    <row r="168" spans="1:14" ht="15" x14ac:dyDescent="0.2">
      <c r="A168" s="28" t="s">
        <v>311</v>
      </c>
      <c r="B168" s="51" t="s">
        <v>312</v>
      </c>
      <c r="C168" s="142"/>
      <c r="D168" s="142"/>
      <c r="E168" s="142"/>
      <c r="F168" s="142"/>
      <c r="G168" s="142"/>
      <c r="H168" s="142">
        <v>10000</v>
      </c>
      <c r="I168" s="142"/>
      <c r="J168" s="142"/>
      <c r="K168" s="142"/>
      <c r="L168" s="142">
        <f t="shared" si="50"/>
        <v>0</v>
      </c>
      <c r="M168" s="142">
        <f t="shared" si="50"/>
        <v>0</v>
      </c>
      <c r="N168" s="142">
        <f t="shared" si="53"/>
        <v>10000</v>
      </c>
    </row>
    <row r="169" spans="1:14" ht="15" x14ac:dyDescent="0.2">
      <c r="A169" s="28" t="s">
        <v>313</v>
      </c>
      <c r="B169" s="51" t="s">
        <v>314</v>
      </c>
      <c r="C169" s="142"/>
      <c r="D169" s="142"/>
      <c r="E169" s="142"/>
      <c r="F169" s="142"/>
      <c r="G169" s="142"/>
      <c r="H169" s="142"/>
      <c r="I169" s="142"/>
      <c r="J169" s="142"/>
      <c r="K169" s="142"/>
      <c r="L169" s="142">
        <f t="shared" si="50"/>
        <v>0</v>
      </c>
      <c r="M169" s="142"/>
      <c r="N169" s="142">
        <f t="shared" si="53"/>
        <v>0</v>
      </c>
    </row>
    <row r="170" spans="1:14" ht="15" x14ac:dyDescent="0.2">
      <c r="A170" s="28" t="s">
        <v>315</v>
      </c>
      <c r="B170" s="51" t="s">
        <v>316</v>
      </c>
      <c r="C170" s="142"/>
      <c r="D170" s="142"/>
      <c r="E170" s="142"/>
      <c r="F170" s="142">
        <v>320000</v>
      </c>
      <c r="G170" s="142">
        <v>320000</v>
      </c>
      <c r="H170" s="142">
        <v>318258</v>
      </c>
      <c r="I170" s="142"/>
      <c r="J170" s="142"/>
      <c r="K170" s="142"/>
      <c r="L170" s="142">
        <f t="shared" si="50"/>
        <v>320000</v>
      </c>
      <c r="M170" s="142">
        <f>SUM(D170,G170,J170)</f>
        <v>320000</v>
      </c>
      <c r="N170" s="142">
        <f t="shared" si="53"/>
        <v>318258</v>
      </c>
    </row>
    <row r="171" spans="1:14" ht="15" x14ac:dyDescent="0.2">
      <c r="A171" s="28" t="s">
        <v>317</v>
      </c>
      <c r="B171" s="51" t="s">
        <v>318</v>
      </c>
      <c r="C171" s="142">
        <v>1067000</v>
      </c>
      <c r="D171" s="142">
        <v>1067000</v>
      </c>
      <c r="E171" s="142">
        <v>1057040</v>
      </c>
      <c r="F171" s="142"/>
      <c r="G171" s="142"/>
      <c r="H171" s="142"/>
      <c r="I171" s="142"/>
      <c r="J171" s="142"/>
      <c r="K171" s="142"/>
      <c r="L171" s="142">
        <f t="shared" si="50"/>
        <v>1067000</v>
      </c>
      <c r="M171" s="142">
        <f t="shared" si="50"/>
        <v>1067000</v>
      </c>
      <c r="N171" s="142">
        <f t="shared" si="53"/>
        <v>1057040</v>
      </c>
    </row>
    <row r="172" spans="1:14" ht="15" x14ac:dyDescent="0.2">
      <c r="A172" s="28" t="s">
        <v>319</v>
      </c>
      <c r="B172" s="51" t="s">
        <v>320</v>
      </c>
      <c r="C172" s="142"/>
      <c r="D172" s="142"/>
      <c r="E172" s="142"/>
      <c r="F172" s="142"/>
      <c r="G172" s="142"/>
      <c r="H172" s="142"/>
      <c r="I172" s="142"/>
      <c r="J172" s="142"/>
      <c r="K172" s="142"/>
      <c r="L172" s="142">
        <f t="shared" si="50"/>
        <v>0</v>
      </c>
      <c r="M172" s="142"/>
      <c r="N172" s="142">
        <f t="shared" si="53"/>
        <v>0</v>
      </c>
    </row>
    <row r="173" spans="1:14" ht="15" x14ac:dyDescent="0.2">
      <c r="A173" s="28" t="s">
        <v>321</v>
      </c>
      <c r="B173" s="51" t="s">
        <v>322</v>
      </c>
      <c r="C173" s="142"/>
      <c r="D173" s="142"/>
      <c r="E173" s="142"/>
      <c r="F173" s="142"/>
      <c r="G173" s="142"/>
      <c r="H173" s="142"/>
      <c r="I173" s="142"/>
      <c r="J173" s="142"/>
      <c r="K173" s="142"/>
      <c r="L173" s="142">
        <f t="shared" si="50"/>
        <v>0</v>
      </c>
      <c r="M173" s="142"/>
      <c r="N173" s="142">
        <f t="shared" si="53"/>
        <v>0</v>
      </c>
    </row>
    <row r="174" spans="1:14" ht="15" x14ac:dyDescent="0.2">
      <c r="A174" s="28" t="s">
        <v>323</v>
      </c>
      <c r="B174" s="51" t="s">
        <v>324</v>
      </c>
      <c r="C174" s="142"/>
      <c r="D174" s="142"/>
      <c r="E174" s="142"/>
      <c r="F174" s="142">
        <v>70000</v>
      </c>
      <c r="G174" s="142">
        <v>70000</v>
      </c>
      <c r="H174" s="142">
        <v>27397</v>
      </c>
      <c r="I174" s="142"/>
      <c r="J174" s="142"/>
      <c r="K174" s="142"/>
      <c r="L174" s="142">
        <f t="shared" si="50"/>
        <v>70000</v>
      </c>
      <c r="M174" s="142">
        <f t="shared" si="50"/>
        <v>70000</v>
      </c>
      <c r="N174" s="142">
        <f t="shared" si="53"/>
        <v>27397</v>
      </c>
    </row>
    <row r="175" spans="1:14" ht="15" x14ac:dyDescent="0.2">
      <c r="A175" s="28" t="s">
        <v>325</v>
      </c>
      <c r="B175" s="51" t="s">
        <v>326</v>
      </c>
      <c r="C175" s="142"/>
      <c r="D175" s="142"/>
      <c r="E175" s="142"/>
      <c r="F175" s="142"/>
      <c r="G175" s="142"/>
      <c r="H175" s="142"/>
      <c r="I175" s="142"/>
      <c r="J175" s="142"/>
      <c r="K175" s="142"/>
      <c r="L175" s="142">
        <f t="shared" si="50"/>
        <v>0</v>
      </c>
      <c r="M175" s="142"/>
      <c r="N175" s="142">
        <f t="shared" si="53"/>
        <v>0</v>
      </c>
    </row>
    <row r="176" spans="1:14" ht="15" x14ac:dyDescent="0.2">
      <c r="A176" s="28" t="s">
        <v>327</v>
      </c>
      <c r="B176" s="51" t="s">
        <v>328</v>
      </c>
      <c r="C176" s="142"/>
      <c r="D176" s="142"/>
      <c r="E176" s="142">
        <v>1</v>
      </c>
      <c r="F176" s="142"/>
      <c r="G176" s="142"/>
      <c r="H176" s="142"/>
      <c r="I176" s="142"/>
      <c r="J176" s="142"/>
      <c r="K176" s="142"/>
      <c r="L176" s="142">
        <f t="shared" si="50"/>
        <v>0</v>
      </c>
      <c r="M176" s="142"/>
      <c r="N176" s="142">
        <f t="shared" si="53"/>
        <v>1</v>
      </c>
    </row>
    <row r="177" spans="1:14" ht="15" x14ac:dyDescent="0.2">
      <c r="A177" s="56" t="s">
        <v>329</v>
      </c>
      <c r="B177" s="59" t="s">
        <v>6</v>
      </c>
      <c r="C177" s="141">
        <f>SUM(C167:C176)</f>
        <v>1067000</v>
      </c>
      <c r="D177" s="141">
        <f t="shared" ref="D177:N177" si="56">SUM(D167:D176)</f>
        <v>1067000</v>
      </c>
      <c r="E177" s="141">
        <f t="shared" si="56"/>
        <v>1057041</v>
      </c>
      <c r="F177" s="141">
        <f t="shared" si="56"/>
        <v>390000</v>
      </c>
      <c r="G177" s="141">
        <f t="shared" si="56"/>
        <v>390000</v>
      </c>
      <c r="H177" s="141">
        <f t="shared" si="56"/>
        <v>355655</v>
      </c>
      <c r="I177" s="141">
        <f t="shared" si="56"/>
        <v>0</v>
      </c>
      <c r="J177" s="141">
        <f t="shared" si="56"/>
        <v>0</v>
      </c>
      <c r="K177" s="141">
        <f t="shared" si="56"/>
        <v>0</v>
      </c>
      <c r="L177" s="141">
        <f t="shared" si="56"/>
        <v>1457000</v>
      </c>
      <c r="M177" s="141">
        <f t="shared" si="56"/>
        <v>1457000</v>
      </c>
      <c r="N177" s="141">
        <f t="shared" si="56"/>
        <v>1412696</v>
      </c>
    </row>
    <row r="178" spans="1:14" ht="30" x14ac:dyDescent="0.2">
      <c r="A178" s="28" t="s">
        <v>330</v>
      </c>
      <c r="B178" s="51" t="s">
        <v>331</v>
      </c>
      <c r="C178" s="142"/>
      <c r="D178" s="142"/>
      <c r="E178" s="142"/>
      <c r="F178" s="142"/>
      <c r="G178" s="142"/>
      <c r="H178" s="142"/>
      <c r="I178" s="142"/>
      <c r="J178" s="142"/>
      <c r="K178" s="142"/>
      <c r="L178" s="142">
        <f t="shared" si="50"/>
        <v>0</v>
      </c>
      <c r="M178" s="142"/>
      <c r="N178" s="142">
        <f t="shared" si="53"/>
        <v>0</v>
      </c>
    </row>
    <row r="179" spans="1:14" ht="30" x14ac:dyDescent="0.2">
      <c r="A179" s="23" t="s">
        <v>332</v>
      </c>
      <c r="B179" s="51" t="s">
        <v>333</v>
      </c>
      <c r="C179" s="142"/>
      <c r="D179" s="142"/>
      <c r="E179" s="142"/>
      <c r="F179" s="142">
        <v>45000</v>
      </c>
      <c r="G179" s="142">
        <v>45000</v>
      </c>
      <c r="H179" s="142">
        <v>0</v>
      </c>
      <c r="I179" s="142"/>
      <c r="J179" s="142"/>
      <c r="K179" s="142"/>
      <c r="L179" s="142">
        <f t="shared" si="50"/>
        <v>45000</v>
      </c>
      <c r="M179" s="142">
        <v>45</v>
      </c>
      <c r="N179" s="142">
        <f t="shared" si="53"/>
        <v>0</v>
      </c>
    </row>
    <row r="180" spans="1:14" ht="15" x14ac:dyDescent="0.2">
      <c r="A180" s="28" t="s">
        <v>334</v>
      </c>
      <c r="B180" s="51" t="s">
        <v>335</v>
      </c>
      <c r="C180" s="142"/>
      <c r="D180" s="142"/>
      <c r="E180" s="142"/>
      <c r="F180" s="142">
        <v>56000</v>
      </c>
      <c r="G180" s="142">
        <v>56000</v>
      </c>
      <c r="H180" s="142"/>
      <c r="I180" s="142"/>
      <c r="J180" s="142"/>
      <c r="K180" s="142"/>
      <c r="L180" s="142">
        <f t="shared" si="50"/>
        <v>56000</v>
      </c>
      <c r="M180" s="142">
        <f t="shared" si="50"/>
        <v>56000</v>
      </c>
      <c r="N180" s="142">
        <f t="shared" si="53"/>
        <v>0</v>
      </c>
    </row>
    <row r="181" spans="1:14" ht="15" x14ac:dyDescent="0.2">
      <c r="A181" s="29" t="s">
        <v>336</v>
      </c>
      <c r="B181" s="59" t="s">
        <v>10</v>
      </c>
      <c r="C181" s="141"/>
      <c r="D181" s="141"/>
      <c r="E181" s="141"/>
      <c r="F181" s="141">
        <f>SUM(F178:F180)</f>
        <v>101000</v>
      </c>
      <c r="G181" s="141">
        <f>SUM(G178:G180)</f>
        <v>101000</v>
      </c>
      <c r="H181" s="141">
        <f>SUM(H178:H180)</f>
        <v>0</v>
      </c>
      <c r="I181" s="141"/>
      <c r="J181" s="141"/>
      <c r="K181" s="141"/>
      <c r="L181" s="141">
        <f t="shared" si="50"/>
        <v>101000</v>
      </c>
      <c r="M181" s="141">
        <f t="shared" si="50"/>
        <v>101000</v>
      </c>
      <c r="N181" s="141">
        <f t="shared" si="53"/>
        <v>0</v>
      </c>
    </row>
    <row r="182" spans="1:14" ht="15.75" x14ac:dyDescent="0.25">
      <c r="A182" s="57" t="s">
        <v>169</v>
      </c>
      <c r="B182" s="74"/>
      <c r="C182" s="141">
        <f>SUM(C181,C177,C166,C152)</f>
        <v>18163849</v>
      </c>
      <c r="D182" s="141">
        <f t="shared" ref="D182:N182" si="57">SUM(D181,D177,D166,D152)</f>
        <v>19477627</v>
      </c>
      <c r="E182" s="141">
        <f t="shared" si="57"/>
        <v>19497537</v>
      </c>
      <c r="F182" s="141">
        <f t="shared" si="57"/>
        <v>491000</v>
      </c>
      <c r="G182" s="141">
        <f t="shared" si="57"/>
        <v>491000</v>
      </c>
      <c r="H182" s="141">
        <f t="shared" si="57"/>
        <v>355655</v>
      </c>
      <c r="I182" s="141">
        <f t="shared" si="57"/>
        <v>0</v>
      </c>
      <c r="J182" s="141">
        <f t="shared" si="57"/>
        <v>0</v>
      </c>
      <c r="K182" s="141">
        <f t="shared" si="57"/>
        <v>0</v>
      </c>
      <c r="L182" s="141">
        <f t="shared" si="57"/>
        <v>18654849</v>
      </c>
      <c r="M182" s="141">
        <f t="shared" si="57"/>
        <v>19968627</v>
      </c>
      <c r="N182" s="141">
        <f t="shared" si="57"/>
        <v>19853192</v>
      </c>
    </row>
    <row r="183" spans="1:14" ht="15" x14ac:dyDescent="0.2">
      <c r="A183" s="23" t="s">
        <v>337</v>
      </c>
      <c r="B183" s="51" t="s">
        <v>338</v>
      </c>
      <c r="C183" s="142"/>
      <c r="D183" s="142">
        <v>176000</v>
      </c>
      <c r="E183" s="142">
        <v>176000</v>
      </c>
      <c r="F183" s="142"/>
      <c r="G183" s="142"/>
      <c r="H183" s="142"/>
      <c r="I183" s="142"/>
      <c r="J183" s="142"/>
      <c r="K183" s="142"/>
      <c r="L183" s="142">
        <f t="shared" si="50"/>
        <v>0</v>
      </c>
      <c r="M183" s="142">
        <f>SUM(D183,G183,J183)</f>
        <v>176000</v>
      </c>
      <c r="N183" s="142">
        <f t="shared" si="53"/>
        <v>176000</v>
      </c>
    </row>
    <row r="184" spans="1:14" ht="24.75" customHeight="1" x14ac:dyDescent="0.2">
      <c r="A184" s="23" t="s">
        <v>339</v>
      </c>
      <c r="B184" s="51" t="s">
        <v>340</v>
      </c>
      <c r="C184" s="142"/>
      <c r="D184" s="142"/>
      <c r="E184" s="142"/>
      <c r="F184" s="142"/>
      <c r="G184" s="142"/>
      <c r="H184" s="142"/>
      <c r="I184" s="142"/>
      <c r="J184" s="142"/>
      <c r="K184" s="142"/>
      <c r="L184" s="142">
        <f t="shared" si="50"/>
        <v>0</v>
      </c>
      <c r="M184" s="142"/>
      <c r="N184" s="142">
        <f t="shared" si="53"/>
        <v>0</v>
      </c>
    </row>
    <row r="185" spans="1:14" ht="27" customHeight="1" x14ac:dyDescent="0.2">
      <c r="A185" s="23" t="s">
        <v>341</v>
      </c>
      <c r="B185" s="51" t="s">
        <v>342</v>
      </c>
      <c r="C185" s="142"/>
      <c r="D185" s="142"/>
      <c r="E185" s="142"/>
      <c r="F185" s="142"/>
      <c r="G185" s="142"/>
      <c r="H185" s="142"/>
      <c r="I185" s="142"/>
      <c r="J185" s="142"/>
      <c r="K185" s="142"/>
      <c r="L185" s="142">
        <f t="shared" si="50"/>
        <v>0</v>
      </c>
      <c r="M185" s="142"/>
      <c r="N185" s="142">
        <f t="shared" si="53"/>
        <v>0</v>
      </c>
    </row>
    <row r="186" spans="1:14" ht="27" customHeight="1" x14ac:dyDescent="0.2">
      <c r="A186" s="23" t="s">
        <v>343</v>
      </c>
      <c r="B186" s="51" t="s">
        <v>344</v>
      </c>
      <c r="C186" s="142"/>
      <c r="D186" s="142"/>
      <c r="E186" s="142"/>
      <c r="F186" s="142"/>
      <c r="G186" s="142"/>
      <c r="H186" s="142"/>
      <c r="I186" s="142"/>
      <c r="J186" s="142"/>
      <c r="K186" s="142"/>
      <c r="L186" s="142">
        <f t="shared" si="50"/>
        <v>0</v>
      </c>
      <c r="M186" s="142"/>
      <c r="N186" s="142">
        <f t="shared" si="53"/>
        <v>0</v>
      </c>
    </row>
    <row r="187" spans="1:14" ht="25.5" customHeight="1" x14ac:dyDescent="0.2">
      <c r="A187" s="23" t="s">
        <v>345</v>
      </c>
      <c r="B187" s="51" t="s">
        <v>346</v>
      </c>
      <c r="C187" s="142"/>
      <c r="D187" s="142"/>
      <c r="E187" s="142"/>
      <c r="F187" s="142"/>
      <c r="G187" s="142"/>
      <c r="H187" s="142"/>
      <c r="I187" s="142"/>
      <c r="J187" s="142"/>
      <c r="K187" s="142"/>
      <c r="L187" s="142">
        <f t="shared" si="50"/>
        <v>0</v>
      </c>
      <c r="M187" s="142">
        <f t="shared" ref="M187" si="58">SUM(D187,G187,J187)</f>
        <v>0</v>
      </c>
      <c r="N187" s="142">
        <f t="shared" si="53"/>
        <v>0</v>
      </c>
    </row>
    <row r="188" spans="1:14" ht="30" x14ac:dyDescent="0.2">
      <c r="A188" s="29" t="s">
        <v>347</v>
      </c>
      <c r="B188" s="59" t="s">
        <v>3</v>
      </c>
      <c r="C188" s="141">
        <f>SUM(C183:C187)</f>
        <v>0</v>
      </c>
      <c r="D188" s="141">
        <f t="shared" ref="D188:E188" si="59">SUM(D183:D187)</f>
        <v>176000</v>
      </c>
      <c r="E188" s="141">
        <f t="shared" si="59"/>
        <v>176000</v>
      </c>
      <c r="F188" s="141">
        <f>SUM(F183:F187)</f>
        <v>0</v>
      </c>
      <c r="G188" s="141">
        <f t="shared" ref="G188:N188" si="60">SUM(G183:G187)</f>
        <v>0</v>
      </c>
      <c r="H188" s="141">
        <f t="shared" si="60"/>
        <v>0</v>
      </c>
      <c r="I188" s="141">
        <f t="shared" si="60"/>
        <v>0</v>
      </c>
      <c r="J188" s="141">
        <f t="shared" si="60"/>
        <v>0</v>
      </c>
      <c r="K188" s="141">
        <f t="shared" si="60"/>
        <v>0</v>
      </c>
      <c r="L188" s="141">
        <f t="shared" si="60"/>
        <v>0</v>
      </c>
      <c r="M188" s="141">
        <f t="shared" si="60"/>
        <v>176000</v>
      </c>
      <c r="N188" s="141">
        <f t="shared" si="60"/>
        <v>176000</v>
      </c>
    </row>
    <row r="189" spans="1:14" ht="15" x14ac:dyDescent="0.2">
      <c r="A189" s="28" t="s">
        <v>348</v>
      </c>
      <c r="B189" s="51" t="s">
        <v>349</v>
      </c>
      <c r="C189" s="142"/>
      <c r="D189" s="142"/>
      <c r="E189" s="142"/>
      <c r="F189" s="142"/>
      <c r="G189" s="142"/>
      <c r="H189" s="142"/>
      <c r="I189" s="142"/>
      <c r="J189" s="142"/>
      <c r="K189" s="142"/>
      <c r="L189" s="142">
        <f t="shared" si="50"/>
        <v>0</v>
      </c>
      <c r="M189" s="142"/>
      <c r="N189" s="142">
        <f t="shared" si="53"/>
        <v>0</v>
      </c>
    </row>
    <row r="190" spans="1:14" ht="15" x14ac:dyDescent="0.2">
      <c r="A190" s="28" t="s">
        <v>350</v>
      </c>
      <c r="B190" s="51" t="s">
        <v>351</v>
      </c>
      <c r="C190" s="142"/>
      <c r="D190" s="142"/>
      <c r="E190" s="142"/>
      <c r="F190" s="142"/>
      <c r="G190" s="142"/>
      <c r="H190" s="142"/>
      <c r="I190" s="142"/>
      <c r="J190" s="142"/>
      <c r="K190" s="142"/>
      <c r="L190" s="142">
        <f t="shared" si="50"/>
        <v>0</v>
      </c>
      <c r="M190" s="142"/>
      <c r="N190" s="142">
        <f t="shared" si="53"/>
        <v>0</v>
      </c>
    </row>
    <row r="191" spans="1:14" ht="15" x14ac:dyDescent="0.2">
      <c r="A191" s="28" t="s">
        <v>352</v>
      </c>
      <c r="B191" s="51" t="s">
        <v>353</v>
      </c>
      <c r="C191" s="142"/>
      <c r="D191" s="142"/>
      <c r="E191" s="142"/>
      <c r="F191" s="142"/>
      <c r="G191" s="142"/>
      <c r="H191" s="142"/>
      <c r="I191" s="142"/>
      <c r="J191" s="142"/>
      <c r="K191" s="142"/>
      <c r="L191" s="142">
        <f t="shared" si="50"/>
        <v>0</v>
      </c>
      <c r="M191" s="142"/>
      <c r="N191" s="142">
        <f t="shared" si="53"/>
        <v>0</v>
      </c>
    </row>
    <row r="192" spans="1:14" ht="15" x14ac:dyDescent="0.2">
      <c r="A192" s="28" t="s">
        <v>354</v>
      </c>
      <c r="B192" s="51" t="s">
        <v>355</v>
      </c>
      <c r="C192" s="142"/>
      <c r="D192" s="142"/>
      <c r="E192" s="142"/>
      <c r="F192" s="142"/>
      <c r="G192" s="142"/>
      <c r="H192" s="142"/>
      <c r="I192" s="142"/>
      <c r="J192" s="142"/>
      <c r="K192" s="142"/>
      <c r="L192" s="142">
        <f t="shared" si="50"/>
        <v>0</v>
      </c>
      <c r="M192" s="142"/>
      <c r="N192" s="142">
        <f t="shared" si="53"/>
        <v>0</v>
      </c>
    </row>
    <row r="193" spans="1:14" ht="15" x14ac:dyDescent="0.2">
      <c r="A193" s="28" t="s">
        <v>356</v>
      </c>
      <c r="B193" s="51" t="s">
        <v>357</v>
      </c>
      <c r="C193" s="142"/>
      <c r="D193" s="142"/>
      <c r="E193" s="142"/>
      <c r="F193" s="142"/>
      <c r="G193" s="142"/>
      <c r="H193" s="142"/>
      <c r="I193" s="142"/>
      <c r="J193" s="142"/>
      <c r="K193" s="142"/>
      <c r="L193" s="142">
        <f t="shared" si="50"/>
        <v>0</v>
      </c>
      <c r="M193" s="142"/>
      <c r="N193" s="142">
        <f t="shared" si="53"/>
        <v>0</v>
      </c>
    </row>
    <row r="194" spans="1:14" ht="15" x14ac:dyDescent="0.2">
      <c r="A194" s="29" t="s">
        <v>358</v>
      </c>
      <c r="B194" s="59" t="s">
        <v>8</v>
      </c>
      <c r="C194" s="142"/>
      <c r="D194" s="142"/>
      <c r="E194" s="142"/>
      <c r="F194" s="142"/>
      <c r="G194" s="141">
        <f>SUM(G189:G193)</f>
        <v>0</v>
      </c>
      <c r="H194" s="141">
        <f>SUM(H189:H193)</f>
        <v>0</v>
      </c>
      <c r="I194" s="142"/>
      <c r="J194" s="142"/>
      <c r="K194" s="142"/>
      <c r="L194" s="142">
        <f t="shared" si="50"/>
        <v>0</v>
      </c>
      <c r="M194" s="141">
        <f>SUM(D194,G194,J194)</f>
        <v>0</v>
      </c>
      <c r="N194" s="141">
        <f t="shared" si="53"/>
        <v>0</v>
      </c>
    </row>
    <row r="195" spans="1:14" ht="27.75" customHeight="1" x14ac:dyDescent="0.2">
      <c r="A195" s="28" t="s">
        <v>359</v>
      </c>
      <c r="B195" s="51" t="s">
        <v>360</v>
      </c>
      <c r="C195" s="142"/>
      <c r="D195" s="142"/>
      <c r="E195" s="142"/>
      <c r="F195" s="142"/>
      <c r="G195" s="142"/>
      <c r="H195" s="142"/>
      <c r="I195" s="142"/>
      <c r="J195" s="142"/>
      <c r="K195" s="142"/>
      <c r="L195" s="142">
        <f t="shared" si="50"/>
        <v>0</v>
      </c>
      <c r="M195" s="142"/>
      <c r="N195" s="142">
        <f t="shared" si="53"/>
        <v>0</v>
      </c>
    </row>
    <row r="196" spans="1:14" ht="30" x14ac:dyDescent="0.2">
      <c r="A196" s="23" t="s">
        <v>361</v>
      </c>
      <c r="B196" s="51" t="s">
        <v>362</v>
      </c>
      <c r="C196" s="142"/>
      <c r="D196" s="142"/>
      <c r="E196" s="142"/>
      <c r="F196" s="142">
        <v>30000</v>
      </c>
      <c r="G196" s="142">
        <v>30000</v>
      </c>
      <c r="H196" s="142">
        <v>28997</v>
      </c>
      <c r="I196" s="142"/>
      <c r="J196" s="142"/>
      <c r="K196" s="142"/>
      <c r="L196" s="142">
        <f t="shared" si="50"/>
        <v>30000</v>
      </c>
      <c r="M196" s="142">
        <f t="shared" si="50"/>
        <v>30000</v>
      </c>
      <c r="N196" s="142">
        <f t="shared" si="53"/>
        <v>28997</v>
      </c>
    </row>
    <row r="197" spans="1:14" ht="15" x14ac:dyDescent="0.2">
      <c r="A197" s="28" t="s">
        <v>363</v>
      </c>
      <c r="B197" s="51" t="s">
        <v>364</v>
      </c>
      <c r="C197" s="142"/>
      <c r="D197" s="142"/>
      <c r="E197" s="142">
        <v>80000</v>
      </c>
      <c r="F197" s="142"/>
      <c r="G197" s="142"/>
      <c r="H197" s="142"/>
      <c r="I197" s="142"/>
      <c r="J197" s="142"/>
      <c r="K197" s="142"/>
      <c r="L197" s="142">
        <f t="shared" si="50"/>
        <v>0</v>
      </c>
      <c r="M197" s="142"/>
      <c r="N197" s="142">
        <f t="shared" si="53"/>
        <v>80000</v>
      </c>
    </row>
    <row r="198" spans="1:14" ht="15" x14ac:dyDescent="0.2">
      <c r="A198" s="29" t="s">
        <v>365</v>
      </c>
      <c r="B198" s="59" t="s">
        <v>11</v>
      </c>
      <c r="C198" s="141"/>
      <c r="D198" s="141"/>
      <c r="E198" s="141">
        <f>SUM(E195:E197)</f>
        <v>80000</v>
      </c>
      <c r="F198" s="141">
        <f>SUM(F195:F197)</f>
        <v>30000</v>
      </c>
      <c r="G198" s="141">
        <f>SUM(G195:G197)</f>
        <v>30000</v>
      </c>
      <c r="H198" s="141">
        <f>SUM(H195:H197)</f>
        <v>28997</v>
      </c>
      <c r="I198" s="141"/>
      <c r="J198" s="141"/>
      <c r="K198" s="141"/>
      <c r="L198" s="141">
        <f t="shared" si="50"/>
        <v>30000</v>
      </c>
      <c r="M198" s="141">
        <f t="shared" si="50"/>
        <v>30000</v>
      </c>
      <c r="N198" s="141">
        <f t="shared" si="50"/>
        <v>108997</v>
      </c>
    </row>
    <row r="199" spans="1:14" ht="15.75" x14ac:dyDescent="0.25">
      <c r="A199" s="57" t="s">
        <v>211</v>
      </c>
      <c r="B199" s="74"/>
      <c r="C199" s="141">
        <f>SUM(C198,C194,C188)</f>
        <v>0</v>
      </c>
      <c r="D199" s="141">
        <f>SUM(D198,D194,D188)</f>
        <v>176000</v>
      </c>
      <c r="E199" s="141">
        <f>SUM(E198,E194,E188)</f>
        <v>256000</v>
      </c>
      <c r="F199" s="141">
        <f>SUM(F198,F194,F188)</f>
        <v>30000</v>
      </c>
      <c r="G199" s="141">
        <f t="shared" ref="G199:N199" si="61">SUM(G198,G194,G188)</f>
        <v>30000</v>
      </c>
      <c r="H199" s="141">
        <f t="shared" si="61"/>
        <v>28997</v>
      </c>
      <c r="I199" s="141">
        <f t="shared" si="61"/>
        <v>0</v>
      </c>
      <c r="J199" s="141">
        <f t="shared" si="61"/>
        <v>0</v>
      </c>
      <c r="K199" s="141">
        <f t="shared" si="61"/>
        <v>0</v>
      </c>
      <c r="L199" s="141">
        <f t="shared" si="61"/>
        <v>30000</v>
      </c>
      <c r="M199" s="141">
        <f t="shared" si="61"/>
        <v>206000</v>
      </c>
      <c r="N199" s="141">
        <f t="shared" si="61"/>
        <v>284997</v>
      </c>
    </row>
    <row r="200" spans="1:14" ht="15.75" x14ac:dyDescent="0.2">
      <c r="A200" s="75" t="s">
        <v>366</v>
      </c>
      <c r="B200" s="60" t="s">
        <v>367</v>
      </c>
      <c r="C200" s="141">
        <f>SUM(C199,C182)</f>
        <v>18163849</v>
      </c>
      <c r="D200" s="141">
        <f t="shared" ref="D200:N200" si="62">SUM(D199,D182)</f>
        <v>19653627</v>
      </c>
      <c r="E200" s="141">
        <f t="shared" si="62"/>
        <v>19753537</v>
      </c>
      <c r="F200" s="141">
        <f t="shared" si="62"/>
        <v>521000</v>
      </c>
      <c r="G200" s="141">
        <f t="shared" si="62"/>
        <v>521000</v>
      </c>
      <c r="H200" s="141">
        <f t="shared" si="62"/>
        <v>384652</v>
      </c>
      <c r="I200" s="141">
        <f t="shared" si="62"/>
        <v>0</v>
      </c>
      <c r="J200" s="141">
        <f t="shared" si="62"/>
        <v>0</v>
      </c>
      <c r="K200" s="141">
        <f t="shared" si="62"/>
        <v>0</v>
      </c>
      <c r="L200" s="141">
        <f t="shared" si="62"/>
        <v>18684849</v>
      </c>
      <c r="M200" s="141">
        <f t="shared" si="62"/>
        <v>20174627</v>
      </c>
      <c r="N200" s="141">
        <f t="shared" si="62"/>
        <v>20138189</v>
      </c>
    </row>
    <row r="201" spans="1:14" ht="15" x14ac:dyDescent="0.2">
      <c r="A201" s="63" t="s">
        <v>368</v>
      </c>
      <c r="B201" s="23" t="s">
        <v>369</v>
      </c>
      <c r="C201" s="142"/>
      <c r="D201" s="142"/>
      <c r="E201" s="142"/>
      <c r="F201" s="142"/>
      <c r="G201" s="142"/>
      <c r="H201" s="142"/>
      <c r="I201" s="142"/>
      <c r="J201" s="142"/>
      <c r="K201" s="142"/>
      <c r="L201" s="142">
        <f t="shared" si="50"/>
        <v>0</v>
      </c>
      <c r="M201" s="142"/>
      <c r="N201" s="142">
        <f t="shared" si="53"/>
        <v>0</v>
      </c>
    </row>
    <row r="202" spans="1:14" ht="30" x14ac:dyDescent="0.2">
      <c r="A202" s="28" t="s">
        <v>32</v>
      </c>
      <c r="B202" s="23" t="s">
        <v>370</v>
      </c>
      <c r="C202" s="142"/>
      <c r="D202" s="142"/>
      <c r="E202" s="142"/>
      <c r="F202" s="142"/>
      <c r="G202" s="142"/>
      <c r="H202" s="142"/>
      <c r="I202" s="142"/>
      <c r="J202" s="142"/>
      <c r="K202" s="142"/>
      <c r="L202" s="142">
        <f t="shared" si="50"/>
        <v>0</v>
      </c>
      <c r="M202" s="142"/>
      <c r="N202" s="142">
        <f t="shared" si="53"/>
        <v>0</v>
      </c>
    </row>
    <row r="203" spans="1:14" ht="15" x14ac:dyDescent="0.2">
      <c r="A203" s="63" t="s">
        <v>371</v>
      </c>
      <c r="B203" s="23" t="s">
        <v>372</v>
      </c>
      <c r="C203" s="142"/>
      <c r="D203" s="142"/>
      <c r="E203" s="142"/>
      <c r="F203" s="142"/>
      <c r="G203" s="142"/>
      <c r="H203" s="142"/>
      <c r="I203" s="142"/>
      <c r="J203" s="142"/>
      <c r="K203" s="142"/>
      <c r="L203" s="142">
        <f t="shared" si="50"/>
        <v>0</v>
      </c>
      <c r="M203" s="142"/>
      <c r="N203" s="142">
        <f t="shared" si="53"/>
        <v>0</v>
      </c>
    </row>
    <row r="204" spans="1:14" x14ac:dyDescent="0.2">
      <c r="A204" s="62" t="s">
        <v>373</v>
      </c>
      <c r="B204" s="27" t="s">
        <v>374</v>
      </c>
      <c r="C204" s="141"/>
      <c r="D204" s="141"/>
      <c r="E204" s="141"/>
      <c r="F204" s="141"/>
      <c r="G204" s="141"/>
      <c r="H204" s="141">
        <f>SUM(H201:H203)</f>
        <v>0</v>
      </c>
      <c r="I204" s="141"/>
      <c r="J204" s="141"/>
      <c r="K204" s="141"/>
      <c r="L204" s="141">
        <f t="shared" si="50"/>
        <v>0</v>
      </c>
      <c r="M204" s="141"/>
      <c r="N204" s="141">
        <f t="shared" si="53"/>
        <v>0</v>
      </c>
    </row>
    <row r="205" spans="1:14" ht="15" x14ac:dyDescent="0.2">
      <c r="A205" s="28" t="s">
        <v>36</v>
      </c>
      <c r="B205" s="23" t="s">
        <v>375</v>
      </c>
      <c r="C205" s="142"/>
      <c r="D205" s="142"/>
      <c r="E205" s="142"/>
      <c r="F205" s="142"/>
      <c r="G205" s="142"/>
      <c r="H205" s="142"/>
      <c r="I205" s="142"/>
      <c r="J205" s="142"/>
      <c r="K205" s="142"/>
      <c r="L205" s="142">
        <f t="shared" si="50"/>
        <v>0</v>
      </c>
      <c r="M205" s="142"/>
      <c r="N205" s="142">
        <f t="shared" si="53"/>
        <v>0</v>
      </c>
    </row>
    <row r="206" spans="1:14" ht="15" x14ac:dyDescent="0.2">
      <c r="A206" s="63" t="s">
        <v>33</v>
      </c>
      <c r="B206" s="23" t="s">
        <v>376</v>
      </c>
      <c r="C206" s="142"/>
      <c r="D206" s="142"/>
      <c r="E206" s="142"/>
      <c r="F206" s="142"/>
      <c r="G206" s="142"/>
      <c r="H206" s="142"/>
      <c r="I206" s="142"/>
      <c r="J206" s="142"/>
      <c r="K206" s="142"/>
      <c r="L206" s="142">
        <f t="shared" si="50"/>
        <v>0</v>
      </c>
      <c r="M206" s="142"/>
      <c r="N206" s="142">
        <f t="shared" si="53"/>
        <v>0</v>
      </c>
    </row>
    <row r="207" spans="1:14" ht="19.5" customHeight="1" x14ac:dyDescent="0.2">
      <c r="A207" s="28" t="s">
        <v>377</v>
      </c>
      <c r="B207" s="23" t="s">
        <v>378</v>
      </c>
      <c r="C207" s="142"/>
      <c r="D207" s="142"/>
      <c r="E207" s="142"/>
      <c r="F207" s="142"/>
      <c r="G207" s="142"/>
      <c r="H207" s="142"/>
      <c r="I207" s="142"/>
      <c r="J207" s="142"/>
      <c r="K207" s="142"/>
      <c r="L207" s="142">
        <f t="shared" si="50"/>
        <v>0</v>
      </c>
      <c r="M207" s="142"/>
      <c r="N207" s="142">
        <f t="shared" si="53"/>
        <v>0</v>
      </c>
    </row>
    <row r="208" spans="1:14" ht="15" x14ac:dyDescent="0.2">
      <c r="A208" s="63" t="s">
        <v>34</v>
      </c>
      <c r="B208" s="23" t="s">
        <v>379</v>
      </c>
      <c r="C208" s="142"/>
      <c r="D208" s="142"/>
      <c r="E208" s="142"/>
      <c r="F208" s="142"/>
      <c r="G208" s="142"/>
      <c r="H208" s="142"/>
      <c r="I208" s="142"/>
      <c r="J208" s="142"/>
      <c r="K208" s="142"/>
      <c r="L208" s="142">
        <f t="shared" si="50"/>
        <v>0</v>
      </c>
      <c r="M208" s="142"/>
      <c r="N208" s="142">
        <f t="shared" si="53"/>
        <v>0</v>
      </c>
    </row>
    <row r="209" spans="1:14" x14ac:dyDescent="0.2">
      <c r="A209" s="64" t="s">
        <v>380</v>
      </c>
      <c r="B209" s="27" t="s">
        <v>381</v>
      </c>
      <c r="C209" s="142"/>
      <c r="D209" s="142"/>
      <c r="E209" s="142"/>
      <c r="F209" s="142"/>
      <c r="G209" s="142"/>
      <c r="H209" s="142"/>
      <c r="I209" s="142"/>
      <c r="J209" s="142"/>
      <c r="K209" s="142"/>
      <c r="L209" s="142">
        <f t="shared" ref="L209:M226" si="63">SUM(C209,F209,I209)</f>
        <v>0</v>
      </c>
      <c r="M209" s="142"/>
      <c r="N209" s="142">
        <f t="shared" si="53"/>
        <v>0</v>
      </c>
    </row>
    <row r="210" spans="1:14" ht="30" x14ac:dyDescent="0.2">
      <c r="A210" s="23" t="s">
        <v>382</v>
      </c>
      <c r="B210" s="23" t="s">
        <v>383</v>
      </c>
      <c r="C210" s="142"/>
      <c r="D210" s="142"/>
      <c r="E210" s="142"/>
      <c r="F210" s="142">
        <v>5796000</v>
      </c>
      <c r="G210" s="142">
        <v>5796000</v>
      </c>
      <c r="H210" s="142">
        <v>5796000</v>
      </c>
      <c r="I210" s="142"/>
      <c r="J210" s="142"/>
      <c r="K210" s="142"/>
      <c r="L210" s="142">
        <f t="shared" si="63"/>
        <v>5796000</v>
      </c>
      <c r="M210" s="142">
        <f t="shared" si="63"/>
        <v>5796000</v>
      </c>
      <c r="N210" s="142">
        <f t="shared" si="53"/>
        <v>5796000</v>
      </c>
    </row>
    <row r="211" spans="1:14" ht="25.5" customHeight="1" x14ac:dyDescent="0.2">
      <c r="A211" s="23" t="s">
        <v>384</v>
      </c>
      <c r="B211" s="23" t="s">
        <v>383</v>
      </c>
      <c r="C211" s="142"/>
      <c r="D211" s="142"/>
      <c r="E211" s="142"/>
      <c r="F211" s="142"/>
      <c r="G211" s="142"/>
      <c r="H211" s="142"/>
      <c r="I211" s="142"/>
      <c r="J211" s="142"/>
      <c r="K211" s="142"/>
      <c r="L211" s="142">
        <f t="shared" si="63"/>
        <v>0</v>
      </c>
      <c r="M211" s="142">
        <f t="shared" si="63"/>
        <v>0</v>
      </c>
      <c r="N211" s="142">
        <f t="shared" ref="N211:N226" si="64">SUM(E211,H211,K211)</f>
        <v>0</v>
      </c>
    </row>
    <row r="212" spans="1:14" ht="25.5" customHeight="1" x14ac:dyDescent="0.2">
      <c r="A212" s="23" t="s">
        <v>385</v>
      </c>
      <c r="B212" s="23" t="s">
        <v>386</v>
      </c>
      <c r="C212" s="142"/>
      <c r="D212" s="142"/>
      <c r="E212" s="142"/>
      <c r="F212" s="142"/>
      <c r="G212" s="142"/>
      <c r="H212" s="142"/>
      <c r="I212" s="142"/>
      <c r="J212" s="142"/>
      <c r="K212" s="142"/>
      <c r="L212" s="142">
        <f t="shared" si="63"/>
        <v>0</v>
      </c>
      <c r="M212" s="142"/>
      <c r="N212" s="142">
        <f t="shared" si="64"/>
        <v>0</v>
      </c>
    </row>
    <row r="213" spans="1:14" ht="22.5" customHeight="1" x14ac:dyDescent="0.2">
      <c r="A213" s="23" t="s">
        <v>387</v>
      </c>
      <c r="B213" s="23" t="s">
        <v>386</v>
      </c>
      <c r="C213" s="142"/>
      <c r="D213" s="142"/>
      <c r="E213" s="142"/>
      <c r="F213" s="142"/>
      <c r="G213" s="142"/>
      <c r="H213" s="142"/>
      <c r="I213" s="142"/>
      <c r="J213" s="142"/>
      <c r="K213" s="142"/>
      <c r="L213" s="142">
        <f t="shared" si="63"/>
        <v>0</v>
      </c>
      <c r="M213" s="142"/>
      <c r="N213" s="142">
        <f t="shared" si="64"/>
        <v>0</v>
      </c>
    </row>
    <row r="214" spans="1:14" x14ac:dyDescent="0.2">
      <c r="A214" s="27" t="s">
        <v>388</v>
      </c>
      <c r="B214" s="27" t="s">
        <v>389</v>
      </c>
      <c r="C214" s="141"/>
      <c r="D214" s="141"/>
      <c r="E214" s="141"/>
      <c r="F214" s="141">
        <f>SUM(F210:F213)</f>
        <v>5796000</v>
      </c>
      <c r="G214" s="141">
        <f>SUM(G210:G213)</f>
        <v>5796000</v>
      </c>
      <c r="H214" s="141">
        <f>SUM(H210:H213)</f>
        <v>5796000</v>
      </c>
      <c r="I214" s="141"/>
      <c r="J214" s="141"/>
      <c r="K214" s="141"/>
      <c r="L214" s="141">
        <f t="shared" si="63"/>
        <v>5796000</v>
      </c>
      <c r="M214" s="141">
        <f t="shared" si="63"/>
        <v>5796000</v>
      </c>
      <c r="N214" s="141">
        <f t="shared" si="64"/>
        <v>5796000</v>
      </c>
    </row>
    <row r="215" spans="1:14" ht="15" x14ac:dyDescent="0.2">
      <c r="A215" s="63" t="s">
        <v>390</v>
      </c>
      <c r="B215" s="23" t="s">
        <v>391</v>
      </c>
      <c r="C215" s="142"/>
      <c r="D215" s="142"/>
      <c r="E215" s="142"/>
      <c r="F215" s="142"/>
      <c r="G215" s="142"/>
      <c r="H215" s="142">
        <v>613235</v>
      </c>
      <c r="I215" s="142"/>
      <c r="J215" s="142"/>
      <c r="K215" s="142"/>
      <c r="L215" s="142">
        <f t="shared" si="63"/>
        <v>0</v>
      </c>
      <c r="M215" s="142">
        <f>SUM(D215,G215,J215)</f>
        <v>0</v>
      </c>
      <c r="N215" s="142">
        <f t="shared" si="64"/>
        <v>613235</v>
      </c>
    </row>
    <row r="216" spans="1:14" ht="15" x14ac:dyDescent="0.2">
      <c r="A216" s="63" t="s">
        <v>392</v>
      </c>
      <c r="B216" s="23" t="s">
        <v>393</v>
      </c>
      <c r="C216" s="142"/>
      <c r="D216" s="142"/>
      <c r="E216" s="142"/>
      <c r="F216" s="142"/>
      <c r="G216" s="142"/>
      <c r="H216" s="142"/>
      <c r="I216" s="142"/>
      <c r="J216" s="142"/>
      <c r="K216" s="142"/>
      <c r="L216" s="142">
        <f t="shared" si="63"/>
        <v>0</v>
      </c>
      <c r="M216" s="142"/>
      <c r="N216" s="142">
        <f t="shared" si="64"/>
        <v>0</v>
      </c>
    </row>
    <row r="217" spans="1:14" ht="15" x14ac:dyDescent="0.2">
      <c r="A217" s="63" t="s">
        <v>394</v>
      </c>
      <c r="B217" s="23" t="s">
        <v>395</v>
      </c>
      <c r="C217" s="142"/>
      <c r="D217" s="142"/>
      <c r="E217" s="142"/>
      <c r="F217" s="142"/>
      <c r="G217" s="142"/>
      <c r="H217" s="142"/>
      <c r="I217" s="142"/>
      <c r="J217" s="142"/>
      <c r="K217" s="142"/>
      <c r="L217" s="142">
        <f t="shared" si="63"/>
        <v>0</v>
      </c>
      <c r="M217" s="142"/>
      <c r="N217" s="142">
        <f t="shared" si="64"/>
        <v>0</v>
      </c>
    </row>
    <row r="218" spans="1:14" ht="15" x14ac:dyDescent="0.2">
      <c r="A218" s="63" t="s">
        <v>396</v>
      </c>
      <c r="B218" s="23" t="s">
        <v>397</v>
      </c>
      <c r="C218" s="142"/>
      <c r="D218" s="142"/>
      <c r="E218" s="142"/>
      <c r="F218" s="142"/>
      <c r="G218" s="142"/>
      <c r="H218" s="142"/>
      <c r="I218" s="142"/>
      <c r="J218" s="142"/>
      <c r="K218" s="142"/>
      <c r="L218" s="142">
        <f t="shared" si="63"/>
        <v>0</v>
      </c>
      <c r="M218" s="142"/>
      <c r="N218" s="142">
        <f t="shared" si="64"/>
        <v>0</v>
      </c>
    </row>
    <row r="219" spans="1:14" ht="15" x14ac:dyDescent="0.2">
      <c r="A219" s="28" t="s">
        <v>398</v>
      </c>
      <c r="B219" s="23" t="s">
        <v>399</v>
      </c>
      <c r="C219" s="142"/>
      <c r="D219" s="142"/>
      <c r="E219" s="142"/>
      <c r="F219" s="142"/>
      <c r="G219" s="142"/>
      <c r="H219" s="142"/>
      <c r="I219" s="142"/>
      <c r="J219" s="142"/>
      <c r="K219" s="142"/>
      <c r="L219" s="142">
        <f t="shared" si="63"/>
        <v>0</v>
      </c>
      <c r="M219" s="142"/>
      <c r="N219" s="142">
        <f t="shared" si="64"/>
        <v>0</v>
      </c>
    </row>
    <row r="220" spans="1:14" x14ac:dyDescent="0.2">
      <c r="A220" s="62" t="s">
        <v>400</v>
      </c>
      <c r="B220" s="27" t="s">
        <v>401</v>
      </c>
      <c r="C220" s="141"/>
      <c r="D220" s="141"/>
      <c r="E220" s="141"/>
      <c r="F220" s="141">
        <v>5796000</v>
      </c>
      <c r="G220" s="141">
        <v>5796000</v>
      </c>
      <c r="H220" s="141">
        <v>6409235</v>
      </c>
      <c r="I220" s="141">
        <f t="shared" ref="I220:K220" si="65">SUM(I215:I219)</f>
        <v>0</v>
      </c>
      <c r="J220" s="141">
        <f t="shared" si="65"/>
        <v>0</v>
      </c>
      <c r="K220" s="141">
        <f t="shared" si="65"/>
        <v>0</v>
      </c>
      <c r="L220" s="141">
        <f>SUM(C220,F220,I220)</f>
        <v>5796000</v>
      </c>
      <c r="M220" s="141">
        <f>SUM(D220,G220,J220)</f>
        <v>5796000</v>
      </c>
      <c r="N220" s="141">
        <f>SUM(E220,H220,K220)</f>
        <v>6409235</v>
      </c>
    </row>
    <row r="221" spans="1:14" ht="15" x14ac:dyDescent="0.2">
      <c r="A221" s="28" t="s">
        <v>402</v>
      </c>
      <c r="B221" s="23" t="s">
        <v>403</v>
      </c>
      <c r="C221" s="142"/>
      <c r="D221" s="142"/>
      <c r="E221" s="142"/>
      <c r="F221" s="142"/>
      <c r="G221" s="142"/>
      <c r="H221" s="142"/>
      <c r="I221" s="142"/>
      <c r="J221" s="142"/>
      <c r="K221" s="142"/>
      <c r="L221" s="142">
        <f t="shared" si="63"/>
        <v>0</v>
      </c>
      <c r="M221" s="142"/>
      <c r="N221" s="142">
        <f t="shared" si="64"/>
        <v>0</v>
      </c>
    </row>
    <row r="222" spans="1:14" ht="18.75" customHeight="1" x14ac:dyDescent="0.2">
      <c r="A222" s="28" t="s">
        <v>404</v>
      </c>
      <c r="B222" s="23" t="s">
        <v>405</v>
      </c>
      <c r="C222" s="142"/>
      <c r="D222" s="142"/>
      <c r="E222" s="142"/>
      <c r="F222" s="142"/>
      <c r="G222" s="142"/>
      <c r="H222" s="142"/>
      <c r="I222" s="142"/>
      <c r="J222" s="142"/>
      <c r="K222" s="142"/>
      <c r="L222" s="142">
        <f t="shared" si="63"/>
        <v>0</v>
      </c>
      <c r="M222" s="142"/>
      <c r="N222" s="142">
        <f t="shared" si="64"/>
        <v>0</v>
      </c>
    </row>
    <row r="223" spans="1:14" ht="15" x14ac:dyDescent="0.2">
      <c r="A223" s="63" t="s">
        <v>406</v>
      </c>
      <c r="B223" s="23" t="s">
        <v>407</v>
      </c>
      <c r="C223" s="142"/>
      <c r="D223" s="142"/>
      <c r="E223" s="142"/>
      <c r="F223" s="142"/>
      <c r="G223" s="142"/>
      <c r="H223" s="142"/>
      <c r="I223" s="142"/>
      <c r="J223" s="142"/>
      <c r="K223" s="142"/>
      <c r="L223" s="142">
        <f t="shared" si="63"/>
        <v>0</v>
      </c>
      <c r="M223" s="142"/>
      <c r="N223" s="142">
        <f t="shared" si="64"/>
        <v>0</v>
      </c>
    </row>
    <row r="224" spans="1:14" ht="15" x14ac:dyDescent="0.2">
      <c r="A224" s="63" t="s">
        <v>408</v>
      </c>
      <c r="B224" s="23" t="s">
        <v>409</v>
      </c>
      <c r="C224" s="142"/>
      <c r="D224" s="142"/>
      <c r="E224" s="142"/>
      <c r="F224" s="142"/>
      <c r="G224" s="142"/>
      <c r="H224" s="142"/>
      <c r="I224" s="142"/>
      <c r="J224" s="142"/>
      <c r="K224" s="142"/>
      <c r="L224" s="142">
        <f t="shared" si="63"/>
        <v>0</v>
      </c>
      <c r="M224" s="142"/>
      <c r="N224" s="142">
        <f t="shared" si="64"/>
        <v>0</v>
      </c>
    </row>
    <row r="225" spans="1:14" x14ac:dyDescent="0.2">
      <c r="A225" s="64" t="s">
        <v>410</v>
      </c>
      <c r="B225" s="27" t="s">
        <v>411</v>
      </c>
      <c r="C225" s="142"/>
      <c r="D225" s="142"/>
      <c r="E225" s="142"/>
      <c r="F225" s="142"/>
      <c r="G225" s="142"/>
      <c r="H225" s="142"/>
      <c r="I225" s="142"/>
      <c r="J225" s="142"/>
      <c r="K225" s="142"/>
      <c r="L225" s="142">
        <f t="shared" si="63"/>
        <v>0</v>
      </c>
      <c r="M225" s="142"/>
      <c r="N225" s="142">
        <f t="shared" si="64"/>
        <v>0</v>
      </c>
    </row>
    <row r="226" spans="1:14" ht="25.5" x14ac:dyDescent="0.2">
      <c r="A226" s="62" t="s">
        <v>412</v>
      </c>
      <c r="B226" s="27" t="s">
        <v>413</v>
      </c>
      <c r="C226" s="142"/>
      <c r="D226" s="142"/>
      <c r="E226" s="142"/>
      <c r="F226" s="142"/>
      <c r="G226" s="142"/>
      <c r="H226" s="142"/>
      <c r="I226" s="142"/>
      <c r="J226" s="142"/>
      <c r="K226" s="142"/>
      <c r="L226" s="142">
        <f t="shared" si="63"/>
        <v>0</v>
      </c>
      <c r="M226" s="142"/>
      <c r="N226" s="142">
        <f t="shared" si="64"/>
        <v>0</v>
      </c>
    </row>
    <row r="227" spans="1:14" ht="15.75" x14ac:dyDescent="0.2">
      <c r="A227" s="66" t="s">
        <v>414</v>
      </c>
      <c r="B227" s="67" t="s">
        <v>12</v>
      </c>
      <c r="C227" s="141"/>
      <c r="D227" s="141"/>
      <c r="E227" s="141"/>
      <c r="F227" s="141">
        <v>5796000</v>
      </c>
      <c r="G227" s="141">
        <v>5796000</v>
      </c>
      <c r="H227" s="141">
        <v>6409235</v>
      </c>
      <c r="I227" s="141">
        <f t="shared" ref="I227:K227" si="66">SUM(I226,I220,I214,I209,I204)</f>
        <v>0</v>
      </c>
      <c r="J227" s="141">
        <f t="shared" si="66"/>
        <v>0</v>
      </c>
      <c r="K227" s="141">
        <f t="shared" si="66"/>
        <v>0</v>
      </c>
      <c r="L227" s="141">
        <f>SUM(C227,F227,I227)</f>
        <v>5796000</v>
      </c>
      <c r="M227" s="141">
        <f>SUM(D227,G227,J227)</f>
        <v>5796000</v>
      </c>
      <c r="N227" s="141">
        <f>SUM(E227,H227,K227)</f>
        <v>6409235</v>
      </c>
    </row>
    <row r="228" spans="1:14" ht="15.75" x14ac:dyDescent="0.25">
      <c r="A228" s="68" t="s">
        <v>415</v>
      </c>
      <c r="B228" s="69"/>
      <c r="C228" s="141">
        <f>SUM(C227,C200)</f>
        <v>18163849</v>
      </c>
      <c r="D228" s="141">
        <f t="shared" ref="D228:N228" si="67">SUM(D227,D200)</f>
        <v>19653627</v>
      </c>
      <c r="E228" s="141">
        <f t="shared" si="67"/>
        <v>19753537</v>
      </c>
      <c r="F228" s="141">
        <f t="shared" si="67"/>
        <v>6317000</v>
      </c>
      <c r="G228" s="141">
        <f t="shared" si="67"/>
        <v>6317000</v>
      </c>
      <c r="H228" s="141">
        <f t="shared" si="67"/>
        <v>6793887</v>
      </c>
      <c r="I228" s="141">
        <f t="shared" si="67"/>
        <v>0</v>
      </c>
      <c r="J228" s="141">
        <f t="shared" si="67"/>
        <v>0</v>
      </c>
      <c r="K228" s="141">
        <f t="shared" si="67"/>
        <v>0</v>
      </c>
      <c r="L228" s="141">
        <f t="shared" si="67"/>
        <v>24480849</v>
      </c>
      <c r="M228" s="141">
        <f t="shared" si="67"/>
        <v>25970627</v>
      </c>
      <c r="N228" s="141">
        <f t="shared" si="67"/>
        <v>26547424</v>
      </c>
    </row>
    <row r="229" spans="1:14" x14ac:dyDescent="0.2">
      <c r="N229" s="102"/>
    </row>
  </sheetData>
  <mergeCells count="9">
    <mergeCell ref="C138:E138"/>
    <mergeCell ref="F138:H138"/>
    <mergeCell ref="I138:K138"/>
    <mergeCell ref="A5:H5"/>
    <mergeCell ref="A6:H6"/>
    <mergeCell ref="A135:H135"/>
    <mergeCell ref="I8:K8"/>
    <mergeCell ref="F8:H8"/>
    <mergeCell ref="C8:E8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8"/>
  <sheetViews>
    <sheetView topLeftCell="A10" workbookViewId="0">
      <selection activeCell="J11" sqref="J11"/>
    </sheetView>
  </sheetViews>
  <sheetFormatPr defaultRowHeight="12.75" x14ac:dyDescent="0.2"/>
  <sheetData>
    <row r="3" spans="1:7" x14ac:dyDescent="0.2">
      <c r="G3" s="18" t="s">
        <v>637</v>
      </c>
    </row>
    <row r="4" spans="1:7" x14ac:dyDescent="0.2">
      <c r="G4" s="18"/>
    </row>
    <row r="6" spans="1:7" x14ac:dyDescent="0.2">
      <c r="B6" s="7" t="s">
        <v>671</v>
      </c>
    </row>
    <row r="7" spans="1:7" x14ac:dyDescent="0.2">
      <c r="C7" s="7" t="s">
        <v>453</v>
      </c>
    </row>
    <row r="8" spans="1:7" x14ac:dyDescent="0.2">
      <c r="C8" s="7" t="s">
        <v>657</v>
      </c>
    </row>
    <row r="9" spans="1:7" x14ac:dyDescent="0.2">
      <c r="C9" s="7"/>
    </row>
    <row r="10" spans="1:7" x14ac:dyDescent="0.2">
      <c r="C10" s="7" t="s">
        <v>454</v>
      </c>
    </row>
    <row r="13" spans="1:7" x14ac:dyDescent="0.2">
      <c r="A13" s="7" t="s">
        <v>416</v>
      </c>
    </row>
    <row r="17" spans="1:7" x14ac:dyDescent="0.2">
      <c r="B17" t="s">
        <v>417</v>
      </c>
      <c r="G17" t="s">
        <v>418</v>
      </c>
    </row>
    <row r="18" spans="1:7" x14ac:dyDescent="0.2">
      <c r="B18" s="18" t="s">
        <v>646</v>
      </c>
      <c r="G18" s="18" t="s">
        <v>418</v>
      </c>
    </row>
    <row r="22" spans="1:7" x14ac:dyDescent="0.2">
      <c r="A22" s="7" t="s">
        <v>647</v>
      </c>
    </row>
    <row r="23" spans="1:7" x14ac:dyDescent="0.2">
      <c r="A23" s="7"/>
    </row>
    <row r="24" spans="1:7" x14ac:dyDescent="0.2">
      <c r="B24" t="s">
        <v>455</v>
      </c>
      <c r="G24" s="18" t="s">
        <v>648</v>
      </c>
    </row>
    <row r="28" spans="1:7" x14ac:dyDescent="0.2">
      <c r="E28" s="7" t="s">
        <v>29</v>
      </c>
      <c r="G28" s="7" t="s">
        <v>649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8"/>
  <sheetViews>
    <sheetView tabSelected="1" workbookViewId="0">
      <selection activeCell="K5" sqref="K5"/>
    </sheetView>
  </sheetViews>
  <sheetFormatPr defaultRowHeight="12.75" x14ac:dyDescent="0.2"/>
  <cols>
    <col min="5" max="5" width="6.140625" customWidth="1"/>
    <col min="6" max="6" width="10.7109375" customWidth="1"/>
    <col min="8" max="8" width="2.140625" customWidth="1"/>
    <col min="9" max="9" width="12.28515625" customWidth="1"/>
    <col min="10" max="10" width="11.28515625" customWidth="1"/>
  </cols>
  <sheetData>
    <row r="3" spans="1:11" x14ac:dyDescent="0.2">
      <c r="G3" s="18" t="s">
        <v>638</v>
      </c>
    </row>
    <row r="4" spans="1:11" x14ac:dyDescent="0.2">
      <c r="G4" s="18"/>
    </row>
    <row r="5" spans="1:11" x14ac:dyDescent="0.2">
      <c r="C5" s="8" t="s">
        <v>672</v>
      </c>
    </row>
    <row r="6" spans="1:11" x14ac:dyDescent="0.2">
      <c r="C6" s="8"/>
    </row>
    <row r="7" spans="1:11" x14ac:dyDescent="0.2">
      <c r="B7" s="8" t="s">
        <v>658</v>
      </c>
    </row>
    <row r="8" spans="1:11" x14ac:dyDescent="0.2">
      <c r="C8" s="8" t="s">
        <v>456</v>
      </c>
      <c r="D8" s="8"/>
      <c r="E8" s="8"/>
      <c r="F8" s="8"/>
      <c r="G8" s="8"/>
      <c r="H8" s="8"/>
      <c r="I8" s="8"/>
      <c r="J8" s="8"/>
      <c r="K8" s="8"/>
    </row>
    <row r="9" spans="1:11" x14ac:dyDescent="0.2">
      <c r="C9" s="18"/>
    </row>
    <row r="10" spans="1:11" x14ac:dyDescent="0.2">
      <c r="C10" s="18"/>
      <c r="H10" s="18" t="s">
        <v>659</v>
      </c>
    </row>
    <row r="11" spans="1:11" ht="13.5" thickBot="1" x14ac:dyDescent="0.25"/>
    <row r="12" spans="1:11" x14ac:dyDescent="0.2">
      <c r="A12" s="9"/>
      <c r="B12" s="10"/>
      <c r="C12" s="10"/>
      <c r="D12" s="10"/>
      <c r="E12" s="11"/>
      <c r="F12" s="12"/>
      <c r="G12" s="199" t="s">
        <v>444</v>
      </c>
      <c r="H12" s="200"/>
      <c r="I12" s="188" t="s">
        <v>448</v>
      </c>
      <c r="J12" s="188" t="s">
        <v>457</v>
      </c>
    </row>
    <row r="13" spans="1:11" x14ac:dyDescent="0.2">
      <c r="A13" s="13"/>
      <c r="B13" s="77" t="s">
        <v>30</v>
      </c>
      <c r="C13" s="1"/>
      <c r="D13" s="1"/>
      <c r="E13" s="14"/>
      <c r="F13" s="78" t="s">
        <v>420</v>
      </c>
      <c r="G13" s="201"/>
      <c r="H13" s="202"/>
      <c r="I13" s="189"/>
      <c r="J13" s="189"/>
    </row>
    <row r="14" spans="1:11" ht="13.5" thickBot="1" x14ac:dyDescent="0.25">
      <c r="A14" s="15"/>
      <c r="B14" s="16"/>
      <c r="C14" s="16"/>
      <c r="D14" s="16"/>
      <c r="E14" s="17"/>
      <c r="F14" s="3"/>
      <c r="G14" s="203"/>
      <c r="H14" s="204"/>
      <c r="I14" s="190"/>
      <c r="J14" s="190"/>
    </row>
    <row r="15" spans="1:11" ht="20.100000000000001" customHeight="1" x14ac:dyDescent="0.2">
      <c r="A15" s="31" t="s">
        <v>14</v>
      </c>
      <c r="B15" s="32"/>
      <c r="C15" s="32"/>
      <c r="D15" s="32"/>
      <c r="E15" s="32"/>
      <c r="F15" s="41" t="s">
        <v>13</v>
      </c>
      <c r="G15" s="205">
        <v>7352000</v>
      </c>
      <c r="H15" s="206"/>
      <c r="I15" s="157">
        <v>8022848</v>
      </c>
      <c r="J15" s="157">
        <v>7971091</v>
      </c>
    </row>
    <row r="16" spans="1:11" ht="20.100000000000001" customHeight="1" x14ac:dyDescent="0.2">
      <c r="A16" s="79" t="s">
        <v>419</v>
      </c>
      <c r="B16" s="34"/>
      <c r="C16" s="34"/>
      <c r="D16" s="34"/>
      <c r="E16" s="34"/>
      <c r="F16" s="42" t="s">
        <v>15</v>
      </c>
      <c r="G16" s="191">
        <v>1664000</v>
      </c>
      <c r="H16" s="192"/>
      <c r="I16" s="158">
        <v>1905970</v>
      </c>
      <c r="J16" s="158">
        <v>1905307</v>
      </c>
    </row>
    <row r="17" spans="1:10" ht="20.100000000000001" customHeight="1" x14ac:dyDescent="0.2">
      <c r="A17" s="79" t="s">
        <v>17</v>
      </c>
      <c r="B17" s="34"/>
      <c r="C17" s="34"/>
      <c r="D17" s="34"/>
      <c r="E17" s="34"/>
      <c r="F17" s="82" t="s">
        <v>16</v>
      </c>
      <c r="G17" s="191">
        <v>5635000</v>
      </c>
      <c r="H17" s="192"/>
      <c r="I17" s="158">
        <v>5635172</v>
      </c>
      <c r="J17" s="158">
        <v>3773770</v>
      </c>
    </row>
    <row r="18" spans="1:10" ht="20.100000000000001" customHeight="1" x14ac:dyDescent="0.2">
      <c r="A18" s="79" t="s">
        <v>19</v>
      </c>
      <c r="B18" s="34"/>
      <c r="C18" s="34"/>
      <c r="D18" s="34"/>
      <c r="E18" s="34"/>
      <c r="F18" s="82" t="s">
        <v>18</v>
      </c>
      <c r="G18" s="191">
        <v>1468000</v>
      </c>
      <c r="H18" s="192"/>
      <c r="I18" s="158">
        <v>1823600</v>
      </c>
      <c r="J18" s="158">
        <v>1787588</v>
      </c>
    </row>
    <row r="19" spans="1:10" ht="20.100000000000001" customHeight="1" x14ac:dyDescent="0.2">
      <c r="A19" s="79" t="s">
        <v>21</v>
      </c>
      <c r="B19" s="34"/>
      <c r="C19" s="34"/>
      <c r="D19" s="34"/>
      <c r="E19" s="34"/>
      <c r="F19" s="82" t="s">
        <v>20</v>
      </c>
      <c r="G19" s="191">
        <v>3108849</v>
      </c>
      <c r="H19" s="192"/>
      <c r="I19" s="158">
        <v>2599439</v>
      </c>
      <c r="J19" s="158">
        <v>442764</v>
      </c>
    </row>
    <row r="20" spans="1:10" ht="20.100000000000001" customHeight="1" x14ac:dyDescent="0.2">
      <c r="A20" s="80" t="s">
        <v>421</v>
      </c>
      <c r="B20" s="34"/>
      <c r="C20" s="34"/>
      <c r="D20" s="34"/>
      <c r="E20" s="34"/>
      <c r="F20" s="5"/>
      <c r="G20" s="197">
        <f>SUM(G15:H19)</f>
        <v>19227849</v>
      </c>
      <c r="H20" s="198"/>
      <c r="I20" s="159">
        <f>SUM(I15:I19)</f>
        <v>19987029</v>
      </c>
      <c r="J20" s="159">
        <f>SUM(J15:J19)</f>
        <v>15880520</v>
      </c>
    </row>
    <row r="21" spans="1:10" ht="20.100000000000001" customHeight="1" x14ac:dyDescent="0.2">
      <c r="A21" s="79" t="s">
        <v>422</v>
      </c>
      <c r="B21" s="34"/>
      <c r="C21" s="34"/>
      <c r="D21" s="34"/>
      <c r="E21" s="34"/>
      <c r="F21" s="82" t="s">
        <v>1</v>
      </c>
      <c r="G21" s="191">
        <v>15539849</v>
      </c>
      <c r="H21" s="192"/>
      <c r="I21" s="158">
        <v>16853627</v>
      </c>
      <c r="J21" s="158">
        <v>17199081</v>
      </c>
    </row>
    <row r="22" spans="1:10" ht="20.100000000000001" customHeight="1" x14ac:dyDescent="0.2">
      <c r="A22" s="79" t="s">
        <v>5</v>
      </c>
      <c r="B22" s="34"/>
      <c r="C22" s="34"/>
      <c r="D22" s="34"/>
      <c r="E22" s="34"/>
      <c r="F22" s="82" t="s">
        <v>4</v>
      </c>
      <c r="G22" s="191">
        <v>1557000</v>
      </c>
      <c r="H22" s="192"/>
      <c r="I22" s="158">
        <v>1557000</v>
      </c>
      <c r="J22" s="158">
        <v>1241415</v>
      </c>
    </row>
    <row r="23" spans="1:10" ht="20.100000000000001" customHeight="1" x14ac:dyDescent="0.2">
      <c r="A23" s="79" t="s">
        <v>7</v>
      </c>
      <c r="B23" s="34"/>
      <c r="C23" s="34"/>
      <c r="D23" s="34"/>
      <c r="E23" s="34"/>
      <c r="F23" s="82" t="s">
        <v>6</v>
      </c>
      <c r="G23" s="191">
        <v>1457000</v>
      </c>
      <c r="H23" s="192"/>
      <c r="I23" s="158">
        <v>1457000</v>
      </c>
      <c r="J23" s="158">
        <v>1412696</v>
      </c>
    </row>
    <row r="24" spans="1:10" ht="20.100000000000001" customHeight="1" x14ac:dyDescent="0.2">
      <c r="A24" s="79" t="s">
        <v>423</v>
      </c>
      <c r="B24" s="34"/>
      <c r="C24" s="34"/>
      <c r="D24" s="34"/>
      <c r="E24" s="34"/>
      <c r="F24" s="82" t="s">
        <v>10</v>
      </c>
      <c r="G24" s="191">
        <v>101000</v>
      </c>
      <c r="H24" s="192"/>
      <c r="I24" s="158">
        <v>101000</v>
      </c>
      <c r="J24" s="158">
        <v>0</v>
      </c>
    </row>
    <row r="25" spans="1:10" ht="20.100000000000001" customHeight="1" thickBot="1" x14ac:dyDescent="0.25">
      <c r="A25" s="81" t="s">
        <v>424</v>
      </c>
      <c r="B25" s="36"/>
      <c r="C25" s="36"/>
      <c r="D25" s="36"/>
      <c r="E25" s="36"/>
      <c r="F25" s="6"/>
      <c r="G25" s="193">
        <f>SUM(G21:H24)</f>
        <v>18654849</v>
      </c>
      <c r="H25" s="194"/>
      <c r="I25" s="160">
        <f>SUM(I21:I24)</f>
        <v>19968627</v>
      </c>
      <c r="J25" s="160">
        <f>SUM(J21:J24)</f>
        <v>19853192</v>
      </c>
    </row>
    <row r="26" spans="1:10" ht="20.100000000000001" customHeight="1" thickBot="1" x14ac:dyDescent="0.25">
      <c r="A26" s="207" t="s">
        <v>425</v>
      </c>
      <c r="B26" s="208"/>
      <c r="C26" s="208"/>
      <c r="D26" s="208"/>
      <c r="E26" s="208"/>
      <c r="F26" s="2"/>
      <c r="G26" s="195">
        <f>G25-G20</f>
        <v>-573000</v>
      </c>
      <c r="H26" s="196"/>
      <c r="I26" s="161">
        <f>I25-I20</f>
        <v>-18402</v>
      </c>
      <c r="J26" s="161">
        <f>J25-J20</f>
        <v>3972672</v>
      </c>
    </row>
    <row r="27" spans="1:10" ht="20.100000000000001" customHeight="1" x14ac:dyDescent="0.2">
      <c r="A27" s="13"/>
      <c r="B27" s="1"/>
      <c r="C27" s="1"/>
      <c r="D27" s="1"/>
      <c r="E27" s="1"/>
      <c r="F27" s="12"/>
      <c r="G27" s="135"/>
      <c r="H27" s="136"/>
      <c r="I27" s="157"/>
      <c r="J27" s="157"/>
    </row>
    <row r="28" spans="1:10" ht="20.100000000000001" customHeight="1" x14ac:dyDescent="0.2">
      <c r="A28" s="79" t="s">
        <v>23</v>
      </c>
      <c r="B28" s="34"/>
      <c r="C28" s="34"/>
      <c r="D28" s="34"/>
      <c r="E28" s="34"/>
      <c r="F28" s="42" t="s">
        <v>22</v>
      </c>
      <c r="G28" s="191">
        <v>1600000</v>
      </c>
      <c r="H28" s="192"/>
      <c r="I28" s="158">
        <v>1786000</v>
      </c>
      <c r="J28" s="158">
        <v>1146610</v>
      </c>
    </row>
    <row r="29" spans="1:10" ht="20.100000000000001" customHeight="1" x14ac:dyDescent="0.2">
      <c r="A29" s="79" t="s">
        <v>25</v>
      </c>
      <c r="B29" s="34"/>
      <c r="C29" s="34"/>
      <c r="D29" s="34"/>
      <c r="E29" s="34"/>
      <c r="F29" s="42" t="s">
        <v>24</v>
      </c>
      <c r="G29" s="191">
        <v>3500000</v>
      </c>
      <c r="H29" s="192"/>
      <c r="I29" s="158">
        <v>3500000</v>
      </c>
      <c r="J29" s="158">
        <v>2055370</v>
      </c>
    </row>
    <row r="30" spans="1:10" ht="20.100000000000001" customHeight="1" x14ac:dyDescent="0.2">
      <c r="A30" s="79" t="s">
        <v>426</v>
      </c>
      <c r="B30" s="34"/>
      <c r="C30" s="34"/>
      <c r="D30" s="34"/>
      <c r="E30" s="34"/>
      <c r="F30" s="42" t="s">
        <v>26</v>
      </c>
      <c r="G30" s="191">
        <v>153000</v>
      </c>
      <c r="H30" s="192"/>
      <c r="I30" s="158">
        <v>153000</v>
      </c>
      <c r="J30" s="158">
        <v>47000</v>
      </c>
    </row>
    <row r="31" spans="1:10" ht="20.100000000000001" customHeight="1" x14ac:dyDescent="0.2">
      <c r="A31" s="80" t="s">
        <v>427</v>
      </c>
      <c r="B31" s="34"/>
      <c r="C31" s="34"/>
      <c r="D31" s="34"/>
      <c r="E31" s="34"/>
      <c r="F31" s="5"/>
      <c r="G31" s="197">
        <f>SUM(G28:H30)</f>
        <v>5253000</v>
      </c>
      <c r="H31" s="198"/>
      <c r="I31" s="159">
        <f>SUM(I28:I30)</f>
        <v>5439000</v>
      </c>
      <c r="J31" s="159">
        <f>SUM(J28:J30)</f>
        <v>3248980</v>
      </c>
    </row>
    <row r="32" spans="1:10" ht="20.100000000000001" customHeight="1" x14ac:dyDescent="0.2">
      <c r="A32" s="79" t="s">
        <v>428</v>
      </c>
      <c r="B32" s="34"/>
      <c r="C32" s="34"/>
      <c r="D32" s="34"/>
      <c r="E32" s="34"/>
      <c r="F32" s="42" t="s">
        <v>3</v>
      </c>
      <c r="G32" s="191"/>
      <c r="H32" s="192"/>
      <c r="I32" s="158">
        <v>176000</v>
      </c>
      <c r="J32" s="158">
        <v>176000</v>
      </c>
    </row>
    <row r="33" spans="1:10" ht="20.100000000000001" customHeight="1" x14ac:dyDescent="0.2">
      <c r="A33" s="79" t="s">
        <v>9</v>
      </c>
      <c r="B33" s="34"/>
      <c r="C33" s="34"/>
      <c r="D33" s="34"/>
      <c r="E33" s="34"/>
      <c r="F33" s="42" t="s">
        <v>8</v>
      </c>
      <c r="G33" s="191"/>
      <c r="H33" s="192"/>
      <c r="I33" s="158"/>
      <c r="J33" s="158"/>
    </row>
    <row r="34" spans="1:10" ht="20.100000000000001" customHeight="1" x14ac:dyDescent="0.2">
      <c r="A34" s="79" t="s">
        <v>429</v>
      </c>
      <c r="B34" s="34"/>
      <c r="C34" s="34"/>
      <c r="D34" s="34"/>
      <c r="E34" s="34"/>
      <c r="F34" s="42" t="s">
        <v>11</v>
      </c>
      <c r="G34" s="191">
        <v>30000</v>
      </c>
      <c r="H34" s="192"/>
      <c r="I34" s="158">
        <v>30000</v>
      </c>
      <c r="J34" s="158">
        <v>108997</v>
      </c>
    </row>
    <row r="35" spans="1:10" ht="20.100000000000001" customHeight="1" thickBot="1" x14ac:dyDescent="0.25">
      <c r="A35" s="81" t="s">
        <v>430</v>
      </c>
      <c r="B35" s="36"/>
      <c r="C35" s="36"/>
      <c r="D35" s="36"/>
      <c r="E35" s="36"/>
      <c r="F35" s="6"/>
      <c r="G35" s="193">
        <f>SUM(G32:H34)</f>
        <v>30000</v>
      </c>
      <c r="H35" s="194"/>
      <c r="I35" s="160">
        <f>SUM(I32:I34)</f>
        <v>206000</v>
      </c>
      <c r="J35" s="160">
        <f>SUM(J32:J34)</f>
        <v>284997</v>
      </c>
    </row>
    <row r="36" spans="1:10" ht="20.100000000000001" customHeight="1" thickBot="1" x14ac:dyDescent="0.25">
      <c r="A36" s="43" t="s">
        <v>431</v>
      </c>
      <c r="B36" s="76"/>
      <c r="C36" s="76"/>
      <c r="D36" s="76"/>
      <c r="E36" s="76"/>
      <c r="F36" s="2"/>
      <c r="G36" s="195">
        <f>G35-G31</f>
        <v>-5223000</v>
      </c>
      <c r="H36" s="196"/>
      <c r="I36" s="161">
        <f>I35-I31</f>
        <v>-5233000</v>
      </c>
      <c r="J36" s="161">
        <f>J35-J31</f>
        <v>-2963983</v>
      </c>
    </row>
    <row r="37" spans="1:10" ht="20.100000000000001" customHeight="1" x14ac:dyDescent="0.2"/>
    <row r="38" spans="1:10" ht="20.100000000000001" customHeight="1" x14ac:dyDescent="0.2"/>
  </sheetData>
  <mergeCells count="25">
    <mergeCell ref="A26:E26"/>
    <mergeCell ref="G35:H35"/>
    <mergeCell ref="G36:H36"/>
    <mergeCell ref="G29:H29"/>
    <mergeCell ref="G30:H30"/>
    <mergeCell ref="G31:H31"/>
    <mergeCell ref="G32:H32"/>
    <mergeCell ref="G33:H33"/>
    <mergeCell ref="G34:H34"/>
    <mergeCell ref="G28:H28"/>
    <mergeCell ref="J12:J14"/>
    <mergeCell ref="G19:H19"/>
    <mergeCell ref="G25:H25"/>
    <mergeCell ref="G26:H26"/>
    <mergeCell ref="G20:H20"/>
    <mergeCell ref="G21:H21"/>
    <mergeCell ref="G22:H22"/>
    <mergeCell ref="G23:H23"/>
    <mergeCell ref="G24:H24"/>
    <mergeCell ref="G12:H14"/>
    <mergeCell ref="I12:I14"/>
    <mergeCell ref="G15:H15"/>
    <mergeCell ref="G16:H16"/>
    <mergeCell ref="G17:H17"/>
    <mergeCell ref="G18:H18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2"/>
  <sheetViews>
    <sheetView topLeftCell="A2" workbookViewId="0">
      <selection activeCell="I7" sqref="I7"/>
    </sheetView>
  </sheetViews>
  <sheetFormatPr defaultRowHeight="12.75" x14ac:dyDescent="0.2"/>
  <sheetData>
    <row r="2" spans="3:8" ht="15" x14ac:dyDescent="0.25">
      <c r="G2" s="18" t="s">
        <v>641</v>
      </c>
      <c r="H2" s="89"/>
    </row>
    <row r="3" spans="3:8" ht="15" x14ac:dyDescent="0.25">
      <c r="H3" s="89"/>
    </row>
    <row r="4" spans="3:8" ht="15" x14ac:dyDescent="0.25">
      <c r="D4" s="89"/>
    </row>
    <row r="5" spans="3:8" x14ac:dyDescent="0.2">
      <c r="C5" s="18" t="s">
        <v>673</v>
      </c>
    </row>
    <row r="6" spans="3:8" ht="15" x14ac:dyDescent="0.25">
      <c r="D6" s="89"/>
    </row>
    <row r="7" spans="3:8" ht="15" x14ac:dyDescent="0.25">
      <c r="C7" s="89" t="s">
        <v>434</v>
      </c>
    </row>
    <row r="8" spans="3:8" ht="15" x14ac:dyDescent="0.25">
      <c r="C8" s="89" t="s">
        <v>660</v>
      </c>
    </row>
    <row r="9" spans="3:8" ht="15" x14ac:dyDescent="0.25">
      <c r="C9" s="89"/>
    </row>
    <row r="10" spans="3:8" ht="15" x14ac:dyDescent="0.25">
      <c r="C10" s="89" t="s">
        <v>450</v>
      </c>
    </row>
    <row r="13" spans="3:8" x14ac:dyDescent="0.2">
      <c r="G13" s="18" t="s">
        <v>659</v>
      </c>
    </row>
    <row r="17" spans="2:9" ht="15" x14ac:dyDescent="0.25">
      <c r="B17" s="90" t="s">
        <v>0</v>
      </c>
      <c r="C17" s="91"/>
      <c r="D17" s="90" t="s">
        <v>435</v>
      </c>
      <c r="E17" s="92"/>
      <c r="F17" s="209" t="s">
        <v>451</v>
      </c>
      <c r="G17" s="210"/>
      <c r="H17" s="209" t="s">
        <v>452</v>
      </c>
      <c r="I17" s="210"/>
    </row>
    <row r="18" spans="2:9" x14ac:dyDescent="0.2">
      <c r="B18" s="93"/>
      <c r="C18" s="94"/>
      <c r="D18" s="93"/>
      <c r="E18" s="94"/>
      <c r="F18" s="211"/>
      <c r="G18" s="212"/>
      <c r="H18" s="211"/>
      <c r="I18" s="212"/>
    </row>
    <row r="19" spans="2:9" x14ac:dyDescent="0.2">
      <c r="B19" s="95" t="s">
        <v>436</v>
      </c>
      <c r="C19" s="96"/>
      <c r="D19" s="162"/>
      <c r="E19" s="163">
        <v>1557000</v>
      </c>
      <c r="F19" s="162"/>
      <c r="G19" s="163">
        <v>1557000</v>
      </c>
      <c r="H19" s="162"/>
      <c r="I19" s="163">
        <v>1241415</v>
      </c>
    </row>
    <row r="20" spans="2:9" x14ac:dyDescent="0.2">
      <c r="B20" s="95" t="s">
        <v>437</v>
      </c>
      <c r="C20" s="96"/>
      <c r="D20" s="162"/>
      <c r="E20" s="163">
        <v>320000</v>
      </c>
      <c r="F20" s="162"/>
      <c r="G20" s="163">
        <v>320000</v>
      </c>
      <c r="H20" s="162"/>
      <c r="I20" s="163">
        <v>318258</v>
      </c>
    </row>
    <row r="21" spans="2:9" x14ac:dyDescent="0.2">
      <c r="B21" s="93" t="s">
        <v>438</v>
      </c>
      <c r="C21" s="94"/>
      <c r="D21" s="164"/>
      <c r="E21" s="165">
        <v>70000</v>
      </c>
      <c r="F21" s="164"/>
      <c r="G21" s="165">
        <v>70000</v>
      </c>
      <c r="H21" s="164"/>
      <c r="I21" s="165">
        <v>27397</v>
      </c>
    </row>
    <row r="22" spans="2:9" ht="15" x14ac:dyDescent="0.25">
      <c r="B22" s="97" t="s">
        <v>439</v>
      </c>
      <c r="C22" s="25"/>
      <c r="D22" s="166"/>
      <c r="E22" s="167">
        <f>SUM(E19:E21)</f>
        <v>1947000</v>
      </c>
      <c r="F22" s="166"/>
      <c r="G22" s="167">
        <f>SUM(G19:G21)</f>
        <v>1947000</v>
      </c>
      <c r="H22" s="166"/>
      <c r="I22" s="167">
        <f>SUM(I19:I21)</f>
        <v>1587070</v>
      </c>
    </row>
  </sheetData>
  <mergeCells count="2">
    <mergeCell ref="F17:G18"/>
    <mergeCell ref="H17:I1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C83"/>
  <sheetViews>
    <sheetView workbookViewId="0">
      <selection activeCell="A3" sqref="A3:B3"/>
    </sheetView>
  </sheetViews>
  <sheetFormatPr defaultRowHeight="15" x14ac:dyDescent="0.25"/>
  <cols>
    <col min="1" max="1" width="67.140625" style="114" customWidth="1"/>
    <col min="2" max="2" width="18.7109375" style="114" customWidth="1"/>
    <col min="3" max="16384" width="9.140625" style="114"/>
  </cols>
  <sheetData>
    <row r="1" spans="1:3" x14ac:dyDescent="0.25">
      <c r="B1" s="133" t="s">
        <v>639</v>
      </c>
    </row>
    <row r="3" spans="1:3" x14ac:dyDescent="0.25">
      <c r="A3" s="18" t="s">
        <v>674</v>
      </c>
    </row>
    <row r="4" spans="1:3" ht="27.75" customHeight="1" x14ac:dyDescent="0.25">
      <c r="A4" s="213" t="s">
        <v>661</v>
      </c>
      <c r="B4" s="214"/>
    </row>
    <row r="5" spans="1:3" ht="23.25" customHeight="1" x14ac:dyDescent="0.25">
      <c r="A5" s="176" t="s">
        <v>662</v>
      </c>
      <c r="B5" s="214"/>
    </row>
    <row r="8" spans="1:3" x14ac:dyDescent="0.25">
      <c r="A8" s="128" t="s">
        <v>0</v>
      </c>
      <c r="B8" s="128" t="s">
        <v>616</v>
      </c>
      <c r="C8" s="118"/>
    </row>
    <row r="9" spans="1:3" x14ac:dyDescent="0.25">
      <c r="A9" s="123" t="s">
        <v>617</v>
      </c>
      <c r="B9" s="124">
        <v>20138189</v>
      </c>
      <c r="C9" s="118"/>
    </row>
    <row r="10" spans="1:3" x14ac:dyDescent="0.25">
      <c r="A10" s="123" t="s">
        <v>618</v>
      </c>
      <c r="B10" s="124">
        <v>19129500</v>
      </c>
      <c r="C10" s="118"/>
    </row>
    <row r="11" spans="1:3" x14ac:dyDescent="0.25">
      <c r="A11" s="121" t="s">
        <v>619</v>
      </c>
      <c r="B11" s="125">
        <v>1008689</v>
      </c>
      <c r="C11" s="118"/>
    </row>
    <row r="12" spans="1:3" x14ac:dyDescent="0.25">
      <c r="A12" s="123" t="s">
        <v>620</v>
      </c>
      <c r="B12" s="124">
        <v>6409235</v>
      </c>
      <c r="C12" s="118"/>
    </row>
    <row r="13" spans="1:3" x14ac:dyDescent="0.25">
      <c r="A13" s="123" t="s">
        <v>621</v>
      </c>
      <c r="B13" s="124">
        <v>544598</v>
      </c>
      <c r="C13" s="118"/>
    </row>
    <row r="14" spans="1:3" x14ac:dyDescent="0.25">
      <c r="A14" s="121" t="s">
        <v>622</v>
      </c>
      <c r="B14" s="125">
        <v>5864637</v>
      </c>
      <c r="C14" s="118"/>
    </row>
    <row r="15" spans="1:3" x14ac:dyDescent="0.25">
      <c r="A15" s="126" t="s">
        <v>623</v>
      </c>
      <c r="B15" s="127">
        <v>6873326</v>
      </c>
      <c r="C15" s="118"/>
    </row>
    <row r="16" spans="1:3" x14ac:dyDescent="0.25">
      <c r="A16" s="123" t="s">
        <v>624</v>
      </c>
      <c r="B16" s="124"/>
      <c r="C16" s="118"/>
    </row>
    <row r="17" spans="1:3" x14ac:dyDescent="0.25">
      <c r="A17" s="123" t="s">
        <v>625</v>
      </c>
      <c r="B17" s="124"/>
      <c r="C17" s="118"/>
    </row>
    <row r="18" spans="1:3" ht="25.5" x14ac:dyDescent="0.25">
      <c r="A18" s="121" t="s">
        <v>626</v>
      </c>
      <c r="B18" s="125"/>
      <c r="C18" s="118"/>
    </row>
    <row r="19" spans="1:3" x14ac:dyDescent="0.25">
      <c r="A19" s="123" t="s">
        <v>627</v>
      </c>
      <c r="B19" s="124"/>
      <c r="C19" s="118"/>
    </row>
    <row r="20" spans="1:3" x14ac:dyDescent="0.25">
      <c r="A20" s="123" t="s">
        <v>628</v>
      </c>
      <c r="B20" s="124"/>
      <c r="C20" s="118"/>
    </row>
    <row r="21" spans="1:3" ht="25.5" x14ac:dyDescent="0.25">
      <c r="A21" s="121" t="s">
        <v>629</v>
      </c>
      <c r="B21" s="125"/>
      <c r="C21" s="118"/>
    </row>
    <row r="22" spans="1:3" x14ac:dyDescent="0.25">
      <c r="A22" s="129" t="s">
        <v>630</v>
      </c>
      <c r="B22" s="130"/>
      <c r="C22" s="118"/>
    </row>
    <row r="23" spans="1:3" x14ac:dyDescent="0.25">
      <c r="A23" s="121" t="s">
        <v>631</v>
      </c>
      <c r="B23" s="125">
        <v>6873326</v>
      </c>
      <c r="C23" s="118"/>
    </row>
    <row r="24" spans="1:3" ht="25.5" x14ac:dyDescent="0.25">
      <c r="A24" s="126" t="s">
        <v>632</v>
      </c>
      <c r="B24" s="127"/>
      <c r="C24" s="118"/>
    </row>
    <row r="25" spans="1:3" x14ac:dyDescent="0.25">
      <c r="A25" s="126" t="s">
        <v>633</v>
      </c>
      <c r="B25" s="127">
        <v>6873326</v>
      </c>
      <c r="C25" s="118"/>
    </row>
    <row r="26" spans="1:3" ht="25.5" x14ac:dyDescent="0.25">
      <c r="A26" s="129" t="s">
        <v>634</v>
      </c>
      <c r="B26" s="130"/>
      <c r="C26" s="118"/>
    </row>
    <row r="27" spans="1:3" ht="25.5" x14ac:dyDescent="0.25">
      <c r="A27" s="129" t="s">
        <v>635</v>
      </c>
      <c r="B27" s="130"/>
      <c r="C27" s="118"/>
    </row>
    <row r="28" spans="1:3" ht="27" customHeight="1" x14ac:dyDescent="0.25">
      <c r="A28" s="131" t="s">
        <v>636</v>
      </c>
      <c r="B28" s="132"/>
      <c r="C28" s="118"/>
    </row>
    <row r="29" spans="1:3" x14ac:dyDescent="0.25">
      <c r="A29" s="118"/>
      <c r="B29" s="118"/>
      <c r="C29" s="118"/>
    </row>
    <row r="30" spans="1:3" x14ac:dyDescent="0.25">
      <c r="A30" s="118"/>
      <c r="B30" s="118"/>
      <c r="C30" s="118"/>
    </row>
    <row r="31" spans="1:3" x14ac:dyDescent="0.25">
      <c r="A31" s="118"/>
      <c r="B31" s="118"/>
      <c r="C31" s="118"/>
    </row>
    <row r="32" spans="1:3" x14ac:dyDescent="0.25">
      <c r="A32" s="118"/>
      <c r="B32" s="118"/>
      <c r="C32" s="118"/>
    </row>
    <row r="33" spans="1:3" x14ac:dyDescent="0.25">
      <c r="A33" s="118"/>
      <c r="B33" s="118"/>
      <c r="C33" s="118"/>
    </row>
    <row r="34" spans="1:3" x14ac:dyDescent="0.25">
      <c r="A34" s="118"/>
      <c r="B34" s="118"/>
      <c r="C34" s="118"/>
    </row>
    <row r="35" spans="1:3" x14ac:dyDescent="0.25">
      <c r="A35" s="118"/>
      <c r="B35" s="118"/>
      <c r="C35" s="118"/>
    </row>
    <row r="36" spans="1:3" x14ac:dyDescent="0.25">
      <c r="A36" s="118"/>
      <c r="B36" s="118"/>
      <c r="C36" s="118"/>
    </row>
    <row r="37" spans="1:3" x14ac:dyDescent="0.25">
      <c r="A37" s="118"/>
      <c r="B37" s="118"/>
      <c r="C37" s="118"/>
    </row>
    <row r="38" spans="1:3" x14ac:dyDescent="0.25">
      <c r="A38" s="118"/>
      <c r="B38" s="118"/>
      <c r="C38" s="118"/>
    </row>
    <row r="39" spans="1:3" x14ac:dyDescent="0.25">
      <c r="A39" s="118"/>
      <c r="B39" s="118"/>
      <c r="C39" s="118"/>
    </row>
    <row r="40" spans="1:3" x14ac:dyDescent="0.25">
      <c r="A40" s="118"/>
      <c r="B40" s="118"/>
      <c r="C40" s="118"/>
    </row>
    <row r="41" spans="1:3" x14ac:dyDescent="0.25">
      <c r="A41" s="118"/>
      <c r="B41" s="118"/>
      <c r="C41" s="118"/>
    </row>
    <row r="42" spans="1:3" x14ac:dyDescent="0.25">
      <c r="A42" s="118"/>
      <c r="B42" s="118"/>
      <c r="C42" s="118"/>
    </row>
    <row r="43" spans="1:3" x14ac:dyDescent="0.25">
      <c r="A43" s="118"/>
      <c r="B43" s="118"/>
      <c r="C43" s="118"/>
    </row>
    <row r="44" spans="1:3" x14ac:dyDescent="0.25">
      <c r="A44" s="118"/>
      <c r="B44" s="118"/>
      <c r="C44" s="118"/>
    </row>
    <row r="45" spans="1:3" x14ac:dyDescent="0.25">
      <c r="A45" s="118"/>
      <c r="B45" s="118"/>
      <c r="C45" s="118"/>
    </row>
    <row r="46" spans="1:3" x14ac:dyDescent="0.25">
      <c r="A46" s="118"/>
      <c r="B46" s="118"/>
      <c r="C46" s="118"/>
    </row>
    <row r="47" spans="1:3" x14ac:dyDescent="0.25">
      <c r="A47" s="118"/>
      <c r="B47" s="118"/>
      <c r="C47" s="118"/>
    </row>
    <row r="48" spans="1:3" x14ac:dyDescent="0.25">
      <c r="A48" s="118"/>
      <c r="B48" s="118"/>
      <c r="C48" s="118"/>
    </row>
    <row r="49" spans="1:3" x14ac:dyDescent="0.25">
      <c r="A49" s="118"/>
      <c r="B49" s="118"/>
      <c r="C49" s="118"/>
    </row>
    <row r="50" spans="1:3" x14ac:dyDescent="0.25">
      <c r="A50" s="118"/>
      <c r="B50" s="118"/>
      <c r="C50" s="118"/>
    </row>
    <row r="51" spans="1:3" x14ac:dyDescent="0.25">
      <c r="A51" s="118"/>
      <c r="B51" s="118"/>
      <c r="C51" s="118"/>
    </row>
    <row r="52" spans="1:3" x14ac:dyDescent="0.25">
      <c r="A52" s="118"/>
      <c r="B52" s="118"/>
      <c r="C52" s="118"/>
    </row>
    <row r="53" spans="1:3" x14ac:dyDescent="0.25">
      <c r="A53" s="118"/>
      <c r="B53" s="118"/>
      <c r="C53" s="118"/>
    </row>
    <row r="54" spans="1:3" x14ac:dyDescent="0.25">
      <c r="A54" s="118"/>
      <c r="B54" s="118"/>
      <c r="C54" s="118"/>
    </row>
    <row r="55" spans="1:3" x14ac:dyDescent="0.25">
      <c r="A55" s="118"/>
      <c r="B55" s="118"/>
      <c r="C55" s="118"/>
    </row>
    <row r="56" spans="1:3" x14ac:dyDescent="0.25">
      <c r="A56" s="118"/>
      <c r="B56" s="118"/>
      <c r="C56" s="118"/>
    </row>
    <row r="57" spans="1:3" x14ac:dyDescent="0.25">
      <c r="A57" s="118"/>
      <c r="B57" s="118"/>
      <c r="C57" s="118"/>
    </row>
    <row r="58" spans="1:3" x14ac:dyDescent="0.25">
      <c r="A58" s="118"/>
      <c r="B58" s="118"/>
      <c r="C58" s="118"/>
    </row>
    <row r="59" spans="1:3" x14ac:dyDescent="0.25">
      <c r="A59" s="118"/>
      <c r="B59" s="118"/>
      <c r="C59" s="118"/>
    </row>
    <row r="60" spans="1:3" x14ac:dyDescent="0.25">
      <c r="A60" s="118"/>
      <c r="B60" s="118"/>
      <c r="C60" s="118"/>
    </row>
    <row r="61" spans="1:3" x14ac:dyDescent="0.25">
      <c r="A61" s="118"/>
      <c r="B61" s="118"/>
      <c r="C61" s="118"/>
    </row>
    <row r="62" spans="1:3" x14ac:dyDescent="0.25">
      <c r="A62" s="118"/>
      <c r="B62" s="118"/>
      <c r="C62" s="118"/>
    </row>
    <row r="63" spans="1:3" x14ac:dyDescent="0.25">
      <c r="A63" s="118"/>
      <c r="B63" s="118"/>
      <c r="C63" s="118"/>
    </row>
    <row r="64" spans="1:3" x14ac:dyDescent="0.25">
      <c r="A64" s="118"/>
      <c r="B64" s="118"/>
      <c r="C64" s="118"/>
    </row>
    <row r="65" spans="1:3" x14ac:dyDescent="0.25">
      <c r="A65" s="118"/>
      <c r="B65" s="118"/>
      <c r="C65" s="118"/>
    </row>
    <row r="66" spans="1:3" x14ac:dyDescent="0.25">
      <c r="A66" s="118"/>
      <c r="B66" s="118"/>
      <c r="C66" s="118"/>
    </row>
    <row r="67" spans="1:3" x14ac:dyDescent="0.25">
      <c r="A67" s="118"/>
      <c r="B67" s="118"/>
      <c r="C67" s="118"/>
    </row>
    <row r="68" spans="1:3" x14ac:dyDescent="0.25">
      <c r="A68" s="118"/>
      <c r="B68" s="118"/>
      <c r="C68" s="118"/>
    </row>
    <row r="69" spans="1:3" x14ac:dyDescent="0.25">
      <c r="A69" s="118"/>
      <c r="B69" s="118"/>
      <c r="C69" s="118"/>
    </row>
    <row r="70" spans="1:3" x14ac:dyDescent="0.25">
      <c r="A70" s="118"/>
      <c r="B70" s="118"/>
      <c r="C70" s="118"/>
    </row>
    <row r="71" spans="1:3" x14ac:dyDescent="0.25">
      <c r="A71" s="118"/>
      <c r="B71" s="118"/>
      <c r="C71" s="118"/>
    </row>
    <row r="72" spans="1:3" x14ac:dyDescent="0.25">
      <c r="A72" s="118"/>
      <c r="B72" s="118"/>
      <c r="C72" s="118"/>
    </row>
    <row r="73" spans="1:3" x14ac:dyDescent="0.25">
      <c r="A73" s="118"/>
      <c r="B73" s="118"/>
      <c r="C73" s="118"/>
    </row>
    <row r="74" spans="1:3" x14ac:dyDescent="0.25">
      <c r="A74" s="118"/>
      <c r="B74" s="118"/>
      <c r="C74" s="118"/>
    </row>
    <row r="75" spans="1:3" x14ac:dyDescent="0.25">
      <c r="A75" s="118"/>
      <c r="B75" s="118"/>
      <c r="C75" s="118"/>
    </row>
    <row r="76" spans="1:3" x14ac:dyDescent="0.25">
      <c r="A76" s="118"/>
      <c r="B76" s="118"/>
      <c r="C76" s="118"/>
    </row>
    <row r="77" spans="1:3" x14ac:dyDescent="0.25">
      <c r="A77" s="118"/>
      <c r="B77" s="118"/>
      <c r="C77" s="118"/>
    </row>
    <row r="78" spans="1:3" x14ac:dyDescent="0.25">
      <c r="A78" s="118"/>
      <c r="B78" s="118"/>
      <c r="C78" s="118"/>
    </row>
    <row r="79" spans="1:3" x14ac:dyDescent="0.25">
      <c r="A79" s="118"/>
      <c r="B79" s="118"/>
      <c r="C79" s="118"/>
    </row>
    <row r="80" spans="1:3" x14ac:dyDescent="0.25">
      <c r="A80" s="118"/>
      <c r="B80" s="118"/>
      <c r="C80" s="118"/>
    </row>
    <row r="81" spans="1:3" x14ac:dyDescent="0.25">
      <c r="A81" s="118"/>
      <c r="B81" s="118"/>
      <c r="C81" s="118"/>
    </row>
    <row r="82" spans="1:3" x14ac:dyDescent="0.25">
      <c r="A82" s="118"/>
      <c r="B82" s="118"/>
      <c r="C82" s="118"/>
    </row>
    <row r="83" spans="1:3" x14ac:dyDescent="0.25">
      <c r="A83" s="118"/>
      <c r="B83" s="118"/>
      <c r="C83" s="118"/>
    </row>
  </sheetData>
  <mergeCells count="2"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D43"/>
  <sheetViews>
    <sheetView workbookViewId="0">
      <selection activeCell="F5" sqref="F5"/>
    </sheetView>
  </sheetViews>
  <sheetFormatPr defaultRowHeight="15" x14ac:dyDescent="0.25"/>
  <cols>
    <col min="1" max="1" width="65" style="103" customWidth="1"/>
    <col min="2" max="2" width="12.85546875" style="103" customWidth="1"/>
    <col min="3" max="3" width="14.42578125" style="103" customWidth="1"/>
    <col min="4" max="4" width="14.28515625" style="103" customWidth="1"/>
    <col min="5" max="16384" width="9.140625" style="103"/>
  </cols>
  <sheetData>
    <row r="1" spans="1:4" x14ac:dyDescent="0.25">
      <c r="D1" s="134" t="s">
        <v>642</v>
      </c>
    </row>
    <row r="2" spans="1:4" x14ac:dyDescent="0.25">
      <c r="A2" s="113" t="s">
        <v>674</v>
      </c>
    </row>
    <row r="3" spans="1:4" ht="21" customHeight="1" x14ac:dyDescent="0.25">
      <c r="A3" s="215" t="s">
        <v>661</v>
      </c>
      <c r="B3" s="216"/>
      <c r="C3" s="216"/>
      <c r="D3" s="216"/>
    </row>
    <row r="4" spans="1:4" ht="21" customHeight="1" x14ac:dyDescent="0.25">
      <c r="A4" s="217" t="s">
        <v>663</v>
      </c>
      <c r="B4" s="216"/>
      <c r="C4" s="216"/>
      <c r="D4" s="216"/>
    </row>
    <row r="5" spans="1:4" ht="18" x14ac:dyDescent="0.25">
      <c r="A5" s="110"/>
      <c r="B5" s="112"/>
      <c r="C5" s="112"/>
      <c r="D5" s="112"/>
    </row>
    <row r="6" spans="1:4" x14ac:dyDescent="0.25">
      <c r="A6" s="105" t="s">
        <v>553</v>
      </c>
      <c r="B6" s="105"/>
      <c r="C6" s="105"/>
      <c r="D6" s="105"/>
    </row>
    <row r="7" spans="1:4" ht="38.25" x14ac:dyDescent="0.25">
      <c r="A7" s="109" t="s">
        <v>0</v>
      </c>
      <c r="B7" s="111" t="s">
        <v>664</v>
      </c>
      <c r="C7" s="111" t="s">
        <v>552</v>
      </c>
      <c r="D7" s="111" t="s">
        <v>665</v>
      </c>
    </row>
    <row r="8" spans="1:4" x14ac:dyDescent="0.25">
      <c r="A8" s="108" t="s">
        <v>551</v>
      </c>
      <c r="B8" s="104">
        <v>3867567</v>
      </c>
      <c r="C8" s="104"/>
      <c r="D8" s="104">
        <v>3372082</v>
      </c>
    </row>
    <row r="9" spans="1:4" ht="30" x14ac:dyDescent="0.25">
      <c r="A9" s="108" t="s">
        <v>550</v>
      </c>
      <c r="B9" s="104">
        <v>852723</v>
      </c>
      <c r="C9" s="104"/>
      <c r="D9" s="104">
        <v>1067040</v>
      </c>
    </row>
    <row r="10" spans="1:4" x14ac:dyDescent="0.25">
      <c r="A10" s="108" t="s">
        <v>549</v>
      </c>
      <c r="B10" s="104">
        <v>356400</v>
      </c>
      <c r="C10" s="104"/>
      <c r="D10" s="104">
        <v>384674</v>
      </c>
    </row>
    <row r="11" spans="1:4" ht="25.5" x14ac:dyDescent="0.25">
      <c r="A11" s="107" t="s">
        <v>548</v>
      </c>
      <c r="B11" s="106">
        <v>5076690</v>
      </c>
      <c r="C11" s="106"/>
      <c r="D11" s="106">
        <f>SUM(D8:D10)</f>
        <v>4823796</v>
      </c>
    </row>
    <row r="12" spans="1:4" x14ac:dyDescent="0.25">
      <c r="A12" s="108" t="s">
        <v>547</v>
      </c>
      <c r="B12" s="104"/>
      <c r="C12" s="104"/>
      <c r="D12" s="104"/>
    </row>
    <row r="13" spans="1:4" x14ac:dyDescent="0.25">
      <c r="A13" s="108" t="s">
        <v>546</v>
      </c>
      <c r="B13" s="104"/>
      <c r="C13" s="104"/>
      <c r="D13" s="104"/>
    </row>
    <row r="14" spans="1:4" ht="25.5" x14ac:dyDescent="0.25">
      <c r="A14" s="107" t="s">
        <v>545</v>
      </c>
      <c r="B14" s="106"/>
      <c r="C14" s="106"/>
      <c r="D14" s="106"/>
    </row>
    <row r="15" spans="1:4" ht="30" x14ac:dyDescent="0.25">
      <c r="A15" s="108" t="s">
        <v>544</v>
      </c>
      <c r="B15" s="104">
        <v>12678170</v>
      </c>
      <c r="C15" s="104"/>
      <c r="D15" s="104">
        <v>14765627</v>
      </c>
    </row>
    <row r="16" spans="1:4" ht="30" x14ac:dyDescent="0.25">
      <c r="A16" s="108" t="s">
        <v>543</v>
      </c>
      <c r="B16" s="104">
        <v>2661965</v>
      </c>
      <c r="C16" s="104"/>
      <c r="D16" s="104">
        <v>2513454</v>
      </c>
    </row>
    <row r="17" spans="1:4" x14ac:dyDescent="0.25">
      <c r="A17" s="108" t="s">
        <v>542</v>
      </c>
      <c r="B17" s="104">
        <v>95752</v>
      </c>
      <c r="C17" s="104"/>
      <c r="D17" s="104">
        <v>2191105</v>
      </c>
    </row>
    <row r="18" spans="1:4" ht="25.5" x14ac:dyDescent="0.25">
      <c r="A18" s="107" t="s">
        <v>541</v>
      </c>
      <c r="B18" s="106">
        <v>15435887</v>
      </c>
      <c r="C18" s="106"/>
      <c r="D18" s="106">
        <f>SUM(D15:D17)</f>
        <v>19470186</v>
      </c>
    </row>
    <row r="19" spans="1:4" x14ac:dyDescent="0.25">
      <c r="A19" s="108" t="s">
        <v>540</v>
      </c>
      <c r="B19" s="104">
        <v>794005</v>
      </c>
      <c r="C19" s="104"/>
      <c r="D19" s="104">
        <v>746704</v>
      </c>
    </row>
    <row r="20" spans="1:4" x14ac:dyDescent="0.25">
      <c r="A20" s="108" t="s">
        <v>539</v>
      </c>
      <c r="B20" s="104">
        <v>3146059</v>
      </c>
      <c r="C20" s="104"/>
      <c r="D20" s="104">
        <v>2319410</v>
      </c>
    </row>
    <row r="21" spans="1:4" x14ac:dyDescent="0.25">
      <c r="A21" s="108" t="s">
        <v>538</v>
      </c>
      <c r="B21" s="104"/>
      <c r="C21" s="104"/>
      <c r="D21" s="104"/>
    </row>
    <row r="22" spans="1:4" x14ac:dyDescent="0.25">
      <c r="A22" s="108" t="s">
        <v>537</v>
      </c>
      <c r="B22" s="104"/>
      <c r="C22" s="104"/>
      <c r="D22" s="104"/>
    </row>
    <row r="23" spans="1:4" ht="25.5" x14ac:dyDescent="0.25">
      <c r="A23" s="107" t="s">
        <v>536</v>
      </c>
      <c r="B23" s="106">
        <v>3940064</v>
      </c>
      <c r="C23" s="106"/>
      <c r="D23" s="106">
        <f>SUM(D19:D22)</f>
        <v>3066114</v>
      </c>
    </row>
    <row r="24" spans="1:4" x14ac:dyDescent="0.25">
      <c r="A24" s="108" t="s">
        <v>535</v>
      </c>
      <c r="B24" s="104">
        <v>4839491</v>
      </c>
      <c r="C24" s="104"/>
      <c r="D24" s="104">
        <v>5237688</v>
      </c>
    </row>
    <row r="25" spans="1:4" x14ac:dyDescent="0.25">
      <c r="A25" s="108" t="s">
        <v>534</v>
      </c>
      <c r="B25" s="104">
        <v>3304939</v>
      </c>
      <c r="C25" s="104"/>
      <c r="D25" s="104">
        <v>2761418</v>
      </c>
    </row>
    <row r="26" spans="1:4" x14ac:dyDescent="0.25">
      <c r="A26" s="108" t="s">
        <v>533</v>
      </c>
      <c r="B26" s="104">
        <v>1866215</v>
      </c>
      <c r="C26" s="104"/>
      <c r="D26" s="104">
        <v>1916354</v>
      </c>
    </row>
    <row r="27" spans="1:4" ht="25.5" x14ac:dyDescent="0.25">
      <c r="A27" s="107" t="s">
        <v>532</v>
      </c>
      <c r="B27" s="106">
        <v>10010645</v>
      </c>
      <c r="C27" s="106"/>
      <c r="D27" s="106">
        <f>SUM(D24:D26)</f>
        <v>9915460</v>
      </c>
    </row>
    <row r="28" spans="1:4" x14ac:dyDescent="0.25">
      <c r="A28" s="107" t="s">
        <v>531</v>
      </c>
      <c r="B28" s="106">
        <v>18064710</v>
      </c>
      <c r="C28" s="106"/>
      <c r="D28" s="106">
        <v>18464829</v>
      </c>
    </row>
    <row r="29" spans="1:4" x14ac:dyDescent="0.25">
      <c r="A29" s="107" t="s">
        <v>530</v>
      </c>
      <c r="B29" s="106">
        <v>5954999</v>
      </c>
      <c r="C29" s="106"/>
      <c r="D29" s="106">
        <v>7224565</v>
      </c>
    </row>
    <row r="30" spans="1:4" ht="25.5" x14ac:dyDescent="0.25">
      <c r="A30" s="107" t="s">
        <v>529</v>
      </c>
      <c r="B30" s="106">
        <v>-17457841</v>
      </c>
      <c r="C30" s="106"/>
      <c r="D30" s="106">
        <v>-14376986</v>
      </c>
    </row>
    <row r="31" spans="1:4" x14ac:dyDescent="0.25">
      <c r="A31" s="108" t="s">
        <v>528</v>
      </c>
      <c r="B31" s="104"/>
      <c r="C31" s="104"/>
      <c r="D31" s="104"/>
    </row>
    <row r="32" spans="1:4" ht="30" x14ac:dyDescent="0.25">
      <c r="A32" s="108" t="s">
        <v>527</v>
      </c>
      <c r="B32" s="104">
        <v>77046</v>
      </c>
      <c r="C32" s="104"/>
      <c r="D32" s="104">
        <v>27397</v>
      </c>
    </row>
    <row r="33" spans="1:4" ht="30" x14ac:dyDescent="0.25">
      <c r="A33" s="108" t="s">
        <v>526</v>
      </c>
      <c r="B33" s="104"/>
      <c r="C33" s="104"/>
      <c r="D33" s="104"/>
    </row>
    <row r="34" spans="1:4" x14ac:dyDescent="0.25">
      <c r="A34" s="108" t="s">
        <v>525</v>
      </c>
      <c r="B34" s="104"/>
      <c r="C34" s="104"/>
      <c r="D34" s="104"/>
    </row>
    <row r="35" spans="1:4" ht="25.5" x14ac:dyDescent="0.25">
      <c r="A35" s="107" t="s">
        <v>524</v>
      </c>
      <c r="B35" s="106">
        <v>77046</v>
      </c>
      <c r="C35" s="106"/>
      <c r="D35" s="106">
        <f>SUM(D31:D34)</f>
        <v>27397</v>
      </c>
    </row>
    <row r="36" spans="1:4" x14ac:dyDescent="0.25">
      <c r="A36" s="108" t="s">
        <v>523</v>
      </c>
      <c r="B36" s="104"/>
      <c r="C36" s="104"/>
      <c r="D36" s="104"/>
    </row>
    <row r="37" spans="1:4" x14ac:dyDescent="0.25">
      <c r="A37" s="108" t="s">
        <v>522</v>
      </c>
      <c r="B37" s="104"/>
      <c r="C37" s="104"/>
      <c r="D37" s="104"/>
    </row>
    <row r="38" spans="1:4" x14ac:dyDescent="0.25">
      <c r="A38" s="108" t="s">
        <v>521</v>
      </c>
      <c r="B38" s="104"/>
      <c r="C38" s="104"/>
      <c r="D38" s="104"/>
    </row>
    <row r="39" spans="1:4" x14ac:dyDescent="0.25">
      <c r="A39" s="108" t="s">
        <v>520</v>
      </c>
      <c r="B39" s="104"/>
      <c r="C39" s="104"/>
      <c r="D39" s="104"/>
    </row>
    <row r="40" spans="1:4" ht="25.5" x14ac:dyDescent="0.25">
      <c r="A40" s="107" t="s">
        <v>519</v>
      </c>
      <c r="B40" s="106"/>
      <c r="C40" s="106"/>
      <c r="D40" s="106"/>
    </row>
    <row r="41" spans="1:4" ht="25.5" x14ac:dyDescent="0.25">
      <c r="A41" s="107" t="s">
        <v>518</v>
      </c>
      <c r="B41" s="106">
        <v>77046</v>
      </c>
      <c r="C41" s="106"/>
      <c r="D41" s="106">
        <f>D35-D40</f>
        <v>27397</v>
      </c>
    </row>
    <row r="42" spans="1:4" x14ac:dyDescent="0.25">
      <c r="A42" s="107" t="s">
        <v>666</v>
      </c>
      <c r="B42" s="106">
        <v>-17380795</v>
      </c>
      <c r="C42" s="106"/>
      <c r="D42" s="106">
        <v>-14349589</v>
      </c>
    </row>
    <row r="43" spans="1:4" x14ac:dyDescent="0.25">
      <c r="A43" s="105"/>
      <c r="B43" s="105"/>
      <c r="C43" s="105"/>
      <c r="D43" s="105"/>
    </row>
  </sheetData>
  <mergeCells count="2"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82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F138"/>
  <sheetViews>
    <sheetView workbookViewId="0">
      <selection activeCell="E4" sqref="E4"/>
    </sheetView>
  </sheetViews>
  <sheetFormatPr defaultRowHeight="15" x14ac:dyDescent="0.25"/>
  <cols>
    <col min="1" max="1" width="73.140625" style="114" customWidth="1"/>
    <col min="2" max="2" width="14.140625" style="114" customWidth="1"/>
    <col min="3" max="3" width="17.28515625" style="114" customWidth="1"/>
    <col min="4" max="4" width="14.28515625" style="114" customWidth="1"/>
    <col min="5" max="16384" width="9.140625" style="114"/>
  </cols>
  <sheetData>
    <row r="1" spans="1:6" x14ac:dyDescent="0.25">
      <c r="D1" s="133" t="s">
        <v>643</v>
      </c>
    </row>
    <row r="3" spans="1:6" x14ac:dyDescent="0.25">
      <c r="A3" s="18" t="s">
        <v>674</v>
      </c>
      <c r="B3"/>
      <c r="C3"/>
      <c r="D3"/>
    </row>
    <row r="4" spans="1:6" ht="27" customHeight="1" x14ac:dyDescent="0.25">
      <c r="A4" s="213" t="s">
        <v>661</v>
      </c>
      <c r="B4" s="175"/>
      <c r="C4" s="175"/>
      <c r="D4" s="175"/>
      <c r="E4" s="115"/>
      <c r="F4" s="116"/>
    </row>
    <row r="5" spans="1:6" ht="25.5" customHeight="1" x14ac:dyDescent="0.25">
      <c r="A5" s="176" t="s">
        <v>667</v>
      </c>
      <c r="B5" s="175"/>
      <c r="C5" s="175"/>
      <c r="D5" s="175"/>
      <c r="E5" s="117"/>
      <c r="F5" s="116"/>
    </row>
    <row r="7" spans="1:6" x14ac:dyDescent="0.25">
      <c r="A7" s="118" t="s">
        <v>553</v>
      </c>
      <c r="B7" s="118"/>
      <c r="C7" s="118"/>
      <c r="D7" s="118"/>
      <c r="E7" s="118"/>
      <c r="F7" s="118"/>
    </row>
    <row r="8" spans="1:6" ht="38.25" x14ac:dyDescent="0.25">
      <c r="A8" s="119" t="s">
        <v>0</v>
      </c>
      <c r="B8" s="120" t="s">
        <v>664</v>
      </c>
      <c r="C8" s="120" t="s">
        <v>552</v>
      </c>
      <c r="D8" s="120" t="s">
        <v>665</v>
      </c>
      <c r="E8" s="118"/>
      <c r="F8" s="118"/>
    </row>
    <row r="9" spans="1:6" x14ac:dyDescent="0.25">
      <c r="A9" s="121" t="s">
        <v>554</v>
      </c>
      <c r="B9" s="122"/>
      <c r="C9" s="122"/>
      <c r="D9" s="122"/>
      <c r="E9" s="118"/>
      <c r="F9" s="118"/>
    </row>
    <row r="10" spans="1:6" x14ac:dyDescent="0.25">
      <c r="A10" s="123" t="s">
        <v>517</v>
      </c>
      <c r="B10" s="124"/>
      <c r="C10" s="124"/>
      <c r="D10" s="124"/>
      <c r="E10" s="118"/>
      <c r="F10" s="118"/>
    </row>
    <row r="11" spans="1:6" x14ac:dyDescent="0.25">
      <c r="A11" s="123" t="s">
        <v>516</v>
      </c>
      <c r="B11" s="124"/>
      <c r="C11" s="124"/>
      <c r="D11" s="124"/>
      <c r="E11" s="118"/>
      <c r="F11" s="118"/>
    </row>
    <row r="12" spans="1:6" x14ac:dyDescent="0.25">
      <c r="A12" s="123" t="s">
        <v>515</v>
      </c>
      <c r="B12" s="124"/>
      <c r="C12" s="124"/>
      <c r="D12" s="124"/>
      <c r="E12" s="118"/>
      <c r="F12" s="118"/>
    </row>
    <row r="13" spans="1:6" x14ac:dyDescent="0.25">
      <c r="A13" s="121" t="s">
        <v>514</v>
      </c>
      <c r="B13" s="125"/>
      <c r="C13" s="125"/>
      <c r="D13" s="125"/>
      <c r="E13" s="118"/>
      <c r="F13" s="118"/>
    </row>
    <row r="14" spans="1:6" x14ac:dyDescent="0.25">
      <c r="A14" s="123" t="s">
        <v>513</v>
      </c>
      <c r="B14" s="124">
        <v>357203399</v>
      </c>
      <c r="C14" s="124"/>
      <c r="D14" s="124">
        <v>343788494</v>
      </c>
      <c r="E14" s="118"/>
      <c r="F14" s="118"/>
    </row>
    <row r="15" spans="1:6" x14ac:dyDescent="0.25">
      <c r="A15" s="123" t="s">
        <v>512</v>
      </c>
      <c r="B15" s="124">
        <v>8573288</v>
      </c>
      <c r="C15" s="124"/>
      <c r="D15" s="124">
        <v>6032797</v>
      </c>
      <c r="E15" s="118"/>
      <c r="F15" s="118"/>
    </row>
    <row r="16" spans="1:6" x14ac:dyDescent="0.25">
      <c r="A16" s="123" t="s">
        <v>511</v>
      </c>
      <c r="B16" s="124"/>
      <c r="C16" s="124"/>
      <c r="D16" s="124"/>
      <c r="E16" s="118"/>
      <c r="F16" s="118"/>
    </row>
    <row r="17" spans="1:6" x14ac:dyDescent="0.25">
      <c r="A17" s="123" t="s">
        <v>510</v>
      </c>
      <c r="B17" s="124">
        <v>0</v>
      </c>
      <c r="C17" s="124"/>
      <c r="D17" s="124"/>
      <c r="E17" s="118"/>
      <c r="F17" s="118"/>
    </row>
    <row r="18" spans="1:6" x14ac:dyDescent="0.25">
      <c r="A18" s="123" t="s">
        <v>509</v>
      </c>
      <c r="B18" s="124"/>
      <c r="C18" s="124"/>
      <c r="D18" s="124"/>
      <c r="E18" s="118"/>
      <c r="F18" s="118"/>
    </row>
    <row r="19" spans="1:6" x14ac:dyDescent="0.25">
      <c r="A19" s="121" t="s">
        <v>508</v>
      </c>
      <c r="B19" s="125">
        <f>SUM(B14:B18)</f>
        <v>365776687</v>
      </c>
      <c r="C19" s="125"/>
      <c r="D19" s="125">
        <f>SUM(D14:D18)</f>
        <v>349821291</v>
      </c>
      <c r="E19" s="118"/>
      <c r="F19" s="118"/>
    </row>
    <row r="20" spans="1:6" x14ac:dyDescent="0.25">
      <c r="A20" s="123" t="s">
        <v>507</v>
      </c>
      <c r="B20" s="124">
        <v>732260</v>
      </c>
      <c r="C20" s="124"/>
      <c r="D20" s="124">
        <v>742260</v>
      </c>
      <c r="E20" s="118"/>
      <c r="F20" s="118"/>
    </row>
    <row r="21" spans="1:6" x14ac:dyDescent="0.25">
      <c r="A21" s="123" t="s">
        <v>506</v>
      </c>
      <c r="B21" s="124"/>
      <c r="C21" s="124"/>
      <c r="D21" s="124"/>
      <c r="E21" s="118"/>
      <c r="F21" s="118"/>
    </row>
    <row r="22" spans="1:6" x14ac:dyDescent="0.25">
      <c r="A22" s="123" t="s">
        <v>505</v>
      </c>
      <c r="B22" s="124"/>
      <c r="C22" s="124"/>
      <c r="D22" s="124"/>
      <c r="E22" s="118"/>
      <c r="F22" s="118"/>
    </row>
    <row r="23" spans="1:6" x14ac:dyDescent="0.25">
      <c r="A23" s="121" t="s">
        <v>504</v>
      </c>
      <c r="B23" s="125">
        <f>SUM(B20:B22)</f>
        <v>732260</v>
      </c>
      <c r="C23" s="125"/>
      <c r="D23" s="125">
        <f>SUM(D20:D22)</f>
        <v>742260</v>
      </c>
      <c r="E23" s="118"/>
      <c r="F23" s="118"/>
    </row>
    <row r="24" spans="1:6" x14ac:dyDescent="0.25">
      <c r="A24" s="123" t="s">
        <v>503</v>
      </c>
      <c r="B24" s="124"/>
      <c r="C24" s="124"/>
      <c r="D24" s="124"/>
      <c r="E24" s="118"/>
      <c r="F24" s="118"/>
    </row>
    <row r="25" spans="1:6" ht="30" x14ac:dyDescent="0.25">
      <c r="A25" s="123" t="s">
        <v>502</v>
      </c>
      <c r="B25" s="124"/>
      <c r="C25" s="124"/>
      <c r="D25" s="124"/>
      <c r="E25" s="118"/>
      <c r="F25" s="118"/>
    </row>
    <row r="26" spans="1:6" x14ac:dyDescent="0.25">
      <c r="A26" s="121" t="s">
        <v>555</v>
      </c>
      <c r="B26" s="125"/>
      <c r="C26" s="125"/>
      <c r="D26" s="125"/>
      <c r="E26" s="118"/>
      <c r="F26" s="118"/>
    </row>
    <row r="27" spans="1:6" x14ac:dyDescent="0.25">
      <c r="A27" s="121" t="s">
        <v>501</v>
      </c>
      <c r="B27" s="125">
        <f>SUM(B23,B19)</f>
        <v>366508947</v>
      </c>
      <c r="C27" s="125"/>
      <c r="D27" s="125">
        <f>SUM(D23,D19)</f>
        <v>350563551</v>
      </c>
      <c r="E27" s="118"/>
      <c r="F27" s="118"/>
    </row>
    <row r="28" spans="1:6" x14ac:dyDescent="0.25">
      <c r="A28" s="123" t="s">
        <v>556</v>
      </c>
      <c r="B28" s="124"/>
      <c r="C28" s="124"/>
      <c r="D28" s="124"/>
      <c r="E28" s="118"/>
      <c r="F28" s="118"/>
    </row>
    <row r="29" spans="1:6" x14ac:dyDescent="0.25">
      <c r="A29" s="123" t="s">
        <v>557</v>
      </c>
      <c r="B29" s="124"/>
      <c r="C29" s="124"/>
      <c r="D29" s="124"/>
      <c r="E29" s="118"/>
      <c r="F29" s="118"/>
    </row>
    <row r="30" spans="1:6" x14ac:dyDescent="0.25">
      <c r="A30" s="123" t="s">
        <v>558</v>
      </c>
      <c r="B30" s="124"/>
      <c r="C30" s="124"/>
      <c r="D30" s="124"/>
      <c r="E30" s="118"/>
      <c r="F30" s="118"/>
    </row>
    <row r="31" spans="1:6" x14ac:dyDescent="0.25">
      <c r="A31" s="123" t="s">
        <v>559</v>
      </c>
      <c r="B31" s="124"/>
      <c r="C31" s="124"/>
      <c r="D31" s="124"/>
      <c r="E31" s="118"/>
      <c r="F31" s="118"/>
    </row>
    <row r="32" spans="1:6" x14ac:dyDescent="0.25">
      <c r="A32" s="123" t="s">
        <v>560</v>
      </c>
      <c r="B32" s="124"/>
      <c r="C32" s="124"/>
      <c r="D32" s="124"/>
      <c r="E32" s="118"/>
      <c r="F32" s="118"/>
    </row>
    <row r="33" spans="1:6" x14ac:dyDescent="0.25">
      <c r="A33" s="121" t="s">
        <v>561</v>
      </c>
      <c r="B33" s="125"/>
      <c r="C33" s="125"/>
      <c r="D33" s="125"/>
      <c r="E33" s="118"/>
      <c r="F33" s="118"/>
    </row>
    <row r="34" spans="1:6" x14ac:dyDescent="0.25">
      <c r="A34" s="123" t="s">
        <v>562</v>
      </c>
      <c r="B34" s="124"/>
      <c r="C34" s="124"/>
      <c r="D34" s="124"/>
      <c r="E34" s="118"/>
      <c r="F34" s="118"/>
    </row>
    <row r="35" spans="1:6" x14ac:dyDescent="0.25">
      <c r="A35" s="123" t="s">
        <v>563</v>
      </c>
      <c r="B35" s="124"/>
      <c r="C35" s="124"/>
      <c r="D35" s="124"/>
      <c r="E35" s="118"/>
      <c r="F35" s="118"/>
    </row>
    <row r="36" spans="1:6" x14ac:dyDescent="0.25">
      <c r="A36" s="123" t="s">
        <v>564</v>
      </c>
      <c r="B36" s="124"/>
      <c r="C36" s="124"/>
      <c r="D36" s="124"/>
      <c r="E36" s="118"/>
      <c r="F36" s="118"/>
    </row>
    <row r="37" spans="1:6" x14ac:dyDescent="0.25">
      <c r="A37" s="123" t="s">
        <v>565</v>
      </c>
      <c r="B37" s="124"/>
      <c r="C37" s="124"/>
      <c r="D37" s="124"/>
      <c r="E37" s="118"/>
      <c r="F37" s="118"/>
    </row>
    <row r="38" spans="1:6" x14ac:dyDescent="0.25">
      <c r="A38" s="123" t="s">
        <v>566</v>
      </c>
      <c r="B38" s="124"/>
      <c r="C38" s="124"/>
      <c r="D38" s="124"/>
      <c r="E38" s="118"/>
      <c r="F38" s="118"/>
    </row>
    <row r="39" spans="1:6" x14ac:dyDescent="0.25">
      <c r="A39" s="123" t="s">
        <v>567</v>
      </c>
      <c r="B39" s="124"/>
      <c r="C39" s="124"/>
      <c r="D39" s="124"/>
      <c r="E39" s="118"/>
      <c r="F39" s="118"/>
    </row>
    <row r="40" spans="1:6" x14ac:dyDescent="0.25">
      <c r="A40" s="123" t="s">
        <v>568</v>
      </c>
      <c r="B40" s="124"/>
      <c r="C40" s="124"/>
      <c r="D40" s="124"/>
      <c r="E40" s="118"/>
      <c r="F40" s="118"/>
    </row>
    <row r="41" spans="1:6" x14ac:dyDescent="0.25">
      <c r="A41" s="121" t="s">
        <v>500</v>
      </c>
      <c r="B41" s="125"/>
      <c r="C41" s="125"/>
      <c r="D41" s="125"/>
      <c r="E41" s="118"/>
      <c r="F41" s="118"/>
    </row>
    <row r="42" spans="1:6" x14ac:dyDescent="0.25">
      <c r="A42" s="121" t="s">
        <v>569</v>
      </c>
      <c r="B42" s="125"/>
      <c r="C42" s="125"/>
      <c r="D42" s="125"/>
      <c r="E42" s="118"/>
      <c r="F42" s="118"/>
    </row>
    <row r="43" spans="1:6" x14ac:dyDescent="0.25">
      <c r="A43" s="123" t="s">
        <v>499</v>
      </c>
      <c r="B43" s="124"/>
      <c r="C43" s="124"/>
      <c r="D43" s="124"/>
      <c r="E43" s="118"/>
      <c r="F43" s="118"/>
    </row>
    <row r="44" spans="1:6" x14ac:dyDescent="0.25">
      <c r="A44" s="123" t="s">
        <v>498</v>
      </c>
      <c r="B44" s="124">
        <v>22227</v>
      </c>
      <c r="C44" s="124"/>
      <c r="D44" s="124">
        <v>105112</v>
      </c>
      <c r="E44" s="118"/>
      <c r="F44" s="118"/>
    </row>
    <row r="45" spans="1:6" x14ac:dyDescent="0.25">
      <c r="A45" s="123" t="s">
        <v>497</v>
      </c>
      <c r="B45" s="124">
        <v>5596437</v>
      </c>
      <c r="C45" s="124"/>
      <c r="D45" s="124">
        <v>7260244</v>
      </c>
      <c r="E45" s="118"/>
      <c r="F45" s="118"/>
    </row>
    <row r="46" spans="1:6" x14ac:dyDescent="0.25">
      <c r="A46" s="123" t="s">
        <v>496</v>
      </c>
      <c r="B46" s="124"/>
      <c r="C46" s="124"/>
      <c r="D46" s="124"/>
      <c r="E46" s="118"/>
      <c r="F46" s="118"/>
    </row>
    <row r="47" spans="1:6" x14ac:dyDescent="0.25">
      <c r="A47" s="123" t="s">
        <v>495</v>
      </c>
      <c r="B47" s="124"/>
      <c r="C47" s="124"/>
      <c r="D47" s="124"/>
      <c r="E47" s="118"/>
      <c r="F47" s="118"/>
    </row>
    <row r="48" spans="1:6" x14ac:dyDescent="0.25">
      <c r="A48" s="121" t="s">
        <v>494</v>
      </c>
      <c r="B48" s="125">
        <f>SUM(B43:B47)</f>
        <v>5618664</v>
      </c>
      <c r="C48" s="125"/>
      <c r="D48" s="125">
        <f t="shared" ref="D48" si="0">SUM(D43:D47)</f>
        <v>7365356</v>
      </c>
      <c r="E48" s="118"/>
      <c r="F48" s="118"/>
    </row>
    <row r="49" spans="1:6" ht="30" x14ac:dyDescent="0.25">
      <c r="A49" s="123" t="s">
        <v>570</v>
      </c>
      <c r="B49" s="124"/>
      <c r="C49" s="124"/>
      <c r="D49" s="124"/>
      <c r="E49" s="118"/>
      <c r="F49" s="118"/>
    </row>
    <row r="50" spans="1:6" ht="30" x14ac:dyDescent="0.25">
      <c r="A50" s="123" t="s">
        <v>571</v>
      </c>
      <c r="B50" s="124"/>
      <c r="C50" s="124"/>
      <c r="D50" s="124"/>
      <c r="E50" s="118"/>
      <c r="F50" s="118"/>
    </row>
    <row r="51" spans="1:6" ht="30" x14ac:dyDescent="0.25">
      <c r="A51" s="123" t="s">
        <v>572</v>
      </c>
      <c r="B51" s="124">
        <v>261723</v>
      </c>
      <c r="C51" s="124"/>
      <c r="D51" s="124">
        <v>822500</v>
      </c>
      <c r="E51" s="118"/>
      <c r="F51" s="118"/>
    </row>
    <row r="52" spans="1:6" x14ac:dyDescent="0.25">
      <c r="A52" s="123" t="s">
        <v>573</v>
      </c>
      <c r="B52" s="124">
        <v>332003</v>
      </c>
      <c r="C52" s="124"/>
      <c r="D52" s="124">
        <v>398435</v>
      </c>
      <c r="E52" s="118"/>
      <c r="F52" s="118"/>
    </row>
    <row r="53" spans="1:6" ht="30" x14ac:dyDescent="0.25">
      <c r="A53" s="123" t="s">
        <v>574</v>
      </c>
      <c r="B53" s="124"/>
      <c r="C53" s="124"/>
      <c r="D53" s="124"/>
      <c r="E53" s="118"/>
      <c r="F53" s="118"/>
    </row>
    <row r="54" spans="1:6" ht="30" x14ac:dyDescent="0.25">
      <c r="A54" s="123" t="s">
        <v>575</v>
      </c>
      <c r="B54" s="124"/>
      <c r="C54" s="124"/>
      <c r="D54" s="124"/>
      <c r="E54" s="118"/>
      <c r="F54" s="118"/>
    </row>
    <row r="55" spans="1:6" ht="30" x14ac:dyDescent="0.25">
      <c r="A55" s="123" t="s">
        <v>576</v>
      </c>
      <c r="B55" s="124">
        <v>132093</v>
      </c>
      <c r="C55" s="124"/>
      <c r="D55" s="124">
        <v>103096</v>
      </c>
      <c r="E55" s="118"/>
      <c r="F55" s="118"/>
    </row>
    <row r="56" spans="1:6" ht="30" x14ac:dyDescent="0.25">
      <c r="A56" s="123" t="s">
        <v>577</v>
      </c>
      <c r="B56" s="124"/>
      <c r="C56" s="124"/>
      <c r="D56" s="124"/>
      <c r="E56" s="118"/>
      <c r="F56" s="118"/>
    </row>
    <row r="57" spans="1:6" x14ac:dyDescent="0.25">
      <c r="A57" s="121" t="s">
        <v>578</v>
      </c>
      <c r="B57" s="125">
        <f>SUM(B49:B56)</f>
        <v>725819</v>
      </c>
      <c r="C57" s="125"/>
      <c r="D57" s="125">
        <f>SUM(D49:D56)</f>
        <v>1324031</v>
      </c>
      <c r="E57" s="118"/>
      <c r="F57" s="118"/>
    </row>
    <row r="58" spans="1:6" ht="30" x14ac:dyDescent="0.25">
      <c r="A58" s="123" t="s">
        <v>579</v>
      </c>
      <c r="B58" s="124"/>
      <c r="C58" s="124"/>
      <c r="D58" s="124"/>
      <c r="E58" s="118"/>
      <c r="F58" s="118"/>
    </row>
    <row r="59" spans="1:6" ht="30" x14ac:dyDescent="0.25">
      <c r="A59" s="123" t="s">
        <v>580</v>
      </c>
      <c r="B59" s="124"/>
      <c r="C59" s="124"/>
      <c r="D59" s="124"/>
      <c r="E59" s="118"/>
      <c r="F59" s="118"/>
    </row>
    <row r="60" spans="1:6" ht="30" x14ac:dyDescent="0.25">
      <c r="A60" s="123" t="s">
        <v>581</v>
      </c>
      <c r="B60" s="124"/>
      <c r="C60" s="124"/>
      <c r="D60" s="124"/>
      <c r="E60" s="118"/>
      <c r="F60" s="118"/>
    </row>
    <row r="61" spans="1:6" ht="30" x14ac:dyDescent="0.25">
      <c r="A61" s="123" t="s">
        <v>582</v>
      </c>
      <c r="B61" s="124"/>
      <c r="C61" s="124"/>
      <c r="D61" s="124"/>
      <c r="E61" s="118"/>
      <c r="F61" s="118"/>
    </row>
    <row r="62" spans="1:6" ht="30" x14ac:dyDescent="0.25">
      <c r="A62" s="123" t="s">
        <v>583</v>
      </c>
      <c r="B62" s="124"/>
      <c r="C62" s="124"/>
      <c r="D62" s="124"/>
      <c r="E62" s="118"/>
      <c r="F62" s="118"/>
    </row>
    <row r="63" spans="1:6" ht="30" x14ac:dyDescent="0.25">
      <c r="A63" s="123" t="s">
        <v>584</v>
      </c>
      <c r="B63" s="124"/>
      <c r="C63" s="124"/>
      <c r="D63" s="124"/>
      <c r="E63" s="118"/>
      <c r="F63" s="118"/>
    </row>
    <row r="64" spans="1:6" ht="30" x14ac:dyDescent="0.25">
      <c r="A64" s="123" t="s">
        <v>585</v>
      </c>
      <c r="B64" s="124"/>
      <c r="C64" s="124"/>
      <c r="D64" s="124"/>
      <c r="E64" s="118"/>
      <c r="F64" s="118"/>
    </row>
    <row r="65" spans="1:6" ht="30" x14ac:dyDescent="0.25">
      <c r="A65" s="123" t="s">
        <v>586</v>
      </c>
      <c r="B65" s="124"/>
      <c r="C65" s="124"/>
      <c r="D65" s="124"/>
      <c r="E65" s="118"/>
      <c r="F65" s="118"/>
    </row>
    <row r="66" spans="1:6" x14ac:dyDescent="0.25">
      <c r="A66" s="121" t="s">
        <v>493</v>
      </c>
      <c r="B66" s="125">
        <f>SUM(B58:B65)</f>
        <v>0</v>
      </c>
      <c r="C66" s="125"/>
      <c r="D66" s="125">
        <f t="shared" ref="D66" si="1">SUM(D58:D65)</f>
        <v>0</v>
      </c>
      <c r="E66" s="118"/>
      <c r="F66" s="118"/>
    </row>
    <row r="67" spans="1:6" x14ac:dyDescent="0.25">
      <c r="A67" s="123" t="s">
        <v>492</v>
      </c>
      <c r="B67" s="124">
        <v>26660</v>
      </c>
      <c r="C67" s="124"/>
      <c r="D67" s="124">
        <v>43156</v>
      </c>
      <c r="E67" s="118"/>
      <c r="F67" s="118"/>
    </row>
    <row r="68" spans="1:6" x14ac:dyDescent="0.25">
      <c r="A68" s="123" t="s">
        <v>587</v>
      </c>
      <c r="B68" s="124"/>
      <c r="C68" s="124"/>
      <c r="D68" s="124"/>
      <c r="E68" s="118"/>
      <c r="F68" s="118"/>
    </row>
    <row r="69" spans="1:6" x14ac:dyDescent="0.25">
      <c r="A69" s="123" t="s">
        <v>588</v>
      </c>
      <c r="B69" s="124"/>
      <c r="C69" s="124"/>
      <c r="D69" s="124"/>
      <c r="E69" s="118"/>
      <c r="F69" s="118"/>
    </row>
    <row r="70" spans="1:6" x14ac:dyDescent="0.25">
      <c r="A70" s="123" t="s">
        <v>589</v>
      </c>
      <c r="B70" s="124"/>
      <c r="C70" s="124"/>
      <c r="D70" s="124"/>
      <c r="E70" s="118"/>
      <c r="F70" s="118"/>
    </row>
    <row r="71" spans="1:6" x14ac:dyDescent="0.25">
      <c r="A71" s="123" t="s">
        <v>590</v>
      </c>
      <c r="B71" s="124">
        <v>26660</v>
      </c>
      <c r="C71" s="124"/>
      <c r="D71" s="124">
        <v>43156</v>
      </c>
      <c r="E71" s="118"/>
      <c r="F71" s="118"/>
    </row>
    <row r="72" spans="1:6" x14ac:dyDescent="0.25">
      <c r="A72" s="123" t="s">
        <v>591</v>
      </c>
      <c r="B72" s="124"/>
      <c r="C72" s="124"/>
      <c r="D72" s="124"/>
      <c r="E72" s="118"/>
      <c r="F72" s="118"/>
    </row>
    <row r="73" spans="1:6" ht="30" x14ac:dyDescent="0.25">
      <c r="A73" s="123" t="s">
        <v>491</v>
      </c>
      <c r="B73" s="124"/>
      <c r="C73" s="124"/>
      <c r="D73" s="124"/>
      <c r="E73" s="118"/>
      <c r="F73" s="118"/>
    </row>
    <row r="74" spans="1:6" x14ac:dyDescent="0.25">
      <c r="A74" s="123" t="s">
        <v>490</v>
      </c>
      <c r="B74" s="124"/>
      <c r="C74" s="124"/>
      <c r="D74" s="124"/>
      <c r="E74" s="118"/>
      <c r="F74" s="118"/>
    </row>
    <row r="75" spans="1:6" x14ac:dyDescent="0.25">
      <c r="A75" s="123" t="s">
        <v>489</v>
      </c>
      <c r="B75" s="124"/>
      <c r="C75" s="124"/>
      <c r="D75" s="124"/>
      <c r="E75" s="118"/>
      <c r="F75" s="118"/>
    </row>
    <row r="76" spans="1:6" ht="30" x14ac:dyDescent="0.25">
      <c r="A76" s="123" t="s">
        <v>488</v>
      </c>
      <c r="B76" s="124"/>
      <c r="C76" s="124"/>
      <c r="D76" s="124"/>
      <c r="E76" s="118"/>
      <c r="F76" s="118"/>
    </row>
    <row r="77" spans="1:6" ht="30" x14ac:dyDescent="0.25">
      <c r="A77" s="123" t="s">
        <v>487</v>
      </c>
      <c r="B77" s="124"/>
      <c r="C77" s="124"/>
      <c r="D77" s="124"/>
      <c r="E77" s="118"/>
      <c r="F77" s="118"/>
    </row>
    <row r="78" spans="1:6" ht="30" x14ac:dyDescent="0.25">
      <c r="A78" s="123" t="s">
        <v>486</v>
      </c>
      <c r="B78" s="124"/>
      <c r="C78" s="124"/>
      <c r="D78" s="124"/>
      <c r="E78" s="118"/>
      <c r="F78" s="118"/>
    </row>
    <row r="79" spans="1:6" x14ac:dyDescent="0.25">
      <c r="A79" s="121" t="s">
        <v>485</v>
      </c>
      <c r="B79" s="125">
        <f>SUM(B73:B78,B67)</f>
        <v>26660</v>
      </c>
      <c r="C79" s="125"/>
      <c r="D79" s="125">
        <f t="shared" ref="D79" si="2">SUM(D73:D78,D67)</f>
        <v>43156</v>
      </c>
      <c r="E79" s="118"/>
      <c r="F79" s="118"/>
    </row>
    <row r="80" spans="1:6" x14ac:dyDescent="0.25">
      <c r="A80" s="121" t="s">
        <v>592</v>
      </c>
      <c r="B80" s="125">
        <f>SUM(B79,B66,B57)</f>
        <v>752479</v>
      </c>
      <c r="C80" s="125"/>
      <c r="D80" s="125">
        <f t="shared" ref="D80" si="3">SUM(D79,D66,D57)</f>
        <v>1367187</v>
      </c>
      <c r="E80" s="118"/>
      <c r="F80" s="118"/>
    </row>
    <row r="81" spans="1:6" x14ac:dyDescent="0.25">
      <c r="A81" s="121" t="s">
        <v>484</v>
      </c>
      <c r="B81" s="125">
        <v>443915</v>
      </c>
      <c r="C81" s="125"/>
      <c r="D81" s="125">
        <v>16000</v>
      </c>
      <c r="E81" s="118"/>
      <c r="F81" s="118"/>
    </row>
    <row r="82" spans="1:6" x14ac:dyDescent="0.25">
      <c r="A82" s="123" t="s">
        <v>483</v>
      </c>
      <c r="B82" s="124"/>
      <c r="C82" s="124"/>
      <c r="D82" s="124"/>
      <c r="E82" s="118"/>
      <c r="F82" s="118"/>
    </row>
    <row r="83" spans="1:6" x14ac:dyDescent="0.25">
      <c r="A83" s="123" t="s">
        <v>482</v>
      </c>
      <c r="B83" s="124"/>
      <c r="C83" s="124"/>
      <c r="D83" s="124"/>
      <c r="E83" s="118"/>
      <c r="F83" s="118"/>
    </row>
    <row r="84" spans="1:6" x14ac:dyDescent="0.25">
      <c r="A84" s="123" t="s">
        <v>481</v>
      </c>
      <c r="B84" s="124"/>
      <c r="C84" s="124"/>
      <c r="D84" s="124"/>
      <c r="E84" s="118"/>
      <c r="F84" s="118"/>
    </row>
    <row r="85" spans="1:6" x14ac:dyDescent="0.25">
      <c r="A85" s="121" t="s">
        <v>593</v>
      </c>
      <c r="B85" s="125"/>
      <c r="C85" s="125"/>
      <c r="D85" s="125">
        <f>SUM(D82:D84)</f>
        <v>0</v>
      </c>
      <c r="E85" s="118"/>
      <c r="F85" s="118"/>
    </row>
    <row r="86" spans="1:6" x14ac:dyDescent="0.25">
      <c r="A86" s="126" t="s">
        <v>480</v>
      </c>
      <c r="B86" s="127">
        <f>SUM(B85,B81,B80,B48,B42,B27)</f>
        <v>373324005</v>
      </c>
      <c r="C86" s="127"/>
      <c r="D86" s="127">
        <f t="shared" ref="D86" si="4">SUM(D85,D81,D80,D48,D42,D27)</f>
        <v>359312094</v>
      </c>
      <c r="E86" s="118"/>
      <c r="F86" s="118"/>
    </row>
    <row r="87" spans="1:6" x14ac:dyDescent="0.25">
      <c r="A87" s="121" t="s">
        <v>479</v>
      </c>
      <c r="B87" s="122"/>
      <c r="C87" s="122"/>
      <c r="D87" s="122"/>
      <c r="E87" s="118"/>
      <c r="F87" s="118"/>
    </row>
    <row r="88" spans="1:6" x14ac:dyDescent="0.25">
      <c r="A88" s="123" t="s">
        <v>478</v>
      </c>
      <c r="B88" s="124">
        <v>535571328</v>
      </c>
      <c r="C88" s="124"/>
      <c r="D88" s="124">
        <v>535571328</v>
      </c>
      <c r="E88" s="118"/>
      <c r="F88" s="118"/>
    </row>
    <row r="89" spans="1:6" x14ac:dyDescent="0.25">
      <c r="A89" s="123" t="s">
        <v>477</v>
      </c>
      <c r="B89" s="124"/>
      <c r="C89" s="124"/>
      <c r="D89" s="124"/>
      <c r="E89" s="118"/>
      <c r="F89" s="118"/>
    </row>
    <row r="90" spans="1:6" x14ac:dyDescent="0.25">
      <c r="A90" s="123" t="s">
        <v>476</v>
      </c>
      <c r="B90" s="124">
        <v>5196978</v>
      </c>
      <c r="C90" s="124"/>
      <c r="D90" s="124">
        <v>5196978</v>
      </c>
      <c r="E90" s="118"/>
      <c r="F90" s="118"/>
    </row>
    <row r="91" spans="1:6" x14ac:dyDescent="0.25">
      <c r="A91" s="123" t="s">
        <v>475</v>
      </c>
      <c r="B91" s="124">
        <v>-152142822</v>
      </c>
      <c r="C91" s="124"/>
      <c r="D91" s="124">
        <v>-169523617</v>
      </c>
      <c r="E91" s="118"/>
      <c r="F91" s="118"/>
    </row>
    <row r="92" spans="1:6" x14ac:dyDescent="0.25">
      <c r="A92" s="123" t="s">
        <v>474</v>
      </c>
      <c r="B92" s="124"/>
      <c r="C92" s="124"/>
      <c r="D92" s="124"/>
      <c r="E92" s="118"/>
      <c r="F92" s="118"/>
    </row>
    <row r="93" spans="1:6" x14ac:dyDescent="0.25">
      <c r="A93" s="123" t="s">
        <v>473</v>
      </c>
      <c r="B93" s="124">
        <v>-17380795</v>
      </c>
      <c r="C93" s="124"/>
      <c r="D93" s="124">
        <v>-14349589</v>
      </c>
      <c r="E93" s="118"/>
      <c r="F93" s="118"/>
    </row>
    <row r="94" spans="1:6" x14ac:dyDescent="0.25">
      <c r="A94" s="121" t="s">
        <v>594</v>
      </c>
      <c r="B94" s="125">
        <f>SUM(B88:B93)</f>
        <v>371244689</v>
      </c>
      <c r="C94" s="125"/>
      <c r="D94" s="125">
        <f t="shared" ref="D94" si="5">SUM(D88:D93)</f>
        <v>356895100</v>
      </c>
      <c r="E94" s="118"/>
      <c r="F94" s="118"/>
    </row>
    <row r="95" spans="1:6" ht="30" x14ac:dyDescent="0.25">
      <c r="A95" s="123" t="s">
        <v>595</v>
      </c>
      <c r="B95" s="124"/>
      <c r="C95" s="124"/>
      <c r="D95" s="124"/>
      <c r="E95" s="118"/>
      <c r="F95" s="118"/>
    </row>
    <row r="96" spans="1:6" ht="30" x14ac:dyDescent="0.25">
      <c r="A96" s="123" t="s">
        <v>596</v>
      </c>
      <c r="B96" s="124"/>
      <c r="C96" s="124"/>
      <c r="D96" s="124"/>
      <c r="E96" s="118"/>
      <c r="F96" s="118"/>
    </row>
    <row r="97" spans="1:6" ht="30" x14ac:dyDescent="0.25">
      <c r="A97" s="123" t="s">
        <v>597</v>
      </c>
      <c r="B97" s="124"/>
      <c r="C97" s="124"/>
      <c r="D97" s="124"/>
      <c r="E97" s="118"/>
      <c r="F97" s="118"/>
    </row>
    <row r="98" spans="1:6" ht="30" x14ac:dyDescent="0.25">
      <c r="A98" s="123" t="s">
        <v>598</v>
      </c>
      <c r="B98" s="124"/>
      <c r="C98" s="124"/>
      <c r="D98" s="124"/>
      <c r="E98" s="118"/>
      <c r="F98" s="118"/>
    </row>
    <row r="99" spans="1:6" ht="30" x14ac:dyDescent="0.25">
      <c r="A99" s="123" t="s">
        <v>599</v>
      </c>
      <c r="B99" s="124"/>
      <c r="C99" s="124"/>
      <c r="D99" s="124"/>
      <c r="E99" s="118"/>
      <c r="F99" s="118"/>
    </row>
    <row r="100" spans="1:6" x14ac:dyDescent="0.25">
      <c r="A100" s="123" t="s">
        <v>600</v>
      </c>
      <c r="B100" s="124"/>
      <c r="C100" s="124"/>
      <c r="D100" s="124"/>
      <c r="E100" s="118"/>
      <c r="F100" s="118"/>
    </row>
    <row r="101" spans="1:6" x14ac:dyDescent="0.25">
      <c r="A101" s="123" t="s">
        <v>601</v>
      </c>
      <c r="B101" s="124"/>
      <c r="C101" s="124"/>
      <c r="D101" s="124"/>
      <c r="E101" s="118"/>
      <c r="F101" s="118"/>
    </row>
    <row r="102" spans="1:6" ht="30" x14ac:dyDescent="0.25">
      <c r="A102" s="123" t="s">
        <v>602</v>
      </c>
      <c r="B102" s="124"/>
      <c r="C102" s="124"/>
      <c r="D102" s="124"/>
      <c r="E102" s="118"/>
      <c r="F102" s="118"/>
    </row>
    <row r="103" spans="1:6" ht="30" x14ac:dyDescent="0.25">
      <c r="A103" s="123" t="s">
        <v>603</v>
      </c>
      <c r="B103" s="124"/>
      <c r="C103" s="124"/>
      <c r="D103" s="124"/>
      <c r="E103" s="118"/>
      <c r="F103" s="118"/>
    </row>
    <row r="104" spans="1:6" x14ac:dyDescent="0.25">
      <c r="A104" s="121" t="s">
        <v>472</v>
      </c>
      <c r="B104" s="125">
        <f>SUM(B95:B103)</f>
        <v>0</v>
      </c>
      <c r="C104" s="125"/>
      <c r="D104" s="125">
        <f>SUM(D95:D103)</f>
        <v>0</v>
      </c>
      <c r="E104" s="118"/>
      <c r="F104" s="118"/>
    </row>
    <row r="105" spans="1:6" ht="30" x14ac:dyDescent="0.25">
      <c r="A105" s="123" t="s">
        <v>604</v>
      </c>
      <c r="B105" s="124"/>
      <c r="C105" s="124"/>
      <c r="D105" s="124"/>
      <c r="E105" s="118"/>
      <c r="F105" s="118"/>
    </row>
    <row r="106" spans="1:6" ht="30" x14ac:dyDescent="0.25">
      <c r="A106" s="123" t="s">
        <v>605</v>
      </c>
      <c r="B106" s="124"/>
      <c r="C106" s="124"/>
      <c r="D106" s="124"/>
      <c r="E106" s="118"/>
      <c r="F106" s="118"/>
    </row>
    <row r="107" spans="1:6" ht="30" x14ac:dyDescent="0.25">
      <c r="A107" s="123" t="s">
        <v>606</v>
      </c>
      <c r="B107" s="124"/>
      <c r="C107" s="124"/>
      <c r="D107" s="124"/>
      <c r="E107" s="118"/>
      <c r="F107" s="118"/>
    </row>
    <row r="108" spans="1:6" ht="30" x14ac:dyDescent="0.25">
      <c r="A108" s="123" t="s">
        <v>607</v>
      </c>
      <c r="B108" s="124"/>
      <c r="C108" s="124"/>
      <c r="D108" s="124"/>
      <c r="E108" s="118"/>
      <c r="F108" s="118"/>
    </row>
    <row r="109" spans="1:6" ht="30" x14ac:dyDescent="0.25">
      <c r="A109" s="123" t="s">
        <v>608</v>
      </c>
      <c r="B109" s="124">
        <v>27968</v>
      </c>
      <c r="C109" s="124"/>
      <c r="D109" s="124">
        <v>0</v>
      </c>
      <c r="E109" s="118"/>
      <c r="F109" s="118"/>
    </row>
    <row r="110" spans="1:6" ht="30" x14ac:dyDescent="0.25">
      <c r="A110" s="123" t="s">
        <v>609</v>
      </c>
      <c r="B110" s="124"/>
      <c r="C110" s="124"/>
      <c r="D110" s="124"/>
      <c r="E110" s="118"/>
      <c r="F110" s="118"/>
    </row>
    <row r="111" spans="1:6" ht="30" x14ac:dyDescent="0.25">
      <c r="A111" s="123" t="s">
        <v>610</v>
      </c>
      <c r="B111" s="124"/>
      <c r="C111" s="124"/>
      <c r="D111" s="124"/>
      <c r="E111" s="118"/>
      <c r="F111" s="118"/>
    </row>
    <row r="112" spans="1:6" ht="30" x14ac:dyDescent="0.25">
      <c r="A112" s="123" t="s">
        <v>611</v>
      </c>
      <c r="B112" s="124"/>
      <c r="C112" s="124"/>
      <c r="D112" s="124"/>
      <c r="E112" s="118"/>
      <c r="F112" s="118"/>
    </row>
    <row r="113" spans="1:6" ht="30" x14ac:dyDescent="0.25">
      <c r="A113" s="123" t="s">
        <v>612</v>
      </c>
      <c r="B113" s="124">
        <v>544598</v>
      </c>
      <c r="C113" s="124"/>
      <c r="D113" s="124">
        <v>613235</v>
      </c>
      <c r="E113" s="118"/>
      <c r="F113" s="118"/>
    </row>
    <row r="114" spans="1:6" x14ac:dyDescent="0.25">
      <c r="A114" s="121" t="s">
        <v>471</v>
      </c>
      <c r="B114" s="125">
        <f>SUM(B105:B113)</f>
        <v>572566</v>
      </c>
      <c r="C114" s="125"/>
      <c r="D114" s="125">
        <f t="shared" ref="D114" si="6">SUM(D105:D113)</f>
        <v>613235</v>
      </c>
      <c r="E114" s="118"/>
      <c r="F114" s="118"/>
    </row>
    <row r="115" spans="1:6" x14ac:dyDescent="0.25">
      <c r="A115" s="123" t="s">
        <v>470</v>
      </c>
      <c r="B115" s="124">
        <v>685310</v>
      </c>
      <c r="C115" s="124"/>
      <c r="D115" s="124">
        <v>943257</v>
      </c>
      <c r="E115" s="118"/>
      <c r="F115" s="118"/>
    </row>
    <row r="116" spans="1:6" ht="30" x14ac:dyDescent="0.25">
      <c r="A116" s="123" t="s">
        <v>469</v>
      </c>
      <c r="B116" s="124"/>
      <c r="C116" s="124"/>
      <c r="D116" s="124"/>
      <c r="E116" s="118"/>
      <c r="F116" s="118"/>
    </row>
    <row r="117" spans="1:6" x14ac:dyDescent="0.25">
      <c r="A117" s="123" t="s">
        <v>468</v>
      </c>
      <c r="B117" s="124"/>
      <c r="C117" s="124"/>
      <c r="D117" s="124"/>
      <c r="E117" s="118"/>
      <c r="F117" s="118"/>
    </row>
    <row r="118" spans="1:6" x14ac:dyDescent="0.25">
      <c r="A118" s="123" t="s">
        <v>467</v>
      </c>
      <c r="B118" s="124"/>
      <c r="C118" s="124"/>
      <c r="D118" s="124"/>
      <c r="E118" s="118"/>
      <c r="F118" s="118"/>
    </row>
    <row r="119" spans="1:6" ht="30" x14ac:dyDescent="0.25">
      <c r="A119" s="123" t="s">
        <v>466</v>
      </c>
      <c r="B119" s="124"/>
      <c r="C119" s="124"/>
      <c r="D119" s="124"/>
      <c r="E119" s="118"/>
      <c r="F119" s="118"/>
    </row>
    <row r="120" spans="1:6" ht="30" x14ac:dyDescent="0.25">
      <c r="A120" s="123" t="s">
        <v>465</v>
      </c>
      <c r="B120" s="124"/>
      <c r="C120" s="124"/>
      <c r="D120" s="124"/>
      <c r="E120" s="118"/>
      <c r="F120" s="118"/>
    </row>
    <row r="121" spans="1:6" ht="30" x14ac:dyDescent="0.25">
      <c r="A121" s="123" t="s">
        <v>464</v>
      </c>
      <c r="B121" s="124"/>
      <c r="C121" s="124"/>
      <c r="D121" s="124"/>
      <c r="E121" s="118"/>
      <c r="F121" s="118"/>
    </row>
    <row r="122" spans="1:6" x14ac:dyDescent="0.25">
      <c r="A122" s="121" t="s">
        <v>613</v>
      </c>
      <c r="B122" s="124">
        <v>685310</v>
      </c>
      <c r="C122" s="124"/>
      <c r="D122" s="124">
        <f t="shared" ref="D122" si="7">SUM(D115:D121)</f>
        <v>943257</v>
      </c>
      <c r="E122" s="118"/>
      <c r="F122" s="118"/>
    </row>
    <row r="123" spans="1:6" x14ac:dyDescent="0.25">
      <c r="A123" s="121" t="s">
        <v>463</v>
      </c>
      <c r="B123" s="125">
        <f>SUM(B122,B114,B104)</f>
        <v>1257876</v>
      </c>
      <c r="C123" s="125"/>
      <c r="D123" s="125">
        <f t="shared" ref="D123" si="8">SUM(D122,D114,D104)</f>
        <v>1556492</v>
      </c>
      <c r="E123" s="118"/>
      <c r="F123" s="118"/>
    </row>
    <row r="124" spans="1:6" x14ac:dyDescent="0.25">
      <c r="A124" s="121" t="s">
        <v>462</v>
      </c>
      <c r="B124" s="125"/>
      <c r="C124" s="125"/>
      <c r="D124" s="125"/>
      <c r="E124" s="118"/>
      <c r="F124" s="118"/>
    </row>
    <row r="125" spans="1:6" ht="25.5" x14ac:dyDescent="0.25">
      <c r="A125" s="121" t="s">
        <v>461</v>
      </c>
      <c r="B125" s="125"/>
      <c r="C125" s="125"/>
      <c r="D125" s="125"/>
      <c r="E125" s="118"/>
      <c r="F125" s="118"/>
    </row>
    <row r="126" spans="1:6" x14ac:dyDescent="0.25">
      <c r="A126" s="123" t="s">
        <v>460</v>
      </c>
      <c r="B126" s="124"/>
      <c r="C126" s="124"/>
      <c r="D126" s="124"/>
      <c r="E126" s="118"/>
      <c r="F126" s="118"/>
    </row>
    <row r="127" spans="1:6" x14ac:dyDescent="0.25">
      <c r="A127" s="123" t="s">
        <v>459</v>
      </c>
      <c r="B127" s="124">
        <v>821440</v>
      </c>
      <c r="C127" s="124"/>
      <c r="D127" s="124">
        <v>860502</v>
      </c>
      <c r="E127" s="118"/>
      <c r="F127" s="118"/>
    </row>
    <row r="128" spans="1:6" x14ac:dyDescent="0.25">
      <c r="A128" s="123" t="s">
        <v>458</v>
      </c>
      <c r="B128" s="124"/>
      <c r="C128" s="124"/>
      <c r="D128" s="124"/>
      <c r="E128" s="118"/>
      <c r="F128" s="118"/>
    </row>
    <row r="129" spans="1:6" x14ac:dyDescent="0.25">
      <c r="A129" s="121" t="s">
        <v>614</v>
      </c>
      <c r="B129" s="125">
        <v>821440</v>
      </c>
      <c r="C129" s="125"/>
      <c r="D129" s="125">
        <f>SUM(D126:D128)</f>
        <v>860502</v>
      </c>
      <c r="E129" s="118"/>
      <c r="F129" s="118"/>
    </row>
    <row r="130" spans="1:6" x14ac:dyDescent="0.25">
      <c r="A130" s="126" t="s">
        <v>615</v>
      </c>
      <c r="B130" s="127">
        <f>SUM(B129,B125,B124,B123,B94)</f>
        <v>373324005</v>
      </c>
      <c r="C130" s="127"/>
      <c r="D130" s="127">
        <f t="shared" ref="D130" si="9">SUM(D129,D125,D124,D123,D94)</f>
        <v>359312094</v>
      </c>
      <c r="E130" s="118"/>
      <c r="F130" s="118"/>
    </row>
    <row r="131" spans="1:6" x14ac:dyDescent="0.25">
      <c r="A131" s="118"/>
      <c r="B131" s="118"/>
      <c r="C131" s="118"/>
      <c r="D131" s="118"/>
      <c r="E131" s="118"/>
      <c r="F131" s="118"/>
    </row>
    <row r="132" spans="1:6" x14ac:dyDescent="0.25">
      <c r="A132" s="118"/>
      <c r="B132" s="118"/>
      <c r="C132" s="118"/>
      <c r="D132" s="118"/>
      <c r="E132" s="118"/>
      <c r="F132" s="118"/>
    </row>
    <row r="133" spans="1:6" x14ac:dyDescent="0.25">
      <c r="A133" s="118"/>
      <c r="B133" s="118"/>
      <c r="C133" s="118"/>
      <c r="D133" s="118"/>
      <c r="E133" s="118"/>
      <c r="F133" s="118"/>
    </row>
    <row r="134" spans="1:6" x14ac:dyDescent="0.25">
      <c r="A134" s="118"/>
      <c r="B134" s="118"/>
      <c r="C134" s="118"/>
      <c r="D134" s="118"/>
      <c r="E134" s="118"/>
      <c r="F134" s="118"/>
    </row>
    <row r="135" spans="1:6" x14ac:dyDescent="0.25">
      <c r="A135" s="118"/>
      <c r="B135" s="118"/>
      <c r="C135" s="118"/>
      <c r="D135" s="118"/>
      <c r="E135" s="118"/>
      <c r="F135" s="118"/>
    </row>
    <row r="136" spans="1:6" x14ac:dyDescent="0.25">
      <c r="A136" s="118"/>
      <c r="B136" s="118"/>
      <c r="C136" s="118"/>
      <c r="D136" s="118"/>
      <c r="E136" s="118"/>
      <c r="F136" s="118"/>
    </row>
    <row r="137" spans="1:6" x14ac:dyDescent="0.25">
      <c r="A137" s="118"/>
      <c r="B137" s="118"/>
      <c r="C137" s="118"/>
      <c r="D137" s="118"/>
      <c r="E137" s="118"/>
      <c r="F137" s="118"/>
    </row>
    <row r="138" spans="1:6" x14ac:dyDescent="0.25">
      <c r="A138" s="118"/>
      <c r="B138" s="118"/>
      <c r="C138" s="118"/>
      <c r="D138" s="118"/>
      <c r="E138" s="118"/>
      <c r="F138" s="118"/>
    </row>
  </sheetData>
  <mergeCells count="2">
    <mergeCell ref="A4:D4"/>
    <mergeCell ref="A5:D5"/>
  </mergeCells>
  <pageMargins left="0.70866141732283472" right="0.70866141732283472" top="0.74803149606299213" bottom="0.74803149606299213" header="0.31496062992125984" footer="0.31496062992125984"/>
  <pageSetup paperSize="9" scale="56" fitToHeight="2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workbookViewId="0">
      <selection activeCell="H6" sqref="H6"/>
    </sheetView>
  </sheetViews>
  <sheetFormatPr defaultRowHeight="12.75" x14ac:dyDescent="0.2"/>
  <cols>
    <col min="1" max="1" width="21.140625" customWidth="1"/>
    <col min="3" max="3" width="18.42578125" customWidth="1"/>
  </cols>
  <sheetData>
    <row r="2" spans="1:7" x14ac:dyDescent="0.2">
      <c r="C2" s="18" t="s">
        <v>644</v>
      </c>
    </row>
    <row r="4" spans="1:7" x14ac:dyDescent="0.2">
      <c r="A4" s="18" t="s">
        <v>675</v>
      </c>
    </row>
    <row r="6" spans="1:7" ht="37.5" customHeight="1" x14ac:dyDescent="0.25">
      <c r="A6" s="177" t="s">
        <v>661</v>
      </c>
      <c r="B6" s="184"/>
      <c r="C6" s="184"/>
    </row>
    <row r="7" spans="1:7" ht="39.75" customHeight="1" x14ac:dyDescent="0.25">
      <c r="A7" s="186" t="s">
        <v>668</v>
      </c>
      <c r="B7" s="184"/>
      <c r="C7" s="184"/>
    </row>
    <row r="8" spans="1:7" ht="20.100000000000001" customHeight="1" x14ac:dyDescent="0.25">
      <c r="A8" s="44"/>
    </row>
    <row r="9" spans="1:7" ht="20.100000000000001" customHeight="1" x14ac:dyDescent="0.25">
      <c r="A9" s="44"/>
    </row>
    <row r="10" spans="1:7" ht="20.100000000000001" customHeight="1" thickBot="1" x14ac:dyDescent="0.25"/>
    <row r="11" spans="1:7" ht="26.25" customHeight="1" thickBot="1" x14ac:dyDescent="0.25">
      <c r="A11" s="83" t="s">
        <v>30</v>
      </c>
      <c r="B11" s="84" t="s">
        <v>31</v>
      </c>
      <c r="C11" s="100" t="s">
        <v>443</v>
      </c>
      <c r="D11" s="220" t="s">
        <v>447</v>
      </c>
      <c r="E11" s="221"/>
      <c r="F11" s="222" t="s">
        <v>669</v>
      </c>
      <c r="G11" s="223"/>
    </row>
    <row r="12" spans="1:7" ht="20.100000000000001" customHeight="1" x14ac:dyDescent="0.2">
      <c r="A12" s="4"/>
      <c r="B12" s="5"/>
      <c r="C12" s="39"/>
      <c r="D12" s="38"/>
      <c r="E12" s="33"/>
      <c r="F12" s="38"/>
      <c r="G12" s="33"/>
    </row>
    <row r="13" spans="1:7" ht="20.100000000000001" customHeight="1" x14ac:dyDescent="0.2">
      <c r="A13" s="5"/>
      <c r="B13" s="5"/>
      <c r="C13" s="39"/>
      <c r="D13" s="39"/>
      <c r="E13" s="35"/>
      <c r="F13" s="39"/>
      <c r="G13" s="35"/>
    </row>
    <row r="14" spans="1:7" ht="25.5" customHeight="1" x14ac:dyDescent="0.2">
      <c r="A14" s="87" t="s">
        <v>432</v>
      </c>
      <c r="B14" s="85" t="s">
        <v>166</v>
      </c>
      <c r="C14" s="169">
        <v>2663849</v>
      </c>
      <c r="D14" s="224">
        <v>2004439</v>
      </c>
      <c r="E14" s="192"/>
      <c r="F14" s="39"/>
      <c r="G14" s="35"/>
    </row>
    <row r="15" spans="1:7" ht="20.100000000000001" customHeight="1" x14ac:dyDescent="0.2">
      <c r="A15" s="87"/>
      <c r="B15" s="85"/>
      <c r="C15" s="170"/>
      <c r="D15" s="170"/>
      <c r="E15" s="171"/>
      <c r="F15" s="39"/>
      <c r="G15" s="35"/>
    </row>
    <row r="16" spans="1:7" ht="20.100000000000001" customHeight="1" thickBot="1" x14ac:dyDescent="0.25">
      <c r="A16" s="88" t="s">
        <v>433</v>
      </c>
      <c r="B16" s="86" t="s">
        <v>166</v>
      </c>
      <c r="C16" s="172"/>
      <c r="D16" s="173"/>
      <c r="E16" s="174"/>
      <c r="F16" s="40"/>
      <c r="G16" s="37"/>
    </row>
    <row r="17" spans="1:7" ht="20.100000000000001" customHeight="1" thickBot="1" x14ac:dyDescent="0.25">
      <c r="A17" s="43" t="s">
        <v>35</v>
      </c>
      <c r="B17" s="2"/>
      <c r="C17" s="137">
        <f>SUM(C12:C16)</f>
        <v>2663849</v>
      </c>
      <c r="D17" s="218">
        <f>SUM(D14:D16)</f>
        <v>2004439</v>
      </c>
      <c r="E17" s="219"/>
      <c r="F17" s="168"/>
      <c r="G17" s="30"/>
    </row>
    <row r="18" spans="1:7" ht="20.100000000000001" customHeight="1" x14ac:dyDescent="0.2"/>
    <row r="19" spans="1:7" ht="20.100000000000001" customHeight="1" x14ac:dyDescent="0.2"/>
  </sheetData>
  <mergeCells count="6">
    <mergeCell ref="D17:E17"/>
    <mergeCell ref="A6:C6"/>
    <mergeCell ref="A7:C7"/>
    <mergeCell ref="D11:E11"/>
    <mergeCell ref="F11:G11"/>
    <mergeCell ref="D14:E1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Munka5</vt:lpstr>
      <vt:lpstr>Munka7</vt:lpstr>
      <vt:lpstr>Munka8</vt:lpstr>
      <vt:lpstr>Munka10</vt:lpstr>
      <vt:lpstr>pénzmaradvány kimutatás</vt:lpstr>
      <vt:lpstr>eredménykimutatás önkorm</vt:lpstr>
      <vt:lpstr>vagyonmérleg önkorm</vt:lpstr>
      <vt:lpstr>Munka9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2017-05-24T09:54:58Z</cp:lastPrinted>
  <dcterms:created xsi:type="dcterms:W3CDTF">2004-08-25T07:05:16Z</dcterms:created>
  <dcterms:modified xsi:type="dcterms:W3CDTF">2017-05-24T09:55:53Z</dcterms:modified>
</cp:coreProperties>
</file>