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öltségvetések\2019 II\Gétye\"/>
    </mc:Choice>
  </mc:AlternateContent>
  <xr:revisionPtr revIDLastSave="0" documentId="13_ncr:1_{571EFC86-690C-4A7C-8492-6CD5447157F9}" xr6:coauthVersionLast="40" xr6:coauthVersionMax="40" xr10:uidLastSave="{00000000-0000-0000-0000-000000000000}"/>
  <bookViews>
    <workbookView xWindow="-120" yWindow="-120" windowWidth="29040" windowHeight="15840" firstSheet="2" activeTab="9" xr2:uid="{00000000-000D-0000-FFFF-FFFF00000000}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  <sheet name="hitelek" sheetId="28" r:id="rId8"/>
    <sheet name="helyi adók" sheetId="32" r:id="rId9"/>
    <sheet name="EI FELHASZN TERV" sheetId="20" r:id="rId10"/>
    <sheet name="TÖBB ÉVES" sheetId="21" r:id="rId11"/>
    <sheet name="KÖZVETETT" sheetId="22" r:id="rId12"/>
    <sheet name="GÖRDÜLŐ" sheetId="23" r:id="rId13"/>
  </sheets>
  <definedNames>
    <definedName name="_pr232" localSheetId="12">GÖRDÜLŐ!#REF!</definedName>
    <definedName name="_pr232" localSheetId="11">KÖZVETETT!$A$11</definedName>
    <definedName name="_pr232" localSheetId="2">'MÉRLEG (2)'!$A$17</definedName>
    <definedName name="_pr232" localSheetId="10">'TÖBB ÉVES'!$A$17</definedName>
    <definedName name="_pr233" localSheetId="12">GÖRDÜLŐ!#REF!</definedName>
    <definedName name="_pr233" localSheetId="11">KÖZVETETT!$A$16</definedName>
    <definedName name="_pr233" localSheetId="2">'MÉRLEG (2)'!$A$18</definedName>
    <definedName name="_pr233" localSheetId="10">'TÖBB ÉVES'!$A$18</definedName>
    <definedName name="_pr234" localSheetId="12">GÖRDÜLŐ!#REF!</definedName>
    <definedName name="_pr234" localSheetId="11">KÖZVETETT!$A$24</definedName>
    <definedName name="_pr234" localSheetId="2">'MÉRLEG (2)'!$A$19</definedName>
    <definedName name="_pr234" localSheetId="10">'TÖBB ÉVES'!$A$19</definedName>
    <definedName name="_pr235" localSheetId="12">GÖRDÜLŐ!#REF!</definedName>
    <definedName name="_pr235" localSheetId="11">KÖZVETETT!$A$29</definedName>
    <definedName name="_pr235" localSheetId="2">'MÉRLEG (2)'!$A$20</definedName>
    <definedName name="_pr235" localSheetId="10">'TÖBB ÉVES'!$A$20</definedName>
    <definedName name="_pr236" localSheetId="12">GÖRDÜLŐ!#REF!</definedName>
    <definedName name="_pr236" localSheetId="11">KÖZVETETT!$A$34</definedName>
    <definedName name="_pr236" localSheetId="2">'MÉRLEG (2)'!$A$21</definedName>
    <definedName name="_pr236" localSheetId="10">'TÖBB ÉVES'!$A$21</definedName>
    <definedName name="_pr312" localSheetId="12">GÖRDÜLŐ!#REF!</definedName>
    <definedName name="_pr312" localSheetId="11">KÖZVETETT!#REF!</definedName>
    <definedName name="_pr312" localSheetId="2">'MÉRLEG (2)'!$A$8</definedName>
    <definedName name="_pr312" localSheetId="10">'TÖBB ÉVES'!$A$8</definedName>
    <definedName name="_pr313" localSheetId="12">GÖRDÜLŐ!#REF!</definedName>
    <definedName name="_pr313" localSheetId="11">KÖZVETETT!#REF!</definedName>
    <definedName name="_pr313" localSheetId="2">'MÉRLEG (2)'!$A$9</definedName>
    <definedName name="_pr313" localSheetId="10">'TÖBB ÉVES'!$A$3</definedName>
    <definedName name="_pr314" localSheetId="12">GÖRDÜLŐ!#REF!</definedName>
    <definedName name="_pr314" localSheetId="11">KÖZVETETT!$A$3</definedName>
    <definedName name="_pr314" localSheetId="2">'MÉRLEG (2)'!$A$10</definedName>
    <definedName name="_pr314" localSheetId="10">'TÖBB ÉVES'!$A$10</definedName>
    <definedName name="_pr315" localSheetId="12">GÖRDÜLŐ!$A$3</definedName>
    <definedName name="_pr315" localSheetId="11">KÖZVETETT!#REF!</definedName>
    <definedName name="_pr315" localSheetId="2">'MÉRLEG (2)'!$A$11</definedName>
    <definedName name="_pr315" localSheetId="10">'TÖBB ÉVES'!$A$11</definedName>
    <definedName name="_pr347" localSheetId="12">GÖRDÜLŐ!$A$6</definedName>
    <definedName name="_pr348" localSheetId="12">GÖRDÜLŐ!$A$7</definedName>
    <definedName name="_pr349" localSheetId="12">GÖRDÜLŐ!$A$8</definedName>
    <definedName name="foot_4_place" localSheetId="6">'stabilitási 2'!$A$18</definedName>
    <definedName name="foot_5_place" localSheetId="6">'stabilitási 2'!#REF!</definedName>
    <definedName name="foot_53_place" localSheetId="6">'stabilitási 2'!$A$63</definedName>
    <definedName name="_xlnm.Print_Area" localSheetId="4">'beruházások felújítások'!$A$1:$H$53</definedName>
    <definedName name="_xlnm.Print_Area" localSheetId="0">bevételek!$A$1:$F$96</definedName>
    <definedName name="_xlnm.Print_Area" localSheetId="9">'EI FELHASZN TERV'!$A$1:$O$216</definedName>
    <definedName name="_xlnm.Print_Area" localSheetId="12">GÖRDÜLŐ!$A$1:$J$43,GÖRDÜLŐ!$A$46:$F$54</definedName>
    <definedName name="_xlnm.Print_Area" localSheetId="7">hitelek!$A$1:$D$70</definedName>
    <definedName name="_xlnm.Print_Area" localSheetId="1">'kiadások működés felhalmozás'!$A$1:$F$123</definedName>
    <definedName name="_xlnm.Print_Area" localSheetId="11">KÖZVETETT!$A$1:$E$35</definedName>
    <definedName name="_xlnm.Print_Area" localSheetId="3">létszám!$A$1:$C$33</definedName>
    <definedName name="_xlnm.Print_Area" localSheetId="2">'MÉRLEG (2)'!$A$1:$E$154</definedName>
    <definedName name="_xlnm.Print_Area" localSheetId="5">'stabilitási 1'!$A$1:$J$49</definedName>
    <definedName name="_xlnm.Print_Area" localSheetId="6">'stabilitási 2'!$A$1:$H$38</definedName>
    <definedName name="_xlnm.Print_Area" localSheetId="10">'TÖBB ÉVES'!$A$1:$I$32</definedName>
  </definedNames>
  <calcPr calcId="181029"/>
</workbook>
</file>

<file path=xl/calcChain.xml><?xml version="1.0" encoding="utf-8"?>
<calcChain xmlns="http://schemas.openxmlformats.org/spreadsheetml/2006/main">
  <c r="C23" i="2" l="1"/>
  <c r="C51" i="20" l="1"/>
  <c r="C60" i="20"/>
  <c r="C74" i="20"/>
  <c r="C32" i="32"/>
  <c r="C17" i="32"/>
  <c r="E5" i="11"/>
  <c r="D111" i="25" l="1"/>
  <c r="D107" i="25"/>
  <c r="D96" i="25"/>
  <c r="D89" i="25"/>
  <c r="C152" i="25"/>
  <c r="C128" i="25"/>
  <c r="C124" i="25"/>
  <c r="C118" i="25"/>
  <c r="C129" i="25" s="1"/>
  <c r="C111" i="25"/>
  <c r="C107" i="25"/>
  <c r="C96" i="25"/>
  <c r="C89" i="25"/>
  <c r="C112" i="25" s="1"/>
  <c r="C80" i="25"/>
  <c r="C63" i="25"/>
  <c r="C62" i="25"/>
  <c r="C53" i="25"/>
  <c r="C48" i="25"/>
  <c r="C39" i="25"/>
  <c r="C25" i="25"/>
  <c r="C16" i="25"/>
  <c r="C9" i="25"/>
  <c r="C40" i="25" l="1"/>
  <c r="C64" i="25" s="1"/>
  <c r="C81" i="25" s="1"/>
  <c r="C130" i="25"/>
  <c r="C153" i="25" s="1"/>
  <c r="C97" i="2"/>
  <c r="O159" i="20" l="1"/>
  <c r="C18" i="32"/>
  <c r="E57" i="11" l="1"/>
  <c r="E58" i="11"/>
  <c r="E59" i="11"/>
  <c r="E61" i="11"/>
  <c r="E62" i="11"/>
  <c r="E63" i="11"/>
  <c r="E64" i="11"/>
  <c r="E66" i="11"/>
  <c r="E67" i="11"/>
  <c r="E68" i="11"/>
  <c r="E69" i="11"/>
  <c r="E71" i="11"/>
  <c r="E72" i="11"/>
  <c r="E74" i="11"/>
  <c r="E77" i="11"/>
  <c r="E78" i="11"/>
  <c r="E79" i="11"/>
  <c r="E80" i="11"/>
  <c r="E82" i="11"/>
  <c r="E83" i="11"/>
  <c r="E84" i="11"/>
  <c r="E85" i="11"/>
  <c r="E86" i="11"/>
  <c r="E87" i="11"/>
  <c r="E88" i="11"/>
  <c r="E89" i="11"/>
  <c r="E90" i="11"/>
  <c r="E91" i="11"/>
  <c r="E56" i="11"/>
  <c r="C75" i="11"/>
  <c r="F54" i="23" l="1"/>
  <c r="E54" i="23"/>
  <c r="D54" i="23"/>
  <c r="D36" i="14"/>
  <c r="E36" i="14"/>
  <c r="F36" i="14"/>
  <c r="F22" i="2"/>
  <c r="D24" i="22"/>
  <c r="D162" i="20"/>
  <c r="E162" i="20"/>
  <c r="F162" i="20"/>
  <c r="G162" i="20"/>
  <c r="H162" i="20"/>
  <c r="I162" i="20"/>
  <c r="J162" i="20"/>
  <c r="K162" i="20"/>
  <c r="L162" i="20"/>
  <c r="M162" i="20"/>
  <c r="N162" i="20"/>
  <c r="C162" i="20"/>
  <c r="O155" i="20"/>
  <c r="D149" i="20"/>
  <c r="E149" i="20"/>
  <c r="F149" i="20"/>
  <c r="G149" i="20"/>
  <c r="G151" i="20" s="1"/>
  <c r="H149" i="20"/>
  <c r="I149" i="20"/>
  <c r="J149" i="20"/>
  <c r="J151" i="20" s="1"/>
  <c r="K149" i="20"/>
  <c r="L149" i="20"/>
  <c r="M149" i="20"/>
  <c r="N149" i="20"/>
  <c r="C149" i="20"/>
  <c r="D140" i="20"/>
  <c r="E140" i="20"/>
  <c r="F140" i="20"/>
  <c r="G140" i="20"/>
  <c r="H140" i="20"/>
  <c r="I140" i="20"/>
  <c r="J140" i="20"/>
  <c r="K140" i="20"/>
  <c r="L140" i="20"/>
  <c r="M140" i="20"/>
  <c r="N140" i="20"/>
  <c r="C140" i="20"/>
  <c r="D44" i="20"/>
  <c r="E44" i="20"/>
  <c r="F44" i="20"/>
  <c r="G44" i="20"/>
  <c r="H44" i="20"/>
  <c r="I44" i="20"/>
  <c r="J44" i="20"/>
  <c r="K44" i="20"/>
  <c r="L44" i="20"/>
  <c r="M44" i="20"/>
  <c r="N44" i="20"/>
  <c r="C44" i="20"/>
  <c r="N41" i="20"/>
  <c r="D41" i="20"/>
  <c r="E41" i="20"/>
  <c r="F41" i="20"/>
  <c r="G41" i="20"/>
  <c r="H41" i="20"/>
  <c r="I41" i="20"/>
  <c r="J41" i="20"/>
  <c r="K41" i="20"/>
  <c r="L41" i="20"/>
  <c r="M41" i="20"/>
  <c r="C41" i="20"/>
  <c r="E36" i="11"/>
  <c r="D128" i="25"/>
  <c r="D124" i="25"/>
  <c r="D118" i="25"/>
  <c r="C73" i="2"/>
  <c r="C59" i="2"/>
  <c r="C49" i="2"/>
  <c r="C43" i="2"/>
  <c r="C40" i="2"/>
  <c r="C32" i="2"/>
  <c r="C29" i="2"/>
  <c r="D27" i="3"/>
  <c r="E27" i="3"/>
  <c r="C27" i="3"/>
  <c r="C49" i="3"/>
  <c r="D36" i="3"/>
  <c r="E36" i="3"/>
  <c r="C36" i="3"/>
  <c r="C24" i="3"/>
  <c r="C12" i="3"/>
  <c r="C8" i="32"/>
  <c r="C81" i="3"/>
  <c r="C64" i="3"/>
  <c r="C60" i="3"/>
  <c r="C55" i="3"/>
  <c r="C54" i="23"/>
  <c r="O66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C36" i="14"/>
  <c r="D60" i="11"/>
  <c r="D65" i="11"/>
  <c r="D70" i="11"/>
  <c r="D75" i="11"/>
  <c r="E75" i="11" s="1"/>
  <c r="D81" i="11"/>
  <c r="D92" i="11" s="1"/>
  <c r="B26" i="8"/>
  <c r="C26" i="8" s="1"/>
  <c r="B22" i="8"/>
  <c r="B18" i="8"/>
  <c r="C18" i="8" s="1"/>
  <c r="B10" i="8"/>
  <c r="C10" i="8" s="1"/>
  <c r="C7" i="8"/>
  <c r="C8" i="8"/>
  <c r="C9" i="8"/>
  <c r="C11" i="8"/>
  <c r="C12" i="8"/>
  <c r="C13" i="8"/>
  <c r="C14" i="8"/>
  <c r="C15" i="8"/>
  <c r="C16" i="8"/>
  <c r="C17" i="8"/>
  <c r="C19" i="8"/>
  <c r="C20" i="8"/>
  <c r="C21" i="8"/>
  <c r="C23" i="8"/>
  <c r="C24" i="8"/>
  <c r="C25" i="8"/>
  <c r="C28" i="8"/>
  <c r="C29" i="8"/>
  <c r="C30" i="8"/>
  <c r="C31" i="8"/>
  <c r="C32" i="8"/>
  <c r="C6" i="8"/>
  <c r="I12" i="21"/>
  <c r="I13" i="21"/>
  <c r="I14" i="21"/>
  <c r="I15" i="21"/>
  <c r="I16" i="21"/>
  <c r="I17" i="21"/>
  <c r="I18" i="21"/>
  <c r="I19" i="21"/>
  <c r="I20" i="21"/>
  <c r="I22" i="21"/>
  <c r="I23" i="21"/>
  <c r="I24" i="21"/>
  <c r="I25" i="21"/>
  <c r="I27" i="21"/>
  <c r="I28" i="21"/>
  <c r="I29" i="21"/>
  <c r="I30" i="21"/>
  <c r="D26" i="21"/>
  <c r="E26" i="21"/>
  <c r="F26" i="21"/>
  <c r="G26" i="21"/>
  <c r="H26" i="21"/>
  <c r="C26" i="21"/>
  <c r="C21" i="21"/>
  <c r="D21" i="21"/>
  <c r="E21" i="21"/>
  <c r="I21" i="21" s="1"/>
  <c r="F21" i="21"/>
  <c r="G21" i="21"/>
  <c r="H21" i="21"/>
  <c r="C11" i="21"/>
  <c r="C31" i="21" s="1"/>
  <c r="D11" i="21"/>
  <c r="E11" i="21"/>
  <c r="F11" i="21"/>
  <c r="F31" i="21" s="1"/>
  <c r="G11" i="21"/>
  <c r="H11" i="21"/>
  <c r="D212" i="20"/>
  <c r="E212" i="20"/>
  <c r="F212" i="20"/>
  <c r="G212" i="20"/>
  <c r="H212" i="20"/>
  <c r="I212" i="20"/>
  <c r="J212" i="20"/>
  <c r="K212" i="20"/>
  <c r="L212" i="20"/>
  <c r="M212" i="20"/>
  <c r="N212" i="20"/>
  <c r="C212" i="20"/>
  <c r="D207" i="20"/>
  <c r="E207" i="20"/>
  <c r="F207" i="20"/>
  <c r="G207" i="20"/>
  <c r="H207" i="20"/>
  <c r="I207" i="20"/>
  <c r="J207" i="20"/>
  <c r="K207" i="20"/>
  <c r="L207" i="20"/>
  <c r="M207" i="20"/>
  <c r="N207" i="20"/>
  <c r="C207" i="20"/>
  <c r="D201" i="20"/>
  <c r="E201" i="20"/>
  <c r="F201" i="20"/>
  <c r="G201" i="20"/>
  <c r="H201" i="20"/>
  <c r="I201" i="20"/>
  <c r="J201" i="20"/>
  <c r="K201" i="20"/>
  <c r="L201" i="20"/>
  <c r="M201" i="20"/>
  <c r="N201" i="20"/>
  <c r="C201" i="20"/>
  <c r="D196" i="20"/>
  <c r="E196" i="20"/>
  <c r="F196" i="20"/>
  <c r="G196" i="20"/>
  <c r="H196" i="20"/>
  <c r="I196" i="20"/>
  <c r="J196" i="20"/>
  <c r="K196" i="20"/>
  <c r="L196" i="20"/>
  <c r="M196" i="20"/>
  <c r="N196" i="20"/>
  <c r="C196" i="20"/>
  <c r="D191" i="20"/>
  <c r="E191" i="20"/>
  <c r="F191" i="20"/>
  <c r="F214" i="20" s="1"/>
  <c r="G191" i="20"/>
  <c r="G214" i="20" s="1"/>
  <c r="H191" i="20"/>
  <c r="H214" i="20" s="1"/>
  <c r="I191" i="20"/>
  <c r="J191" i="20"/>
  <c r="J214" i="20" s="1"/>
  <c r="K191" i="20"/>
  <c r="K214" i="20" s="1"/>
  <c r="L191" i="20"/>
  <c r="L214" i="20" s="1"/>
  <c r="M191" i="20"/>
  <c r="N191" i="20"/>
  <c r="N214" i="20" s="1"/>
  <c r="C191" i="20"/>
  <c r="C214" i="20" s="1"/>
  <c r="E184" i="20"/>
  <c r="N184" i="20"/>
  <c r="D183" i="20"/>
  <c r="E183" i="20"/>
  <c r="F183" i="20"/>
  <c r="G183" i="20"/>
  <c r="H183" i="20"/>
  <c r="I183" i="20"/>
  <c r="J183" i="20"/>
  <c r="K183" i="20"/>
  <c r="L183" i="20"/>
  <c r="M183" i="20"/>
  <c r="N183" i="20"/>
  <c r="C183" i="20"/>
  <c r="D179" i="20"/>
  <c r="E179" i="20"/>
  <c r="F179" i="20"/>
  <c r="G179" i="20"/>
  <c r="H179" i="20"/>
  <c r="I179" i="20"/>
  <c r="J179" i="20"/>
  <c r="K179" i="20"/>
  <c r="L179" i="20"/>
  <c r="M179" i="20"/>
  <c r="N179" i="20"/>
  <c r="C179" i="20"/>
  <c r="D173" i="20"/>
  <c r="E173" i="20"/>
  <c r="F173" i="20"/>
  <c r="G173" i="20"/>
  <c r="H173" i="20"/>
  <c r="I173" i="20"/>
  <c r="J173" i="20"/>
  <c r="K173" i="20"/>
  <c r="L173" i="20"/>
  <c r="M173" i="20"/>
  <c r="N173" i="20"/>
  <c r="C173" i="20"/>
  <c r="D166" i="20"/>
  <c r="E166" i="20"/>
  <c r="F166" i="20"/>
  <c r="G166" i="20"/>
  <c r="H166" i="20"/>
  <c r="I166" i="20"/>
  <c r="J166" i="20"/>
  <c r="K166" i="20"/>
  <c r="L166" i="20"/>
  <c r="M166" i="20"/>
  <c r="N166" i="20"/>
  <c r="C166" i="20"/>
  <c r="O166" i="20" s="1"/>
  <c r="D131" i="20"/>
  <c r="D137" i="20" s="1"/>
  <c r="E131" i="20"/>
  <c r="E137" i="20" s="1"/>
  <c r="F131" i="20"/>
  <c r="F137" i="20" s="1"/>
  <c r="G131" i="20"/>
  <c r="G137" i="20" s="1"/>
  <c r="H131" i="20"/>
  <c r="H137" i="20" s="1"/>
  <c r="I131" i="20"/>
  <c r="I137" i="20" s="1"/>
  <c r="J131" i="20"/>
  <c r="J137" i="20" s="1"/>
  <c r="K131" i="20"/>
  <c r="K137" i="20" s="1"/>
  <c r="L131" i="20"/>
  <c r="L137" i="20" s="1"/>
  <c r="M131" i="20"/>
  <c r="M137" i="20" s="1"/>
  <c r="N131" i="20"/>
  <c r="N137" i="20" s="1"/>
  <c r="C131" i="20"/>
  <c r="C137" i="20" s="1"/>
  <c r="D120" i="20"/>
  <c r="O120" i="20" s="1"/>
  <c r="E120" i="20"/>
  <c r="F120" i="20"/>
  <c r="G120" i="20"/>
  <c r="H120" i="20"/>
  <c r="I120" i="20"/>
  <c r="J120" i="20"/>
  <c r="K120" i="20"/>
  <c r="L120" i="20"/>
  <c r="M120" i="20"/>
  <c r="N120" i="20"/>
  <c r="C120" i="20"/>
  <c r="D115" i="20"/>
  <c r="O115" i="20" s="1"/>
  <c r="E115" i="20"/>
  <c r="F115" i="20"/>
  <c r="G115" i="20"/>
  <c r="H115" i="20"/>
  <c r="I115" i="20"/>
  <c r="J115" i="20"/>
  <c r="K115" i="20"/>
  <c r="L115" i="20"/>
  <c r="M115" i="20"/>
  <c r="N115" i="20"/>
  <c r="C115" i="20"/>
  <c r="D111" i="20"/>
  <c r="E111" i="20"/>
  <c r="F111" i="20"/>
  <c r="G111" i="20"/>
  <c r="H111" i="20"/>
  <c r="I111" i="20"/>
  <c r="J111" i="20"/>
  <c r="K111" i="20"/>
  <c r="L111" i="20"/>
  <c r="M111" i="20"/>
  <c r="N111" i="20"/>
  <c r="C111" i="20"/>
  <c r="D108" i="20"/>
  <c r="E108" i="20"/>
  <c r="F108" i="20"/>
  <c r="G108" i="20"/>
  <c r="H108" i="20"/>
  <c r="I108" i="20"/>
  <c r="J108" i="20"/>
  <c r="K108" i="20"/>
  <c r="L108" i="20"/>
  <c r="M108" i="20"/>
  <c r="N108" i="20"/>
  <c r="C108" i="20"/>
  <c r="D103" i="20"/>
  <c r="D122" i="20" s="1"/>
  <c r="E103" i="20"/>
  <c r="F103" i="20"/>
  <c r="F122" i="20" s="1"/>
  <c r="G103" i="20"/>
  <c r="H103" i="20"/>
  <c r="I103" i="20"/>
  <c r="I122" i="20" s="1"/>
  <c r="J103" i="20"/>
  <c r="J122" i="20" s="1"/>
  <c r="K103" i="20"/>
  <c r="K122" i="20" s="1"/>
  <c r="L103" i="20"/>
  <c r="L122" i="20" s="1"/>
  <c r="M103" i="20"/>
  <c r="M122" i="20" s="1"/>
  <c r="N103" i="20"/>
  <c r="N122" i="20" s="1"/>
  <c r="C103" i="20"/>
  <c r="D97" i="20"/>
  <c r="E97" i="20"/>
  <c r="F97" i="20"/>
  <c r="G97" i="20"/>
  <c r="H97" i="20"/>
  <c r="I97" i="20"/>
  <c r="J97" i="20"/>
  <c r="K97" i="20"/>
  <c r="L97" i="20"/>
  <c r="M97" i="20"/>
  <c r="N97" i="20"/>
  <c r="C97" i="20"/>
  <c r="D88" i="20"/>
  <c r="E88" i="20"/>
  <c r="F88" i="20"/>
  <c r="G88" i="20"/>
  <c r="H88" i="20"/>
  <c r="I88" i="20"/>
  <c r="J88" i="20"/>
  <c r="K88" i="20"/>
  <c r="L88" i="20"/>
  <c r="M88" i="20"/>
  <c r="N88" i="20"/>
  <c r="C88" i="20"/>
  <c r="D83" i="20"/>
  <c r="D98" i="20" s="1"/>
  <c r="E83" i="20"/>
  <c r="E98" i="20"/>
  <c r="F83" i="20"/>
  <c r="G83" i="20"/>
  <c r="H83" i="20"/>
  <c r="I83" i="20"/>
  <c r="I98" i="20" s="1"/>
  <c r="J83" i="20"/>
  <c r="J98" i="20" s="1"/>
  <c r="K83" i="20"/>
  <c r="L83" i="20"/>
  <c r="M83" i="20"/>
  <c r="M98" i="20" s="1"/>
  <c r="N83" i="20"/>
  <c r="C83" i="20"/>
  <c r="D74" i="20"/>
  <c r="E74" i="20"/>
  <c r="F74" i="20"/>
  <c r="G74" i="20"/>
  <c r="H74" i="20"/>
  <c r="I74" i="20"/>
  <c r="J74" i="20"/>
  <c r="K74" i="20"/>
  <c r="L74" i="20"/>
  <c r="M74" i="20"/>
  <c r="N74" i="20"/>
  <c r="D60" i="20"/>
  <c r="E60" i="20"/>
  <c r="F60" i="20"/>
  <c r="G60" i="20"/>
  <c r="H60" i="20"/>
  <c r="I60" i="20"/>
  <c r="J60" i="20"/>
  <c r="K60" i="20"/>
  <c r="L60" i="20"/>
  <c r="M60" i="20"/>
  <c r="N60" i="20"/>
  <c r="D50" i="20"/>
  <c r="E50" i="20"/>
  <c r="F50" i="20"/>
  <c r="G50" i="20"/>
  <c r="H50" i="20"/>
  <c r="I50" i="20"/>
  <c r="J50" i="20"/>
  <c r="K50" i="20"/>
  <c r="L50" i="20"/>
  <c r="M50" i="20"/>
  <c r="N50" i="20"/>
  <c r="C50" i="20"/>
  <c r="D33" i="20"/>
  <c r="E33" i="20"/>
  <c r="F33" i="20"/>
  <c r="G33" i="20"/>
  <c r="H33" i="20"/>
  <c r="I33" i="20"/>
  <c r="J33" i="20"/>
  <c r="K33" i="20"/>
  <c r="L33" i="20"/>
  <c r="M33" i="20"/>
  <c r="N33" i="20"/>
  <c r="C33" i="20"/>
  <c r="D30" i="20"/>
  <c r="E30" i="20"/>
  <c r="F30" i="20"/>
  <c r="G30" i="20"/>
  <c r="H30" i="20"/>
  <c r="I30" i="20"/>
  <c r="J30" i="20"/>
  <c r="K30" i="20"/>
  <c r="L30" i="20"/>
  <c r="M30" i="20"/>
  <c r="N30" i="20"/>
  <c r="C30" i="20"/>
  <c r="D20" i="20"/>
  <c r="E20" i="20"/>
  <c r="F20" i="20"/>
  <c r="G20" i="20"/>
  <c r="H20" i="20"/>
  <c r="I20" i="20"/>
  <c r="J20" i="20"/>
  <c r="K20" i="20"/>
  <c r="L20" i="20"/>
  <c r="M20" i="20"/>
  <c r="N20" i="20"/>
  <c r="C20" i="20"/>
  <c r="C25" i="20" s="1"/>
  <c r="O8" i="20"/>
  <c r="O9" i="20"/>
  <c r="O10" i="20"/>
  <c r="O11" i="20"/>
  <c r="O12" i="20"/>
  <c r="O13" i="20"/>
  <c r="O14" i="20"/>
  <c r="O15" i="20"/>
  <c r="O16" i="20"/>
  <c r="O17" i="20"/>
  <c r="O18" i="20"/>
  <c r="O19" i="20"/>
  <c r="O21" i="20"/>
  <c r="O22" i="20"/>
  <c r="O23" i="20"/>
  <c r="O26" i="20"/>
  <c r="O27" i="20"/>
  <c r="O28" i="20"/>
  <c r="O29" i="20"/>
  <c r="O31" i="20"/>
  <c r="O32" i="20"/>
  <c r="O34" i="20"/>
  <c r="O35" i="20"/>
  <c r="O36" i="20"/>
  <c r="O37" i="20"/>
  <c r="O38" i="20"/>
  <c r="O39" i="20"/>
  <c r="O40" i="20"/>
  <c r="O42" i="20"/>
  <c r="O43" i="20"/>
  <c r="O45" i="20"/>
  <c r="O46" i="20"/>
  <c r="O47" i="20"/>
  <c r="O48" i="20"/>
  <c r="O49" i="20"/>
  <c r="O52" i="20"/>
  <c r="O53" i="20"/>
  <c r="O54" i="20"/>
  <c r="O55" i="20"/>
  <c r="O56" i="20"/>
  <c r="O57" i="20"/>
  <c r="O58" i="20"/>
  <c r="O59" i="20"/>
  <c r="O61" i="20"/>
  <c r="O62" i="20"/>
  <c r="O63" i="20"/>
  <c r="O64" i="20"/>
  <c r="O65" i="20"/>
  <c r="O67" i="20"/>
  <c r="O68" i="20"/>
  <c r="O69" i="20"/>
  <c r="O70" i="20"/>
  <c r="O71" i="20"/>
  <c r="O72" i="20"/>
  <c r="O73" i="20"/>
  <c r="O76" i="20"/>
  <c r="O77" i="20"/>
  <c r="O78" i="20"/>
  <c r="O79" i="20"/>
  <c r="O80" i="20"/>
  <c r="O81" i="20"/>
  <c r="O82" i="20"/>
  <c r="O84" i="20"/>
  <c r="O85" i="20"/>
  <c r="O86" i="20"/>
  <c r="O87" i="20"/>
  <c r="O89" i="20"/>
  <c r="O90" i="20"/>
  <c r="O91" i="20"/>
  <c r="O92" i="20"/>
  <c r="O93" i="20"/>
  <c r="O94" i="20"/>
  <c r="O95" i="20"/>
  <c r="O96" i="20"/>
  <c r="O100" i="20"/>
  <c r="O101" i="20"/>
  <c r="O102" i="20"/>
  <c r="O104" i="20"/>
  <c r="O105" i="20"/>
  <c r="O106" i="20"/>
  <c r="O107" i="20"/>
  <c r="O109" i="20"/>
  <c r="O110" i="20"/>
  <c r="O112" i="20"/>
  <c r="O113" i="20"/>
  <c r="O114" i="20"/>
  <c r="O116" i="20"/>
  <c r="O117" i="20"/>
  <c r="O118" i="20"/>
  <c r="O119" i="20"/>
  <c r="O121" i="20"/>
  <c r="O125" i="20"/>
  <c r="O126" i="20"/>
  <c r="O127" i="20"/>
  <c r="O128" i="20"/>
  <c r="O129" i="20"/>
  <c r="O130" i="20"/>
  <c r="O132" i="20"/>
  <c r="O133" i="20"/>
  <c r="O134" i="20"/>
  <c r="O135" i="20"/>
  <c r="O136" i="20"/>
  <c r="O138" i="20"/>
  <c r="O139" i="20"/>
  <c r="O141" i="20"/>
  <c r="O142" i="20"/>
  <c r="O143" i="20"/>
  <c r="O144" i="20"/>
  <c r="O145" i="20"/>
  <c r="O146" i="20"/>
  <c r="O147" i="20"/>
  <c r="O148" i="20"/>
  <c r="O150" i="20"/>
  <c r="O152" i="20"/>
  <c r="O153" i="20"/>
  <c r="O154" i="20"/>
  <c r="O156" i="20"/>
  <c r="O157" i="20"/>
  <c r="O158" i="20"/>
  <c r="O160" i="20"/>
  <c r="O161" i="20"/>
  <c r="O163" i="20"/>
  <c r="O164" i="20"/>
  <c r="O165" i="20"/>
  <c r="O168" i="20"/>
  <c r="O169" i="20"/>
  <c r="O170" i="20"/>
  <c r="O171" i="20"/>
  <c r="O172" i="20"/>
  <c r="O174" i="20"/>
  <c r="O175" i="20"/>
  <c r="O176" i="20"/>
  <c r="O177" i="20"/>
  <c r="O178" i="20"/>
  <c r="O180" i="20"/>
  <c r="O181" i="20"/>
  <c r="O182" i="20"/>
  <c r="O186" i="20"/>
  <c r="O187" i="20"/>
  <c r="O188" i="20"/>
  <c r="O189" i="20"/>
  <c r="O190" i="20"/>
  <c r="O192" i="20"/>
  <c r="O193" i="20"/>
  <c r="O194" i="20"/>
  <c r="O195" i="20"/>
  <c r="O197" i="20"/>
  <c r="O198" i="20"/>
  <c r="O199" i="20"/>
  <c r="O200" i="20"/>
  <c r="O202" i="20"/>
  <c r="O203" i="20"/>
  <c r="O204" i="20"/>
  <c r="O205" i="20"/>
  <c r="O206" i="20"/>
  <c r="O208" i="20"/>
  <c r="O209" i="20"/>
  <c r="O210" i="20"/>
  <c r="O211" i="20"/>
  <c r="O213" i="20"/>
  <c r="O7" i="20"/>
  <c r="C81" i="11"/>
  <c r="C70" i="11"/>
  <c r="C65" i="11"/>
  <c r="E65" i="11" s="1"/>
  <c r="C60" i="11"/>
  <c r="E6" i="11"/>
  <c r="E7" i="11"/>
  <c r="E8" i="11"/>
  <c r="E10" i="11"/>
  <c r="E11" i="11"/>
  <c r="E12" i="11"/>
  <c r="E13" i="11"/>
  <c r="E15" i="11"/>
  <c r="E16" i="11"/>
  <c r="E17" i="11"/>
  <c r="E18" i="11"/>
  <c r="E20" i="11"/>
  <c r="E21" i="11"/>
  <c r="E23" i="11"/>
  <c r="E25" i="11"/>
  <c r="E26" i="11"/>
  <c r="E27" i="11"/>
  <c r="E28" i="11"/>
  <c r="E29" i="11"/>
  <c r="E30" i="11"/>
  <c r="E31" i="11"/>
  <c r="E32" i="11"/>
  <c r="E33" i="11"/>
  <c r="E34" i="11"/>
  <c r="E37" i="11"/>
  <c r="E38" i="11"/>
  <c r="E39" i="11"/>
  <c r="E41" i="11"/>
  <c r="E42" i="11"/>
  <c r="E43" i="11"/>
  <c r="E44" i="11"/>
  <c r="E46" i="11"/>
  <c r="E47" i="11"/>
  <c r="E48" i="11"/>
  <c r="E49" i="11"/>
  <c r="E51" i="11"/>
  <c r="C9" i="11"/>
  <c r="E9" i="11" s="1"/>
  <c r="C14" i="11"/>
  <c r="E14" i="11" s="1"/>
  <c r="C19" i="11"/>
  <c r="E19" i="11" s="1"/>
  <c r="C24" i="11"/>
  <c r="E24" i="11" s="1"/>
  <c r="C40" i="11"/>
  <c r="E40" i="11" s="1"/>
  <c r="C45" i="11"/>
  <c r="E45" i="11"/>
  <c r="C50" i="11"/>
  <c r="E50" i="11" s="1"/>
  <c r="D152" i="25"/>
  <c r="E152" i="25"/>
  <c r="E128" i="25"/>
  <c r="E124" i="25"/>
  <c r="E118" i="25"/>
  <c r="E111" i="25"/>
  <c r="E107" i="25"/>
  <c r="E96" i="25"/>
  <c r="E89" i="25"/>
  <c r="D80" i="25"/>
  <c r="E80" i="25"/>
  <c r="D62" i="25"/>
  <c r="E62" i="25"/>
  <c r="D53" i="25"/>
  <c r="E53" i="25"/>
  <c r="D48" i="25"/>
  <c r="E48" i="25"/>
  <c r="E39" i="25"/>
  <c r="D39" i="25"/>
  <c r="E25" i="25"/>
  <c r="D25" i="25"/>
  <c r="E16" i="25"/>
  <c r="D16" i="25"/>
  <c r="E9" i="25"/>
  <c r="D9" i="25"/>
  <c r="D119" i="2"/>
  <c r="E119" i="2"/>
  <c r="D114" i="2"/>
  <c r="E114" i="2"/>
  <c r="D107" i="2"/>
  <c r="E107" i="2"/>
  <c r="D102" i="2"/>
  <c r="E102" i="2"/>
  <c r="C119" i="2"/>
  <c r="C114" i="2"/>
  <c r="C107" i="2"/>
  <c r="F107" i="2" s="1"/>
  <c r="C102" i="2"/>
  <c r="D96" i="2"/>
  <c r="E96" i="2"/>
  <c r="D87" i="2"/>
  <c r="E87" i="2"/>
  <c r="D82" i="2"/>
  <c r="E82" i="2"/>
  <c r="E97" i="2" s="1"/>
  <c r="D73" i="2"/>
  <c r="E73" i="2"/>
  <c r="D59" i="2"/>
  <c r="E59" i="2"/>
  <c r="D49" i="2"/>
  <c r="E49" i="2"/>
  <c r="D43" i="2"/>
  <c r="E43" i="2"/>
  <c r="D32" i="2"/>
  <c r="D50" i="2" s="1"/>
  <c r="D74" i="2" s="1"/>
  <c r="E32" i="2"/>
  <c r="D40" i="2"/>
  <c r="E40" i="2"/>
  <c r="D29" i="2"/>
  <c r="E29" i="2"/>
  <c r="D24" i="2"/>
  <c r="D19" i="2"/>
  <c r="E19" i="2"/>
  <c r="E24" i="2" s="1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5" i="2"/>
  <c r="F26" i="2"/>
  <c r="F27" i="2"/>
  <c r="F28" i="2"/>
  <c r="F30" i="2"/>
  <c r="F31" i="2"/>
  <c r="F33" i="2"/>
  <c r="F34" i="2"/>
  <c r="F35" i="2"/>
  <c r="F36" i="2"/>
  <c r="F37" i="2"/>
  <c r="F38" i="2"/>
  <c r="F39" i="2"/>
  <c r="F41" i="2"/>
  <c r="F42" i="2"/>
  <c r="F44" i="2"/>
  <c r="F45" i="2"/>
  <c r="F46" i="2"/>
  <c r="F47" i="2"/>
  <c r="F48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5" i="2"/>
  <c r="F76" i="2"/>
  <c r="F77" i="2"/>
  <c r="F78" i="2"/>
  <c r="F79" i="2"/>
  <c r="F80" i="2"/>
  <c r="F81" i="2"/>
  <c r="F83" i="2"/>
  <c r="F84" i="2"/>
  <c r="F85" i="2"/>
  <c r="F86" i="2"/>
  <c r="F88" i="2"/>
  <c r="F89" i="2"/>
  <c r="F90" i="2"/>
  <c r="F91" i="2"/>
  <c r="F92" i="2"/>
  <c r="F93" i="2"/>
  <c r="F94" i="2"/>
  <c r="F95" i="2"/>
  <c r="F99" i="2"/>
  <c r="F100" i="2"/>
  <c r="F101" i="2"/>
  <c r="F103" i="2"/>
  <c r="F104" i="2"/>
  <c r="F105" i="2"/>
  <c r="F106" i="2"/>
  <c r="F108" i="2"/>
  <c r="F109" i="2"/>
  <c r="F110" i="2"/>
  <c r="F111" i="2"/>
  <c r="F112" i="2"/>
  <c r="F113" i="2"/>
  <c r="F115" i="2"/>
  <c r="F116" i="2"/>
  <c r="F117" i="2"/>
  <c r="F118" i="2"/>
  <c r="F119" i="2"/>
  <c r="F120" i="2"/>
  <c r="F6" i="2"/>
  <c r="C96" i="2"/>
  <c r="F96" i="2"/>
  <c r="C87" i="2"/>
  <c r="C82" i="2"/>
  <c r="F23" i="2"/>
  <c r="C19" i="2"/>
  <c r="D92" i="3"/>
  <c r="E92" i="3"/>
  <c r="D87" i="3"/>
  <c r="E87" i="3"/>
  <c r="D76" i="3"/>
  <c r="E76" i="3"/>
  <c r="D71" i="3"/>
  <c r="D94" i="3" s="1"/>
  <c r="E71" i="3"/>
  <c r="C92" i="3"/>
  <c r="C87" i="3"/>
  <c r="C76" i="3"/>
  <c r="C71" i="3"/>
  <c r="D81" i="3"/>
  <c r="E81" i="3"/>
  <c r="D64" i="3"/>
  <c r="E64" i="3"/>
  <c r="D60" i="3"/>
  <c r="E60" i="3"/>
  <c r="F60" i="3" s="1"/>
  <c r="D55" i="3"/>
  <c r="E55" i="3"/>
  <c r="D49" i="3"/>
  <c r="E49" i="3"/>
  <c r="D24" i="3"/>
  <c r="E24" i="3"/>
  <c r="D12" i="3"/>
  <c r="D18" i="3" s="1"/>
  <c r="E12" i="3"/>
  <c r="E18" i="3" s="1"/>
  <c r="F7" i="3"/>
  <c r="F8" i="3"/>
  <c r="F9" i="3"/>
  <c r="F10" i="3"/>
  <c r="F11" i="3"/>
  <c r="F13" i="3"/>
  <c r="F14" i="3"/>
  <c r="F15" i="3"/>
  <c r="F16" i="3"/>
  <c r="F17" i="3"/>
  <c r="F19" i="3"/>
  <c r="F20" i="3"/>
  <c r="F21" i="3"/>
  <c r="F22" i="3"/>
  <c r="F23" i="3"/>
  <c r="F25" i="3"/>
  <c r="F26" i="3"/>
  <c r="F28" i="3"/>
  <c r="F29" i="3"/>
  <c r="F30" i="3"/>
  <c r="F31" i="3"/>
  <c r="F32" i="3"/>
  <c r="F33" i="3"/>
  <c r="F34" i="3"/>
  <c r="F35" i="3"/>
  <c r="F37" i="3"/>
  <c r="F39" i="3"/>
  <c r="F40" i="3"/>
  <c r="F41" i="3"/>
  <c r="F42" i="3"/>
  <c r="F43" i="3"/>
  <c r="F44" i="3"/>
  <c r="F45" i="3"/>
  <c r="F46" i="3"/>
  <c r="F47" i="3"/>
  <c r="F48" i="3"/>
  <c r="F50" i="3"/>
  <c r="F51" i="3"/>
  <c r="F52" i="3"/>
  <c r="F53" i="3"/>
  <c r="F54" i="3"/>
  <c r="F56" i="3"/>
  <c r="F57" i="3"/>
  <c r="F58" i="3"/>
  <c r="F61" i="3"/>
  <c r="F62" i="3"/>
  <c r="F63" i="3"/>
  <c r="F66" i="3"/>
  <c r="F67" i="3"/>
  <c r="F68" i="3"/>
  <c r="F69" i="3"/>
  <c r="F70" i="3"/>
  <c r="F72" i="3"/>
  <c r="F73" i="3"/>
  <c r="F74" i="3"/>
  <c r="F75" i="3"/>
  <c r="F77" i="3"/>
  <c r="F78" i="3"/>
  <c r="F79" i="3"/>
  <c r="F80" i="3"/>
  <c r="F82" i="3"/>
  <c r="F83" i="3"/>
  <c r="F84" i="3"/>
  <c r="F85" i="3"/>
  <c r="F86" i="3"/>
  <c r="F88" i="3"/>
  <c r="F89" i="3"/>
  <c r="F90" i="3"/>
  <c r="F91" i="3"/>
  <c r="F93" i="3"/>
  <c r="F6" i="3"/>
  <c r="F98" i="20" l="1"/>
  <c r="G98" i="20"/>
  <c r="H122" i="20"/>
  <c r="K184" i="20"/>
  <c r="M151" i="20"/>
  <c r="F87" i="3"/>
  <c r="F114" i="2"/>
  <c r="K98" i="20"/>
  <c r="O97" i="20"/>
  <c r="G122" i="20"/>
  <c r="J184" i="20"/>
  <c r="F184" i="20"/>
  <c r="O191" i="20"/>
  <c r="O207" i="20"/>
  <c r="G31" i="21"/>
  <c r="F59" i="2"/>
  <c r="H151" i="20"/>
  <c r="D151" i="20"/>
  <c r="D167" i="20" s="1"/>
  <c r="I214" i="20"/>
  <c r="D97" i="2"/>
  <c r="D98" i="2" s="1"/>
  <c r="D122" i="2" s="1"/>
  <c r="E60" i="11"/>
  <c r="N98" i="20"/>
  <c r="O196" i="20"/>
  <c r="H31" i="21"/>
  <c r="D31" i="21"/>
  <c r="C151" i="20"/>
  <c r="M214" i="20"/>
  <c r="F102" i="2"/>
  <c r="D121" i="2"/>
  <c r="H98" i="20"/>
  <c r="N151" i="20"/>
  <c r="I184" i="20"/>
  <c r="G184" i="20"/>
  <c r="C92" i="11"/>
  <c r="E92" i="11" s="1"/>
  <c r="E81" i="11"/>
  <c r="E70" i="11"/>
  <c r="C76" i="11"/>
  <c r="C52" i="11"/>
  <c r="E52" i="11" s="1"/>
  <c r="E129" i="25"/>
  <c r="F55" i="3"/>
  <c r="F49" i="3"/>
  <c r="D76" i="11"/>
  <c r="E63" i="25"/>
  <c r="L184" i="20"/>
  <c r="H184" i="20"/>
  <c r="D184" i="20"/>
  <c r="O183" i="20"/>
  <c r="I26" i="21"/>
  <c r="E94" i="3"/>
  <c r="F76" i="3"/>
  <c r="E121" i="2"/>
  <c r="E122" i="20"/>
  <c r="O103" i="20"/>
  <c r="O173" i="20"/>
  <c r="O179" i="20"/>
  <c r="O212" i="20"/>
  <c r="F32" i="2"/>
  <c r="I151" i="20"/>
  <c r="E151" i="20"/>
  <c r="E167" i="20" s="1"/>
  <c r="E185" i="20" s="1"/>
  <c r="F92" i="3"/>
  <c r="C98" i="20"/>
  <c r="D214" i="20"/>
  <c r="E31" i="21"/>
  <c r="F64" i="3"/>
  <c r="F12" i="3"/>
  <c r="F18" i="3" s="1"/>
  <c r="F71" i="3"/>
  <c r="F87" i="2"/>
  <c r="E50" i="2"/>
  <c r="F29" i="2"/>
  <c r="O108" i="20"/>
  <c r="O111" i="20"/>
  <c r="C122" i="20"/>
  <c r="M184" i="20"/>
  <c r="F81" i="3"/>
  <c r="C121" i="2"/>
  <c r="E38" i="3"/>
  <c r="F40" i="2"/>
  <c r="L151" i="20"/>
  <c r="L167" i="20" s="1"/>
  <c r="L185" i="20" s="1"/>
  <c r="L215" i="20" s="1"/>
  <c r="F36" i="3"/>
  <c r="N51" i="20"/>
  <c r="I11" i="21"/>
  <c r="B27" i="8"/>
  <c r="C27" i="8" s="1"/>
  <c r="D38" i="3"/>
  <c r="F43" i="2"/>
  <c r="D129" i="25"/>
  <c r="K151" i="20"/>
  <c r="K167" i="20" s="1"/>
  <c r="K185" i="20" s="1"/>
  <c r="K215" i="20" s="1"/>
  <c r="C184" i="20"/>
  <c r="F82" i="2"/>
  <c r="E74" i="2"/>
  <c r="E98" i="2" s="1"/>
  <c r="E122" i="2" s="1"/>
  <c r="L98" i="20"/>
  <c r="I167" i="20"/>
  <c r="O201" i="20"/>
  <c r="F24" i="3"/>
  <c r="F49" i="2"/>
  <c r="F151" i="20"/>
  <c r="F167" i="20" s="1"/>
  <c r="F185" i="20" s="1"/>
  <c r="F215" i="20" s="1"/>
  <c r="G167" i="20"/>
  <c r="O149" i="20"/>
  <c r="G51" i="20"/>
  <c r="F51" i="20"/>
  <c r="J51" i="20"/>
  <c r="L51" i="20"/>
  <c r="H51" i="20"/>
  <c r="D51" i="20"/>
  <c r="M51" i="20"/>
  <c r="I51" i="20"/>
  <c r="E51" i="20"/>
  <c r="K51" i="20"/>
  <c r="N25" i="20"/>
  <c r="K25" i="20"/>
  <c r="G25" i="20"/>
  <c r="H25" i="20"/>
  <c r="C22" i="8"/>
  <c r="D112" i="25"/>
  <c r="F73" i="2"/>
  <c r="C50" i="2"/>
  <c r="C24" i="2"/>
  <c r="F24" i="2" s="1"/>
  <c r="C38" i="3"/>
  <c r="C18" i="3"/>
  <c r="E214" i="20"/>
  <c r="O214" i="20" s="1"/>
  <c r="H167" i="20"/>
  <c r="H185" i="20" s="1"/>
  <c r="H215" i="20" s="1"/>
  <c r="O162" i="20"/>
  <c r="J167" i="20"/>
  <c r="N167" i="20"/>
  <c r="N185" i="20" s="1"/>
  <c r="N215" i="20" s="1"/>
  <c r="M167" i="20"/>
  <c r="M185" i="20" s="1"/>
  <c r="M215" i="20" s="1"/>
  <c r="O140" i="20"/>
  <c r="O131" i="20"/>
  <c r="O137" i="20"/>
  <c r="C167" i="20"/>
  <c r="O88" i="20"/>
  <c r="O83" i="20"/>
  <c r="O74" i="20"/>
  <c r="O60" i="20"/>
  <c r="O50" i="20"/>
  <c r="O44" i="20"/>
  <c r="O41" i="20"/>
  <c r="O33" i="20"/>
  <c r="O30" i="20"/>
  <c r="J25" i="20"/>
  <c r="O24" i="20"/>
  <c r="F25" i="20"/>
  <c r="L25" i="20"/>
  <c r="D25" i="20"/>
  <c r="M25" i="20"/>
  <c r="I25" i="20"/>
  <c r="E25" i="20"/>
  <c r="O20" i="20"/>
  <c r="C35" i="11"/>
  <c r="E35" i="11" s="1"/>
  <c r="C94" i="3"/>
  <c r="E112" i="25"/>
  <c r="E130" i="25" s="1"/>
  <c r="E153" i="25" s="1"/>
  <c r="E40" i="25"/>
  <c r="D63" i="25"/>
  <c r="D40" i="25"/>
  <c r="F97" i="2"/>
  <c r="F19" i="2"/>
  <c r="F27" i="3"/>
  <c r="E65" i="3"/>
  <c r="D65" i="3"/>
  <c r="D95" i="3" s="1"/>
  <c r="J185" i="20" l="1"/>
  <c r="J215" i="20" s="1"/>
  <c r="I185" i="20"/>
  <c r="I215" i="20" s="1"/>
  <c r="E95" i="3"/>
  <c r="O122" i="20"/>
  <c r="F94" i="3"/>
  <c r="F121" i="2"/>
  <c r="I31" i="21"/>
  <c r="E64" i="25"/>
  <c r="E81" i="25" s="1"/>
  <c r="E76" i="11"/>
  <c r="G185" i="20"/>
  <c r="G215" i="20" s="1"/>
  <c r="O98" i="20"/>
  <c r="N75" i="20"/>
  <c r="N99" i="20" s="1"/>
  <c r="N123" i="20" s="1"/>
  <c r="G75" i="20"/>
  <c r="G99" i="20" s="1"/>
  <c r="G123" i="20" s="1"/>
  <c r="D185" i="20"/>
  <c r="D215" i="20" s="1"/>
  <c r="K75" i="20"/>
  <c r="K99" i="20" s="1"/>
  <c r="K123" i="20" s="1"/>
  <c r="O184" i="20"/>
  <c r="C65" i="3"/>
  <c r="C95" i="3" s="1"/>
  <c r="F95" i="3" s="1"/>
  <c r="D130" i="25"/>
  <c r="D153" i="25" s="1"/>
  <c r="I75" i="20"/>
  <c r="I99" i="20" s="1"/>
  <c r="I123" i="20" s="1"/>
  <c r="H75" i="20"/>
  <c r="H99" i="20" s="1"/>
  <c r="H123" i="20" s="1"/>
  <c r="J75" i="20"/>
  <c r="J99" i="20" s="1"/>
  <c r="J123" i="20" s="1"/>
  <c r="C74" i="2"/>
  <c r="C98" i="2" s="1"/>
  <c r="F38" i="3"/>
  <c r="F65" i="3" s="1"/>
  <c r="E215" i="20"/>
  <c r="O151" i="20"/>
  <c r="O167" i="20"/>
  <c r="C185" i="20"/>
  <c r="D75" i="20"/>
  <c r="D99" i="20" s="1"/>
  <c r="D123" i="20" s="1"/>
  <c r="L75" i="20"/>
  <c r="L99" i="20" s="1"/>
  <c r="L123" i="20" s="1"/>
  <c r="M75" i="20"/>
  <c r="M99" i="20" s="1"/>
  <c r="M123" i="20" s="1"/>
  <c r="F75" i="20"/>
  <c r="F99" i="20" s="1"/>
  <c r="F123" i="20" s="1"/>
  <c r="E75" i="20"/>
  <c r="E99" i="20" s="1"/>
  <c r="E123" i="20" s="1"/>
  <c r="O51" i="20"/>
  <c r="O25" i="20"/>
  <c r="C75" i="20"/>
  <c r="D64" i="25"/>
  <c r="D81" i="25" s="1"/>
  <c r="F50" i="2"/>
  <c r="O75" i="20" l="1"/>
  <c r="C215" i="20"/>
  <c r="O215" i="20" s="1"/>
  <c r="O185" i="20"/>
  <c r="C99" i="20"/>
  <c r="O99" i="20" s="1"/>
  <c r="F74" i="2"/>
  <c r="F98" i="2"/>
  <c r="C122" i="2"/>
  <c r="F122" i="2" s="1"/>
  <c r="C123" i="20" l="1"/>
  <c r="O123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6" authorId="0" shapeId="0" xr:uid="{00000000-0006-0000-0C00-00000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<sst xmlns="http://schemas.openxmlformats.org/spreadsheetml/2006/main" count="1707" uniqueCount="621">
  <si>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</si>
  <si>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</si>
  <si>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</si>
  <si>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</si>
  <si>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</si>
  <si>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</si>
  <si>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</si>
  <si>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</si>
  <si>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</si>
  <si>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</si>
  <si>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</si>
  <si>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</si>
  <si>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</si>
  <si>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</si>
  <si>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</si>
  <si>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</si>
  <si>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</si>
  <si>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</si>
  <si>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</si>
  <si>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</si>
  <si>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</si>
  <si>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</si>
  <si>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</si>
  <si>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</si>
  <si>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</si>
  <si>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</si>
  <si>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</si>
  <si>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</si>
  <si>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</si>
  <si>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</si>
  <si>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</si>
  <si>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</si>
  <si>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</si>
  <si>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</si>
  <si>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</si>
  <si>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</si>
  <si>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</si>
  <si>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</si>
  <si>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</si>
  <si>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</si>
  <si>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</si>
  <si>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</si>
  <si>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</si>
  <si>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</si>
  <si>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</si>
  <si>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</si>
  <si>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</si>
  <si>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</si>
  <si>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</si>
  <si>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</si>
  <si>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</si>
  <si>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</si>
  <si>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</si>
  <si>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</si>
  <si>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</si>
  <si>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</si>
  <si>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</si>
  <si>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</si>
  <si>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</si>
  <si>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</si>
  <si>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</si>
  <si>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</si>
  <si>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</si>
  <si>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</si>
  <si>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</si>
  <si>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</si>
  <si>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</si>
  <si>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</si>
  <si>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</si>
  <si>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</si>
  <si>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</si>
  <si>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</si>
  <si>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</si>
  <si>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</si>
  <si>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</si>
  <si>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</si>
  <si>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</si>
  <si>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</si>
  <si>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</si>
  <si>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</si>
  <si>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</si>
  <si>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</si>
  <si>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</si>
  <si>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</si>
  <si>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</si>
  <si>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</si>
  <si>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</si>
  <si>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</si>
  <si>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</si>
  <si>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</si>
  <si>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</si>
  <si>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</si>
  <si>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</si>
  <si>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</si>
  <si>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</si>
  <si>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</si>
  <si>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</si>
  <si>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</si>
  <si>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</si>
  <si>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</si>
  <si>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</si>
  <si>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</si>
  <si>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</si>
  <si>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</si>
  <si>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</si>
  <si>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</si>
  <si>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</si>
  <si>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</si>
  <si>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</si>
  <si>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</si>
  <si>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</si>
  <si>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</si>
  <si>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</si>
  <si>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</si>
  <si>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</si>
  <si>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</si>
  <si>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</si>
  <si>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</si>
  <si>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</si>
  <si>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</si>
  <si>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</si>
  <si>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</si>
  <si>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</si>
  <si>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</si>
  <si>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</si>
  <si>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</si>
  <si>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</si>
  <si>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</si>
  <si>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</si>
  <si>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</si>
  <si>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</si>
  <si>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</si>
  <si>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</si>
  <si>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</si>
  <si>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</si>
  <si>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</si>
  <si>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</si>
  <si>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</si>
  <si>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</si>
  <si>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</si>
  <si>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</si>
  <si>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</si>
  <si>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</si>
  <si>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</si>
  <si>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</si>
  <si>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</si>
  <si>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</si>
  <si>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</si>
  <si>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</si>
  <si>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</si>
  <si>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</si>
  <si>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</si>
  <si>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</si>
  <si>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</si>
  <si>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</si>
  <si>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</si>
  <si>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</si>
  <si>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</si>
  <si>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</si>
  <si>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</si>
  <si>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</si>
  <si>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</si>
  <si>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</si>
  <si>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</si>
  <si>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</si>
  <si>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</si>
  <si>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</si>
  <si>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</si>
  <si>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</si>
  <si>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</si>
  <si>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</si>
  <si>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</si>
  <si>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</si>
  <si>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</si>
  <si>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</si>
  <si>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</si>
  <si>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</si>
  <si>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</si>
  <si>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</si>
  <si>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</si>
  <si>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</si>
  <si>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</si>
  <si>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</si>
  <si>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</si>
  <si>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</si>
  <si>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</si>
  <si>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</si>
  <si>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</si>
  <si>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</si>
  <si>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</si>
  <si>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</si>
  <si>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</si>
  <si>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</si>
  <si>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</si>
  <si>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</si>
  <si>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</si>
  <si>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</si>
  <si>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</si>
  <si>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</si>
  <si>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</si>
  <si>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</si>
  <si>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</si>
  <si>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</si>
  <si>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</si>
  <si>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</si>
  <si>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</si>
  <si>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</si>
  <si>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</si>
  <si>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</si>
  <si>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</si>
  <si>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</si>
  <si>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</si>
  <si>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</si>
  <si>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</si>
  <si>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</si>
  <si>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</si>
  <si>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</si>
  <si>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</si>
  <si>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</si>
  <si>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</si>
  <si>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</si>
  <si>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</si>
  <si>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</si>
  <si>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</si>
  <si>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</si>
  <si>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</si>
  <si>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</si>
  <si>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</si>
  <si>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</si>
  <si>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</si>
  <si>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</si>
  <si>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</si>
  <si>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</si>
  <si>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</si>
  <si>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</si>
  <si>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</si>
  <si>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</si>
  <si>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</si>
  <si>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</si>
  <si>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</si>
  <si>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</si>
  <si>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</si>
  <si>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</si>
  <si>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</si>
  <si>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</si>
  <si>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</si>
  <si>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</si>
  <si>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</si>
  <si>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</si>
  <si>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</si>
  <si>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</si>
  <si>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</si>
  <si>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</si>
  <si>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</si>
  <si>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</si>
  <si>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</si>
  <si>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</si>
  <si>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</si>
  <si>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</si>
  <si>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</si>
  <si>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</si>
  <si>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</si>
  <si>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</si>
  <si>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</si>
  <si>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</si>
  <si>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</si>
  <si>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</si>
  <si>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</si>
  <si>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</si>
  <si>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</si>
  <si>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</si>
  <si>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</si>
  <si>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</si>
  <si>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</si>
  <si>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</si>
  <si>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</si>
  <si>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</si>
  <si>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</si>
  <si>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</si>
  <si>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</si>
  <si>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</si>
  <si>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</si>
  <si>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</si>
  <si>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</si>
  <si>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</si>
  <si>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</si>
  <si>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</si>
  <si>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</si>
  <si>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</si>
  <si>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</si>
  <si>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</si>
  <si>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</si>
  <si>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</si>
  <si>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</si>
  <si>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</si>
  <si>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</si>
  <si>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</si>
  <si>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</si>
  <si>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</si>
  <si>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</si>
  <si>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</si>
  <si>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</si>
  <si>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</si>
  <si>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</si>
  <si>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</si>
  <si>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</si>
  <si>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</si>
  <si>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</si>
  <si>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</si>
  <si>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</si>
  <si>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</si>
  <si>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</si>
  <si>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</si>
  <si>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</si>
  <si>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</si>
  <si>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</si>
  <si>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</si>
  <si>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</si>
  <si>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</si>
  <si>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</si>
  <si>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</si>
  <si>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</si>
  <si>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</si>
  <si>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</si>
  <si>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</si>
  <si>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</si>
  <si>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</si>
  <si>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</si>
  <si>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</si>
  <si>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</si>
  <si>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</si>
  <si>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</si>
  <si>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</si>
  <si>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</si>
  <si>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</si>
  <si>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</si>
  <si>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</si>
  <si>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</si>
  <si>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</si>
  <si>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</si>
  <si>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</si>
  <si>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</si>
  <si>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</si>
  <si>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</si>
  <si>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</si>
  <si>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</si>
  <si>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</si>
  <si>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</si>
  <si>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</si>
  <si>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</si>
  <si>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</si>
  <si>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</si>
  <si>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</si>
  <si>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</si>
  <si>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</si>
  <si>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</si>
  <si>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</si>
  <si>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</si>
  <si>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</si>
  <si>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</si>
  <si>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</si>
  <si>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</si>
  <si>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</si>
  <si>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</si>
  <si>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</si>
  <si>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</si>
  <si>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</si>
  <si>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</si>
  <si>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</si>
  <si>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</si>
  <si>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</si>
  <si>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</si>
  <si>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</si>
  <si>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</si>
  <si>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</si>
  <si>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</si>
  <si>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</si>
  <si>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</si>
  <si>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</si>
  <si>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</si>
  <si>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</si>
  <si>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</si>
  <si>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</si>
  <si>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</si>
  <si>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</si>
  <si>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</si>
  <si>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</si>
  <si>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</si>
  <si>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</si>
  <si>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</si>
  <si>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</si>
  <si>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</si>
  <si>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</si>
  <si>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</si>
  <si>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</si>
  <si>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</si>
  <si>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</si>
  <si>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</si>
  <si>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</si>
  <si>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</si>
  <si>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</si>
  <si>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</si>
  <si>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</si>
  <si>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</si>
  <si>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</si>
  <si>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</si>
  <si>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</si>
  <si>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</si>
  <si>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</si>
  <si>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</si>
  <si>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</si>
  <si>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</si>
  <si>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</si>
  <si>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</si>
  <si>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</si>
  <si>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</si>
  <si>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</si>
  <si>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</si>
  <si>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</si>
  <si>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</si>
  <si>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</si>
  <si>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</si>
  <si>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</si>
  <si>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</si>
  <si>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</si>
  <si>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</si>
  <si>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</si>
  <si>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</si>
  <si>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</si>
  <si>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</si>
  <si>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</si>
  <si>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</si>
  <si>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</si>
  <si>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</si>
  <si>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</si>
  <si>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</si>
  <si>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</si>
  <si>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</si>
  <si>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</si>
  <si>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</si>
  <si>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</si>
  <si>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</si>
  <si>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</si>
  <si>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</si>
  <si>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</si>
  <si>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</si>
  <si>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</si>
  <si>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</si>
  <si>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</si>
  <si>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</si>
  <si>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</si>
  <si>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</si>
  <si>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</si>
  <si>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</si>
  <si>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</si>
  <si>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</si>
  <si>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</si>
  <si>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</si>
  <si>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</si>
  <si>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</si>
  <si>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</si>
  <si>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</si>
  <si>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</si>
  <si>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</si>
  <si>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</si>
  <si>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</si>
  <si>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</si>
  <si>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</si>
  <si>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</si>
  <si>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</si>
  <si>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</si>
  <si>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</si>
  <si>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</si>
  <si>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</si>
  <si>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</si>
  <si>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</si>
  <si>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</si>
  <si>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</si>
  <si>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</si>
  <si>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</si>
  <si>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</si>
  <si>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</si>
  <si>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</si>
  <si>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</si>
  <si>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</si>
  <si>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</si>
  <si>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</si>
  <si>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</si>
  <si>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</si>
  <si>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</si>
  <si>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</si>
  <si>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</si>
  <si>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</si>
  <si>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</si>
  <si>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</si>
  <si>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</si>
  <si>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</si>
  <si>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</si>
  <si>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</si>
  <si>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</si>
  <si>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</si>
  <si>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</si>
  <si>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</si>
  <si>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</si>
  <si>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</si>
  <si>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</si>
  <si>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</si>
  <si>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</si>
  <si>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</si>
  <si>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</si>
  <si>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</si>
  <si>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</si>
  <si>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</si>
  <si>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</si>
  <si>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</si>
  <si>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</si>
  <si>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</si>
  <si>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</si>
  <si>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</si>
  <si>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</si>
  <si>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</si>
  <si>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</si>
  <si>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</si>
  <si>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</si>
  <si>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</si>
  <si>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</si>
  <si>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</si>
  <si>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</si>
  <si>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</si>
  <si>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</si>
  <si>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</si>
  <si>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</si>
  <si>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</si>
  <si>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</si>
  <si>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</si>
  <si>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</si>
  <si>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</si>
  <si>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</si>
  <si>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</si>
  <si>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</si>
  <si>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</si>
  <si>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</si>
  <si>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</si>
  <si>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</si>
  <si>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</si>
  <si>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</si>
  <si>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</si>
  <si>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</si>
  <si>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</si>
  <si>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</si>
  <si>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 xml:space="preserve"> </t>
  </si>
  <si>
    <t>1. melléklet</t>
  </si>
  <si>
    <t>2. melléklet</t>
  </si>
  <si>
    <t>4.melléklet</t>
  </si>
  <si>
    <t>3. melléklet</t>
  </si>
  <si>
    <t>5.melléklet</t>
  </si>
  <si>
    <t>6.melléklet</t>
  </si>
  <si>
    <t xml:space="preserve">Bevételek </t>
  </si>
  <si>
    <t>Települési önkormányzatok szociális,gyermekjóléti és gyermekétkeztetési feladatainak tám.</t>
  </si>
  <si>
    <t>Működési célú költségvetési és kiegészítő támogatások</t>
  </si>
  <si>
    <t>Elszámolásból származó bevételek</t>
  </si>
  <si>
    <t>Kiadások</t>
  </si>
  <si>
    <t>Tartalékok</t>
  </si>
  <si>
    <t xml:space="preserve">A helyi önkormányzat költségvetési mérlege közgazdasági tagolásban </t>
  </si>
  <si>
    <t xml:space="preserve">Beruházások és felújítások </t>
  </si>
  <si>
    <t>saját bevételek 2019.</t>
  </si>
  <si>
    <t>2019.</t>
  </si>
  <si>
    <t xml:space="preserve">Helyi adó és egyéb közhatalmi bevételek </t>
  </si>
  <si>
    <t xml:space="preserve">A közvetett támogatások </t>
  </si>
  <si>
    <t>adósságot keletkeztető ügyletekből és kezességvállalásokból fennálló kötelezettségek 2019.</t>
  </si>
  <si>
    <t xml:space="preserve">Előirányzat felhasználási terv </t>
  </si>
  <si>
    <t xml:space="preserve">A többéves kihatással járó döntések számszerűsítése évenkénti bontásban és összesítve </t>
  </si>
  <si>
    <t>összesen</t>
  </si>
  <si>
    <t>2020.</t>
  </si>
  <si>
    <t>saját bevételek 2020.</t>
  </si>
  <si>
    <t>adósságot keletkeztető ügyletekből és kezességvállalásokból fennálló kötelezettségek 2020.</t>
  </si>
  <si>
    <t>B411</t>
  </si>
  <si>
    <t>B65</t>
  </si>
  <si>
    <t>falubusz csere</t>
  </si>
  <si>
    <t>2021.</t>
  </si>
  <si>
    <t>ebből: késedelmi pótlék</t>
  </si>
  <si>
    <t>2020. évi kifizetés</t>
  </si>
  <si>
    <t>saját bevételek 2021.</t>
  </si>
  <si>
    <t>adósságot keletkeztető ügyletekből és kezességvállalásokból fennálló kötelezettségek 2021.</t>
  </si>
  <si>
    <t>K513</t>
  </si>
  <si>
    <t>Működési célú támogatások az Európai Uniónak</t>
  </si>
  <si>
    <t>Önkormányzat 2019. évi költségvetése</t>
  </si>
  <si>
    <t>2019. évi eredeti ei.                          Forint</t>
  </si>
  <si>
    <t>2018. évi várható (teljesítés)              Ft</t>
  </si>
  <si>
    <t>2019. évi eredeti ei.         Forint</t>
  </si>
  <si>
    <t>garázs bejáró</t>
  </si>
  <si>
    <t>garázs építése</t>
  </si>
  <si>
    <t>kiránduló központ pályázati önrész</t>
  </si>
  <si>
    <t>kereszt felújítás, kőkereszt áthelyezés</t>
  </si>
  <si>
    <t>előtető készítése</t>
  </si>
  <si>
    <t>konvektor csere</t>
  </si>
  <si>
    <t>2022.</t>
  </si>
  <si>
    <t>saját bevételek 2022.</t>
  </si>
  <si>
    <t>ebből: építésügyi bírság</t>
  </si>
  <si>
    <t>ebből: eljárási illetékek</t>
  </si>
  <si>
    <t>ebből: igazgatási szolgáltatási díjak</t>
  </si>
  <si>
    <t>ebből: felügyeleti díjak</t>
  </si>
  <si>
    <t>ebből: ebrendészeti hozzájárulás</t>
  </si>
  <si>
    <t>ebből: környezetvédelmi bírság</t>
  </si>
  <si>
    <t>ebből: természetvédelmi bírság</t>
  </si>
  <si>
    <t>ebből: műemlékvédelmi bírság</t>
  </si>
  <si>
    <t>ebből: szabálysértési pénz- és helyszíni mbírság és a közlekedési szabályszegések után kiszabott közigazgatási bírság helyi önkormányzatot megillető része</t>
  </si>
  <si>
    <t>ebből: egyéb bírság</t>
  </si>
  <si>
    <t>Működési célú visszatérítendő támogatások, kölcsönök visszatérülése az Európai Uniótól</t>
  </si>
  <si>
    <t>B64</t>
  </si>
  <si>
    <t>2017. évi várható (teljesítés)         Ft</t>
  </si>
  <si>
    <t>2017. évi várható (teljesítés)     Ft</t>
  </si>
  <si>
    <t>2018. évi várható (teljesítés)     Ft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</si>
  <si>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</si>
  <si>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</si>
  <si>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</si>
  <si>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2021. évi kifizetés</t>
  </si>
  <si>
    <t>Tárgyévi kifizetés (2019. évi ei.)</t>
  </si>
  <si>
    <t>2022. évi kifizetés</t>
  </si>
  <si>
    <t>2023. év utáni kifizetések</t>
  </si>
  <si>
    <t>adósságot keletkeztető ügyletekből és kezességvállalásokból fennálló kötelezettségek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</si>
</sst>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\ ##########"/>
    <numFmt numFmtId="166" formatCode="[$-40E]yyyy/\ mmmm;@"/>
  </numFmts>
  <fonts count="6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i/>
      <sz val="10"/>
      <color rgb="FF00B0F0"/>
      <name val="Bookman Old Style"/>
      <family val="1"/>
      <charset val="238"/>
    </font>
    <font>
      <sz val="10"/>
      <color rgb="FF00B0F0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6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5" fillId="5" borderId="1" xfId="0" applyFont="1" applyFill="1" applyBorder="1"/>
    <xf numFmtId="0" fontId="26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25" fillId="0" borderId="0" xfId="0" applyFont="1"/>
    <xf numFmtId="0" fontId="6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0" fillId="6" borderId="1" xfId="0" applyFont="1" applyFill="1" applyBorder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5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2" fillId="0" borderId="1" xfId="0" applyFont="1" applyBorder="1" applyAlignment="1">
      <alignment wrapText="1"/>
    </xf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166" fontId="21" fillId="0" borderId="1" xfId="0" applyNumberFormat="1" applyFont="1" applyBorder="1"/>
    <xf numFmtId="166" fontId="23" fillId="0" borderId="1" xfId="0" applyNumberFormat="1" applyFont="1" applyBorder="1"/>
    <xf numFmtId="0" fontId="27" fillId="0" borderId="0" xfId="0" applyFont="1" applyAlignment="1">
      <alignment horizontal="justify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6" fillId="0" borderId="1" xfId="0" applyFont="1" applyBorder="1" applyAlignment="1">
      <alignment horizontal="left" vertical="center"/>
    </xf>
    <xf numFmtId="0" fontId="23" fillId="2" borderId="0" xfId="0" applyFont="1" applyFill="1"/>
    <xf numFmtId="0" fontId="0" fillId="2" borderId="0" xfId="0" applyFill="1"/>
    <xf numFmtId="0" fontId="2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/>
    <xf numFmtId="0" fontId="18" fillId="0" borderId="1" xfId="0" applyFont="1" applyBorder="1"/>
    <xf numFmtId="3" fontId="18" fillId="0" borderId="1" xfId="0" applyNumberFormat="1" applyFont="1" applyBorder="1"/>
    <xf numFmtId="0" fontId="17" fillId="0" borderId="1" xfId="0" applyFont="1" applyBorder="1"/>
    <xf numFmtId="0" fontId="20" fillId="0" borderId="1" xfId="0" applyFont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43" fillId="0" borderId="0" xfId="0" applyFont="1"/>
    <xf numFmtId="0" fontId="44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right" vertical="center" wrapText="1"/>
    </xf>
    <xf numFmtId="0" fontId="50" fillId="0" borderId="0" xfId="0" applyFont="1"/>
    <xf numFmtId="0" fontId="4" fillId="0" borderId="1" xfId="0" applyFont="1" applyBorder="1" applyAlignment="1">
      <alignment wrapText="1"/>
    </xf>
    <xf numFmtId="3" fontId="17" fillId="0" borderId="1" xfId="0" applyNumberFormat="1" applyFont="1" applyBorder="1" applyAlignment="1">
      <alignment shrinkToFit="1"/>
    </xf>
    <xf numFmtId="3" fontId="0" fillId="0" borderId="0" xfId="0" applyNumberFormat="1"/>
    <xf numFmtId="0" fontId="4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wrapText="1"/>
    </xf>
    <xf numFmtId="3" fontId="51" fillId="0" borderId="1" xfId="0" applyNumberFormat="1" applyFont="1" applyBorder="1"/>
    <xf numFmtId="3" fontId="16" fillId="0" borderId="1" xfId="0" applyNumberFormat="1" applyFont="1" applyBorder="1"/>
    <xf numFmtId="3" fontId="10" fillId="0" borderId="1" xfId="0" applyNumberFormat="1" applyFont="1" applyBorder="1"/>
    <xf numFmtId="3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/>
    </xf>
    <xf numFmtId="3" fontId="53" fillId="0" borderId="1" xfId="0" applyNumberFormat="1" applyFont="1" applyBorder="1" applyAlignment="1">
      <alignment horizontal="right" vertical="center"/>
    </xf>
    <xf numFmtId="3" fontId="53" fillId="0" borderId="1" xfId="0" applyNumberFormat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center" wrapText="1"/>
    </xf>
    <xf numFmtId="3" fontId="52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0" fontId="10" fillId="0" borderId="1" xfId="0" applyFont="1" applyBorder="1" applyAlignment="1">
      <alignment horizontal="right" vertical="center" wrapText="1"/>
    </xf>
    <xf numFmtId="0" fontId="49" fillId="0" borderId="1" xfId="0" applyFont="1" applyBorder="1" applyAlignment="1">
      <alignment vertical="center"/>
    </xf>
    <xf numFmtId="3" fontId="21" fillId="0" borderId="1" xfId="0" applyNumberFormat="1" applyFont="1" applyBorder="1"/>
    <xf numFmtId="3" fontId="4" fillId="0" borderId="1" xfId="0" applyNumberFormat="1" applyFont="1" applyBorder="1"/>
    <xf numFmtId="3" fontId="7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left" vertical="center" wrapText="1"/>
    </xf>
    <xf numFmtId="0" fontId="54" fillId="0" borderId="0" xfId="0" applyFont="1"/>
    <xf numFmtId="0" fontId="56" fillId="0" borderId="0" xfId="0" applyFont="1"/>
    <xf numFmtId="0" fontId="54" fillId="0" borderId="1" xfId="0" applyFont="1" applyBorder="1"/>
    <xf numFmtId="3" fontId="57" fillId="0" borderId="1" xfId="0" applyNumberFormat="1" applyFont="1" applyBorder="1"/>
    <xf numFmtId="3" fontId="58" fillId="0" borderId="1" xfId="0" applyNumberFormat="1" applyFont="1" applyBorder="1"/>
    <xf numFmtId="0" fontId="6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4" fillId="0" borderId="0" xfId="0" applyFont="1"/>
    <xf numFmtId="3" fontId="6" fillId="2" borderId="1" xfId="0" applyNumberFormat="1" applyFont="1" applyFill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55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</cellXfs>
  <cellStyles count="3">
    <cellStyle name="Hivatkozás" xfId="1" builtinId="8"/>
    <cellStyle name="Normál" xfId="0" builtinId="0"/>
    <cellStyle name="Normal_KTRSZJ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"/>
  <sheetViews>
    <sheetView workbookViewId="0">
      <selection activeCell="B60" sqref="B60"/>
    </sheetView>
  </sheetViews>
  <sheetFormatPr defaultRowHeight="15" x14ac:dyDescent="0.2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 x14ac:dyDescent="0.25">
      <c r="A1" s="149" t="s">
        <v>586</v>
      </c>
      <c r="B1" s="150"/>
      <c r="C1" s="150"/>
      <c r="D1" s="150"/>
      <c r="E1" s="150"/>
      <c r="F1" s="151"/>
    </row>
    <row r="2" spans="1:6" ht="23.25" customHeight="1" x14ac:dyDescent="0.25">
      <c r="A2" s="152" t="s">
        <v>557</v>
      </c>
      <c r="B2" s="150"/>
      <c r="C2" s="150"/>
      <c r="D2" s="150"/>
      <c r="E2" s="150"/>
      <c r="F2" s="151"/>
    </row>
    <row r="3" spans="1:6" ht="18" x14ac:dyDescent="0.25">
      <c r="A3" s="46"/>
    </row>
    <row r="4" spans="1:6" x14ac:dyDescent="0.25">
      <c r="E4" s="107" t="s">
        <v>551</v>
      </c>
    </row>
    <row r="5" spans="1:6" ht="45" x14ac:dyDescent="0.3">
      <c r="A5" s="1" t="s">
        <v>72</v>
      </c>
      <c r="B5" s="2" t="s">
        <v>52</v>
      </c>
      <c r="C5" s="60" t="s">
        <v>529</v>
      </c>
      <c r="D5" s="60" t="s">
        <v>530</v>
      </c>
      <c r="E5" s="60" t="s">
        <v>531</v>
      </c>
      <c r="F5" s="60" t="s">
        <v>46</v>
      </c>
    </row>
    <row r="6" spans="1:6" ht="15" customHeight="1" x14ac:dyDescent="0.25">
      <c r="A6" s="28" t="s">
        <v>252</v>
      </c>
      <c r="B6" s="5" t="s">
        <v>253</v>
      </c>
      <c r="C6" s="116">
        <v>14359906</v>
      </c>
      <c r="D6" s="116"/>
      <c r="E6" s="116"/>
      <c r="F6" s="116">
        <f>SUM(C6:E6)</f>
        <v>14359906</v>
      </c>
    </row>
    <row r="7" spans="1:6" ht="15" customHeight="1" x14ac:dyDescent="0.25">
      <c r="A7" s="4" t="s">
        <v>254</v>
      </c>
      <c r="B7" s="5" t="s">
        <v>255</v>
      </c>
      <c r="C7" s="116"/>
      <c r="D7" s="116"/>
      <c r="E7" s="116"/>
      <c r="F7" s="116">
        <f t="shared" ref="F7:F71" si="0">SUM(C7:E7)</f>
        <v>0</v>
      </c>
    </row>
    <row r="8" spans="1:6" ht="15" customHeight="1" x14ac:dyDescent="0.25">
      <c r="A8" s="4" t="s">
        <v>558</v>
      </c>
      <c r="B8" s="5" t="s">
        <v>257</v>
      </c>
      <c r="C8" s="116">
        <v>6117550</v>
      </c>
      <c r="D8" s="116"/>
      <c r="E8" s="116"/>
      <c r="F8" s="116">
        <f t="shared" si="0"/>
        <v>6117550</v>
      </c>
    </row>
    <row r="9" spans="1:6" ht="15" customHeight="1" x14ac:dyDescent="0.25">
      <c r="A9" s="4" t="s">
        <v>258</v>
      </c>
      <c r="B9" s="5" t="s">
        <v>259</v>
      </c>
      <c r="C9" s="116">
        <v>1800000</v>
      </c>
      <c r="D9" s="116"/>
      <c r="E9" s="116"/>
      <c r="F9" s="116">
        <f t="shared" si="0"/>
        <v>1800000</v>
      </c>
    </row>
    <row r="10" spans="1:6" ht="15" customHeight="1" x14ac:dyDescent="0.25">
      <c r="A10" s="4" t="s">
        <v>559</v>
      </c>
      <c r="B10" s="5" t="s">
        <v>261</v>
      </c>
      <c r="C10" s="116"/>
      <c r="D10" s="116"/>
      <c r="E10" s="116"/>
      <c r="F10" s="116">
        <f t="shared" si="0"/>
        <v>0</v>
      </c>
    </row>
    <row r="11" spans="1:6" ht="15" customHeight="1" x14ac:dyDescent="0.25">
      <c r="A11" s="4" t="s">
        <v>560</v>
      </c>
      <c r="B11" s="5" t="s">
        <v>263</v>
      </c>
      <c r="C11" s="116"/>
      <c r="D11" s="116"/>
      <c r="E11" s="116"/>
      <c r="F11" s="116">
        <f t="shared" si="0"/>
        <v>0</v>
      </c>
    </row>
    <row r="12" spans="1:6" ht="15" customHeight="1" x14ac:dyDescent="0.25">
      <c r="A12" s="6" t="s">
        <v>474</v>
      </c>
      <c r="B12" s="7" t="s">
        <v>264</v>
      </c>
      <c r="C12" s="116">
        <f>SUM(C6:C11)</f>
        <v>22277456</v>
      </c>
      <c r="D12" s="116">
        <f>SUM(D6:D11)</f>
        <v>0</v>
      </c>
      <c r="E12" s="116">
        <f>SUM(E6:E11)</f>
        <v>0</v>
      </c>
      <c r="F12" s="116">
        <f t="shared" si="0"/>
        <v>22277456</v>
      </c>
    </row>
    <row r="13" spans="1:6" ht="15" customHeight="1" x14ac:dyDescent="0.25">
      <c r="A13" s="4" t="s">
        <v>265</v>
      </c>
      <c r="B13" s="5" t="s">
        <v>266</v>
      </c>
      <c r="C13" s="116"/>
      <c r="D13" s="116"/>
      <c r="E13" s="116"/>
      <c r="F13" s="116">
        <f t="shared" si="0"/>
        <v>0</v>
      </c>
    </row>
    <row r="14" spans="1:6" ht="15" customHeight="1" x14ac:dyDescent="0.25">
      <c r="A14" s="4" t="s">
        <v>267</v>
      </c>
      <c r="B14" s="5" t="s">
        <v>268</v>
      </c>
      <c r="C14" s="116"/>
      <c r="D14" s="116"/>
      <c r="E14" s="116"/>
      <c r="F14" s="116">
        <f t="shared" si="0"/>
        <v>0</v>
      </c>
    </row>
    <row r="15" spans="1:6" ht="15" customHeight="1" x14ac:dyDescent="0.25">
      <c r="A15" s="4" t="s">
        <v>436</v>
      </c>
      <c r="B15" s="5" t="s">
        <v>269</v>
      </c>
      <c r="C15" s="116"/>
      <c r="D15" s="116"/>
      <c r="E15" s="116"/>
      <c r="F15" s="116">
        <f t="shared" si="0"/>
        <v>0</v>
      </c>
    </row>
    <row r="16" spans="1:6" ht="15" customHeight="1" x14ac:dyDescent="0.25">
      <c r="A16" s="4" t="s">
        <v>437</v>
      </c>
      <c r="B16" s="5" t="s">
        <v>270</v>
      </c>
      <c r="C16" s="116"/>
      <c r="D16" s="116"/>
      <c r="E16" s="116"/>
      <c r="F16" s="116">
        <f t="shared" si="0"/>
        <v>0</v>
      </c>
    </row>
    <row r="17" spans="1:6" ht="15" customHeight="1" x14ac:dyDescent="0.25">
      <c r="A17" s="4" t="s">
        <v>438</v>
      </c>
      <c r="B17" s="5" t="s">
        <v>271</v>
      </c>
      <c r="C17" s="116">
        <v>7986700</v>
      </c>
      <c r="D17" s="116"/>
      <c r="E17" s="116"/>
      <c r="F17" s="116">
        <f t="shared" si="0"/>
        <v>7986700</v>
      </c>
    </row>
    <row r="18" spans="1:6" ht="15" customHeight="1" x14ac:dyDescent="0.25">
      <c r="A18" s="36" t="s">
        <v>475</v>
      </c>
      <c r="B18" s="48" t="s">
        <v>272</v>
      </c>
      <c r="C18" s="124">
        <f>SUM(C13:C17)+C12</f>
        <v>30264156</v>
      </c>
      <c r="D18" s="124">
        <f t="shared" ref="D18:F18" si="1">SUM(D13:D17)+D12</f>
        <v>0</v>
      </c>
      <c r="E18" s="124">
        <f t="shared" si="1"/>
        <v>0</v>
      </c>
      <c r="F18" s="124">
        <f t="shared" si="1"/>
        <v>30264156</v>
      </c>
    </row>
    <row r="19" spans="1:6" ht="15" customHeight="1" x14ac:dyDescent="0.25">
      <c r="A19" s="4" t="s">
        <v>273</v>
      </c>
      <c r="B19" s="5" t="s">
        <v>274</v>
      </c>
      <c r="C19" s="116"/>
      <c r="D19" s="116"/>
      <c r="E19" s="116"/>
      <c r="F19" s="116">
        <f t="shared" si="0"/>
        <v>0</v>
      </c>
    </row>
    <row r="20" spans="1:6" ht="15" customHeight="1" x14ac:dyDescent="0.25">
      <c r="A20" s="4" t="s">
        <v>275</v>
      </c>
      <c r="B20" s="5" t="s">
        <v>276</v>
      </c>
      <c r="C20" s="116"/>
      <c r="D20" s="116"/>
      <c r="E20" s="116"/>
      <c r="F20" s="116">
        <f t="shared" si="0"/>
        <v>0</v>
      </c>
    </row>
    <row r="21" spans="1:6" ht="15" customHeight="1" x14ac:dyDescent="0.25">
      <c r="A21" s="4" t="s">
        <v>439</v>
      </c>
      <c r="B21" s="5" t="s">
        <v>277</v>
      </c>
      <c r="C21" s="116"/>
      <c r="D21" s="116"/>
      <c r="E21" s="116"/>
      <c r="F21" s="116">
        <f t="shared" si="0"/>
        <v>0</v>
      </c>
    </row>
    <row r="22" spans="1:6" ht="15" customHeight="1" x14ac:dyDescent="0.25">
      <c r="A22" s="4" t="s">
        <v>440</v>
      </c>
      <c r="B22" s="5" t="s">
        <v>278</v>
      </c>
      <c r="C22" s="116"/>
      <c r="D22" s="116"/>
      <c r="E22" s="116"/>
      <c r="F22" s="116">
        <f t="shared" si="0"/>
        <v>0</v>
      </c>
    </row>
    <row r="23" spans="1:6" ht="15" customHeight="1" x14ac:dyDescent="0.25">
      <c r="A23" s="4" t="s">
        <v>441</v>
      </c>
      <c r="B23" s="5" t="s">
        <v>279</v>
      </c>
      <c r="C23" s="116">
        <v>536096</v>
      </c>
      <c r="D23" s="116"/>
      <c r="E23" s="116"/>
      <c r="F23" s="116">
        <f t="shared" si="0"/>
        <v>536096</v>
      </c>
    </row>
    <row r="24" spans="1:6" ht="15" customHeight="1" x14ac:dyDescent="0.25">
      <c r="A24" s="36" t="s">
        <v>476</v>
      </c>
      <c r="B24" s="48" t="s">
        <v>280</v>
      </c>
      <c r="C24" s="124">
        <f>SUM(C19:C23)</f>
        <v>536096</v>
      </c>
      <c r="D24" s="124">
        <f>SUM(D19:D23)</f>
        <v>0</v>
      </c>
      <c r="E24" s="124">
        <f>SUM(E19:E23)</f>
        <v>0</v>
      </c>
      <c r="F24" s="124">
        <f t="shared" si="0"/>
        <v>536096</v>
      </c>
    </row>
    <row r="25" spans="1:6" ht="15" customHeight="1" x14ac:dyDescent="0.25">
      <c r="A25" s="4" t="s">
        <v>442</v>
      </c>
      <c r="B25" s="5" t="s">
        <v>281</v>
      </c>
      <c r="C25" s="116"/>
      <c r="D25" s="116"/>
      <c r="E25" s="116"/>
      <c r="F25" s="116">
        <f t="shared" si="0"/>
        <v>0</v>
      </c>
    </row>
    <row r="26" spans="1:6" ht="15" customHeight="1" x14ac:dyDescent="0.25">
      <c r="A26" s="4" t="s">
        <v>443</v>
      </c>
      <c r="B26" s="5" t="s">
        <v>282</v>
      </c>
      <c r="C26" s="116"/>
      <c r="D26" s="116"/>
      <c r="E26" s="116"/>
      <c r="F26" s="116">
        <f t="shared" si="0"/>
        <v>0</v>
      </c>
    </row>
    <row r="27" spans="1:6" ht="15" customHeight="1" x14ac:dyDescent="0.25">
      <c r="A27" s="6" t="s">
        <v>477</v>
      </c>
      <c r="B27" s="7" t="s">
        <v>283</v>
      </c>
      <c r="C27" s="124">
        <f>SUM(C25:C26)</f>
        <v>0</v>
      </c>
      <c r="D27" s="124">
        <f t="shared" ref="D27:E27" si="2">SUM(D25:D26)</f>
        <v>0</v>
      </c>
      <c r="E27" s="124">
        <f t="shared" si="2"/>
        <v>0</v>
      </c>
      <c r="F27" s="124">
        <f t="shared" si="0"/>
        <v>0</v>
      </c>
    </row>
    <row r="28" spans="1:6" ht="15" customHeight="1" x14ac:dyDescent="0.25">
      <c r="A28" s="4" t="s">
        <v>444</v>
      </c>
      <c r="B28" s="5" t="s">
        <v>284</v>
      </c>
      <c r="C28" s="116"/>
      <c r="D28" s="116"/>
      <c r="E28" s="116"/>
      <c r="F28" s="116">
        <f t="shared" si="0"/>
        <v>0</v>
      </c>
    </row>
    <row r="29" spans="1:6" ht="15" customHeight="1" x14ac:dyDescent="0.25">
      <c r="A29" s="4" t="s">
        <v>445</v>
      </c>
      <c r="B29" s="5" t="s">
        <v>285</v>
      </c>
      <c r="C29" s="116"/>
      <c r="D29" s="116"/>
      <c r="E29" s="116"/>
      <c r="F29" s="116">
        <f t="shared" si="0"/>
        <v>0</v>
      </c>
    </row>
    <row r="30" spans="1:6" ht="15" customHeight="1" x14ac:dyDescent="0.25">
      <c r="A30" s="4" t="s">
        <v>446</v>
      </c>
      <c r="B30" s="5" t="s">
        <v>286</v>
      </c>
      <c r="C30" s="116">
        <v>1400000</v>
      </c>
      <c r="D30" s="116"/>
      <c r="E30" s="116"/>
      <c r="F30" s="116">
        <f t="shared" si="0"/>
        <v>1400000</v>
      </c>
    </row>
    <row r="31" spans="1:6" ht="15" customHeight="1" x14ac:dyDescent="0.25">
      <c r="A31" s="4" t="s">
        <v>447</v>
      </c>
      <c r="B31" s="5" t="s">
        <v>287</v>
      </c>
      <c r="C31" s="116">
        <v>390000</v>
      </c>
      <c r="D31" s="116"/>
      <c r="E31" s="116"/>
      <c r="F31" s="116">
        <f t="shared" si="0"/>
        <v>390000</v>
      </c>
    </row>
    <row r="32" spans="1:6" ht="15" customHeight="1" x14ac:dyDescent="0.25">
      <c r="A32" s="4" t="s">
        <v>448</v>
      </c>
      <c r="B32" s="5" t="s">
        <v>290</v>
      </c>
      <c r="C32" s="116"/>
      <c r="D32" s="116"/>
      <c r="E32" s="116"/>
      <c r="F32" s="116">
        <f t="shared" si="0"/>
        <v>0</v>
      </c>
    </row>
    <row r="33" spans="1:6" ht="15" customHeight="1" x14ac:dyDescent="0.25">
      <c r="A33" s="4" t="s">
        <v>291</v>
      </c>
      <c r="B33" s="5" t="s">
        <v>292</v>
      </c>
      <c r="C33" s="116"/>
      <c r="D33" s="116"/>
      <c r="E33" s="116"/>
      <c r="F33" s="116">
        <f t="shared" si="0"/>
        <v>0</v>
      </c>
    </row>
    <row r="34" spans="1:6" ht="15" customHeight="1" x14ac:dyDescent="0.25">
      <c r="A34" s="4" t="s">
        <v>449</v>
      </c>
      <c r="B34" s="5" t="s">
        <v>293</v>
      </c>
      <c r="C34" s="116">
        <v>300000</v>
      </c>
      <c r="D34" s="116"/>
      <c r="E34" s="116"/>
      <c r="F34" s="116">
        <f t="shared" si="0"/>
        <v>300000</v>
      </c>
    </row>
    <row r="35" spans="1:6" ht="15" customHeight="1" x14ac:dyDescent="0.25">
      <c r="A35" s="4" t="s">
        <v>450</v>
      </c>
      <c r="B35" s="5" t="s">
        <v>298</v>
      </c>
      <c r="C35" s="116"/>
      <c r="D35" s="116"/>
      <c r="E35" s="116"/>
      <c r="F35" s="116">
        <f t="shared" si="0"/>
        <v>0</v>
      </c>
    </row>
    <row r="36" spans="1:6" ht="15" customHeight="1" x14ac:dyDescent="0.25">
      <c r="A36" s="6" t="s">
        <v>478</v>
      </c>
      <c r="B36" s="7" t="s">
        <v>301</v>
      </c>
      <c r="C36" s="124">
        <f>SUM(C31:C35)</f>
        <v>690000</v>
      </c>
      <c r="D36" s="124">
        <f t="shared" ref="D36:F36" si="3">SUM(D31:D35)</f>
        <v>0</v>
      </c>
      <c r="E36" s="124">
        <f t="shared" si="3"/>
        <v>0</v>
      </c>
      <c r="F36" s="124">
        <f t="shared" si="3"/>
        <v>690000</v>
      </c>
    </row>
    <row r="37" spans="1:6" ht="15" customHeight="1" x14ac:dyDescent="0.25">
      <c r="A37" s="4" t="s">
        <v>451</v>
      </c>
      <c r="B37" s="5" t="s">
        <v>302</v>
      </c>
      <c r="C37" s="116">
        <v>1000</v>
      </c>
      <c r="D37" s="116"/>
      <c r="E37" s="116"/>
      <c r="F37" s="116">
        <f t="shared" si="0"/>
        <v>1000</v>
      </c>
    </row>
    <row r="38" spans="1:6" ht="15" customHeight="1" x14ac:dyDescent="0.25">
      <c r="A38" s="36" t="s">
        <v>479</v>
      </c>
      <c r="B38" s="48" t="s">
        <v>303</v>
      </c>
      <c r="C38" s="124">
        <f>SUM(C27+C30+C36+C37)</f>
        <v>2091000</v>
      </c>
      <c r="D38" s="124">
        <f>SUM(D27+D30+D36+D37)</f>
        <v>0</v>
      </c>
      <c r="E38" s="124">
        <f>SUM(E27+E30+E36+E37)</f>
        <v>0</v>
      </c>
      <c r="F38" s="124">
        <f t="shared" si="0"/>
        <v>2091000</v>
      </c>
    </row>
    <row r="39" spans="1:6" ht="15" customHeight="1" x14ac:dyDescent="0.25">
      <c r="A39" s="12" t="s">
        <v>304</v>
      </c>
      <c r="B39" s="5" t="s">
        <v>305</v>
      </c>
      <c r="C39" s="116"/>
      <c r="D39" s="116"/>
      <c r="E39" s="116"/>
      <c r="F39" s="116">
        <f t="shared" si="0"/>
        <v>0</v>
      </c>
    </row>
    <row r="40" spans="1:6" ht="15" customHeight="1" x14ac:dyDescent="0.25">
      <c r="A40" s="12" t="s">
        <v>452</v>
      </c>
      <c r="B40" s="5" t="s">
        <v>306</v>
      </c>
      <c r="C40" s="116">
        <v>5000</v>
      </c>
      <c r="D40" s="116"/>
      <c r="E40" s="116"/>
      <c r="F40" s="116">
        <f t="shared" si="0"/>
        <v>5000</v>
      </c>
    </row>
    <row r="41" spans="1:6" ht="15" customHeight="1" x14ac:dyDescent="0.25">
      <c r="A41" s="12" t="s">
        <v>453</v>
      </c>
      <c r="B41" s="5" t="s">
        <v>307</v>
      </c>
      <c r="C41" s="116"/>
      <c r="D41" s="116"/>
      <c r="E41" s="116"/>
      <c r="F41" s="116">
        <f t="shared" si="0"/>
        <v>0</v>
      </c>
    </row>
    <row r="42" spans="1:6" ht="15" customHeight="1" x14ac:dyDescent="0.25">
      <c r="A42" s="12" t="s">
        <v>454</v>
      </c>
      <c r="B42" s="5" t="s">
        <v>308</v>
      </c>
      <c r="C42" s="116">
        <v>350000</v>
      </c>
      <c r="D42" s="116"/>
      <c r="E42" s="116"/>
      <c r="F42" s="116">
        <f t="shared" si="0"/>
        <v>350000</v>
      </c>
    </row>
    <row r="43" spans="1:6" ht="15" customHeight="1" x14ac:dyDescent="0.25">
      <c r="A43" s="12" t="s">
        <v>309</v>
      </c>
      <c r="B43" s="5" t="s">
        <v>310</v>
      </c>
      <c r="C43" s="116"/>
      <c r="D43" s="116"/>
      <c r="E43" s="116"/>
      <c r="F43" s="116">
        <f t="shared" si="0"/>
        <v>0</v>
      </c>
    </row>
    <row r="44" spans="1:6" ht="15" customHeight="1" x14ac:dyDescent="0.25">
      <c r="A44" s="12" t="s">
        <v>311</v>
      </c>
      <c r="B44" s="5" t="s">
        <v>312</v>
      </c>
      <c r="C44" s="116"/>
      <c r="D44" s="116"/>
      <c r="E44" s="116"/>
      <c r="F44" s="116">
        <f t="shared" si="0"/>
        <v>0</v>
      </c>
    </row>
    <row r="45" spans="1:6" ht="15" customHeight="1" x14ac:dyDescent="0.25">
      <c r="A45" s="12" t="s">
        <v>313</v>
      </c>
      <c r="B45" s="5" t="s">
        <v>314</v>
      </c>
      <c r="C45" s="116"/>
      <c r="D45" s="116"/>
      <c r="E45" s="116"/>
      <c r="F45" s="116">
        <f t="shared" si="0"/>
        <v>0</v>
      </c>
    </row>
    <row r="46" spans="1:6" ht="15" customHeight="1" x14ac:dyDescent="0.25">
      <c r="A46" s="12" t="s">
        <v>455</v>
      </c>
      <c r="B46" s="5" t="s">
        <v>315</v>
      </c>
      <c r="C46" s="116">
        <v>20</v>
      </c>
      <c r="D46" s="116"/>
      <c r="E46" s="116"/>
      <c r="F46" s="116">
        <f t="shared" si="0"/>
        <v>20</v>
      </c>
    </row>
    <row r="47" spans="1:6" ht="15" customHeight="1" x14ac:dyDescent="0.25">
      <c r="A47" s="12" t="s">
        <v>456</v>
      </c>
      <c r="B47" s="5" t="s">
        <v>316</v>
      </c>
      <c r="C47" s="116"/>
      <c r="D47" s="116"/>
      <c r="E47" s="116"/>
      <c r="F47" s="116">
        <f t="shared" si="0"/>
        <v>0</v>
      </c>
    </row>
    <row r="48" spans="1:6" ht="15" customHeight="1" x14ac:dyDescent="0.25">
      <c r="A48" s="12" t="s">
        <v>457</v>
      </c>
      <c r="B48" s="5" t="s">
        <v>317</v>
      </c>
      <c r="C48" s="116"/>
      <c r="D48" s="116"/>
      <c r="E48" s="116"/>
      <c r="F48" s="116">
        <f t="shared" si="0"/>
        <v>0</v>
      </c>
    </row>
    <row r="49" spans="1:6" ht="15" customHeight="1" x14ac:dyDescent="0.25">
      <c r="A49" s="47" t="s">
        <v>480</v>
      </c>
      <c r="B49" s="48" t="s">
        <v>318</v>
      </c>
      <c r="C49" s="124">
        <f>SUM(C39:C48)</f>
        <v>355020</v>
      </c>
      <c r="D49" s="124">
        <f>SUM(D39:D48)</f>
        <v>0</v>
      </c>
      <c r="E49" s="124">
        <f>SUM(E39:E48)</f>
        <v>0</v>
      </c>
      <c r="F49" s="124">
        <f t="shared" si="0"/>
        <v>355020</v>
      </c>
    </row>
    <row r="50" spans="1:6" ht="15" customHeight="1" x14ac:dyDescent="0.25">
      <c r="A50" s="12" t="s">
        <v>458</v>
      </c>
      <c r="B50" s="5" t="s">
        <v>319</v>
      </c>
      <c r="C50" s="116"/>
      <c r="D50" s="116"/>
      <c r="E50" s="116"/>
      <c r="F50" s="116">
        <f t="shared" si="0"/>
        <v>0</v>
      </c>
    </row>
    <row r="51" spans="1:6" ht="15" customHeight="1" x14ac:dyDescent="0.25">
      <c r="A51" s="12" t="s">
        <v>459</v>
      </c>
      <c r="B51" s="5" t="s">
        <v>320</v>
      </c>
      <c r="C51" s="116"/>
      <c r="D51" s="116"/>
      <c r="E51" s="116"/>
      <c r="F51" s="116">
        <f t="shared" si="0"/>
        <v>0</v>
      </c>
    </row>
    <row r="52" spans="1:6" ht="15" customHeight="1" x14ac:dyDescent="0.25">
      <c r="A52" s="12" t="s">
        <v>321</v>
      </c>
      <c r="B52" s="5" t="s">
        <v>322</v>
      </c>
      <c r="C52" s="116">
        <v>2000000</v>
      </c>
      <c r="D52" s="116"/>
      <c r="E52" s="116"/>
      <c r="F52" s="116">
        <f t="shared" si="0"/>
        <v>2000000</v>
      </c>
    </row>
    <row r="53" spans="1:6" ht="15" customHeight="1" x14ac:dyDescent="0.25">
      <c r="A53" s="12" t="s">
        <v>460</v>
      </c>
      <c r="B53" s="5" t="s">
        <v>323</v>
      </c>
      <c r="C53" s="116"/>
      <c r="D53" s="116"/>
      <c r="E53" s="116"/>
      <c r="F53" s="116">
        <f t="shared" si="0"/>
        <v>0</v>
      </c>
    </row>
    <row r="54" spans="1:6" ht="15" customHeight="1" x14ac:dyDescent="0.25">
      <c r="A54" s="12" t="s">
        <v>324</v>
      </c>
      <c r="B54" s="5" t="s">
        <v>325</v>
      </c>
      <c r="C54" s="116"/>
      <c r="D54" s="116"/>
      <c r="E54" s="116"/>
      <c r="F54" s="116">
        <f t="shared" si="0"/>
        <v>0</v>
      </c>
    </row>
    <row r="55" spans="1:6" ht="15" customHeight="1" x14ac:dyDescent="0.25">
      <c r="A55" s="36" t="s">
        <v>481</v>
      </c>
      <c r="B55" s="48" t="s">
        <v>326</v>
      </c>
      <c r="C55" s="124">
        <f>SUM(C50:C54)</f>
        <v>2000000</v>
      </c>
      <c r="D55" s="124">
        <f>SUM(D50:D54)</f>
        <v>0</v>
      </c>
      <c r="E55" s="124">
        <f>SUM(E50:E54)</f>
        <v>0</v>
      </c>
      <c r="F55" s="124">
        <f t="shared" si="0"/>
        <v>2000000</v>
      </c>
    </row>
    <row r="56" spans="1:6" ht="15" customHeight="1" x14ac:dyDescent="0.25">
      <c r="A56" s="12" t="s">
        <v>327</v>
      </c>
      <c r="B56" s="5" t="s">
        <v>328</v>
      </c>
      <c r="C56" s="116"/>
      <c r="D56" s="116"/>
      <c r="E56" s="116"/>
      <c r="F56" s="116">
        <f t="shared" si="0"/>
        <v>0</v>
      </c>
    </row>
    <row r="57" spans="1:6" ht="15" customHeight="1" x14ac:dyDescent="0.25">
      <c r="A57" s="4" t="s">
        <v>608</v>
      </c>
      <c r="B57" s="5" t="s">
        <v>329</v>
      </c>
      <c r="C57" s="116"/>
      <c r="D57" s="116"/>
      <c r="E57" s="116"/>
      <c r="F57" s="116">
        <f t="shared" si="0"/>
        <v>0</v>
      </c>
    </row>
    <row r="58" spans="1:6" ht="14.25" customHeight="1" x14ac:dyDescent="0.25">
      <c r="A58" s="12" t="s">
        <v>462</v>
      </c>
      <c r="B58" s="5" t="s">
        <v>330</v>
      </c>
      <c r="C58" s="116"/>
      <c r="D58" s="116"/>
      <c r="E58" s="116"/>
      <c r="F58" s="116">
        <f t="shared" si="0"/>
        <v>0</v>
      </c>
    </row>
    <row r="59" spans="1:6" ht="14.25" customHeight="1" x14ac:dyDescent="0.25">
      <c r="A59" s="12" t="s">
        <v>461</v>
      </c>
      <c r="B59" s="5" t="s">
        <v>609</v>
      </c>
      <c r="C59" s="116"/>
      <c r="D59" s="116"/>
      <c r="E59" s="116"/>
      <c r="F59" s="116"/>
    </row>
    <row r="60" spans="1:6" ht="15" customHeight="1" x14ac:dyDescent="0.25">
      <c r="A60" s="36" t="s">
        <v>482</v>
      </c>
      <c r="B60" s="48" t="s">
        <v>331</v>
      </c>
      <c r="C60" s="124">
        <f>SUM(C56:C58)</f>
        <v>0</v>
      </c>
      <c r="D60" s="124">
        <f>SUM(D56:D58)</f>
        <v>0</v>
      </c>
      <c r="E60" s="124">
        <f>SUM(E56:E58)</f>
        <v>0</v>
      </c>
      <c r="F60" s="124">
        <f t="shared" si="0"/>
        <v>0</v>
      </c>
    </row>
    <row r="61" spans="1:6" ht="15" customHeight="1" x14ac:dyDescent="0.25">
      <c r="A61" s="12" t="s">
        <v>332</v>
      </c>
      <c r="B61" s="5" t="s">
        <v>333</v>
      </c>
      <c r="C61" s="116"/>
      <c r="D61" s="116"/>
      <c r="E61" s="116"/>
      <c r="F61" s="116">
        <f t="shared" si="0"/>
        <v>0</v>
      </c>
    </row>
    <row r="62" spans="1:6" ht="15" customHeight="1" x14ac:dyDescent="0.25">
      <c r="A62" s="4" t="s">
        <v>463</v>
      </c>
      <c r="B62" s="5" t="s">
        <v>334</v>
      </c>
      <c r="C62" s="116"/>
      <c r="D62" s="116"/>
      <c r="E62" s="116"/>
      <c r="F62" s="116">
        <f t="shared" si="0"/>
        <v>0</v>
      </c>
    </row>
    <row r="63" spans="1:6" ht="15" customHeight="1" x14ac:dyDescent="0.25">
      <c r="A63" s="12" t="s">
        <v>464</v>
      </c>
      <c r="B63" s="5" t="s">
        <v>335</v>
      </c>
      <c r="C63" s="116"/>
      <c r="D63" s="116"/>
      <c r="E63" s="116"/>
      <c r="F63" s="116">
        <f t="shared" si="0"/>
        <v>0</v>
      </c>
    </row>
    <row r="64" spans="1:6" ht="15" customHeight="1" x14ac:dyDescent="0.25">
      <c r="A64" s="36" t="s">
        <v>484</v>
      </c>
      <c r="B64" s="48" t="s">
        <v>336</v>
      </c>
      <c r="C64" s="124">
        <f>SUM(C61:C63)</f>
        <v>0</v>
      </c>
      <c r="D64" s="124">
        <f>SUM(D61:D63)</f>
        <v>0</v>
      </c>
      <c r="E64" s="124">
        <f>SUM(E61:E63)</f>
        <v>0</v>
      </c>
      <c r="F64" s="124">
        <f t="shared" si="0"/>
        <v>0</v>
      </c>
    </row>
    <row r="65" spans="1:6" ht="15.75" x14ac:dyDescent="0.25">
      <c r="A65" s="45" t="s">
        <v>483</v>
      </c>
      <c r="B65" s="32" t="s">
        <v>337</v>
      </c>
      <c r="C65" s="124">
        <f>SUM(C18+C24+C38+C49+C55+C60+C64)</f>
        <v>35246272</v>
      </c>
      <c r="D65" s="124">
        <f t="shared" ref="D65:F65" si="4">SUM(D18+D24+D38+D49+D55+D60+D64)</f>
        <v>0</v>
      </c>
      <c r="E65" s="124">
        <f t="shared" si="4"/>
        <v>0</v>
      </c>
      <c r="F65" s="124">
        <f t="shared" si="4"/>
        <v>35246272</v>
      </c>
    </row>
    <row r="66" spans="1:6" ht="15.75" x14ac:dyDescent="0.25">
      <c r="A66" s="62" t="s">
        <v>537</v>
      </c>
      <c r="B66" s="61"/>
      <c r="C66" s="116"/>
      <c r="D66" s="116"/>
      <c r="E66" s="116"/>
      <c r="F66" s="116">
        <f t="shared" si="0"/>
        <v>0</v>
      </c>
    </row>
    <row r="67" spans="1:6" ht="15.75" x14ac:dyDescent="0.25">
      <c r="A67" s="62" t="s">
        <v>538</v>
      </c>
      <c r="B67" s="61"/>
      <c r="C67" s="116"/>
      <c r="D67" s="116"/>
      <c r="E67" s="116"/>
      <c r="F67" s="116">
        <f t="shared" si="0"/>
        <v>0</v>
      </c>
    </row>
    <row r="68" spans="1:6" x14ac:dyDescent="0.25">
      <c r="A68" s="34" t="s">
        <v>466</v>
      </c>
      <c r="B68" s="4" t="s">
        <v>338</v>
      </c>
      <c r="C68" s="116"/>
      <c r="D68" s="116"/>
      <c r="E68" s="116"/>
      <c r="F68" s="116">
        <f t="shared" si="0"/>
        <v>0</v>
      </c>
    </row>
    <row r="69" spans="1:6" x14ac:dyDescent="0.25">
      <c r="A69" s="12" t="s">
        <v>339</v>
      </c>
      <c r="B69" s="4" t="s">
        <v>340</v>
      </c>
      <c r="C69" s="116"/>
      <c r="D69" s="116"/>
      <c r="E69" s="116"/>
      <c r="F69" s="116">
        <f t="shared" si="0"/>
        <v>0</v>
      </c>
    </row>
    <row r="70" spans="1:6" x14ac:dyDescent="0.25">
      <c r="A70" s="34" t="s">
        <v>467</v>
      </c>
      <c r="B70" s="4" t="s">
        <v>341</v>
      </c>
      <c r="C70" s="116"/>
      <c r="D70" s="116"/>
      <c r="E70" s="116"/>
      <c r="F70" s="116">
        <f t="shared" si="0"/>
        <v>0</v>
      </c>
    </row>
    <row r="71" spans="1:6" x14ac:dyDescent="0.25">
      <c r="A71" s="14" t="s">
        <v>485</v>
      </c>
      <c r="B71" s="6" t="s">
        <v>342</v>
      </c>
      <c r="C71" s="124">
        <f>SUM(C68:C70)</f>
        <v>0</v>
      </c>
      <c r="D71" s="124">
        <f>SUM(D68:D70)</f>
        <v>0</v>
      </c>
      <c r="E71" s="124">
        <f>SUM(E68:E70)</f>
        <v>0</v>
      </c>
      <c r="F71" s="124">
        <f t="shared" si="0"/>
        <v>0</v>
      </c>
    </row>
    <row r="72" spans="1:6" x14ac:dyDescent="0.25">
      <c r="A72" s="12" t="s">
        <v>468</v>
      </c>
      <c r="B72" s="4" t="s">
        <v>343</v>
      </c>
      <c r="C72" s="116"/>
      <c r="D72" s="116"/>
      <c r="E72" s="116"/>
      <c r="F72" s="116">
        <f t="shared" ref="F72:F95" si="5">SUM(C72:E72)</f>
        <v>0</v>
      </c>
    </row>
    <row r="73" spans="1:6" x14ac:dyDescent="0.25">
      <c r="A73" s="34" t="s">
        <v>344</v>
      </c>
      <c r="B73" s="4" t="s">
        <v>345</v>
      </c>
      <c r="C73" s="116"/>
      <c r="D73" s="116"/>
      <c r="E73" s="116"/>
      <c r="F73" s="116">
        <f t="shared" si="5"/>
        <v>0</v>
      </c>
    </row>
    <row r="74" spans="1:6" x14ac:dyDescent="0.25">
      <c r="A74" s="12" t="s">
        <v>469</v>
      </c>
      <c r="B74" s="4" t="s">
        <v>346</v>
      </c>
      <c r="C74" s="116"/>
      <c r="D74" s="116"/>
      <c r="E74" s="116"/>
      <c r="F74" s="116">
        <f t="shared" si="5"/>
        <v>0</v>
      </c>
    </row>
    <row r="75" spans="1:6" x14ac:dyDescent="0.25">
      <c r="A75" s="34" t="s">
        <v>347</v>
      </c>
      <c r="B75" s="4" t="s">
        <v>348</v>
      </c>
      <c r="C75" s="116"/>
      <c r="D75" s="116"/>
      <c r="E75" s="116"/>
      <c r="F75" s="116">
        <f t="shared" si="5"/>
        <v>0</v>
      </c>
    </row>
    <row r="76" spans="1:6" x14ac:dyDescent="0.25">
      <c r="A76" s="13" t="s">
        <v>486</v>
      </c>
      <c r="B76" s="6" t="s">
        <v>349</v>
      </c>
      <c r="C76" s="124">
        <f>SUM(C72:C75)</f>
        <v>0</v>
      </c>
      <c r="D76" s="124">
        <f>SUM(D72:D75)</f>
        <v>0</v>
      </c>
      <c r="E76" s="124">
        <f>SUM(E72:E75)</f>
        <v>0</v>
      </c>
      <c r="F76" s="124">
        <f t="shared" si="5"/>
        <v>0</v>
      </c>
    </row>
    <row r="77" spans="1:6" x14ac:dyDescent="0.25">
      <c r="A77" s="4" t="s">
        <v>535</v>
      </c>
      <c r="B77" s="4" t="s">
        <v>350</v>
      </c>
      <c r="C77" s="116">
        <v>29711787</v>
      </c>
      <c r="D77" s="116"/>
      <c r="E77" s="116"/>
      <c r="F77" s="116">
        <f t="shared" si="5"/>
        <v>29711787</v>
      </c>
    </row>
    <row r="78" spans="1:6" x14ac:dyDescent="0.25">
      <c r="A78" s="4" t="s">
        <v>536</v>
      </c>
      <c r="B78" s="4" t="s">
        <v>350</v>
      </c>
      <c r="C78" s="116"/>
      <c r="D78" s="116"/>
      <c r="E78" s="116"/>
      <c r="F78" s="116">
        <f t="shared" si="5"/>
        <v>0</v>
      </c>
    </row>
    <row r="79" spans="1:6" x14ac:dyDescent="0.25">
      <c r="A79" s="4" t="s">
        <v>533</v>
      </c>
      <c r="B79" s="4" t="s">
        <v>351</v>
      </c>
      <c r="C79" s="116"/>
      <c r="D79" s="116"/>
      <c r="E79" s="116"/>
      <c r="F79" s="116">
        <f t="shared" si="5"/>
        <v>0</v>
      </c>
    </row>
    <row r="80" spans="1:6" x14ac:dyDescent="0.25">
      <c r="A80" s="4" t="s">
        <v>534</v>
      </c>
      <c r="B80" s="4" t="s">
        <v>351</v>
      </c>
      <c r="C80" s="116"/>
      <c r="D80" s="116"/>
      <c r="E80" s="116"/>
      <c r="F80" s="116">
        <f t="shared" si="5"/>
        <v>0</v>
      </c>
    </row>
    <row r="81" spans="1:6" x14ac:dyDescent="0.25">
      <c r="A81" s="6" t="s">
        <v>487</v>
      </c>
      <c r="B81" s="6" t="s">
        <v>352</v>
      </c>
      <c r="C81" s="124">
        <f>SUM(C77:C80)</f>
        <v>29711787</v>
      </c>
      <c r="D81" s="124">
        <f>SUM(D77:D80)</f>
        <v>0</v>
      </c>
      <c r="E81" s="124">
        <f>SUM(E77:E80)</f>
        <v>0</v>
      </c>
      <c r="F81" s="124">
        <f t="shared" si="5"/>
        <v>29711787</v>
      </c>
    </row>
    <row r="82" spans="1:6" x14ac:dyDescent="0.25">
      <c r="A82" s="34" t="s">
        <v>353</v>
      </c>
      <c r="B82" s="4" t="s">
        <v>354</v>
      </c>
      <c r="C82" s="116"/>
      <c r="D82" s="116"/>
      <c r="E82" s="116"/>
      <c r="F82" s="116">
        <f t="shared" si="5"/>
        <v>0</v>
      </c>
    </row>
    <row r="83" spans="1:6" x14ac:dyDescent="0.25">
      <c r="A83" s="34" t="s">
        <v>355</v>
      </c>
      <c r="B83" s="4" t="s">
        <v>356</v>
      </c>
      <c r="C83" s="116"/>
      <c r="D83" s="116"/>
      <c r="E83" s="116"/>
      <c r="F83" s="116">
        <f t="shared" si="5"/>
        <v>0</v>
      </c>
    </row>
    <row r="84" spans="1:6" x14ac:dyDescent="0.25">
      <c r="A84" s="34" t="s">
        <v>357</v>
      </c>
      <c r="B84" s="4" t="s">
        <v>358</v>
      </c>
      <c r="C84" s="116"/>
      <c r="D84" s="116"/>
      <c r="E84" s="116"/>
      <c r="F84" s="116">
        <f t="shared" si="5"/>
        <v>0</v>
      </c>
    </row>
    <row r="85" spans="1:6" x14ac:dyDescent="0.25">
      <c r="A85" s="34" t="s">
        <v>359</v>
      </c>
      <c r="B85" s="4" t="s">
        <v>360</v>
      </c>
      <c r="C85" s="116"/>
      <c r="D85" s="116"/>
      <c r="E85" s="116"/>
      <c r="F85" s="116">
        <f t="shared" si="5"/>
        <v>0</v>
      </c>
    </row>
    <row r="86" spans="1:6" x14ac:dyDescent="0.25">
      <c r="A86" s="12" t="s">
        <v>470</v>
      </c>
      <c r="B86" s="4" t="s">
        <v>361</v>
      </c>
      <c r="C86" s="116"/>
      <c r="D86" s="116"/>
      <c r="E86" s="116"/>
      <c r="F86" s="116">
        <f t="shared" si="5"/>
        <v>0</v>
      </c>
    </row>
    <row r="87" spans="1:6" x14ac:dyDescent="0.25">
      <c r="A87" s="14" t="s">
        <v>488</v>
      </c>
      <c r="B87" s="6" t="s">
        <v>363</v>
      </c>
      <c r="C87" s="116">
        <f>SUM(C82:C86)</f>
        <v>0</v>
      </c>
      <c r="D87" s="116">
        <f>SUM(D82:D86)</f>
        <v>0</v>
      </c>
      <c r="E87" s="116">
        <f>SUM(E82:E86)</f>
        <v>0</v>
      </c>
      <c r="F87" s="116">
        <f t="shared" si="5"/>
        <v>0</v>
      </c>
    </row>
    <row r="88" spans="1:6" x14ac:dyDescent="0.25">
      <c r="A88" s="12" t="s">
        <v>364</v>
      </c>
      <c r="B88" s="4" t="s">
        <v>365</v>
      </c>
      <c r="C88" s="116"/>
      <c r="D88" s="116"/>
      <c r="E88" s="116"/>
      <c r="F88" s="116">
        <f t="shared" si="5"/>
        <v>0</v>
      </c>
    </row>
    <row r="89" spans="1:6" x14ac:dyDescent="0.25">
      <c r="A89" s="12" t="s">
        <v>366</v>
      </c>
      <c r="B89" s="4" t="s">
        <v>367</v>
      </c>
      <c r="C89" s="116"/>
      <c r="D89" s="116"/>
      <c r="E89" s="116"/>
      <c r="F89" s="116">
        <f t="shared" si="5"/>
        <v>0</v>
      </c>
    </row>
    <row r="90" spans="1:6" x14ac:dyDescent="0.25">
      <c r="A90" s="34" t="s">
        <v>368</v>
      </c>
      <c r="B90" s="4" t="s">
        <v>369</v>
      </c>
      <c r="C90" s="116"/>
      <c r="D90" s="116"/>
      <c r="E90" s="116"/>
      <c r="F90" s="116">
        <f t="shared" si="5"/>
        <v>0</v>
      </c>
    </row>
    <row r="91" spans="1:6" x14ac:dyDescent="0.25">
      <c r="A91" s="34" t="s">
        <v>471</v>
      </c>
      <c r="B91" s="4" t="s">
        <v>370</v>
      </c>
      <c r="C91" s="116"/>
      <c r="D91" s="116"/>
      <c r="E91" s="116"/>
      <c r="F91" s="116">
        <f t="shared" si="5"/>
        <v>0</v>
      </c>
    </row>
    <row r="92" spans="1:6" x14ac:dyDescent="0.25">
      <c r="A92" s="13" t="s">
        <v>489</v>
      </c>
      <c r="B92" s="6" t="s">
        <v>371</v>
      </c>
      <c r="C92" s="116">
        <f>SUM(C88:C91)</f>
        <v>0</v>
      </c>
      <c r="D92" s="116">
        <f>SUM(D88:D91)</f>
        <v>0</v>
      </c>
      <c r="E92" s="116">
        <f>SUM(E88:E91)</f>
        <v>0</v>
      </c>
      <c r="F92" s="116">
        <f t="shared" si="5"/>
        <v>0</v>
      </c>
    </row>
    <row r="93" spans="1:6" x14ac:dyDescent="0.25">
      <c r="A93" s="14" t="s">
        <v>372</v>
      </c>
      <c r="B93" s="6" t="s">
        <v>373</v>
      </c>
      <c r="C93" s="116"/>
      <c r="D93" s="116"/>
      <c r="E93" s="116"/>
      <c r="F93" s="116">
        <f t="shared" si="5"/>
        <v>0</v>
      </c>
    </row>
    <row r="94" spans="1:6" ht="15.75" x14ac:dyDescent="0.25">
      <c r="A94" s="37" t="s">
        <v>490</v>
      </c>
      <c r="B94" s="38" t="s">
        <v>374</v>
      </c>
      <c r="C94" s="124">
        <f>SUM(C71+C76+C81+C87+C92+C93)</f>
        <v>29711787</v>
      </c>
      <c r="D94" s="124">
        <f>SUM(D71+D76+D81+D87+D92+D93)</f>
        <v>0</v>
      </c>
      <c r="E94" s="124">
        <f>SUM(E71+E76+E81+E87+E92+E93)</f>
        <v>0</v>
      </c>
      <c r="F94" s="124">
        <f t="shared" si="5"/>
        <v>29711787</v>
      </c>
    </row>
    <row r="95" spans="1:6" ht="15.75" x14ac:dyDescent="0.25">
      <c r="A95" s="41" t="s">
        <v>473</v>
      </c>
      <c r="B95" s="42"/>
      <c r="C95" s="124">
        <f>SUM(C65+C94)</f>
        <v>64958059</v>
      </c>
      <c r="D95" s="124">
        <f>SUM(D65+D94)</f>
        <v>0</v>
      </c>
      <c r="E95" s="124">
        <f>SUM(E65+E94)</f>
        <v>0</v>
      </c>
      <c r="F95" s="124">
        <f t="shared" si="5"/>
        <v>64958059</v>
      </c>
    </row>
    <row r="96" spans="1:6" x14ac:dyDescent="0.25">
      <c r="C96" s="110"/>
      <c r="D96" s="110"/>
      <c r="E96" s="110"/>
      <c r="F96" s="110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28"/>
  <sheetViews>
    <sheetView tabSelected="1" topLeftCell="B100" workbookViewId="0">
      <selection activeCell="O123" sqref="O123"/>
    </sheetView>
  </sheetViews>
  <sheetFormatPr defaultRowHeight="15" x14ac:dyDescent="0.25"/>
  <cols>
    <col min="1" max="1" width="91.140625" customWidth="1"/>
    <col min="3" max="3" width="12.85546875" customWidth="1"/>
    <col min="4" max="5" width="12.5703125" customWidth="1"/>
    <col min="6" max="6" width="12.140625" customWidth="1"/>
    <col min="7" max="7" width="12" customWidth="1"/>
    <col min="8" max="8" width="13.5703125" customWidth="1"/>
    <col min="9" max="9" width="12" customWidth="1"/>
    <col min="10" max="10" width="15.28515625" bestFit="1" customWidth="1"/>
    <col min="11" max="11" width="16.140625" bestFit="1" customWidth="1"/>
    <col min="12" max="12" width="12.140625" bestFit="1" customWidth="1"/>
    <col min="13" max="13" width="14.140625" bestFit="1" customWidth="1"/>
    <col min="14" max="14" width="14" bestFit="1" customWidth="1"/>
    <col min="15" max="15" width="21.140625" customWidth="1"/>
  </cols>
  <sheetData>
    <row r="1" spans="1:17" x14ac:dyDescent="0.25">
      <c r="A1" s="86"/>
      <c r="B1" s="87"/>
      <c r="C1" s="87"/>
      <c r="D1" s="87"/>
      <c r="E1" s="87"/>
      <c r="F1" s="87"/>
    </row>
    <row r="2" spans="1:17" ht="28.5" customHeight="1" x14ac:dyDescent="0.25">
      <c r="A2" s="149" t="s">
        <v>586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7" ht="26.25" customHeight="1" x14ac:dyDescent="0.25">
      <c r="A3" s="152" t="s">
        <v>570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5" spans="1:17" x14ac:dyDescent="0.25">
      <c r="A5" s="3" t="s">
        <v>17</v>
      </c>
    </row>
    <row r="6" spans="1:17" ht="25.5" x14ac:dyDescent="0.25">
      <c r="A6" s="1" t="s">
        <v>72</v>
      </c>
      <c r="B6" s="2" t="s">
        <v>73</v>
      </c>
      <c r="C6" s="77" t="s">
        <v>20</v>
      </c>
      <c r="D6" s="77" t="s">
        <v>21</v>
      </c>
      <c r="E6" s="77" t="s">
        <v>22</v>
      </c>
      <c r="F6" s="77" t="s">
        <v>23</v>
      </c>
      <c r="G6" s="77" t="s">
        <v>24</v>
      </c>
      <c r="H6" s="77" t="s">
        <v>25</v>
      </c>
      <c r="I6" s="77" t="s">
        <v>26</v>
      </c>
      <c r="J6" s="77" t="s">
        <v>27</v>
      </c>
      <c r="K6" s="77" t="s">
        <v>28</v>
      </c>
      <c r="L6" s="77" t="s">
        <v>29</v>
      </c>
      <c r="M6" s="77" t="s">
        <v>30</v>
      </c>
      <c r="N6" s="77" t="s">
        <v>31</v>
      </c>
      <c r="O6" s="78" t="s">
        <v>18</v>
      </c>
      <c r="P6" s="3"/>
      <c r="Q6" s="3"/>
    </row>
    <row r="7" spans="1:17" x14ac:dyDescent="0.25">
      <c r="A7" s="26" t="s">
        <v>74</v>
      </c>
      <c r="B7" s="26" t="s">
        <v>75</v>
      </c>
      <c r="C7" s="129">
        <v>721438</v>
      </c>
      <c r="D7" s="129">
        <v>721437</v>
      </c>
      <c r="E7" s="129">
        <v>721438</v>
      </c>
      <c r="F7" s="129">
        <v>721437</v>
      </c>
      <c r="G7" s="129">
        <v>721438</v>
      </c>
      <c r="H7" s="129">
        <v>721436.8</v>
      </c>
      <c r="I7" s="129">
        <v>721437</v>
      </c>
      <c r="J7" s="129">
        <v>721438</v>
      </c>
      <c r="K7" s="129">
        <v>721437</v>
      </c>
      <c r="L7" s="129">
        <v>721438</v>
      </c>
      <c r="M7" s="129">
        <v>721437</v>
      </c>
      <c r="N7" s="129">
        <v>721438</v>
      </c>
      <c r="O7" s="129">
        <f>SUM(C7:N7)</f>
        <v>8657249.8000000007</v>
      </c>
      <c r="P7" s="3"/>
      <c r="Q7" s="3"/>
    </row>
    <row r="8" spans="1:17" x14ac:dyDescent="0.25">
      <c r="A8" s="26" t="s">
        <v>76</v>
      </c>
      <c r="B8" s="27" t="s">
        <v>77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>
        <f t="shared" ref="O8:O71" si="0">SUM(C8:N8)</f>
        <v>0</v>
      </c>
      <c r="P8" s="3"/>
      <c r="Q8" s="3"/>
    </row>
    <row r="9" spans="1:17" x14ac:dyDescent="0.25">
      <c r="A9" s="26" t="s">
        <v>78</v>
      </c>
      <c r="B9" s="27" t="s">
        <v>79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>
        <f t="shared" si="0"/>
        <v>0</v>
      </c>
      <c r="P9" s="3"/>
      <c r="Q9" s="3"/>
    </row>
    <row r="10" spans="1:17" x14ac:dyDescent="0.25">
      <c r="A10" s="28" t="s">
        <v>80</v>
      </c>
      <c r="B10" s="27" t="s">
        <v>81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>
        <f t="shared" si="0"/>
        <v>0</v>
      </c>
      <c r="P10" s="3"/>
      <c r="Q10" s="3"/>
    </row>
    <row r="11" spans="1:17" x14ac:dyDescent="0.25">
      <c r="A11" s="28" t="s">
        <v>82</v>
      </c>
      <c r="B11" s="27" t="s">
        <v>83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>
        <f t="shared" si="0"/>
        <v>0</v>
      </c>
      <c r="P11" s="3"/>
      <c r="Q11" s="3"/>
    </row>
    <row r="12" spans="1:17" x14ac:dyDescent="0.25">
      <c r="A12" s="28" t="s">
        <v>84</v>
      </c>
      <c r="B12" s="27" t="s">
        <v>85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>
        <f t="shared" si="0"/>
        <v>0</v>
      </c>
      <c r="P12" s="3"/>
      <c r="Q12" s="3"/>
    </row>
    <row r="13" spans="1:17" x14ac:dyDescent="0.25">
      <c r="A13" s="28" t="s">
        <v>86</v>
      </c>
      <c r="B13" s="27" t="s">
        <v>87</v>
      </c>
      <c r="C13" s="129">
        <v>8333</v>
      </c>
      <c r="D13" s="129">
        <v>8334</v>
      </c>
      <c r="E13" s="129">
        <v>8333</v>
      </c>
      <c r="F13" s="129">
        <v>8334</v>
      </c>
      <c r="G13" s="129">
        <v>8333</v>
      </c>
      <c r="H13" s="129">
        <v>8333</v>
      </c>
      <c r="I13" s="129">
        <v>8334</v>
      </c>
      <c r="J13" s="129">
        <v>8333</v>
      </c>
      <c r="K13" s="129">
        <v>8333</v>
      </c>
      <c r="L13" s="129">
        <v>8333</v>
      </c>
      <c r="M13" s="129">
        <v>8334</v>
      </c>
      <c r="N13" s="129">
        <v>8333</v>
      </c>
      <c r="O13" s="129">
        <f t="shared" si="0"/>
        <v>100000</v>
      </c>
      <c r="P13" s="3"/>
      <c r="Q13" s="3"/>
    </row>
    <row r="14" spans="1:17" x14ac:dyDescent="0.25">
      <c r="A14" s="28" t="s">
        <v>88</v>
      </c>
      <c r="B14" s="27" t="s">
        <v>89</v>
      </c>
      <c r="C14" s="129">
        <v>2500</v>
      </c>
      <c r="D14" s="129">
        <v>2500</v>
      </c>
      <c r="E14" s="129">
        <v>2500</v>
      </c>
      <c r="F14" s="129">
        <v>2500</v>
      </c>
      <c r="G14" s="129">
        <v>2500</v>
      </c>
      <c r="H14" s="129">
        <v>2500</v>
      </c>
      <c r="I14" s="129">
        <v>2500</v>
      </c>
      <c r="J14" s="129">
        <v>2500</v>
      </c>
      <c r="K14" s="129">
        <v>2500</v>
      </c>
      <c r="L14" s="129">
        <v>2500</v>
      </c>
      <c r="M14" s="129">
        <v>2500</v>
      </c>
      <c r="N14" s="129">
        <v>2500</v>
      </c>
      <c r="O14" s="129">
        <f t="shared" si="0"/>
        <v>30000</v>
      </c>
      <c r="P14" s="3"/>
      <c r="Q14" s="3"/>
    </row>
    <row r="15" spans="1:17" x14ac:dyDescent="0.25">
      <c r="A15" s="4" t="s">
        <v>90</v>
      </c>
      <c r="B15" s="27" t="s">
        <v>91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>
        <f t="shared" si="0"/>
        <v>0</v>
      </c>
      <c r="P15" s="3"/>
      <c r="Q15" s="3"/>
    </row>
    <row r="16" spans="1:17" x14ac:dyDescent="0.25">
      <c r="A16" s="4" t="s">
        <v>92</v>
      </c>
      <c r="B16" s="27" t="s">
        <v>93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>
        <f t="shared" si="0"/>
        <v>0</v>
      </c>
      <c r="P16" s="3"/>
      <c r="Q16" s="3"/>
    </row>
    <row r="17" spans="1:17" x14ac:dyDescent="0.25">
      <c r="A17" s="4" t="s">
        <v>94</v>
      </c>
      <c r="B17" s="27" t="s">
        <v>95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>
        <f t="shared" si="0"/>
        <v>0</v>
      </c>
      <c r="P17" s="3"/>
      <c r="Q17" s="3"/>
    </row>
    <row r="18" spans="1:17" x14ac:dyDescent="0.25">
      <c r="A18" s="4" t="s">
        <v>96</v>
      </c>
      <c r="B18" s="27" t="s">
        <v>97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>
        <f t="shared" si="0"/>
        <v>0</v>
      </c>
      <c r="P18" s="3"/>
      <c r="Q18" s="3"/>
    </row>
    <row r="19" spans="1:17" x14ac:dyDescent="0.25">
      <c r="A19" s="4" t="s">
        <v>402</v>
      </c>
      <c r="B19" s="27" t="s">
        <v>98</v>
      </c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>
        <f t="shared" si="0"/>
        <v>0</v>
      </c>
      <c r="P19" s="3"/>
      <c r="Q19" s="3"/>
    </row>
    <row r="20" spans="1:17" x14ac:dyDescent="0.25">
      <c r="A20" s="29" t="s">
        <v>375</v>
      </c>
      <c r="B20" s="30" t="s">
        <v>99</v>
      </c>
      <c r="C20" s="129">
        <f>SUM(C7:C19)</f>
        <v>732271</v>
      </c>
      <c r="D20" s="129">
        <f t="shared" ref="D20:N20" si="1">SUM(D7:D19)</f>
        <v>732271</v>
      </c>
      <c r="E20" s="129">
        <f t="shared" si="1"/>
        <v>732271</v>
      </c>
      <c r="F20" s="129">
        <f t="shared" si="1"/>
        <v>732271</v>
      </c>
      <c r="G20" s="129">
        <f t="shared" si="1"/>
        <v>732271</v>
      </c>
      <c r="H20" s="129">
        <f t="shared" si="1"/>
        <v>732269.8</v>
      </c>
      <c r="I20" s="129">
        <f t="shared" si="1"/>
        <v>732271</v>
      </c>
      <c r="J20" s="129">
        <f t="shared" si="1"/>
        <v>732271</v>
      </c>
      <c r="K20" s="129">
        <f t="shared" si="1"/>
        <v>732270</v>
      </c>
      <c r="L20" s="129">
        <f t="shared" si="1"/>
        <v>732271</v>
      </c>
      <c r="M20" s="129">
        <f t="shared" si="1"/>
        <v>732271</v>
      </c>
      <c r="N20" s="129">
        <f t="shared" si="1"/>
        <v>732271</v>
      </c>
      <c r="O20" s="129">
        <f t="shared" si="0"/>
        <v>8787249.8000000007</v>
      </c>
      <c r="P20" s="3"/>
      <c r="Q20" s="3"/>
    </row>
    <row r="21" spans="1:17" x14ac:dyDescent="0.25">
      <c r="A21" s="4" t="s">
        <v>100</v>
      </c>
      <c r="B21" s="27" t="s">
        <v>101</v>
      </c>
      <c r="C21" s="129">
        <v>315367</v>
      </c>
      <c r="D21" s="129">
        <v>315366</v>
      </c>
      <c r="E21" s="129">
        <v>315367</v>
      </c>
      <c r="F21" s="129">
        <v>315367</v>
      </c>
      <c r="G21" s="129">
        <v>315366</v>
      </c>
      <c r="H21" s="129">
        <v>315367</v>
      </c>
      <c r="I21" s="129">
        <v>315367</v>
      </c>
      <c r="J21" s="129">
        <v>315367</v>
      </c>
      <c r="K21" s="129">
        <v>315366</v>
      </c>
      <c r="L21" s="129">
        <v>315367</v>
      </c>
      <c r="M21" s="129">
        <v>315367</v>
      </c>
      <c r="N21" s="129">
        <v>315366</v>
      </c>
      <c r="O21" s="129">
        <f t="shared" si="0"/>
        <v>3784400</v>
      </c>
      <c r="P21" s="3"/>
      <c r="Q21" s="3"/>
    </row>
    <row r="22" spans="1:17" x14ac:dyDescent="0.25">
      <c r="A22" s="4" t="s">
        <v>102</v>
      </c>
      <c r="B22" s="27" t="s">
        <v>103</v>
      </c>
      <c r="C22" s="129">
        <v>22340</v>
      </c>
      <c r="D22" s="129">
        <v>22340</v>
      </c>
      <c r="E22" s="129">
        <v>22340</v>
      </c>
      <c r="F22" s="129">
        <v>22340</v>
      </c>
      <c r="G22" s="129">
        <v>22340</v>
      </c>
      <c r="H22" s="129">
        <v>22340</v>
      </c>
      <c r="I22" s="129">
        <v>22340</v>
      </c>
      <c r="J22" s="129">
        <v>22340</v>
      </c>
      <c r="K22" s="129">
        <v>22340</v>
      </c>
      <c r="L22" s="129">
        <v>22340</v>
      </c>
      <c r="M22" s="129">
        <v>22340</v>
      </c>
      <c r="N22" s="129">
        <v>22340</v>
      </c>
      <c r="O22" s="129">
        <f t="shared" si="0"/>
        <v>268080</v>
      </c>
      <c r="P22" s="3"/>
      <c r="Q22" s="3"/>
    </row>
    <row r="23" spans="1:17" x14ac:dyDescent="0.25">
      <c r="A23" s="5" t="s">
        <v>104</v>
      </c>
      <c r="B23" s="27" t="s">
        <v>105</v>
      </c>
      <c r="C23" s="129">
        <v>0</v>
      </c>
      <c r="D23" s="129">
        <v>0</v>
      </c>
      <c r="E23" s="129">
        <v>0</v>
      </c>
      <c r="F23" s="129">
        <v>0</v>
      </c>
      <c r="G23" s="129">
        <v>0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29">
        <v>0</v>
      </c>
      <c r="N23" s="129">
        <v>0</v>
      </c>
      <c r="O23" s="129">
        <f t="shared" si="0"/>
        <v>0</v>
      </c>
      <c r="P23" s="3"/>
      <c r="Q23" s="3"/>
    </row>
    <row r="24" spans="1:17" x14ac:dyDescent="0.25">
      <c r="A24" s="6" t="s">
        <v>376</v>
      </c>
      <c r="B24" s="30" t="s">
        <v>106</v>
      </c>
      <c r="C24" s="129">
        <f>SUM(C21:C23)</f>
        <v>337707</v>
      </c>
      <c r="D24" s="129">
        <f t="shared" ref="D24:N24" si="2">SUM(D21:D23)</f>
        <v>337706</v>
      </c>
      <c r="E24" s="129">
        <f t="shared" si="2"/>
        <v>337707</v>
      </c>
      <c r="F24" s="129">
        <f t="shared" si="2"/>
        <v>337707</v>
      </c>
      <c r="G24" s="129">
        <f t="shared" si="2"/>
        <v>337706</v>
      </c>
      <c r="H24" s="129">
        <f t="shared" si="2"/>
        <v>337707</v>
      </c>
      <c r="I24" s="129">
        <f t="shared" si="2"/>
        <v>337707</v>
      </c>
      <c r="J24" s="129">
        <f t="shared" si="2"/>
        <v>337707</v>
      </c>
      <c r="K24" s="129">
        <f t="shared" si="2"/>
        <v>337706</v>
      </c>
      <c r="L24" s="129">
        <f t="shared" si="2"/>
        <v>337707</v>
      </c>
      <c r="M24" s="129">
        <f t="shared" si="2"/>
        <v>337707</v>
      </c>
      <c r="N24" s="129">
        <f t="shared" si="2"/>
        <v>337706</v>
      </c>
      <c r="O24" s="129">
        <f t="shared" si="0"/>
        <v>4052480</v>
      </c>
      <c r="P24" s="3"/>
      <c r="Q24" s="3"/>
    </row>
    <row r="25" spans="1:17" x14ac:dyDescent="0.25">
      <c r="A25" s="49" t="s">
        <v>432</v>
      </c>
      <c r="B25" s="50" t="s">
        <v>107</v>
      </c>
      <c r="C25" s="129">
        <f>SUM(C20+C24)</f>
        <v>1069978</v>
      </c>
      <c r="D25" s="129">
        <f t="shared" ref="D25:N25" si="3">SUM(D20+D24)</f>
        <v>1069977</v>
      </c>
      <c r="E25" s="129">
        <f t="shared" si="3"/>
        <v>1069978</v>
      </c>
      <c r="F25" s="129">
        <f t="shared" si="3"/>
        <v>1069978</v>
      </c>
      <c r="G25" s="129">
        <f t="shared" si="3"/>
        <v>1069977</v>
      </c>
      <c r="H25" s="129">
        <f t="shared" si="3"/>
        <v>1069976.8</v>
      </c>
      <c r="I25" s="129">
        <f t="shared" si="3"/>
        <v>1069978</v>
      </c>
      <c r="J25" s="129">
        <f t="shared" si="3"/>
        <v>1069978</v>
      </c>
      <c r="K25" s="129">
        <f t="shared" si="3"/>
        <v>1069976</v>
      </c>
      <c r="L25" s="129">
        <f t="shared" si="3"/>
        <v>1069978</v>
      </c>
      <c r="M25" s="129">
        <f t="shared" si="3"/>
        <v>1069978</v>
      </c>
      <c r="N25" s="129">
        <f t="shared" si="3"/>
        <v>1069977</v>
      </c>
      <c r="O25" s="129">
        <f t="shared" si="0"/>
        <v>12839729.800000001</v>
      </c>
      <c r="P25" s="3"/>
      <c r="Q25" s="3"/>
    </row>
    <row r="26" spans="1:17" x14ac:dyDescent="0.25">
      <c r="A26" s="36" t="s">
        <v>403</v>
      </c>
      <c r="B26" s="50" t="s">
        <v>108</v>
      </c>
      <c r="C26" s="129">
        <v>161915</v>
      </c>
      <c r="D26" s="129">
        <v>161915</v>
      </c>
      <c r="E26" s="129">
        <v>161915</v>
      </c>
      <c r="F26" s="129">
        <v>161915</v>
      </c>
      <c r="G26" s="129">
        <v>161915</v>
      </c>
      <c r="H26" s="129">
        <v>161915</v>
      </c>
      <c r="I26" s="129">
        <v>161916</v>
      </c>
      <c r="J26" s="129">
        <v>161915</v>
      </c>
      <c r="K26" s="129">
        <v>161915</v>
      </c>
      <c r="L26" s="129">
        <v>161915</v>
      </c>
      <c r="M26" s="129">
        <v>161915</v>
      </c>
      <c r="N26" s="129">
        <v>161915</v>
      </c>
      <c r="O26" s="129">
        <f t="shared" si="0"/>
        <v>1942981</v>
      </c>
      <c r="P26" s="3"/>
      <c r="Q26" s="3"/>
    </row>
    <row r="27" spans="1:17" x14ac:dyDescent="0.25">
      <c r="A27" s="4" t="s">
        <v>109</v>
      </c>
      <c r="B27" s="27" t="s">
        <v>110</v>
      </c>
      <c r="C27" s="129"/>
      <c r="D27" s="129"/>
      <c r="E27" s="129"/>
      <c r="F27" s="129">
        <v>15000</v>
      </c>
      <c r="G27" s="129"/>
      <c r="H27" s="129"/>
      <c r="I27" s="129"/>
      <c r="J27" s="129">
        <v>20000</v>
      </c>
      <c r="K27" s="129"/>
      <c r="L27" s="129"/>
      <c r="M27" s="129"/>
      <c r="N27" s="129"/>
      <c r="O27" s="129">
        <f t="shared" si="0"/>
        <v>35000</v>
      </c>
      <c r="P27" s="3"/>
      <c r="Q27" s="3"/>
    </row>
    <row r="28" spans="1:17" x14ac:dyDescent="0.25">
      <c r="A28" s="4" t="s">
        <v>111</v>
      </c>
      <c r="B28" s="27" t="s">
        <v>112</v>
      </c>
      <c r="C28" s="129">
        <v>300903</v>
      </c>
      <c r="D28" s="129">
        <v>300903</v>
      </c>
      <c r="E28" s="129">
        <v>300903</v>
      </c>
      <c r="F28" s="129">
        <v>300903</v>
      </c>
      <c r="G28" s="129">
        <v>300903</v>
      </c>
      <c r="H28" s="129">
        <v>300903</v>
      </c>
      <c r="I28" s="129">
        <v>300903</v>
      </c>
      <c r="J28" s="129">
        <v>300900</v>
      </c>
      <c r="K28" s="129">
        <v>300903</v>
      </c>
      <c r="L28" s="129">
        <v>300903</v>
      </c>
      <c r="M28" s="129">
        <v>300903</v>
      </c>
      <c r="N28" s="129">
        <v>300903</v>
      </c>
      <c r="O28" s="129">
        <f t="shared" si="0"/>
        <v>3610833</v>
      </c>
      <c r="P28" s="3"/>
      <c r="Q28" s="3"/>
    </row>
    <row r="29" spans="1:17" x14ac:dyDescent="0.25">
      <c r="A29" s="4" t="s">
        <v>113</v>
      </c>
      <c r="B29" s="27" t="s">
        <v>114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>
        <f t="shared" si="0"/>
        <v>0</v>
      </c>
      <c r="P29" s="3"/>
      <c r="Q29" s="3"/>
    </row>
    <row r="30" spans="1:17" x14ac:dyDescent="0.25">
      <c r="A30" s="6" t="s">
        <v>377</v>
      </c>
      <c r="B30" s="30" t="s">
        <v>115</v>
      </c>
      <c r="C30" s="129">
        <f>SUM(C27:C29)</f>
        <v>300903</v>
      </c>
      <c r="D30" s="129">
        <f t="shared" ref="D30:N30" si="4">SUM(D27:D29)</f>
        <v>300903</v>
      </c>
      <c r="E30" s="129">
        <f t="shared" si="4"/>
        <v>300903</v>
      </c>
      <c r="F30" s="129">
        <f t="shared" si="4"/>
        <v>315903</v>
      </c>
      <c r="G30" s="129">
        <f t="shared" si="4"/>
        <v>300903</v>
      </c>
      <c r="H30" s="129">
        <f t="shared" si="4"/>
        <v>300903</v>
      </c>
      <c r="I30" s="129">
        <f t="shared" si="4"/>
        <v>300903</v>
      </c>
      <c r="J30" s="129">
        <f t="shared" si="4"/>
        <v>320900</v>
      </c>
      <c r="K30" s="129">
        <f t="shared" si="4"/>
        <v>300903</v>
      </c>
      <c r="L30" s="129">
        <f t="shared" si="4"/>
        <v>300903</v>
      </c>
      <c r="M30" s="129">
        <f t="shared" si="4"/>
        <v>300903</v>
      </c>
      <c r="N30" s="129">
        <f t="shared" si="4"/>
        <v>300903</v>
      </c>
      <c r="O30" s="129">
        <f t="shared" si="0"/>
        <v>3645833</v>
      </c>
      <c r="P30" s="3"/>
      <c r="Q30" s="3"/>
    </row>
    <row r="31" spans="1:17" x14ac:dyDescent="0.25">
      <c r="A31" s="4" t="s">
        <v>116</v>
      </c>
      <c r="B31" s="27" t="s">
        <v>117</v>
      </c>
      <c r="C31" s="129">
        <v>15666</v>
      </c>
      <c r="D31" s="129">
        <v>15667</v>
      </c>
      <c r="E31" s="129">
        <v>15666</v>
      </c>
      <c r="F31" s="129">
        <v>15667</v>
      </c>
      <c r="G31" s="129">
        <v>15667</v>
      </c>
      <c r="H31" s="129">
        <v>15667</v>
      </c>
      <c r="I31" s="129">
        <v>15666</v>
      </c>
      <c r="J31" s="129">
        <v>15667</v>
      </c>
      <c r="K31" s="129">
        <v>15667</v>
      </c>
      <c r="L31" s="129">
        <v>15667</v>
      </c>
      <c r="M31" s="129">
        <v>15666</v>
      </c>
      <c r="N31" s="129">
        <v>15667</v>
      </c>
      <c r="O31" s="129">
        <f t="shared" si="0"/>
        <v>188000</v>
      </c>
      <c r="P31" s="3"/>
      <c r="Q31" s="3"/>
    </row>
    <row r="32" spans="1:17" x14ac:dyDescent="0.25">
      <c r="A32" s="4" t="s">
        <v>118</v>
      </c>
      <c r="B32" s="27" t="s">
        <v>119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>
        <f t="shared" si="0"/>
        <v>0</v>
      </c>
      <c r="P32" s="3"/>
      <c r="Q32" s="3"/>
    </row>
    <row r="33" spans="1:17" x14ac:dyDescent="0.25">
      <c r="A33" s="6" t="s">
        <v>433</v>
      </c>
      <c r="B33" s="30" t="s">
        <v>120</v>
      </c>
      <c r="C33" s="129">
        <f>SUM(C31:C32)</f>
        <v>15666</v>
      </c>
      <c r="D33" s="129">
        <f t="shared" ref="D33:N33" si="5">SUM(D31:D32)</f>
        <v>15667</v>
      </c>
      <c r="E33" s="129">
        <f t="shared" si="5"/>
        <v>15666</v>
      </c>
      <c r="F33" s="129">
        <f t="shared" si="5"/>
        <v>15667</v>
      </c>
      <c r="G33" s="129">
        <f t="shared" si="5"/>
        <v>15667</v>
      </c>
      <c r="H33" s="129">
        <f t="shared" si="5"/>
        <v>15667</v>
      </c>
      <c r="I33" s="129">
        <f t="shared" si="5"/>
        <v>15666</v>
      </c>
      <c r="J33" s="129">
        <f t="shared" si="5"/>
        <v>15667</v>
      </c>
      <c r="K33" s="129">
        <f t="shared" si="5"/>
        <v>15667</v>
      </c>
      <c r="L33" s="129">
        <f t="shared" si="5"/>
        <v>15667</v>
      </c>
      <c r="M33" s="129">
        <f t="shared" si="5"/>
        <v>15666</v>
      </c>
      <c r="N33" s="129">
        <f t="shared" si="5"/>
        <v>15667</v>
      </c>
      <c r="O33" s="129">
        <f t="shared" si="0"/>
        <v>188000</v>
      </c>
      <c r="P33" s="3"/>
      <c r="Q33" s="3"/>
    </row>
    <row r="34" spans="1:17" x14ac:dyDescent="0.25">
      <c r="A34" s="4" t="s">
        <v>121</v>
      </c>
      <c r="B34" s="27" t="s">
        <v>122</v>
      </c>
      <c r="C34" s="129">
        <v>60209</v>
      </c>
      <c r="D34" s="129">
        <v>60208</v>
      </c>
      <c r="E34" s="129">
        <v>60209</v>
      </c>
      <c r="F34" s="129">
        <v>60208</v>
      </c>
      <c r="G34" s="129">
        <v>60208</v>
      </c>
      <c r="H34" s="129">
        <v>60209</v>
      </c>
      <c r="I34" s="129">
        <v>60208</v>
      </c>
      <c r="J34" s="129">
        <v>60208</v>
      </c>
      <c r="K34" s="129">
        <v>60208</v>
      </c>
      <c r="L34" s="129">
        <v>60209</v>
      </c>
      <c r="M34" s="129">
        <v>60208</v>
      </c>
      <c r="N34" s="129">
        <v>60208</v>
      </c>
      <c r="O34" s="129">
        <f t="shared" si="0"/>
        <v>722500</v>
      </c>
      <c r="P34" s="3"/>
      <c r="Q34" s="3"/>
    </row>
    <row r="35" spans="1:17" x14ac:dyDescent="0.25">
      <c r="A35" s="4" t="s">
        <v>123</v>
      </c>
      <c r="B35" s="27" t="s">
        <v>124</v>
      </c>
      <c r="C35" s="129">
        <v>21796</v>
      </c>
      <c r="D35" s="129">
        <v>21795</v>
      </c>
      <c r="E35" s="129">
        <v>21795</v>
      </c>
      <c r="F35" s="129">
        <v>21796</v>
      </c>
      <c r="G35" s="129">
        <v>21795</v>
      </c>
      <c r="H35" s="129">
        <v>21795</v>
      </c>
      <c r="I35" s="129">
        <v>21795</v>
      </c>
      <c r="J35" s="129">
        <v>21796</v>
      </c>
      <c r="K35" s="129">
        <v>21795</v>
      </c>
      <c r="L35" s="129">
        <v>21795</v>
      </c>
      <c r="M35" s="129">
        <v>21795</v>
      </c>
      <c r="N35" s="129">
        <v>21795</v>
      </c>
      <c r="O35" s="129">
        <f t="shared" si="0"/>
        <v>261543</v>
      </c>
      <c r="P35" s="3"/>
      <c r="Q35" s="3"/>
    </row>
    <row r="36" spans="1:17" x14ac:dyDescent="0.25">
      <c r="A36" s="4" t="s">
        <v>404</v>
      </c>
      <c r="B36" s="27" t="s">
        <v>125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>
        <f t="shared" si="0"/>
        <v>0</v>
      </c>
      <c r="P36" s="3"/>
      <c r="Q36" s="3"/>
    </row>
    <row r="37" spans="1:17" x14ac:dyDescent="0.25">
      <c r="A37" s="4" t="s">
        <v>126</v>
      </c>
      <c r="B37" s="27" t="s">
        <v>127</v>
      </c>
      <c r="C37" s="129">
        <v>70833</v>
      </c>
      <c r="D37" s="129">
        <v>70834</v>
      </c>
      <c r="E37" s="129">
        <v>70833</v>
      </c>
      <c r="F37" s="129">
        <v>70833</v>
      </c>
      <c r="G37" s="129">
        <v>70834</v>
      </c>
      <c r="H37" s="129">
        <v>70833</v>
      </c>
      <c r="I37" s="129">
        <v>70833</v>
      </c>
      <c r="J37" s="129">
        <v>70833</v>
      </c>
      <c r="K37" s="129">
        <v>70834</v>
      </c>
      <c r="L37" s="129">
        <v>70833</v>
      </c>
      <c r="M37" s="129">
        <v>70833</v>
      </c>
      <c r="N37" s="129">
        <v>70834</v>
      </c>
      <c r="O37" s="129">
        <f t="shared" si="0"/>
        <v>850000</v>
      </c>
      <c r="P37" s="3"/>
      <c r="Q37" s="3"/>
    </row>
    <row r="38" spans="1:17" x14ac:dyDescent="0.25">
      <c r="A38" s="9" t="s">
        <v>405</v>
      </c>
      <c r="B38" s="27" t="s">
        <v>128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>
        <f t="shared" si="0"/>
        <v>0</v>
      </c>
      <c r="P38" s="3"/>
      <c r="Q38" s="3"/>
    </row>
    <row r="39" spans="1:17" x14ac:dyDescent="0.25">
      <c r="A39" s="5" t="s">
        <v>129</v>
      </c>
      <c r="B39" s="27" t="s">
        <v>130</v>
      </c>
      <c r="C39" s="129">
        <v>114992</v>
      </c>
      <c r="D39" s="129">
        <v>114992</v>
      </c>
      <c r="E39" s="129">
        <v>114991</v>
      </c>
      <c r="F39" s="129">
        <v>114992</v>
      </c>
      <c r="G39" s="129">
        <v>114992</v>
      </c>
      <c r="H39" s="129">
        <v>114991</v>
      </c>
      <c r="I39" s="129">
        <v>114992</v>
      </c>
      <c r="J39" s="129">
        <v>114992</v>
      </c>
      <c r="K39" s="129">
        <v>114991</v>
      </c>
      <c r="L39" s="129">
        <v>114992</v>
      </c>
      <c r="M39" s="129">
        <v>114992</v>
      </c>
      <c r="N39" s="129">
        <v>114991</v>
      </c>
      <c r="O39" s="129">
        <f t="shared" si="0"/>
        <v>1379900</v>
      </c>
      <c r="P39" s="3"/>
      <c r="Q39" s="3"/>
    </row>
    <row r="40" spans="1:17" x14ac:dyDescent="0.25">
      <c r="A40" s="4" t="s">
        <v>406</v>
      </c>
      <c r="B40" s="27" t="s">
        <v>131</v>
      </c>
      <c r="C40" s="129">
        <v>100834</v>
      </c>
      <c r="D40" s="129">
        <v>100833</v>
      </c>
      <c r="E40" s="129">
        <v>100834</v>
      </c>
      <c r="F40" s="129">
        <v>100833</v>
      </c>
      <c r="G40" s="129">
        <v>100833</v>
      </c>
      <c r="H40" s="129">
        <v>100833</v>
      </c>
      <c r="I40" s="129">
        <v>100834</v>
      </c>
      <c r="J40" s="129">
        <v>100833</v>
      </c>
      <c r="K40" s="129">
        <v>100833</v>
      </c>
      <c r="L40" s="129">
        <v>100833</v>
      </c>
      <c r="M40" s="129">
        <v>100833</v>
      </c>
      <c r="N40" s="129">
        <v>100834</v>
      </c>
      <c r="O40" s="129">
        <f t="shared" si="0"/>
        <v>1210000</v>
      </c>
      <c r="P40" s="3"/>
      <c r="Q40" s="3"/>
    </row>
    <row r="41" spans="1:17" x14ac:dyDescent="0.25">
      <c r="A41" s="6" t="s">
        <v>378</v>
      </c>
      <c r="B41" s="30" t="s">
        <v>132</v>
      </c>
      <c r="C41" s="129">
        <f>SUM(C34:C40)</f>
        <v>368664</v>
      </c>
      <c r="D41" s="129">
        <f t="shared" ref="D41:M41" si="6">SUM(D34:D40)</f>
        <v>368662</v>
      </c>
      <c r="E41" s="129">
        <f t="shared" si="6"/>
        <v>368662</v>
      </c>
      <c r="F41" s="129">
        <f t="shared" si="6"/>
        <v>368662</v>
      </c>
      <c r="G41" s="129">
        <f t="shared" si="6"/>
        <v>368662</v>
      </c>
      <c r="H41" s="129">
        <f t="shared" si="6"/>
        <v>368661</v>
      </c>
      <c r="I41" s="129">
        <f t="shared" si="6"/>
        <v>368662</v>
      </c>
      <c r="J41" s="129">
        <f t="shared" si="6"/>
        <v>368662</v>
      </c>
      <c r="K41" s="129">
        <f t="shared" si="6"/>
        <v>368661</v>
      </c>
      <c r="L41" s="129">
        <f t="shared" si="6"/>
        <v>368662</v>
      </c>
      <c r="M41" s="129">
        <f t="shared" si="6"/>
        <v>368661</v>
      </c>
      <c r="N41" s="129">
        <f>SUM(N34:N40)</f>
        <v>368662</v>
      </c>
      <c r="O41" s="129">
        <f t="shared" si="0"/>
        <v>4423943</v>
      </c>
      <c r="P41" s="3"/>
      <c r="Q41" s="3"/>
    </row>
    <row r="42" spans="1:17" x14ac:dyDescent="0.25">
      <c r="A42" s="4" t="s">
        <v>133</v>
      </c>
      <c r="B42" s="27" t="s">
        <v>134</v>
      </c>
      <c r="C42" s="129">
        <v>44800</v>
      </c>
      <c r="D42" s="129">
        <v>44800</v>
      </c>
      <c r="E42" s="129">
        <v>44800</v>
      </c>
      <c r="F42" s="129">
        <v>44800</v>
      </c>
      <c r="G42" s="129">
        <v>44800</v>
      </c>
      <c r="H42" s="129">
        <v>44800</v>
      </c>
      <c r="I42" s="129">
        <v>44800</v>
      </c>
      <c r="J42" s="129">
        <v>44800</v>
      </c>
      <c r="K42" s="129">
        <v>44800</v>
      </c>
      <c r="L42" s="129">
        <v>44800</v>
      </c>
      <c r="M42" s="129">
        <v>44800</v>
      </c>
      <c r="N42" s="129">
        <v>44800</v>
      </c>
      <c r="O42" s="129">
        <f t="shared" si="0"/>
        <v>537600</v>
      </c>
      <c r="P42" s="3"/>
      <c r="Q42" s="3"/>
    </row>
    <row r="43" spans="1:17" x14ac:dyDescent="0.25">
      <c r="A43" s="4" t="s">
        <v>135</v>
      </c>
      <c r="B43" s="27" t="s">
        <v>136</v>
      </c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>
        <f t="shared" si="0"/>
        <v>0</v>
      </c>
      <c r="P43" s="3"/>
      <c r="Q43" s="3"/>
    </row>
    <row r="44" spans="1:17" x14ac:dyDescent="0.25">
      <c r="A44" s="6" t="s">
        <v>379</v>
      </c>
      <c r="B44" s="30" t="s">
        <v>137</v>
      </c>
      <c r="C44" s="129">
        <f>SUM(C42:C43)</f>
        <v>44800</v>
      </c>
      <c r="D44" s="129">
        <f t="shared" ref="D44:N44" si="7">SUM(D42:D43)</f>
        <v>44800</v>
      </c>
      <c r="E44" s="129">
        <f t="shared" si="7"/>
        <v>44800</v>
      </c>
      <c r="F44" s="129">
        <f t="shared" si="7"/>
        <v>44800</v>
      </c>
      <c r="G44" s="129">
        <f t="shared" si="7"/>
        <v>44800</v>
      </c>
      <c r="H44" s="129">
        <f t="shared" si="7"/>
        <v>44800</v>
      </c>
      <c r="I44" s="129">
        <f t="shared" si="7"/>
        <v>44800</v>
      </c>
      <c r="J44" s="129">
        <f t="shared" si="7"/>
        <v>44800</v>
      </c>
      <c r="K44" s="129">
        <f t="shared" si="7"/>
        <v>44800</v>
      </c>
      <c r="L44" s="129">
        <f t="shared" si="7"/>
        <v>44800</v>
      </c>
      <c r="M44" s="129">
        <f t="shared" si="7"/>
        <v>44800</v>
      </c>
      <c r="N44" s="129">
        <f t="shared" si="7"/>
        <v>44800</v>
      </c>
      <c r="O44" s="129">
        <f t="shared" si="0"/>
        <v>537600</v>
      </c>
      <c r="P44" s="3"/>
      <c r="Q44" s="3"/>
    </row>
    <row r="45" spans="1:17" x14ac:dyDescent="0.25">
      <c r="A45" s="4" t="s">
        <v>138</v>
      </c>
      <c r="B45" s="27" t="s">
        <v>139</v>
      </c>
      <c r="C45" s="129">
        <v>186298</v>
      </c>
      <c r="D45" s="129">
        <v>186297</v>
      </c>
      <c r="E45" s="129">
        <v>186298</v>
      </c>
      <c r="F45" s="129">
        <v>186297</v>
      </c>
      <c r="G45" s="129">
        <v>186298</v>
      </c>
      <c r="H45" s="129">
        <v>186297</v>
      </c>
      <c r="I45" s="129">
        <v>186298</v>
      </c>
      <c r="J45" s="129">
        <v>186297</v>
      </c>
      <c r="K45" s="129">
        <v>186298</v>
      </c>
      <c r="L45" s="129">
        <v>186297</v>
      </c>
      <c r="M45" s="129">
        <v>186298</v>
      </c>
      <c r="N45" s="129">
        <v>186297</v>
      </c>
      <c r="O45" s="129">
        <f t="shared" si="0"/>
        <v>2235570</v>
      </c>
      <c r="P45" s="3"/>
      <c r="Q45" s="3"/>
    </row>
    <row r="46" spans="1:17" x14ac:dyDescent="0.25">
      <c r="A46" s="4" t="s">
        <v>140</v>
      </c>
      <c r="B46" s="27" t="s">
        <v>141</v>
      </c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>
        <f t="shared" si="0"/>
        <v>0</v>
      </c>
      <c r="P46" s="3"/>
      <c r="Q46" s="3"/>
    </row>
    <row r="47" spans="1:17" x14ac:dyDescent="0.25">
      <c r="A47" s="4" t="s">
        <v>407</v>
      </c>
      <c r="B47" s="27" t="s">
        <v>142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>
        <f t="shared" si="0"/>
        <v>0</v>
      </c>
      <c r="P47" s="3"/>
      <c r="Q47" s="3"/>
    </row>
    <row r="48" spans="1:17" x14ac:dyDescent="0.25">
      <c r="A48" s="4" t="s">
        <v>408</v>
      </c>
      <c r="B48" s="27" t="s">
        <v>143</v>
      </c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>
        <f t="shared" si="0"/>
        <v>0</v>
      </c>
      <c r="P48" s="3"/>
      <c r="Q48" s="3"/>
    </row>
    <row r="49" spans="1:17" x14ac:dyDescent="0.25">
      <c r="A49" s="4" t="s">
        <v>144</v>
      </c>
      <c r="B49" s="27" t="s">
        <v>145</v>
      </c>
      <c r="C49" s="129">
        <v>11667</v>
      </c>
      <c r="D49" s="129">
        <v>11667</v>
      </c>
      <c r="E49" s="129">
        <v>11666</v>
      </c>
      <c r="F49" s="129">
        <v>11667</v>
      </c>
      <c r="G49" s="129">
        <v>11667</v>
      </c>
      <c r="H49" s="129">
        <v>11667</v>
      </c>
      <c r="I49" s="129">
        <v>11666</v>
      </c>
      <c r="J49" s="129">
        <v>11667</v>
      </c>
      <c r="K49" s="129">
        <v>11667</v>
      </c>
      <c r="L49" s="129">
        <v>11666</v>
      </c>
      <c r="M49" s="129">
        <v>11667</v>
      </c>
      <c r="N49" s="129">
        <v>11666</v>
      </c>
      <c r="O49" s="129">
        <f t="shared" si="0"/>
        <v>140000</v>
      </c>
      <c r="P49" s="3"/>
      <c r="Q49" s="3"/>
    </row>
    <row r="50" spans="1:17" x14ac:dyDescent="0.25">
      <c r="A50" s="6" t="s">
        <v>380</v>
      </c>
      <c r="B50" s="30" t="s">
        <v>146</v>
      </c>
      <c r="C50" s="129">
        <f>SUM(C45:C49)</f>
        <v>197965</v>
      </c>
      <c r="D50" s="129">
        <f t="shared" ref="D50:N50" si="8">SUM(D45:D49)</f>
        <v>197964</v>
      </c>
      <c r="E50" s="129">
        <f t="shared" si="8"/>
        <v>197964</v>
      </c>
      <c r="F50" s="129">
        <f t="shared" si="8"/>
        <v>197964</v>
      </c>
      <c r="G50" s="129">
        <f t="shared" si="8"/>
        <v>197965</v>
      </c>
      <c r="H50" s="129">
        <f t="shared" si="8"/>
        <v>197964</v>
      </c>
      <c r="I50" s="129">
        <f t="shared" si="8"/>
        <v>197964</v>
      </c>
      <c r="J50" s="129">
        <f t="shared" si="8"/>
        <v>197964</v>
      </c>
      <c r="K50" s="129">
        <f t="shared" si="8"/>
        <v>197965</v>
      </c>
      <c r="L50" s="129">
        <f t="shared" si="8"/>
        <v>197963</v>
      </c>
      <c r="M50" s="129">
        <f t="shared" si="8"/>
        <v>197965</v>
      </c>
      <c r="N50" s="129">
        <f t="shared" si="8"/>
        <v>197963</v>
      </c>
      <c r="O50" s="129">
        <f t="shared" si="0"/>
        <v>2375570</v>
      </c>
      <c r="P50" s="3"/>
      <c r="Q50" s="3"/>
    </row>
    <row r="51" spans="1:17" x14ac:dyDescent="0.25">
      <c r="A51" s="36" t="s">
        <v>381</v>
      </c>
      <c r="B51" s="50" t="s">
        <v>147</v>
      </c>
      <c r="C51" s="129">
        <f>SUM(C30+C33+C41+C50+C44)</f>
        <v>927998</v>
      </c>
      <c r="D51" s="129">
        <f t="shared" ref="D51:N51" si="9">SUM(D30+D33+D41+D50+D44)</f>
        <v>927996</v>
      </c>
      <c r="E51" s="129">
        <f t="shared" si="9"/>
        <v>927995</v>
      </c>
      <c r="F51" s="129">
        <f t="shared" si="9"/>
        <v>942996</v>
      </c>
      <c r="G51" s="129">
        <f t="shared" si="9"/>
        <v>927997</v>
      </c>
      <c r="H51" s="129">
        <f t="shared" si="9"/>
        <v>927995</v>
      </c>
      <c r="I51" s="129">
        <f t="shared" si="9"/>
        <v>927995</v>
      </c>
      <c r="J51" s="129">
        <f t="shared" si="9"/>
        <v>947993</v>
      </c>
      <c r="K51" s="129">
        <f t="shared" si="9"/>
        <v>927996</v>
      </c>
      <c r="L51" s="129">
        <f t="shared" si="9"/>
        <v>927995</v>
      </c>
      <c r="M51" s="129">
        <f t="shared" si="9"/>
        <v>927995</v>
      </c>
      <c r="N51" s="129">
        <f t="shared" si="9"/>
        <v>927995</v>
      </c>
      <c r="O51" s="129">
        <f t="shared" si="0"/>
        <v>11170946</v>
      </c>
      <c r="P51" s="3"/>
      <c r="Q51" s="3"/>
    </row>
    <row r="52" spans="1:17" x14ac:dyDescent="0.25">
      <c r="A52" s="12" t="s">
        <v>148</v>
      </c>
      <c r="B52" s="27" t="s">
        <v>149</v>
      </c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>
        <f t="shared" si="0"/>
        <v>0</v>
      </c>
      <c r="P52" s="3"/>
      <c r="Q52" s="3"/>
    </row>
    <row r="53" spans="1:17" x14ac:dyDescent="0.25">
      <c r="A53" s="12" t="s">
        <v>382</v>
      </c>
      <c r="B53" s="27" t="s">
        <v>150</v>
      </c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>
        <f t="shared" si="0"/>
        <v>0</v>
      </c>
      <c r="P53" s="3"/>
      <c r="Q53" s="3"/>
    </row>
    <row r="54" spans="1:17" x14ac:dyDescent="0.25">
      <c r="A54" s="15" t="s">
        <v>409</v>
      </c>
      <c r="B54" s="27" t="s">
        <v>151</v>
      </c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>
        <f t="shared" si="0"/>
        <v>0</v>
      </c>
      <c r="P54" s="3"/>
      <c r="Q54" s="3"/>
    </row>
    <row r="55" spans="1:17" x14ac:dyDescent="0.25">
      <c r="A55" s="15" t="s">
        <v>410</v>
      </c>
      <c r="B55" s="27" t="s">
        <v>152</v>
      </c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>
        <f t="shared" si="0"/>
        <v>0</v>
      </c>
      <c r="P55" s="3"/>
      <c r="Q55" s="3"/>
    </row>
    <row r="56" spans="1:17" x14ac:dyDescent="0.25">
      <c r="A56" s="15" t="s">
        <v>411</v>
      </c>
      <c r="B56" s="27" t="s">
        <v>153</v>
      </c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>
        <f t="shared" si="0"/>
        <v>0</v>
      </c>
      <c r="P56" s="3"/>
      <c r="Q56" s="3"/>
    </row>
    <row r="57" spans="1:17" x14ac:dyDescent="0.25">
      <c r="A57" s="12" t="s">
        <v>412</v>
      </c>
      <c r="B57" s="27" t="s">
        <v>154</v>
      </c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>
        <f t="shared" si="0"/>
        <v>0</v>
      </c>
      <c r="P57" s="3"/>
      <c r="Q57" s="3"/>
    </row>
    <row r="58" spans="1:17" x14ac:dyDescent="0.25">
      <c r="A58" s="12" t="s">
        <v>413</v>
      </c>
      <c r="B58" s="27" t="s">
        <v>155</v>
      </c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>
        <f t="shared" si="0"/>
        <v>0</v>
      </c>
      <c r="P58" s="3"/>
      <c r="Q58" s="3"/>
    </row>
    <row r="59" spans="1:17" x14ac:dyDescent="0.25">
      <c r="A59" s="12" t="s">
        <v>414</v>
      </c>
      <c r="B59" s="27" t="s">
        <v>156</v>
      </c>
      <c r="C59" s="129">
        <v>216570</v>
      </c>
      <c r="D59" s="129">
        <v>216569</v>
      </c>
      <c r="E59" s="129">
        <v>216569</v>
      </c>
      <c r="F59" s="129">
        <v>216570</v>
      </c>
      <c r="G59" s="129">
        <v>216569</v>
      </c>
      <c r="H59" s="129">
        <v>216569</v>
      </c>
      <c r="I59" s="129">
        <v>216570</v>
      </c>
      <c r="J59" s="129">
        <v>216569</v>
      </c>
      <c r="K59" s="129">
        <v>216569</v>
      </c>
      <c r="L59" s="129">
        <v>216570</v>
      </c>
      <c r="M59" s="129">
        <v>216569</v>
      </c>
      <c r="N59" s="129">
        <v>216570</v>
      </c>
      <c r="O59" s="129">
        <f t="shared" si="0"/>
        <v>2598833</v>
      </c>
      <c r="P59" s="3"/>
      <c r="Q59" s="3"/>
    </row>
    <row r="60" spans="1:17" x14ac:dyDescent="0.25">
      <c r="A60" s="47" t="s">
        <v>383</v>
      </c>
      <c r="B60" s="50" t="s">
        <v>157</v>
      </c>
      <c r="C60" s="129">
        <f>SUM(C52:C59)</f>
        <v>216570</v>
      </c>
      <c r="D60" s="129">
        <f t="shared" ref="D60:N60" si="10">SUM(D52:D59)</f>
        <v>216569</v>
      </c>
      <c r="E60" s="129">
        <f t="shared" si="10"/>
        <v>216569</v>
      </c>
      <c r="F60" s="129">
        <f t="shared" si="10"/>
        <v>216570</v>
      </c>
      <c r="G60" s="129">
        <f t="shared" si="10"/>
        <v>216569</v>
      </c>
      <c r="H60" s="129">
        <f t="shared" si="10"/>
        <v>216569</v>
      </c>
      <c r="I60" s="129">
        <f t="shared" si="10"/>
        <v>216570</v>
      </c>
      <c r="J60" s="129">
        <f t="shared" si="10"/>
        <v>216569</v>
      </c>
      <c r="K60" s="129">
        <f t="shared" si="10"/>
        <v>216569</v>
      </c>
      <c r="L60" s="129">
        <f t="shared" si="10"/>
        <v>216570</v>
      </c>
      <c r="M60" s="129">
        <f t="shared" si="10"/>
        <v>216569</v>
      </c>
      <c r="N60" s="129">
        <f t="shared" si="10"/>
        <v>216570</v>
      </c>
      <c r="O60" s="129">
        <f t="shared" si="0"/>
        <v>2598833</v>
      </c>
      <c r="P60" s="3"/>
      <c r="Q60" s="3"/>
    </row>
    <row r="61" spans="1:17" x14ac:dyDescent="0.25">
      <c r="A61" s="11" t="s">
        <v>415</v>
      </c>
      <c r="B61" s="27" t="s">
        <v>158</v>
      </c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>
        <f t="shared" si="0"/>
        <v>0</v>
      </c>
      <c r="P61" s="3"/>
      <c r="Q61" s="3"/>
    </row>
    <row r="62" spans="1:17" x14ac:dyDescent="0.25">
      <c r="A62" s="11" t="s">
        <v>159</v>
      </c>
      <c r="B62" s="27" t="s">
        <v>160</v>
      </c>
      <c r="C62" s="129">
        <v>1008930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>
        <f t="shared" si="0"/>
        <v>1008930</v>
      </c>
      <c r="P62" s="3"/>
      <c r="Q62" s="3"/>
    </row>
    <row r="63" spans="1:17" x14ac:dyDescent="0.25">
      <c r="A63" s="11" t="s">
        <v>161</v>
      </c>
      <c r="B63" s="27" t="s">
        <v>162</v>
      </c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>
        <f t="shared" si="0"/>
        <v>0</v>
      </c>
      <c r="P63" s="3"/>
      <c r="Q63" s="3"/>
    </row>
    <row r="64" spans="1:17" x14ac:dyDescent="0.25">
      <c r="A64" s="11" t="s">
        <v>384</v>
      </c>
      <c r="B64" s="27" t="s">
        <v>163</v>
      </c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>
        <f t="shared" si="0"/>
        <v>0</v>
      </c>
      <c r="P64" s="3"/>
      <c r="Q64" s="3"/>
    </row>
    <row r="65" spans="1:17" x14ac:dyDescent="0.25">
      <c r="A65" s="11" t="s">
        <v>416</v>
      </c>
      <c r="B65" s="27" t="s">
        <v>164</v>
      </c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>
        <f t="shared" si="0"/>
        <v>0</v>
      </c>
      <c r="P65" s="3"/>
      <c r="Q65" s="3"/>
    </row>
    <row r="66" spans="1:17" x14ac:dyDescent="0.25">
      <c r="A66" s="11" t="s">
        <v>385</v>
      </c>
      <c r="B66" s="27" t="s">
        <v>165</v>
      </c>
      <c r="C66" s="129">
        <v>94798</v>
      </c>
      <c r="D66" s="129">
        <v>94799</v>
      </c>
      <c r="E66" s="129">
        <v>94798</v>
      </c>
      <c r="F66" s="129">
        <v>94798</v>
      </c>
      <c r="G66" s="129">
        <v>94798</v>
      </c>
      <c r="H66" s="129">
        <v>94799</v>
      </c>
      <c r="I66" s="129">
        <v>94798</v>
      </c>
      <c r="J66" s="129">
        <v>94798</v>
      </c>
      <c r="K66" s="129">
        <v>94798</v>
      </c>
      <c r="L66" s="129">
        <v>94799</v>
      </c>
      <c r="M66" s="129">
        <v>94798</v>
      </c>
      <c r="N66" s="129">
        <v>94798</v>
      </c>
      <c r="O66" s="129">
        <f>SUM(C66:N66)</f>
        <v>1137579</v>
      </c>
      <c r="P66" s="3"/>
      <c r="Q66" s="3"/>
    </row>
    <row r="67" spans="1:17" x14ac:dyDescent="0.25">
      <c r="A67" s="11" t="s">
        <v>417</v>
      </c>
      <c r="B67" s="27" t="s">
        <v>166</v>
      </c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>
        <f t="shared" si="0"/>
        <v>0</v>
      </c>
      <c r="P67" s="3"/>
      <c r="Q67" s="3"/>
    </row>
    <row r="68" spans="1:17" x14ac:dyDescent="0.25">
      <c r="A68" s="11" t="s">
        <v>418</v>
      </c>
      <c r="B68" s="27" t="s">
        <v>167</v>
      </c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>
        <f t="shared" si="0"/>
        <v>0</v>
      </c>
      <c r="P68" s="3"/>
      <c r="Q68" s="3"/>
    </row>
    <row r="69" spans="1:17" x14ac:dyDescent="0.25">
      <c r="A69" s="11" t="s">
        <v>168</v>
      </c>
      <c r="B69" s="27" t="s">
        <v>169</v>
      </c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>
        <f t="shared" si="0"/>
        <v>0</v>
      </c>
      <c r="P69" s="3"/>
      <c r="Q69" s="3"/>
    </row>
    <row r="70" spans="1:17" x14ac:dyDescent="0.25">
      <c r="A70" s="18" t="s">
        <v>170</v>
      </c>
      <c r="B70" s="27" t="s">
        <v>171</v>
      </c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>
        <f t="shared" si="0"/>
        <v>0</v>
      </c>
      <c r="P70" s="3"/>
      <c r="Q70" s="3"/>
    </row>
    <row r="71" spans="1:17" x14ac:dyDescent="0.25">
      <c r="A71" s="11" t="s">
        <v>585</v>
      </c>
      <c r="B71" s="27" t="s">
        <v>172</v>
      </c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>
        <f t="shared" si="0"/>
        <v>0</v>
      </c>
      <c r="P71" s="3"/>
      <c r="Q71" s="3"/>
    </row>
    <row r="72" spans="1:17" x14ac:dyDescent="0.25">
      <c r="A72" s="18" t="s">
        <v>419</v>
      </c>
      <c r="B72" s="27" t="s">
        <v>173</v>
      </c>
      <c r="C72" s="129">
        <v>30000</v>
      </c>
      <c r="D72" s="129">
        <v>30000</v>
      </c>
      <c r="E72" s="129">
        <v>30000</v>
      </c>
      <c r="F72" s="129">
        <v>30000</v>
      </c>
      <c r="G72" s="129">
        <v>30000</v>
      </c>
      <c r="H72" s="129">
        <v>30000</v>
      </c>
      <c r="I72" s="129">
        <v>30000</v>
      </c>
      <c r="J72" s="129">
        <v>40000</v>
      </c>
      <c r="K72" s="129">
        <v>30000</v>
      </c>
      <c r="L72" s="129">
        <v>30000</v>
      </c>
      <c r="M72" s="129">
        <v>30000</v>
      </c>
      <c r="N72" s="129">
        <v>30000</v>
      </c>
      <c r="O72" s="129">
        <f t="shared" ref="O72:O135" si="11">SUM(C72:N72)</f>
        <v>370000</v>
      </c>
      <c r="P72" s="3"/>
      <c r="Q72" s="3"/>
    </row>
    <row r="73" spans="1:17" x14ac:dyDescent="0.25">
      <c r="A73" s="18" t="s">
        <v>562</v>
      </c>
      <c r="B73" s="27" t="s">
        <v>584</v>
      </c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>
        <v>16362017</v>
      </c>
      <c r="O73" s="129">
        <f t="shared" si="11"/>
        <v>16362017</v>
      </c>
      <c r="P73" s="3"/>
      <c r="Q73" s="3"/>
    </row>
    <row r="74" spans="1:17" x14ac:dyDescent="0.25">
      <c r="A74" s="47" t="s">
        <v>386</v>
      </c>
      <c r="B74" s="50" t="s">
        <v>174</v>
      </c>
      <c r="C74" s="129">
        <f>SUM(C61:C73)</f>
        <v>1133728</v>
      </c>
      <c r="D74" s="129">
        <f t="shared" ref="D74:N74" si="12">SUM(D61:D73)</f>
        <v>124799</v>
      </c>
      <c r="E74" s="129">
        <f t="shared" si="12"/>
        <v>124798</v>
      </c>
      <c r="F74" s="129">
        <f t="shared" si="12"/>
        <v>124798</v>
      </c>
      <c r="G74" s="129">
        <f t="shared" si="12"/>
        <v>124798</v>
      </c>
      <c r="H74" s="129">
        <f t="shared" si="12"/>
        <v>124799</v>
      </c>
      <c r="I74" s="129">
        <f t="shared" si="12"/>
        <v>124798</v>
      </c>
      <c r="J74" s="129">
        <f t="shared" si="12"/>
        <v>134798</v>
      </c>
      <c r="K74" s="129">
        <f t="shared" si="12"/>
        <v>124798</v>
      </c>
      <c r="L74" s="129">
        <f t="shared" si="12"/>
        <v>124799</v>
      </c>
      <c r="M74" s="129">
        <f t="shared" si="12"/>
        <v>124798</v>
      </c>
      <c r="N74" s="129">
        <f t="shared" si="12"/>
        <v>16486815</v>
      </c>
      <c r="O74" s="129">
        <f t="shared" si="11"/>
        <v>18878526</v>
      </c>
      <c r="P74" s="3"/>
      <c r="Q74" s="3"/>
    </row>
    <row r="75" spans="1:17" ht="15.75" x14ac:dyDescent="0.25">
      <c r="A75" s="58" t="s">
        <v>528</v>
      </c>
      <c r="B75" s="50"/>
      <c r="C75" s="129">
        <f>SUM(C25+C26+C51+C60+C74)</f>
        <v>3510189</v>
      </c>
      <c r="D75" s="129">
        <f t="shared" ref="D75:N75" si="13">SUM(D25+D26+D51+D60+D74)</f>
        <v>2501256</v>
      </c>
      <c r="E75" s="129">
        <f t="shared" si="13"/>
        <v>2501255</v>
      </c>
      <c r="F75" s="129">
        <f t="shared" si="13"/>
        <v>2516257</v>
      </c>
      <c r="G75" s="129">
        <f t="shared" si="13"/>
        <v>2501256</v>
      </c>
      <c r="H75" s="129">
        <f t="shared" si="13"/>
        <v>2501254.7999999998</v>
      </c>
      <c r="I75" s="129">
        <f t="shared" si="13"/>
        <v>2501257</v>
      </c>
      <c r="J75" s="129">
        <f t="shared" si="13"/>
        <v>2531253</v>
      </c>
      <c r="K75" s="129">
        <f t="shared" si="13"/>
        <v>2501254</v>
      </c>
      <c r="L75" s="129">
        <f t="shared" si="13"/>
        <v>2501257</v>
      </c>
      <c r="M75" s="129">
        <f t="shared" si="13"/>
        <v>2501255</v>
      </c>
      <c r="N75" s="129">
        <f t="shared" si="13"/>
        <v>18863272</v>
      </c>
      <c r="O75" s="129">
        <f>SUM(C75:N75)</f>
        <v>47431015.799999997</v>
      </c>
      <c r="P75" s="3"/>
      <c r="Q75" s="3"/>
    </row>
    <row r="76" spans="1:17" x14ac:dyDescent="0.25">
      <c r="A76" s="31" t="s">
        <v>175</v>
      </c>
      <c r="B76" s="27" t="s">
        <v>176</v>
      </c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>
        <f t="shared" si="11"/>
        <v>0</v>
      </c>
      <c r="P76" s="3"/>
      <c r="Q76" s="3"/>
    </row>
    <row r="77" spans="1:17" x14ac:dyDescent="0.25">
      <c r="A77" s="31" t="s">
        <v>420</v>
      </c>
      <c r="B77" s="27" t="s">
        <v>177</v>
      </c>
      <c r="C77" s="129"/>
      <c r="D77" s="129"/>
      <c r="E77" s="129"/>
      <c r="F77" s="129">
        <v>787402</v>
      </c>
      <c r="G77" s="129">
        <v>1785864</v>
      </c>
      <c r="H77" s="129">
        <v>1785864</v>
      </c>
      <c r="I77" s="129"/>
      <c r="J77" s="129"/>
      <c r="K77" s="129"/>
      <c r="L77" s="129"/>
      <c r="M77" s="129"/>
      <c r="N77" s="129"/>
      <c r="O77" s="129">
        <f t="shared" si="11"/>
        <v>4359130</v>
      </c>
      <c r="P77" s="3"/>
      <c r="Q77" s="3"/>
    </row>
    <row r="78" spans="1:17" x14ac:dyDescent="0.25">
      <c r="A78" s="31" t="s">
        <v>178</v>
      </c>
      <c r="B78" s="27" t="s">
        <v>179</v>
      </c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>
        <f t="shared" si="11"/>
        <v>0</v>
      </c>
      <c r="P78" s="3"/>
      <c r="Q78" s="3"/>
    </row>
    <row r="79" spans="1:17" x14ac:dyDescent="0.25">
      <c r="A79" s="31" t="s">
        <v>180</v>
      </c>
      <c r="B79" s="27" t="s">
        <v>181</v>
      </c>
      <c r="C79" s="129"/>
      <c r="D79" s="129"/>
      <c r="E79" s="129"/>
      <c r="F79" s="129"/>
      <c r="G79" s="129"/>
      <c r="H79" s="129">
        <v>7874016</v>
      </c>
      <c r="I79" s="129"/>
      <c r="J79" s="129"/>
      <c r="K79" s="129"/>
      <c r="L79" s="129"/>
      <c r="M79" s="129"/>
      <c r="N79" s="129"/>
      <c r="O79" s="129">
        <f t="shared" si="11"/>
        <v>7874016</v>
      </c>
      <c r="P79" s="3"/>
      <c r="Q79" s="3"/>
    </row>
    <row r="80" spans="1:17" x14ac:dyDescent="0.25">
      <c r="A80" s="5" t="s">
        <v>182</v>
      </c>
      <c r="B80" s="27" t="s">
        <v>183</v>
      </c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>
        <f t="shared" si="11"/>
        <v>0</v>
      </c>
      <c r="P80" s="3"/>
      <c r="Q80" s="3"/>
    </row>
    <row r="81" spans="1:17" x14ac:dyDescent="0.25">
      <c r="A81" s="5" t="s">
        <v>184</v>
      </c>
      <c r="B81" s="27" t="s">
        <v>185</v>
      </c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>
        <f t="shared" si="11"/>
        <v>0</v>
      </c>
      <c r="P81" s="3"/>
      <c r="Q81" s="3"/>
    </row>
    <row r="82" spans="1:17" x14ac:dyDescent="0.25">
      <c r="A82" s="5" t="s">
        <v>186</v>
      </c>
      <c r="B82" s="27" t="s">
        <v>187</v>
      </c>
      <c r="C82" s="129"/>
      <c r="D82" s="129"/>
      <c r="E82" s="129"/>
      <c r="F82" s="129">
        <v>212598</v>
      </c>
      <c r="G82" s="129">
        <v>482184</v>
      </c>
      <c r="H82" s="129">
        <v>2608168</v>
      </c>
      <c r="I82" s="129"/>
      <c r="J82" s="129"/>
      <c r="K82" s="129"/>
      <c r="L82" s="129"/>
      <c r="M82" s="129"/>
      <c r="N82" s="129"/>
      <c r="O82" s="129">
        <f t="shared" si="11"/>
        <v>3302950</v>
      </c>
      <c r="P82" s="3"/>
      <c r="Q82" s="3"/>
    </row>
    <row r="83" spans="1:17" x14ac:dyDescent="0.25">
      <c r="A83" s="48" t="s">
        <v>388</v>
      </c>
      <c r="B83" s="50" t="s">
        <v>188</v>
      </c>
      <c r="C83" s="129">
        <f>SUM(C76:C82)</f>
        <v>0</v>
      </c>
      <c r="D83" s="129">
        <f t="shared" ref="D83:N83" si="14">SUM(D76:D82)</f>
        <v>0</v>
      </c>
      <c r="E83" s="129">
        <f t="shared" si="14"/>
        <v>0</v>
      </c>
      <c r="F83" s="129">
        <f t="shared" si="14"/>
        <v>1000000</v>
      </c>
      <c r="G83" s="129">
        <f t="shared" si="14"/>
        <v>2268048</v>
      </c>
      <c r="H83" s="129">
        <f t="shared" si="14"/>
        <v>12268048</v>
      </c>
      <c r="I83" s="129">
        <f t="shared" si="14"/>
        <v>0</v>
      </c>
      <c r="J83" s="129">
        <f t="shared" si="14"/>
        <v>0</v>
      </c>
      <c r="K83" s="129">
        <f t="shared" si="14"/>
        <v>0</v>
      </c>
      <c r="L83" s="129">
        <f t="shared" si="14"/>
        <v>0</v>
      </c>
      <c r="M83" s="129">
        <f t="shared" si="14"/>
        <v>0</v>
      </c>
      <c r="N83" s="129">
        <f t="shared" si="14"/>
        <v>0</v>
      </c>
      <c r="O83" s="129">
        <f t="shared" si="11"/>
        <v>15536096</v>
      </c>
      <c r="P83" s="3"/>
      <c r="Q83" s="3"/>
    </row>
    <row r="84" spans="1:17" x14ac:dyDescent="0.25">
      <c r="A84" s="12" t="s">
        <v>189</v>
      </c>
      <c r="B84" s="27" t="s">
        <v>190</v>
      </c>
      <c r="C84" s="129"/>
      <c r="D84" s="129"/>
      <c r="E84" s="129"/>
      <c r="F84" s="129">
        <v>275590</v>
      </c>
      <c r="G84" s="129">
        <v>275591</v>
      </c>
      <c r="H84" s="129">
        <v>259842</v>
      </c>
      <c r="I84" s="129">
        <v>55000</v>
      </c>
      <c r="J84" s="129"/>
      <c r="K84" s="129"/>
      <c r="L84" s="129"/>
      <c r="M84" s="129"/>
      <c r="N84" s="129"/>
      <c r="O84" s="129">
        <f t="shared" si="11"/>
        <v>866023</v>
      </c>
      <c r="P84" s="3"/>
      <c r="Q84" s="3"/>
    </row>
    <row r="85" spans="1:17" x14ac:dyDescent="0.25">
      <c r="A85" s="12" t="s">
        <v>191</v>
      </c>
      <c r="B85" s="27" t="s">
        <v>192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>
        <f t="shared" si="11"/>
        <v>0</v>
      </c>
      <c r="P85" s="3"/>
      <c r="Q85" s="3"/>
    </row>
    <row r="86" spans="1:17" x14ac:dyDescent="0.25">
      <c r="A86" s="12" t="s">
        <v>193</v>
      </c>
      <c r="B86" s="27" t="s">
        <v>194</v>
      </c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>
        <f t="shared" si="11"/>
        <v>0</v>
      </c>
      <c r="P86" s="3"/>
      <c r="Q86" s="3"/>
    </row>
    <row r="87" spans="1:17" x14ac:dyDescent="0.25">
      <c r="A87" s="12" t="s">
        <v>195</v>
      </c>
      <c r="B87" s="27" t="s">
        <v>196</v>
      </c>
      <c r="C87" s="129"/>
      <c r="D87" s="129"/>
      <c r="E87" s="129"/>
      <c r="F87" s="129">
        <v>74409</v>
      </c>
      <c r="G87" s="129">
        <v>74410</v>
      </c>
      <c r="H87" s="129">
        <v>70157</v>
      </c>
      <c r="I87" s="129">
        <v>14850</v>
      </c>
      <c r="J87" s="129"/>
      <c r="K87" s="129"/>
      <c r="L87" s="129"/>
      <c r="M87" s="129"/>
      <c r="N87" s="129"/>
      <c r="O87" s="129">
        <f t="shared" si="11"/>
        <v>233826</v>
      </c>
      <c r="P87" s="3"/>
      <c r="Q87" s="3"/>
    </row>
    <row r="88" spans="1:17" x14ac:dyDescent="0.25">
      <c r="A88" s="47" t="s">
        <v>389</v>
      </c>
      <c r="B88" s="50" t="s">
        <v>197</v>
      </c>
      <c r="C88" s="129">
        <f>SUM(C84:C87)</f>
        <v>0</v>
      </c>
      <c r="D88" s="129">
        <f t="shared" ref="D88:N88" si="15">SUM(D84:D87)</f>
        <v>0</v>
      </c>
      <c r="E88" s="129">
        <f t="shared" si="15"/>
        <v>0</v>
      </c>
      <c r="F88" s="129">
        <f t="shared" si="15"/>
        <v>349999</v>
      </c>
      <c r="G88" s="129">
        <f t="shared" si="15"/>
        <v>350001</v>
      </c>
      <c r="H88" s="129">
        <f t="shared" si="15"/>
        <v>329999</v>
      </c>
      <c r="I88" s="129">
        <f t="shared" si="15"/>
        <v>69850</v>
      </c>
      <c r="J88" s="129">
        <f t="shared" si="15"/>
        <v>0</v>
      </c>
      <c r="K88" s="129">
        <f t="shared" si="15"/>
        <v>0</v>
      </c>
      <c r="L88" s="129">
        <f t="shared" si="15"/>
        <v>0</v>
      </c>
      <c r="M88" s="129">
        <f t="shared" si="15"/>
        <v>0</v>
      </c>
      <c r="N88" s="129">
        <f t="shared" si="15"/>
        <v>0</v>
      </c>
      <c r="O88" s="129">
        <f t="shared" si="11"/>
        <v>1099849</v>
      </c>
      <c r="P88" s="3"/>
      <c r="Q88" s="3"/>
    </row>
    <row r="89" spans="1:17" ht="30" x14ac:dyDescent="0.25">
      <c r="A89" s="12" t="s">
        <v>198</v>
      </c>
      <c r="B89" s="27" t="s">
        <v>199</v>
      </c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>
        <f t="shared" si="11"/>
        <v>0</v>
      </c>
      <c r="P89" s="3"/>
      <c r="Q89" s="3"/>
    </row>
    <row r="90" spans="1:17" ht="30" x14ac:dyDescent="0.25">
      <c r="A90" s="12" t="s">
        <v>421</v>
      </c>
      <c r="B90" s="27" t="s">
        <v>200</v>
      </c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>
        <f t="shared" si="11"/>
        <v>0</v>
      </c>
      <c r="P90" s="3"/>
      <c r="Q90" s="3"/>
    </row>
    <row r="91" spans="1:17" ht="30" x14ac:dyDescent="0.25">
      <c r="A91" s="12" t="s">
        <v>422</v>
      </c>
      <c r="B91" s="27" t="s">
        <v>201</v>
      </c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>
        <f t="shared" si="11"/>
        <v>0</v>
      </c>
      <c r="P91" s="3"/>
      <c r="Q91" s="3"/>
    </row>
    <row r="92" spans="1:17" x14ac:dyDescent="0.25">
      <c r="A92" s="12" t="s">
        <v>423</v>
      </c>
      <c r="B92" s="27" t="s">
        <v>202</v>
      </c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>
        <f t="shared" si="11"/>
        <v>0</v>
      </c>
      <c r="P92" s="3"/>
      <c r="Q92" s="3"/>
    </row>
    <row r="93" spans="1:17" ht="30" x14ac:dyDescent="0.25">
      <c r="A93" s="12" t="s">
        <v>424</v>
      </c>
      <c r="B93" s="27" t="s">
        <v>203</v>
      </c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>
        <f t="shared" si="11"/>
        <v>0</v>
      </c>
      <c r="P93" s="3"/>
      <c r="Q93" s="3"/>
    </row>
    <row r="94" spans="1:17" ht="30" x14ac:dyDescent="0.25">
      <c r="A94" s="12" t="s">
        <v>425</v>
      </c>
      <c r="B94" s="27" t="s">
        <v>204</v>
      </c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>
        <f t="shared" si="11"/>
        <v>0</v>
      </c>
      <c r="P94" s="3"/>
      <c r="Q94" s="3"/>
    </row>
    <row r="95" spans="1:17" x14ac:dyDescent="0.25">
      <c r="A95" s="12" t="s">
        <v>205</v>
      </c>
      <c r="B95" s="27" t="s">
        <v>206</v>
      </c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>
        <f t="shared" si="11"/>
        <v>0</v>
      </c>
      <c r="P95" s="3"/>
      <c r="Q95" s="3"/>
    </row>
    <row r="96" spans="1:17" x14ac:dyDescent="0.25">
      <c r="A96" s="12" t="s">
        <v>426</v>
      </c>
      <c r="B96" s="27" t="s">
        <v>207</v>
      </c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>
        <f t="shared" si="11"/>
        <v>0</v>
      </c>
      <c r="P96" s="3"/>
      <c r="Q96" s="3"/>
    </row>
    <row r="97" spans="1:17" x14ac:dyDescent="0.25">
      <c r="A97" s="47" t="s">
        <v>390</v>
      </c>
      <c r="B97" s="50" t="s">
        <v>208</v>
      </c>
      <c r="C97" s="129">
        <f>SUM(C89:C96)</f>
        <v>0</v>
      </c>
      <c r="D97" s="129">
        <f t="shared" ref="D97:N97" si="16">SUM(D89:D96)</f>
        <v>0</v>
      </c>
      <c r="E97" s="129">
        <f t="shared" si="16"/>
        <v>0</v>
      </c>
      <c r="F97" s="129">
        <f t="shared" si="16"/>
        <v>0</v>
      </c>
      <c r="G97" s="129">
        <f t="shared" si="16"/>
        <v>0</v>
      </c>
      <c r="H97" s="129">
        <f t="shared" si="16"/>
        <v>0</v>
      </c>
      <c r="I97" s="129">
        <f t="shared" si="16"/>
        <v>0</v>
      </c>
      <c r="J97" s="129">
        <f t="shared" si="16"/>
        <v>0</v>
      </c>
      <c r="K97" s="129">
        <f t="shared" si="16"/>
        <v>0</v>
      </c>
      <c r="L97" s="129">
        <f t="shared" si="16"/>
        <v>0</v>
      </c>
      <c r="M97" s="129">
        <f t="shared" si="16"/>
        <v>0</v>
      </c>
      <c r="N97" s="129">
        <f t="shared" si="16"/>
        <v>0</v>
      </c>
      <c r="O97" s="129">
        <f t="shared" si="11"/>
        <v>0</v>
      </c>
      <c r="P97" s="3"/>
      <c r="Q97" s="3"/>
    </row>
    <row r="98" spans="1:17" ht="15.75" x14ac:dyDescent="0.25">
      <c r="A98" s="58" t="s">
        <v>527</v>
      </c>
      <c r="B98" s="50"/>
      <c r="C98" s="129">
        <f>SUM(C83+C88+C97)</f>
        <v>0</v>
      </c>
      <c r="D98" s="129">
        <f t="shared" ref="D98:N98" si="17">SUM(D83+D88+D97)</f>
        <v>0</v>
      </c>
      <c r="E98" s="129">
        <f t="shared" si="17"/>
        <v>0</v>
      </c>
      <c r="F98" s="129">
        <f t="shared" si="17"/>
        <v>1349999</v>
      </c>
      <c r="G98" s="129">
        <f t="shared" si="17"/>
        <v>2618049</v>
      </c>
      <c r="H98" s="129">
        <f t="shared" si="17"/>
        <v>12598047</v>
      </c>
      <c r="I98" s="129">
        <f t="shared" si="17"/>
        <v>69850</v>
      </c>
      <c r="J98" s="129">
        <f t="shared" si="17"/>
        <v>0</v>
      </c>
      <c r="K98" s="129">
        <f t="shared" si="17"/>
        <v>0</v>
      </c>
      <c r="L98" s="129">
        <f t="shared" si="17"/>
        <v>0</v>
      </c>
      <c r="M98" s="129">
        <f t="shared" si="17"/>
        <v>0</v>
      </c>
      <c r="N98" s="129">
        <f t="shared" si="17"/>
        <v>0</v>
      </c>
      <c r="O98" s="129">
        <f t="shared" si="11"/>
        <v>16635945</v>
      </c>
      <c r="P98" s="3"/>
      <c r="Q98" s="3"/>
    </row>
    <row r="99" spans="1:17" ht="15.75" x14ac:dyDescent="0.25">
      <c r="A99" s="32" t="s">
        <v>434</v>
      </c>
      <c r="B99" s="33" t="s">
        <v>209</v>
      </c>
      <c r="C99" s="129">
        <f>SUM(C75+C98)</f>
        <v>3510189</v>
      </c>
      <c r="D99" s="129">
        <f t="shared" ref="D99:N99" si="18">SUM(D75+D98)</f>
        <v>2501256</v>
      </c>
      <c r="E99" s="129">
        <f t="shared" si="18"/>
        <v>2501255</v>
      </c>
      <c r="F99" s="129">
        <f t="shared" si="18"/>
        <v>3866256</v>
      </c>
      <c r="G99" s="129">
        <f t="shared" si="18"/>
        <v>5119305</v>
      </c>
      <c r="H99" s="129">
        <f t="shared" si="18"/>
        <v>15099301.800000001</v>
      </c>
      <c r="I99" s="129">
        <f t="shared" si="18"/>
        <v>2571107</v>
      </c>
      <c r="J99" s="129">
        <f t="shared" si="18"/>
        <v>2531253</v>
      </c>
      <c r="K99" s="129">
        <f t="shared" si="18"/>
        <v>2501254</v>
      </c>
      <c r="L99" s="129">
        <f t="shared" si="18"/>
        <v>2501257</v>
      </c>
      <c r="M99" s="129">
        <f t="shared" si="18"/>
        <v>2501255</v>
      </c>
      <c r="N99" s="129">
        <f t="shared" si="18"/>
        <v>18863272</v>
      </c>
      <c r="O99" s="129">
        <f t="shared" si="11"/>
        <v>64066960.799999997</v>
      </c>
      <c r="P99" s="3"/>
      <c r="Q99" s="3"/>
    </row>
    <row r="100" spans="1:17" x14ac:dyDescent="0.25">
      <c r="A100" s="12" t="s">
        <v>427</v>
      </c>
      <c r="B100" s="4" t="s">
        <v>210</v>
      </c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>
        <f t="shared" si="11"/>
        <v>0</v>
      </c>
      <c r="P100" s="3"/>
      <c r="Q100" s="3"/>
    </row>
    <row r="101" spans="1:17" x14ac:dyDescent="0.25">
      <c r="A101" s="12" t="s">
        <v>213</v>
      </c>
      <c r="B101" s="4" t="s">
        <v>214</v>
      </c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>
        <f t="shared" si="11"/>
        <v>0</v>
      </c>
      <c r="P101" s="3"/>
      <c r="Q101" s="3"/>
    </row>
    <row r="102" spans="1:17" x14ac:dyDescent="0.25">
      <c r="A102" s="12" t="s">
        <v>428</v>
      </c>
      <c r="B102" s="4" t="s">
        <v>215</v>
      </c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>
        <f t="shared" si="11"/>
        <v>0</v>
      </c>
      <c r="P102" s="3"/>
      <c r="Q102" s="3"/>
    </row>
    <row r="103" spans="1:17" x14ac:dyDescent="0.25">
      <c r="A103" s="14" t="s">
        <v>391</v>
      </c>
      <c r="B103" s="6" t="s">
        <v>217</v>
      </c>
      <c r="C103" s="129">
        <f>SUM(C100:C102)</f>
        <v>0</v>
      </c>
      <c r="D103" s="129">
        <f t="shared" ref="D103:N103" si="19">SUM(D100:D102)</f>
        <v>0</v>
      </c>
      <c r="E103" s="129">
        <f t="shared" si="19"/>
        <v>0</v>
      </c>
      <c r="F103" s="129">
        <f t="shared" si="19"/>
        <v>0</v>
      </c>
      <c r="G103" s="129">
        <f t="shared" si="19"/>
        <v>0</v>
      </c>
      <c r="H103" s="129">
        <f t="shared" si="19"/>
        <v>0</v>
      </c>
      <c r="I103" s="129">
        <f t="shared" si="19"/>
        <v>0</v>
      </c>
      <c r="J103" s="129">
        <f t="shared" si="19"/>
        <v>0</v>
      </c>
      <c r="K103" s="129">
        <f t="shared" si="19"/>
        <v>0</v>
      </c>
      <c r="L103" s="129">
        <f t="shared" si="19"/>
        <v>0</v>
      </c>
      <c r="M103" s="129">
        <f t="shared" si="19"/>
        <v>0</v>
      </c>
      <c r="N103" s="129">
        <f t="shared" si="19"/>
        <v>0</v>
      </c>
      <c r="O103" s="129">
        <f t="shared" si="11"/>
        <v>0</v>
      </c>
      <c r="P103" s="3"/>
      <c r="Q103" s="3"/>
    </row>
    <row r="104" spans="1:17" x14ac:dyDescent="0.25">
      <c r="A104" s="34" t="s">
        <v>429</v>
      </c>
      <c r="B104" s="4" t="s">
        <v>218</v>
      </c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>
        <f t="shared" si="11"/>
        <v>0</v>
      </c>
      <c r="P104" s="3"/>
      <c r="Q104" s="3"/>
    </row>
    <row r="105" spans="1:17" x14ac:dyDescent="0.25">
      <c r="A105" s="34" t="s">
        <v>397</v>
      </c>
      <c r="B105" s="4" t="s">
        <v>221</v>
      </c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>
        <f t="shared" si="11"/>
        <v>0</v>
      </c>
      <c r="P105" s="3"/>
      <c r="Q105" s="3"/>
    </row>
    <row r="106" spans="1:17" x14ac:dyDescent="0.25">
      <c r="A106" s="12" t="s">
        <v>222</v>
      </c>
      <c r="B106" s="4" t="s">
        <v>223</v>
      </c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>
        <f t="shared" si="11"/>
        <v>0</v>
      </c>
      <c r="P106" s="3"/>
      <c r="Q106" s="3"/>
    </row>
    <row r="107" spans="1:17" x14ac:dyDescent="0.25">
      <c r="A107" s="12" t="s">
        <v>430</v>
      </c>
      <c r="B107" s="4" t="s">
        <v>224</v>
      </c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>
        <f t="shared" si="11"/>
        <v>0</v>
      </c>
      <c r="P107" s="3"/>
      <c r="Q107" s="3"/>
    </row>
    <row r="108" spans="1:17" x14ac:dyDescent="0.25">
      <c r="A108" s="13" t="s">
        <v>394</v>
      </c>
      <c r="B108" s="6" t="s">
        <v>225</v>
      </c>
      <c r="C108" s="129">
        <f>SUM(C104:C107)</f>
        <v>0</v>
      </c>
      <c r="D108" s="129">
        <f t="shared" ref="D108:N108" si="20">SUM(D104:D107)</f>
        <v>0</v>
      </c>
      <c r="E108" s="129">
        <f t="shared" si="20"/>
        <v>0</v>
      </c>
      <c r="F108" s="129">
        <f t="shared" si="20"/>
        <v>0</v>
      </c>
      <c r="G108" s="129">
        <f t="shared" si="20"/>
        <v>0</v>
      </c>
      <c r="H108" s="129">
        <f t="shared" si="20"/>
        <v>0</v>
      </c>
      <c r="I108" s="129">
        <f t="shared" si="20"/>
        <v>0</v>
      </c>
      <c r="J108" s="129">
        <f t="shared" si="20"/>
        <v>0</v>
      </c>
      <c r="K108" s="129">
        <f t="shared" si="20"/>
        <v>0</v>
      </c>
      <c r="L108" s="129">
        <f t="shared" si="20"/>
        <v>0</v>
      </c>
      <c r="M108" s="129">
        <f t="shared" si="20"/>
        <v>0</v>
      </c>
      <c r="N108" s="129">
        <f t="shared" si="20"/>
        <v>0</v>
      </c>
      <c r="O108" s="129">
        <f t="shared" si="11"/>
        <v>0</v>
      </c>
      <c r="P108" s="3"/>
      <c r="Q108" s="3"/>
    </row>
    <row r="109" spans="1:17" x14ac:dyDescent="0.25">
      <c r="A109" s="34" t="s">
        <v>226</v>
      </c>
      <c r="B109" s="4" t="s">
        <v>227</v>
      </c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>
        <f t="shared" si="11"/>
        <v>0</v>
      </c>
      <c r="P109" s="3"/>
      <c r="Q109" s="3"/>
    </row>
    <row r="110" spans="1:17" x14ac:dyDescent="0.25">
      <c r="A110" s="34" t="s">
        <v>228</v>
      </c>
      <c r="B110" s="4" t="s">
        <v>229</v>
      </c>
      <c r="C110" s="129">
        <v>891098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>
        <f t="shared" si="11"/>
        <v>891098</v>
      </c>
      <c r="P110" s="3"/>
      <c r="Q110" s="3"/>
    </row>
    <row r="111" spans="1:17" x14ac:dyDescent="0.25">
      <c r="A111" s="13" t="s">
        <v>230</v>
      </c>
      <c r="B111" s="6" t="s">
        <v>231</v>
      </c>
      <c r="C111" s="129">
        <f>SUM(C109:C110)</f>
        <v>891098</v>
      </c>
      <c r="D111" s="129">
        <f t="shared" ref="D111:N111" si="21">SUM(D109:D110)</f>
        <v>0</v>
      </c>
      <c r="E111" s="129">
        <f t="shared" si="21"/>
        <v>0</v>
      </c>
      <c r="F111" s="129">
        <f t="shared" si="21"/>
        <v>0</v>
      </c>
      <c r="G111" s="129">
        <f t="shared" si="21"/>
        <v>0</v>
      </c>
      <c r="H111" s="129">
        <f t="shared" si="21"/>
        <v>0</v>
      </c>
      <c r="I111" s="129">
        <f t="shared" si="21"/>
        <v>0</v>
      </c>
      <c r="J111" s="129">
        <f t="shared" si="21"/>
        <v>0</v>
      </c>
      <c r="K111" s="129">
        <f t="shared" si="21"/>
        <v>0</v>
      </c>
      <c r="L111" s="129">
        <f t="shared" si="21"/>
        <v>0</v>
      </c>
      <c r="M111" s="129">
        <f t="shared" si="21"/>
        <v>0</v>
      </c>
      <c r="N111" s="129">
        <f t="shared" si="21"/>
        <v>0</v>
      </c>
      <c r="O111" s="129">
        <f t="shared" si="11"/>
        <v>891098</v>
      </c>
      <c r="P111" s="3"/>
      <c r="Q111" s="3"/>
    </row>
    <row r="112" spans="1:17" x14ac:dyDescent="0.25">
      <c r="A112" s="34" t="s">
        <v>232</v>
      </c>
      <c r="B112" s="4" t="s">
        <v>233</v>
      </c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>
        <f t="shared" si="11"/>
        <v>0</v>
      </c>
      <c r="P112" s="3"/>
      <c r="Q112" s="3"/>
    </row>
    <row r="113" spans="1:17" x14ac:dyDescent="0.25">
      <c r="A113" s="34" t="s">
        <v>234</v>
      </c>
      <c r="B113" s="4" t="s">
        <v>235</v>
      </c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>
        <f t="shared" si="11"/>
        <v>0</v>
      </c>
      <c r="P113" s="3"/>
      <c r="Q113" s="3"/>
    </row>
    <row r="114" spans="1:17" x14ac:dyDescent="0.25">
      <c r="A114" s="34" t="s">
        <v>236</v>
      </c>
      <c r="B114" s="4" t="s">
        <v>237</v>
      </c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>
        <f t="shared" si="11"/>
        <v>0</v>
      </c>
      <c r="P114" s="3"/>
      <c r="Q114" s="3"/>
    </row>
    <row r="115" spans="1:17" x14ac:dyDescent="0.25">
      <c r="A115" s="35" t="s">
        <v>395</v>
      </c>
      <c r="B115" s="36" t="s">
        <v>238</v>
      </c>
      <c r="C115" s="129">
        <f>SUM(C112:C114)</f>
        <v>0</v>
      </c>
      <c r="D115" s="129">
        <f t="shared" ref="D115:N115" si="22">SUM(D112:D114)</f>
        <v>0</v>
      </c>
      <c r="E115" s="129">
        <f t="shared" si="22"/>
        <v>0</v>
      </c>
      <c r="F115" s="129">
        <f t="shared" si="22"/>
        <v>0</v>
      </c>
      <c r="G115" s="129">
        <f t="shared" si="22"/>
        <v>0</v>
      </c>
      <c r="H115" s="129">
        <f t="shared" si="22"/>
        <v>0</v>
      </c>
      <c r="I115" s="129">
        <f t="shared" si="22"/>
        <v>0</v>
      </c>
      <c r="J115" s="129">
        <f t="shared" si="22"/>
        <v>0</v>
      </c>
      <c r="K115" s="129">
        <f t="shared" si="22"/>
        <v>0</v>
      </c>
      <c r="L115" s="129">
        <f t="shared" si="22"/>
        <v>0</v>
      </c>
      <c r="M115" s="129">
        <f t="shared" si="22"/>
        <v>0</v>
      </c>
      <c r="N115" s="129">
        <f t="shared" si="22"/>
        <v>0</v>
      </c>
      <c r="O115" s="129">
        <f t="shared" si="11"/>
        <v>0</v>
      </c>
      <c r="P115" s="3"/>
      <c r="Q115" s="3"/>
    </row>
    <row r="116" spans="1:17" x14ac:dyDescent="0.25">
      <c r="A116" s="34" t="s">
        <v>239</v>
      </c>
      <c r="B116" s="4" t="s">
        <v>240</v>
      </c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>
        <f t="shared" si="11"/>
        <v>0</v>
      </c>
      <c r="P116" s="3"/>
      <c r="Q116" s="3"/>
    </row>
    <row r="117" spans="1:17" x14ac:dyDescent="0.25">
      <c r="A117" s="12" t="s">
        <v>241</v>
      </c>
      <c r="B117" s="4" t="s">
        <v>242</v>
      </c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>
        <f t="shared" si="11"/>
        <v>0</v>
      </c>
      <c r="P117" s="3"/>
      <c r="Q117" s="3"/>
    </row>
    <row r="118" spans="1:17" x14ac:dyDescent="0.25">
      <c r="A118" s="34" t="s">
        <v>431</v>
      </c>
      <c r="B118" s="4" t="s">
        <v>243</v>
      </c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>
        <f t="shared" si="11"/>
        <v>0</v>
      </c>
      <c r="P118" s="3"/>
      <c r="Q118" s="3"/>
    </row>
    <row r="119" spans="1:17" x14ac:dyDescent="0.25">
      <c r="A119" s="34" t="s">
        <v>400</v>
      </c>
      <c r="B119" s="4" t="s">
        <v>244</v>
      </c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>
        <f t="shared" si="11"/>
        <v>0</v>
      </c>
      <c r="P119" s="3"/>
      <c r="Q119" s="3"/>
    </row>
    <row r="120" spans="1:17" x14ac:dyDescent="0.25">
      <c r="A120" s="35" t="s">
        <v>401</v>
      </c>
      <c r="B120" s="36" t="s">
        <v>248</v>
      </c>
      <c r="C120" s="129">
        <f>SUM(C116:C119)</f>
        <v>0</v>
      </c>
      <c r="D120" s="129">
        <f t="shared" ref="D120:N120" si="23">SUM(D116:D119)</f>
        <v>0</v>
      </c>
      <c r="E120" s="129">
        <f t="shared" si="23"/>
        <v>0</v>
      </c>
      <c r="F120" s="129">
        <f t="shared" si="23"/>
        <v>0</v>
      </c>
      <c r="G120" s="129">
        <f t="shared" si="23"/>
        <v>0</v>
      </c>
      <c r="H120" s="129">
        <f t="shared" si="23"/>
        <v>0</v>
      </c>
      <c r="I120" s="129">
        <f t="shared" si="23"/>
        <v>0</v>
      </c>
      <c r="J120" s="129">
        <f t="shared" si="23"/>
        <v>0</v>
      </c>
      <c r="K120" s="129">
        <f t="shared" si="23"/>
        <v>0</v>
      </c>
      <c r="L120" s="129">
        <f t="shared" si="23"/>
        <v>0</v>
      </c>
      <c r="M120" s="129">
        <f t="shared" si="23"/>
        <v>0</v>
      </c>
      <c r="N120" s="129">
        <f t="shared" si="23"/>
        <v>0</v>
      </c>
      <c r="O120" s="129">
        <f t="shared" si="11"/>
        <v>0</v>
      </c>
      <c r="P120" s="3"/>
      <c r="Q120" s="3"/>
    </row>
    <row r="121" spans="1:17" x14ac:dyDescent="0.25">
      <c r="A121" s="12" t="s">
        <v>249</v>
      </c>
      <c r="B121" s="4" t="s">
        <v>250</v>
      </c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>
        <f t="shared" si="11"/>
        <v>0</v>
      </c>
      <c r="P121" s="3"/>
      <c r="Q121" s="3"/>
    </row>
    <row r="122" spans="1:17" ht="15.75" x14ac:dyDescent="0.25">
      <c r="A122" s="37" t="s">
        <v>435</v>
      </c>
      <c r="B122" s="38" t="s">
        <v>251</v>
      </c>
      <c r="C122" s="129">
        <f>SUM(C103+C108+C111+C115+C120+C121)</f>
        <v>891098</v>
      </c>
      <c r="D122" s="129">
        <f t="shared" ref="D122:N122" si="24">SUM(D103+D108+D111+D115+D120+D121)</f>
        <v>0</v>
      </c>
      <c r="E122" s="129">
        <f t="shared" si="24"/>
        <v>0</v>
      </c>
      <c r="F122" s="129">
        <f t="shared" si="24"/>
        <v>0</v>
      </c>
      <c r="G122" s="129">
        <f t="shared" si="24"/>
        <v>0</v>
      </c>
      <c r="H122" s="129">
        <f t="shared" si="24"/>
        <v>0</v>
      </c>
      <c r="I122" s="129">
        <f t="shared" si="24"/>
        <v>0</v>
      </c>
      <c r="J122" s="129">
        <f t="shared" si="24"/>
        <v>0</v>
      </c>
      <c r="K122" s="129">
        <f t="shared" si="24"/>
        <v>0</v>
      </c>
      <c r="L122" s="129">
        <f t="shared" si="24"/>
        <v>0</v>
      </c>
      <c r="M122" s="129">
        <f t="shared" si="24"/>
        <v>0</v>
      </c>
      <c r="N122" s="129">
        <f t="shared" si="24"/>
        <v>0</v>
      </c>
      <c r="O122" s="129">
        <f t="shared" si="11"/>
        <v>891098</v>
      </c>
      <c r="P122" s="3"/>
      <c r="Q122" s="3"/>
    </row>
    <row r="123" spans="1:17" ht="15.75" x14ac:dyDescent="0.25">
      <c r="A123" s="41" t="s">
        <v>472</v>
      </c>
      <c r="B123" s="42"/>
      <c r="C123" s="129">
        <f>SUM(C99+C122)</f>
        <v>4401287</v>
      </c>
      <c r="D123" s="129">
        <f t="shared" ref="D123:N123" si="25">SUM(D99+D122)</f>
        <v>2501256</v>
      </c>
      <c r="E123" s="129">
        <f t="shared" si="25"/>
        <v>2501255</v>
      </c>
      <c r="F123" s="129">
        <f t="shared" si="25"/>
        <v>3866256</v>
      </c>
      <c r="G123" s="129">
        <f t="shared" si="25"/>
        <v>5119305</v>
      </c>
      <c r="H123" s="129">
        <f t="shared" si="25"/>
        <v>15099301.800000001</v>
      </c>
      <c r="I123" s="129">
        <f t="shared" si="25"/>
        <v>2571107</v>
      </c>
      <c r="J123" s="129">
        <f t="shared" si="25"/>
        <v>2531253</v>
      </c>
      <c r="K123" s="129">
        <f t="shared" si="25"/>
        <v>2501254</v>
      </c>
      <c r="L123" s="129">
        <f t="shared" si="25"/>
        <v>2501257</v>
      </c>
      <c r="M123" s="129">
        <f t="shared" si="25"/>
        <v>2501255</v>
      </c>
      <c r="N123" s="129">
        <f t="shared" si="25"/>
        <v>18863272</v>
      </c>
      <c r="O123" s="129">
        <f t="shared" si="11"/>
        <v>64958058.799999997</v>
      </c>
      <c r="P123" s="3"/>
      <c r="Q123" s="3"/>
    </row>
    <row r="124" spans="1:17" ht="25.5" x14ac:dyDescent="0.25">
      <c r="A124" s="1" t="s">
        <v>72</v>
      </c>
      <c r="B124" s="2" t="s">
        <v>465</v>
      </c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3"/>
      <c r="Q124" s="3"/>
    </row>
    <row r="125" spans="1:17" x14ac:dyDescent="0.25">
      <c r="A125" s="28" t="s">
        <v>252</v>
      </c>
      <c r="B125" s="5" t="s">
        <v>253</v>
      </c>
      <c r="C125" s="129">
        <v>1196659</v>
      </c>
      <c r="D125" s="129">
        <v>1196659</v>
      </c>
      <c r="E125" s="129">
        <v>1196658</v>
      </c>
      <c r="F125" s="129">
        <v>1196659</v>
      </c>
      <c r="G125" s="129">
        <v>1196659</v>
      </c>
      <c r="H125" s="129">
        <v>1196659</v>
      </c>
      <c r="I125" s="129">
        <v>1196658</v>
      </c>
      <c r="J125" s="129">
        <v>1196659</v>
      </c>
      <c r="K125" s="129">
        <v>1196659</v>
      </c>
      <c r="L125" s="129">
        <v>1196659</v>
      </c>
      <c r="M125" s="129">
        <v>1196659</v>
      </c>
      <c r="N125" s="129">
        <v>1196659</v>
      </c>
      <c r="O125" s="129">
        <f t="shared" si="11"/>
        <v>14359906</v>
      </c>
      <c r="P125" s="3"/>
      <c r="Q125" s="3"/>
    </row>
    <row r="126" spans="1:17" x14ac:dyDescent="0.25">
      <c r="A126" s="4" t="s">
        <v>254</v>
      </c>
      <c r="B126" s="5" t="s">
        <v>255</v>
      </c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>
        <f t="shared" si="11"/>
        <v>0</v>
      </c>
      <c r="P126" s="3"/>
      <c r="Q126" s="3"/>
    </row>
    <row r="127" spans="1:17" x14ac:dyDescent="0.25">
      <c r="A127" s="4" t="s">
        <v>256</v>
      </c>
      <c r="B127" s="5" t="s">
        <v>257</v>
      </c>
      <c r="C127" s="129">
        <v>509796</v>
      </c>
      <c r="D127" s="129">
        <v>509796</v>
      </c>
      <c r="E127" s="129">
        <v>509796</v>
      </c>
      <c r="F127" s="129">
        <v>509795</v>
      </c>
      <c r="G127" s="129">
        <v>509796</v>
      </c>
      <c r="H127" s="129">
        <v>509796</v>
      </c>
      <c r="I127" s="129">
        <v>509796</v>
      </c>
      <c r="J127" s="129">
        <v>509796</v>
      </c>
      <c r="K127" s="129">
        <v>509795</v>
      </c>
      <c r="L127" s="129">
        <v>509796</v>
      </c>
      <c r="M127" s="129">
        <v>509796</v>
      </c>
      <c r="N127" s="129">
        <v>509796</v>
      </c>
      <c r="O127" s="129">
        <f t="shared" si="11"/>
        <v>6117550</v>
      </c>
      <c r="P127" s="3"/>
      <c r="Q127" s="3"/>
    </row>
    <row r="128" spans="1:17" x14ac:dyDescent="0.25">
      <c r="A128" s="4" t="s">
        <v>258</v>
      </c>
      <c r="B128" s="5" t="s">
        <v>259</v>
      </c>
      <c r="C128" s="129">
        <v>150000</v>
      </c>
      <c r="D128" s="129">
        <v>150000</v>
      </c>
      <c r="E128" s="129">
        <v>150000</v>
      </c>
      <c r="F128" s="129">
        <v>150000</v>
      </c>
      <c r="G128" s="129">
        <v>150000</v>
      </c>
      <c r="H128" s="129">
        <v>150000</v>
      </c>
      <c r="I128" s="129">
        <v>150000</v>
      </c>
      <c r="J128" s="129">
        <v>150000</v>
      </c>
      <c r="K128" s="129">
        <v>150000</v>
      </c>
      <c r="L128" s="129">
        <v>150000</v>
      </c>
      <c r="M128" s="129">
        <v>150000</v>
      </c>
      <c r="N128" s="129">
        <v>150000</v>
      </c>
      <c r="O128" s="129">
        <f t="shared" si="11"/>
        <v>1800000</v>
      </c>
      <c r="P128" s="3"/>
      <c r="Q128" s="3"/>
    </row>
    <row r="129" spans="1:17" x14ac:dyDescent="0.25">
      <c r="A129" s="4" t="s">
        <v>260</v>
      </c>
      <c r="B129" s="5" t="s">
        <v>261</v>
      </c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>
        <f t="shared" si="11"/>
        <v>0</v>
      </c>
      <c r="P129" s="3"/>
      <c r="Q129" s="3"/>
    </row>
    <row r="130" spans="1:17" x14ac:dyDescent="0.25">
      <c r="A130" s="4" t="s">
        <v>262</v>
      </c>
      <c r="B130" s="5" t="s">
        <v>263</v>
      </c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>
        <f t="shared" si="11"/>
        <v>0</v>
      </c>
      <c r="P130" s="3"/>
      <c r="Q130" s="3"/>
    </row>
    <row r="131" spans="1:17" x14ac:dyDescent="0.25">
      <c r="A131" s="6" t="s">
        <v>474</v>
      </c>
      <c r="B131" s="7" t="s">
        <v>264</v>
      </c>
      <c r="C131" s="129">
        <f>SUM(C125:C130)</f>
        <v>1856455</v>
      </c>
      <c r="D131" s="129">
        <f t="shared" ref="D131:N131" si="26">SUM(D125:D130)</f>
        <v>1856455</v>
      </c>
      <c r="E131" s="129">
        <f t="shared" si="26"/>
        <v>1856454</v>
      </c>
      <c r="F131" s="129">
        <f t="shared" si="26"/>
        <v>1856454</v>
      </c>
      <c r="G131" s="129">
        <f t="shared" si="26"/>
        <v>1856455</v>
      </c>
      <c r="H131" s="129">
        <f t="shared" si="26"/>
        <v>1856455</v>
      </c>
      <c r="I131" s="129">
        <f t="shared" si="26"/>
        <v>1856454</v>
      </c>
      <c r="J131" s="129">
        <f t="shared" si="26"/>
        <v>1856455</v>
      </c>
      <c r="K131" s="129">
        <f t="shared" si="26"/>
        <v>1856454</v>
      </c>
      <c r="L131" s="129">
        <f t="shared" si="26"/>
        <v>1856455</v>
      </c>
      <c r="M131" s="129">
        <f t="shared" si="26"/>
        <v>1856455</v>
      </c>
      <c r="N131" s="129">
        <f t="shared" si="26"/>
        <v>1856455</v>
      </c>
      <c r="O131" s="129">
        <f t="shared" si="11"/>
        <v>22277456</v>
      </c>
      <c r="P131" s="3"/>
      <c r="Q131" s="3"/>
    </row>
    <row r="132" spans="1:17" x14ac:dyDescent="0.25">
      <c r="A132" s="4" t="s">
        <v>265</v>
      </c>
      <c r="B132" s="5" t="s">
        <v>266</v>
      </c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>
        <f t="shared" si="11"/>
        <v>0</v>
      </c>
      <c r="P132" s="3"/>
      <c r="Q132" s="3"/>
    </row>
    <row r="133" spans="1:17" ht="30" x14ac:dyDescent="0.25">
      <c r="A133" s="4" t="s">
        <v>267</v>
      </c>
      <c r="B133" s="5" t="s">
        <v>268</v>
      </c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>
        <f t="shared" si="11"/>
        <v>0</v>
      </c>
      <c r="P133" s="3"/>
      <c r="Q133" s="3"/>
    </row>
    <row r="134" spans="1:17" ht="30" x14ac:dyDescent="0.25">
      <c r="A134" s="4" t="s">
        <v>436</v>
      </c>
      <c r="B134" s="5" t="s">
        <v>269</v>
      </c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>
        <f t="shared" si="11"/>
        <v>0</v>
      </c>
      <c r="P134" s="3"/>
      <c r="Q134" s="3"/>
    </row>
    <row r="135" spans="1:17" ht="30" x14ac:dyDescent="0.25">
      <c r="A135" s="4" t="s">
        <v>437</v>
      </c>
      <c r="B135" s="5" t="s">
        <v>270</v>
      </c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>
        <f t="shared" si="11"/>
        <v>0</v>
      </c>
      <c r="P135" s="3"/>
      <c r="Q135" s="3"/>
    </row>
    <row r="136" spans="1:17" x14ac:dyDescent="0.25">
      <c r="A136" s="4" t="s">
        <v>438</v>
      </c>
      <c r="B136" s="5" t="s">
        <v>271</v>
      </c>
      <c r="C136" s="129">
        <v>665559</v>
      </c>
      <c r="D136" s="129">
        <v>665558</v>
      </c>
      <c r="E136" s="129">
        <v>665558</v>
      </c>
      <c r="F136" s="129">
        <v>665559</v>
      </c>
      <c r="G136" s="129">
        <v>665558</v>
      </c>
      <c r="H136" s="129">
        <v>665558</v>
      </c>
      <c r="I136" s="129">
        <v>665558</v>
      </c>
      <c r="J136" s="129">
        <v>665558</v>
      </c>
      <c r="K136" s="129">
        <v>665559</v>
      </c>
      <c r="L136" s="129">
        <v>665558</v>
      </c>
      <c r="M136" s="129">
        <v>665558</v>
      </c>
      <c r="N136" s="129">
        <v>665559</v>
      </c>
      <c r="O136" s="129">
        <f t="shared" ref="O136:O199" si="27">SUM(C136:N136)</f>
        <v>7986700</v>
      </c>
      <c r="P136" s="3"/>
      <c r="Q136" s="3"/>
    </row>
    <row r="137" spans="1:17" x14ac:dyDescent="0.25">
      <c r="A137" s="36" t="s">
        <v>475</v>
      </c>
      <c r="B137" s="48" t="s">
        <v>272</v>
      </c>
      <c r="C137" s="129">
        <f>SUM(C131:C136)</f>
        <v>2522014</v>
      </c>
      <c r="D137" s="129">
        <f t="shared" ref="D137:N137" si="28">SUM(D131:D136)</f>
        <v>2522013</v>
      </c>
      <c r="E137" s="129">
        <f t="shared" si="28"/>
        <v>2522012</v>
      </c>
      <c r="F137" s="129">
        <f t="shared" si="28"/>
        <v>2522013</v>
      </c>
      <c r="G137" s="129">
        <f t="shared" si="28"/>
        <v>2522013</v>
      </c>
      <c r="H137" s="129">
        <f t="shared" si="28"/>
        <v>2522013</v>
      </c>
      <c r="I137" s="129">
        <f t="shared" si="28"/>
        <v>2522012</v>
      </c>
      <c r="J137" s="129">
        <f t="shared" si="28"/>
        <v>2522013</v>
      </c>
      <c r="K137" s="129">
        <f t="shared" si="28"/>
        <v>2522013</v>
      </c>
      <c r="L137" s="129">
        <f t="shared" si="28"/>
        <v>2522013</v>
      </c>
      <c r="M137" s="129">
        <f t="shared" si="28"/>
        <v>2522013</v>
      </c>
      <c r="N137" s="129">
        <f t="shared" si="28"/>
        <v>2522014</v>
      </c>
      <c r="O137" s="129">
        <f t="shared" si="27"/>
        <v>30264156</v>
      </c>
      <c r="P137" s="3"/>
      <c r="Q137" s="3"/>
    </row>
    <row r="138" spans="1:17" x14ac:dyDescent="0.25">
      <c r="A138" s="4" t="s">
        <v>442</v>
      </c>
      <c r="B138" s="5" t="s">
        <v>281</v>
      </c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>
        <f t="shared" si="27"/>
        <v>0</v>
      </c>
      <c r="P138" s="3"/>
      <c r="Q138" s="3"/>
    </row>
    <row r="139" spans="1:17" x14ac:dyDescent="0.25">
      <c r="A139" s="4" t="s">
        <v>443</v>
      </c>
      <c r="B139" s="5" t="s">
        <v>282</v>
      </c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>
        <f t="shared" si="27"/>
        <v>0</v>
      </c>
      <c r="P139" s="3"/>
      <c r="Q139" s="3"/>
    </row>
    <row r="140" spans="1:17" x14ac:dyDescent="0.25">
      <c r="A140" s="6" t="s">
        <v>477</v>
      </c>
      <c r="B140" s="7" t="s">
        <v>283</v>
      </c>
      <c r="C140" s="129">
        <f>SUM(C138:C139)</f>
        <v>0</v>
      </c>
      <c r="D140" s="129">
        <f t="shared" ref="D140:N140" si="29">SUM(D138:D139)</f>
        <v>0</v>
      </c>
      <c r="E140" s="129">
        <f t="shared" si="29"/>
        <v>0</v>
      </c>
      <c r="F140" s="129">
        <f t="shared" si="29"/>
        <v>0</v>
      </c>
      <c r="G140" s="129">
        <f t="shared" si="29"/>
        <v>0</v>
      </c>
      <c r="H140" s="129">
        <f t="shared" si="29"/>
        <v>0</v>
      </c>
      <c r="I140" s="129">
        <f t="shared" si="29"/>
        <v>0</v>
      </c>
      <c r="J140" s="129">
        <f t="shared" si="29"/>
        <v>0</v>
      </c>
      <c r="K140" s="129">
        <f t="shared" si="29"/>
        <v>0</v>
      </c>
      <c r="L140" s="129">
        <f t="shared" si="29"/>
        <v>0</v>
      </c>
      <c r="M140" s="129">
        <f t="shared" si="29"/>
        <v>0</v>
      </c>
      <c r="N140" s="129">
        <f t="shared" si="29"/>
        <v>0</v>
      </c>
      <c r="O140" s="129">
        <f t="shared" si="27"/>
        <v>0</v>
      </c>
      <c r="P140" s="3"/>
      <c r="Q140" s="3"/>
    </row>
    <row r="141" spans="1:17" x14ac:dyDescent="0.25">
      <c r="A141" s="4" t="s">
        <v>444</v>
      </c>
      <c r="B141" s="5" t="s">
        <v>284</v>
      </c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>
        <f t="shared" si="27"/>
        <v>0</v>
      </c>
      <c r="P141" s="3"/>
      <c r="Q141" s="3"/>
    </row>
    <row r="142" spans="1:17" x14ac:dyDescent="0.25">
      <c r="A142" s="4" t="s">
        <v>445</v>
      </c>
      <c r="B142" s="5" t="s">
        <v>285</v>
      </c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>
        <f t="shared" si="27"/>
        <v>0</v>
      </c>
      <c r="P142" s="3"/>
      <c r="Q142" s="3"/>
    </row>
    <row r="143" spans="1:17" x14ac:dyDescent="0.25">
      <c r="A143" s="4" t="s">
        <v>446</v>
      </c>
      <c r="B143" s="5" t="s">
        <v>286</v>
      </c>
      <c r="C143" s="129"/>
      <c r="D143" s="129"/>
      <c r="E143" s="129">
        <v>500000</v>
      </c>
      <c r="F143" s="129">
        <v>200000</v>
      </c>
      <c r="G143" s="129"/>
      <c r="H143" s="129"/>
      <c r="I143" s="129"/>
      <c r="J143" s="129"/>
      <c r="K143" s="129">
        <v>500000</v>
      </c>
      <c r="L143" s="129">
        <v>200000</v>
      </c>
      <c r="M143" s="129"/>
      <c r="N143" s="129"/>
      <c r="O143" s="129">
        <f t="shared" si="27"/>
        <v>1400000</v>
      </c>
      <c r="P143" s="3"/>
      <c r="Q143" s="3"/>
    </row>
    <row r="144" spans="1:17" x14ac:dyDescent="0.25">
      <c r="A144" s="4" t="s">
        <v>447</v>
      </c>
      <c r="B144" s="5" t="s">
        <v>287</v>
      </c>
      <c r="C144" s="129"/>
      <c r="D144" s="129"/>
      <c r="E144" s="129">
        <v>150000</v>
      </c>
      <c r="F144" s="129">
        <v>45000</v>
      </c>
      <c r="G144" s="129"/>
      <c r="H144" s="129"/>
      <c r="I144" s="129"/>
      <c r="J144" s="129"/>
      <c r="K144" s="129">
        <v>150000</v>
      </c>
      <c r="L144" s="129">
        <v>45000</v>
      </c>
      <c r="M144" s="129"/>
      <c r="N144" s="129"/>
      <c r="O144" s="129">
        <f t="shared" si="27"/>
        <v>390000</v>
      </c>
      <c r="P144" s="3"/>
      <c r="Q144" s="3"/>
    </row>
    <row r="145" spans="1:17" x14ac:dyDescent="0.25">
      <c r="A145" s="4" t="s">
        <v>448</v>
      </c>
      <c r="B145" s="5" t="s">
        <v>290</v>
      </c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>
        <f t="shared" si="27"/>
        <v>0</v>
      </c>
      <c r="P145" s="3"/>
      <c r="Q145" s="3"/>
    </row>
    <row r="146" spans="1:17" x14ac:dyDescent="0.25">
      <c r="A146" s="4" t="s">
        <v>291</v>
      </c>
      <c r="B146" s="5" t="s">
        <v>292</v>
      </c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>
        <f t="shared" si="27"/>
        <v>0</v>
      </c>
      <c r="P146" s="3"/>
      <c r="Q146" s="3"/>
    </row>
    <row r="147" spans="1:17" x14ac:dyDescent="0.25">
      <c r="A147" s="4" t="s">
        <v>449</v>
      </c>
      <c r="B147" s="5" t="s">
        <v>293</v>
      </c>
      <c r="C147" s="129"/>
      <c r="D147" s="129"/>
      <c r="E147" s="129">
        <v>110000</v>
      </c>
      <c r="F147" s="129">
        <v>40000</v>
      </c>
      <c r="G147" s="129"/>
      <c r="H147" s="129"/>
      <c r="I147" s="129"/>
      <c r="J147" s="129"/>
      <c r="K147" s="129">
        <v>110000</v>
      </c>
      <c r="L147" s="129">
        <v>40000</v>
      </c>
      <c r="M147" s="129"/>
      <c r="N147" s="129"/>
      <c r="O147" s="129">
        <f t="shared" si="27"/>
        <v>300000</v>
      </c>
      <c r="P147" s="3"/>
      <c r="Q147" s="3"/>
    </row>
    <row r="148" spans="1:17" x14ac:dyDescent="0.25">
      <c r="A148" s="4" t="s">
        <v>450</v>
      </c>
      <c r="B148" s="5" t="s">
        <v>298</v>
      </c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>
        <f t="shared" si="27"/>
        <v>0</v>
      </c>
      <c r="P148" s="3"/>
      <c r="Q148" s="3"/>
    </row>
    <row r="149" spans="1:17" x14ac:dyDescent="0.25">
      <c r="A149" s="6" t="s">
        <v>478</v>
      </c>
      <c r="B149" s="7" t="s">
        <v>301</v>
      </c>
      <c r="C149" s="129">
        <f>SUM(C144:C148)</f>
        <v>0</v>
      </c>
      <c r="D149" s="129">
        <f t="shared" ref="D149:N149" si="30">SUM(D144:D148)</f>
        <v>0</v>
      </c>
      <c r="E149" s="129">
        <f t="shared" si="30"/>
        <v>260000</v>
      </c>
      <c r="F149" s="129">
        <f t="shared" si="30"/>
        <v>85000</v>
      </c>
      <c r="G149" s="129">
        <f t="shared" si="30"/>
        <v>0</v>
      </c>
      <c r="H149" s="129">
        <f t="shared" si="30"/>
        <v>0</v>
      </c>
      <c r="I149" s="129">
        <f t="shared" si="30"/>
        <v>0</v>
      </c>
      <c r="J149" s="129">
        <f t="shared" si="30"/>
        <v>0</v>
      </c>
      <c r="K149" s="129">
        <f t="shared" si="30"/>
        <v>260000</v>
      </c>
      <c r="L149" s="129">
        <f t="shared" si="30"/>
        <v>85000</v>
      </c>
      <c r="M149" s="129">
        <f t="shared" si="30"/>
        <v>0</v>
      </c>
      <c r="N149" s="129">
        <f t="shared" si="30"/>
        <v>0</v>
      </c>
      <c r="O149" s="129">
        <f>SUM(C149:N149)</f>
        <v>690000</v>
      </c>
      <c r="P149" s="3"/>
      <c r="Q149" s="3"/>
    </row>
    <row r="150" spans="1:17" x14ac:dyDescent="0.25">
      <c r="A150" s="4" t="s">
        <v>451</v>
      </c>
      <c r="B150" s="5" t="s">
        <v>302</v>
      </c>
      <c r="C150" s="129"/>
      <c r="D150" s="129"/>
      <c r="E150" s="129"/>
      <c r="F150" s="129"/>
      <c r="G150" s="129">
        <v>500</v>
      </c>
      <c r="H150" s="129"/>
      <c r="I150" s="129"/>
      <c r="J150" s="129"/>
      <c r="K150" s="129"/>
      <c r="L150" s="129"/>
      <c r="M150" s="129">
        <v>500</v>
      </c>
      <c r="N150" s="129"/>
      <c r="O150" s="129">
        <f t="shared" si="27"/>
        <v>1000</v>
      </c>
      <c r="P150" s="3"/>
      <c r="Q150" s="3"/>
    </row>
    <row r="151" spans="1:17" x14ac:dyDescent="0.25">
      <c r="A151" s="36" t="s">
        <v>479</v>
      </c>
      <c r="B151" s="48" t="s">
        <v>303</v>
      </c>
      <c r="C151" s="129">
        <f>SUM(C143+C149+C150+C140)</f>
        <v>0</v>
      </c>
      <c r="D151" s="129">
        <f t="shared" ref="D151:N151" si="31">SUM(D143+D149+D150+D140)</f>
        <v>0</v>
      </c>
      <c r="E151" s="129">
        <f t="shared" si="31"/>
        <v>760000</v>
      </c>
      <c r="F151" s="129">
        <f t="shared" si="31"/>
        <v>285000</v>
      </c>
      <c r="G151" s="129">
        <f t="shared" si="31"/>
        <v>500</v>
      </c>
      <c r="H151" s="129">
        <f t="shared" si="31"/>
        <v>0</v>
      </c>
      <c r="I151" s="129">
        <f t="shared" si="31"/>
        <v>0</v>
      </c>
      <c r="J151" s="129">
        <f t="shared" si="31"/>
        <v>0</v>
      </c>
      <c r="K151" s="129">
        <f t="shared" si="31"/>
        <v>760000</v>
      </c>
      <c r="L151" s="129">
        <f t="shared" si="31"/>
        <v>285000</v>
      </c>
      <c r="M151" s="129">
        <f t="shared" si="31"/>
        <v>500</v>
      </c>
      <c r="N151" s="129">
        <f t="shared" si="31"/>
        <v>0</v>
      </c>
      <c r="O151" s="129">
        <f t="shared" si="27"/>
        <v>2091000</v>
      </c>
      <c r="P151" s="3"/>
      <c r="Q151" s="3"/>
    </row>
    <row r="152" spans="1:17" x14ac:dyDescent="0.25">
      <c r="A152" s="12" t="s">
        <v>304</v>
      </c>
      <c r="B152" s="5" t="s">
        <v>305</v>
      </c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>
        <f t="shared" si="27"/>
        <v>0</v>
      </c>
      <c r="P152" s="3"/>
      <c r="Q152" s="3"/>
    </row>
    <row r="153" spans="1:17" x14ac:dyDescent="0.25">
      <c r="A153" s="12" t="s">
        <v>452</v>
      </c>
      <c r="B153" s="5" t="s">
        <v>306</v>
      </c>
      <c r="C153" s="129"/>
      <c r="D153" s="129">
        <v>5000</v>
      </c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>
        <f t="shared" si="27"/>
        <v>5000</v>
      </c>
      <c r="P153" s="3"/>
      <c r="Q153" s="3"/>
    </row>
    <row r="154" spans="1:17" x14ac:dyDescent="0.25">
      <c r="A154" s="12" t="s">
        <v>453</v>
      </c>
      <c r="B154" s="5" t="s">
        <v>307</v>
      </c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>
        <f t="shared" si="27"/>
        <v>0</v>
      </c>
      <c r="P154" s="3"/>
      <c r="Q154" s="3"/>
    </row>
    <row r="155" spans="1:17" x14ac:dyDescent="0.25">
      <c r="A155" s="12" t="s">
        <v>454</v>
      </c>
      <c r="B155" s="5" t="s">
        <v>308</v>
      </c>
      <c r="C155" s="129"/>
      <c r="D155" s="129">
        <v>87500</v>
      </c>
      <c r="E155" s="129"/>
      <c r="F155" s="129"/>
      <c r="G155" s="129">
        <v>87500</v>
      </c>
      <c r="H155" s="129"/>
      <c r="I155" s="129"/>
      <c r="J155" s="129">
        <v>87500</v>
      </c>
      <c r="K155" s="129"/>
      <c r="L155" s="129"/>
      <c r="M155" s="129">
        <v>87500</v>
      </c>
      <c r="N155" s="129"/>
      <c r="O155" s="129">
        <f>SUM(C155:N155)</f>
        <v>350000</v>
      </c>
      <c r="P155" s="3"/>
      <c r="Q155" s="3"/>
    </row>
    <row r="156" spans="1:17" x14ac:dyDescent="0.25">
      <c r="A156" s="12" t="s">
        <v>309</v>
      </c>
      <c r="B156" s="5" t="s">
        <v>310</v>
      </c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>
        <f t="shared" si="27"/>
        <v>0</v>
      </c>
      <c r="P156" s="3"/>
      <c r="Q156" s="3"/>
    </row>
    <row r="157" spans="1:17" x14ac:dyDescent="0.25">
      <c r="A157" s="12" t="s">
        <v>311</v>
      </c>
      <c r="B157" s="5" t="s">
        <v>312</v>
      </c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>
        <f t="shared" si="27"/>
        <v>0</v>
      </c>
      <c r="P157" s="3"/>
      <c r="Q157" s="3"/>
    </row>
    <row r="158" spans="1:17" x14ac:dyDescent="0.25">
      <c r="A158" s="12" t="s">
        <v>313</v>
      </c>
      <c r="B158" s="5" t="s">
        <v>314</v>
      </c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>
        <f t="shared" si="27"/>
        <v>0</v>
      </c>
      <c r="P158" s="3"/>
      <c r="Q158" s="3"/>
    </row>
    <row r="159" spans="1:17" x14ac:dyDescent="0.25">
      <c r="A159" s="12" t="s">
        <v>455</v>
      </c>
      <c r="B159" s="5" t="s">
        <v>315</v>
      </c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>
        <v>20</v>
      </c>
      <c r="O159" s="129">
        <f t="shared" si="27"/>
        <v>20</v>
      </c>
      <c r="P159" s="3"/>
      <c r="Q159" s="3"/>
    </row>
    <row r="160" spans="1:17" x14ac:dyDescent="0.25">
      <c r="A160" s="12" t="s">
        <v>456</v>
      </c>
      <c r="B160" s="5" t="s">
        <v>316</v>
      </c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>
        <f t="shared" si="27"/>
        <v>0</v>
      </c>
      <c r="P160" s="3"/>
      <c r="Q160" s="3"/>
    </row>
    <row r="161" spans="1:17" x14ac:dyDescent="0.25">
      <c r="A161" s="12" t="s">
        <v>457</v>
      </c>
      <c r="B161" s="5" t="s">
        <v>317</v>
      </c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>
        <f t="shared" si="27"/>
        <v>0</v>
      </c>
      <c r="P161" s="3"/>
      <c r="Q161" s="3"/>
    </row>
    <row r="162" spans="1:17" x14ac:dyDescent="0.25">
      <c r="A162" s="47" t="s">
        <v>480</v>
      </c>
      <c r="B162" s="48" t="s">
        <v>318</v>
      </c>
      <c r="C162" s="129">
        <f>SUM(C152:C161)</f>
        <v>0</v>
      </c>
      <c r="D162" s="129">
        <f t="shared" ref="D162:N162" si="32">SUM(D152:D161)</f>
        <v>92500</v>
      </c>
      <c r="E162" s="129">
        <f t="shared" si="32"/>
        <v>0</v>
      </c>
      <c r="F162" s="129">
        <f t="shared" si="32"/>
        <v>0</v>
      </c>
      <c r="G162" s="129">
        <f t="shared" si="32"/>
        <v>87500</v>
      </c>
      <c r="H162" s="129">
        <f t="shared" si="32"/>
        <v>0</v>
      </c>
      <c r="I162" s="129">
        <f t="shared" si="32"/>
        <v>0</v>
      </c>
      <c r="J162" s="129">
        <f t="shared" si="32"/>
        <v>87500</v>
      </c>
      <c r="K162" s="129">
        <f t="shared" si="32"/>
        <v>0</v>
      </c>
      <c r="L162" s="129">
        <f t="shared" si="32"/>
        <v>0</v>
      </c>
      <c r="M162" s="129">
        <f t="shared" si="32"/>
        <v>87500</v>
      </c>
      <c r="N162" s="129">
        <f t="shared" si="32"/>
        <v>20</v>
      </c>
      <c r="O162" s="129">
        <f t="shared" si="27"/>
        <v>355020</v>
      </c>
      <c r="P162" s="3"/>
      <c r="Q162" s="3"/>
    </row>
    <row r="163" spans="1:17" ht="30" x14ac:dyDescent="0.25">
      <c r="A163" s="12" t="s">
        <v>327</v>
      </c>
      <c r="B163" s="5" t="s">
        <v>328</v>
      </c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>
        <f t="shared" si="27"/>
        <v>0</v>
      </c>
      <c r="P163" s="3"/>
      <c r="Q163" s="3"/>
    </row>
    <row r="164" spans="1:17" ht="30" x14ac:dyDescent="0.25">
      <c r="A164" s="4" t="s">
        <v>461</v>
      </c>
      <c r="B164" s="5" t="s">
        <v>329</v>
      </c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>
        <f t="shared" si="27"/>
        <v>0</v>
      </c>
      <c r="P164" s="3"/>
      <c r="Q164" s="3"/>
    </row>
    <row r="165" spans="1:17" x14ac:dyDescent="0.25">
      <c r="A165" s="12" t="s">
        <v>462</v>
      </c>
      <c r="B165" s="5" t="s">
        <v>330</v>
      </c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>
        <f t="shared" si="27"/>
        <v>0</v>
      </c>
      <c r="P165" s="3"/>
      <c r="Q165" s="3"/>
    </row>
    <row r="166" spans="1:17" x14ac:dyDescent="0.25">
      <c r="A166" s="36" t="s">
        <v>482</v>
      </c>
      <c r="B166" s="48" t="s">
        <v>331</v>
      </c>
      <c r="C166" s="129">
        <f>SUM(C163:C165)</f>
        <v>0</v>
      </c>
      <c r="D166" s="129">
        <f t="shared" ref="D166:N166" si="33">SUM(D163:D165)</f>
        <v>0</v>
      </c>
      <c r="E166" s="129">
        <f t="shared" si="33"/>
        <v>0</v>
      </c>
      <c r="F166" s="129">
        <f t="shared" si="33"/>
        <v>0</v>
      </c>
      <c r="G166" s="129">
        <f t="shared" si="33"/>
        <v>0</v>
      </c>
      <c r="H166" s="129">
        <f t="shared" si="33"/>
        <v>0</v>
      </c>
      <c r="I166" s="129">
        <f t="shared" si="33"/>
        <v>0</v>
      </c>
      <c r="J166" s="129">
        <f t="shared" si="33"/>
        <v>0</v>
      </c>
      <c r="K166" s="129">
        <f t="shared" si="33"/>
        <v>0</v>
      </c>
      <c r="L166" s="129">
        <f t="shared" si="33"/>
        <v>0</v>
      </c>
      <c r="M166" s="129">
        <f t="shared" si="33"/>
        <v>0</v>
      </c>
      <c r="N166" s="129">
        <f t="shared" si="33"/>
        <v>0</v>
      </c>
      <c r="O166" s="129">
        <f t="shared" si="27"/>
        <v>0</v>
      </c>
      <c r="P166" s="3"/>
      <c r="Q166" s="3"/>
    </row>
    <row r="167" spans="1:17" ht="15.75" x14ac:dyDescent="0.25">
      <c r="A167" s="58" t="s">
        <v>528</v>
      </c>
      <c r="B167" s="63"/>
      <c r="C167" s="129">
        <f>SUM(C137+C151+C162+C166)</f>
        <v>2522014</v>
      </c>
      <c r="D167" s="129">
        <f t="shared" ref="D167:N167" si="34">SUM(D137+D151+D162+D166)</f>
        <v>2614513</v>
      </c>
      <c r="E167" s="129">
        <f t="shared" si="34"/>
        <v>3282012</v>
      </c>
      <c r="F167" s="129">
        <f t="shared" si="34"/>
        <v>2807013</v>
      </c>
      <c r="G167" s="129">
        <f t="shared" si="34"/>
        <v>2610013</v>
      </c>
      <c r="H167" s="129">
        <f t="shared" si="34"/>
        <v>2522013</v>
      </c>
      <c r="I167" s="129">
        <f t="shared" si="34"/>
        <v>2522012</v>
      </c>
      <c r="J167" s="129">
        <f t="shared" si="34"/>
        <v>2609513</v>
      </c>
      <c r="K167" s="129">
        <f t="shared" si="34"/>
        <v>3282013</v>
      </c>
      <c r="L167" s="129">
        <f t="shared" si="34"/>
        <v>2807013</v>
      </c>
      <c r="M167" s="129">
        <f t="shared" si="34"/>
        <v>2610013</v>
      </c>
      <c r="N167" s="129">
        <f t="shared" si="34"/>
        <v>2522034</v>
      </c>
      <c r="O167" s="129">
        <f t="shared" si="27"/>
        <v>32710176</v>
      </c>
      <c r="P167" s="3"/>
      <c r="Q167" s="3"/>
    </row>
    <row r="168" spans="1:17" x14ac:dyDescent="0.25">
      <c r="A168" s="4" t="s">
        <v>273</v>
      </c>
      <c r="B168" s="5" t="s">
        <v>274</v>
      </c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>
        <f t="shared" si="27"/>
        <v>0</v>
      </c>
      <c r="P168" s="3"/>
      <c r="Q168" s="3"/>
    </row>
    <row r="169" spans="1:17" ht="30" x14ac:dyDescent="0.25">
      <c r="A169" s="4" t="s">
        <v>275</v>
      </c>
      <c r="B169" s="5" t="s">
        <v>276</v>
      </c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>
        <f t="shared" si="27"/>
        <v>0</v>
      </c>
      <c r="P169" s="3"/>
      <c r="Q169" s="3"/>
    </row>
    <row r="170" spans="1:17" ht="30" x14ac:dyDescent="0.25">
      <c r="A170" s="4" t="s">
        <v>439</v>
      </c>
      <c r="B170" s="5" t="s">
        <v>277</v>
      </c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>
        <f t="shared" si="27"/>
        <v>0</v>
      </c>
      <c r="P170" s="3"/>
      <c r="Q170" s="3"/>
    </row>
    <row r="171" spans="1:17" ht="30" x14ac:dyDescent="0.25">
      <c r="A171" s="4" t="s">
        <v>440</v>
      </c>
      <c r="B171" s="5" t="s">
        <v>278</v>
      </c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>
        <f t="shared" si="27"/>
        <v>0</v>
      </c>
      <c r="P171" s="3"/>
      <c r="Q171" s="3"/>
    </row>
    <row r="172" spans="1:17" x14ac:dyDescent="0.25">
      <c r="A172" s="4" t="s">
        <v>441</v>
      </c>
      <c r="B172" s="5" t="s">
        <v>279</v>
      </c>
      <c r="C172" s="129"/>
      <c r="D172" s="129"/>
      <c r="E172" s="129"/>
      <c r="F172" s="129"/>
      <c r="G172" s="129"/>
      <c r="H172" s="129">
        <v>178699</v>
      </c>
      <c r="I172" s="129">
        <v>178698</v>
      </c>
      <c r="J172" s="129">
        <v>178699</v>
      </c>
      <c r="K172" s="129"/>
      <c r="L172" s="129"/>
      <c r="M172" s="129"/>
      <c r="N172" s="129"/>
      <c r="O172" s="129">
        <f t="shared" si="27"/>
        <v>536096</v>
      </c>
      <c r="P172" s="3"/>
      <c r="Q172" s="3"/>
    </row>
    <row r="173" spans="1:17" x14ac:dyDescent="0.25">
      <c r="A173" s="36" t="s">
        <v>476</v>
      </c>
      <c r="B173" s="48" t="s">
        <v>280</v>
      </c>
      <c r="C173" s="129">
        <f>SUM(C168:C172)</f>
        <v>0</v>
      </c>
      <c r="D173" s="129">
        <f t="shared" ref="D173:N173" si="35">SUM(D168:D172)</f>
        <v>0</v>
      </c>
      <c r="E173" s="129">
        <f t="shared" si="35"/>
        <v>0</v>
      </c>
      <c r="F173" s="129">
        <f t="shared" si="35"/>
        <v>0</v>
      </c>
      <c r="G173" s="129">
        <f t="shared" si="35"/>
        <v>0</v>
      </c>
      <c r="H173" s="129">
        <f t="shared" si="35"/>
        <v>178699</v>
      </c>
      <c r="I173" s="129">
        <f t="shared" si="35"/>
        <v>178698</v>
      </c>
      <c r="J173" s="129">
        <f t="shared" si="35"/>
        <v>178699</v>
      </c>
      <c r="K173" s="129">
        <f t="shared" si="35"/>
        <v>0</v>
      </c>
      <c r="L173" s="129">
        <f t="shared" si="35"/>
        <v>0</v>
      </c>
      <c r="M173" s="129">
        <f t="shared" si="35"/>
        <v>0</v>
      </c>
      <c r="N173" s="129">
        <f t="shared" si="35"/>
        <v>0</v>
      </c>
      <c r="O173" s="129">
        <f t="shared" si="27"/>
        <v>536096</v>
      </c>
      <c r="P173" s="3"/>
      <c r="Q173" s="3"/>
    </row>
    <row r="174" spans="1:17" x14ac:dyDescent="0.25">
      <c r="A174" s="12" t="s">
        <v>458</v>
      </c>
      <c r="B174" s="5" t="s">
        <v>319</v>
      </c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>
        <f t="shared" si="27"/>
        <v>0</v>
      </c>
      <c r="P174" s="3"/>
      <c r="Q174" s="3"/>
    </row>
    <row r="175" spans="1:17" x14ac:dyDescent="0.25">
      <c r="A175" s="12" t="s">
        <v>459</v>
      </c>
      <c r="B175" s="5" t="s">
        <v>320</v>
      </c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>
        <f t="shared" si="27"/>
        <v>0</v>
      </c>
      <c r="P175" s="3"/>
      <c r="Q175" s="3"/>
    </row>
    <row r="176" spans="1:17" x14ac:dyDescent="0.25">
      <c r="A176" s="12" t="s">
        <v>321</v>
      </c>
      <c r="B176" s="5" t="s">
        <v>322</v>
      </c>
      <c r="C176" s="129"/>
      <c r="D176" s="129"/>
      <c r="E176" s="129"/>
      <c r="F176" s="129"/>
      <c r="G176" s="129"/>
      <c r="H176" s="129"/>
      <c r="I176" s="129">
        <v>2000000</v>
      </c>
      <c r="J176" s="129"/>
      <c r="K176" s="129"/>
      <c r="L176" s="129"/>
      <c r="M176" s="129"/>
      <c r="N176" s="129"/>
      <c r="O176" s="129">
        <f t="shared" si="27"/>
        <v>2000000</v>
      </c>
      <c r="P176" s="3"/>
      <c r="Q176" s="3"/>
    </row>
    <row r="177" spans="1:17" x14ac:dyDescent="0.25">
      <c r="A177" s="12" t="s">
        <v>460</v>
      </c>
      <c r="B177" s="5" t="s">
        <v>323</v>
      </c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>
        <f t="shared" si="27"/>
        <v>0</v>
      </c>
      <c r="P177" s="3"/>
      <c r="Q177" s="3"/>
    </row>
    <row r="178" spans="1:17" x14ac:dyDescent="0.25">
      <c r="A178" s="12" t="s">
        <v>324</v>
      </c>
      <c r="B178" s="5" t="s">
        <v>325</v>
      </c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>
        <f t="shared" si="27"/>
        <v>0</v>
      </c>
      <c r="P178" s="3"/>
      <c r="Q178" s="3"/>
    </row>
    <row r="179" spans="1:17" x14ac:dyDescent="0.25">
      <c r="A179" s="36" t="s">
        <v>481</v>
      </c>
      <c r="B179" s="48" t="s">
        <v>326</v>
      </c>
      <c r="C179" s="129">
        <f>SUM(C174:C178)</f>
        <v>0</v>
      </c>
      <c r="D179" s="129">
        <f t="shared" ref="D179:N179" si="36">SUM(D174:D178)</f>
        <v>0</v>
      </c>
      <c r="E179" s="129">
        <f t="shared" si="36"/>
        <v>0</v>
      </c>
      <c r="F179" s="129">
        <f t="shared" si="36"/>
        <v>0</v>
      </c>
      <c r="G179" s="129">
        <f t="shared" si="36"/>
        <v>0</v>
      </c>
      <c r="H179" s="129">
        <f t="shared" si="36"/>
        <v>0</v>
      </c>
      <c r="I179" s="129">
        <f t="shared" si="36"/>
        <v>2000000</v>
      </c>
      <c r="J179" s="129">
        <f t="shared" si="36"/>
        <v>0</v>
      </c>
      <c r="K179" s="129">
        <f t="shared" si="36"/>
        <v>0</v>
      </c>
      <c r="L179" s="129">
        <f t="shared" si="36"/>
        <v>0</v>
      </c>
      <c r="M179" s="129">
        <f t="shared" si="36"/>
        <v>0</v>
      </c>
      <c r="N179" s="129">
        <f t="shared" si="36"/>
        <v>0</v>
      </c>
      <c r="O179" s="129">
        <f t="shared" si="27"/>
        <v>2000000</v>
      </c>
      <c r="P179" s="3"/>
      <c r="Q179" s="3"/>
    </row>
    <row r="180" spans="1:17" ht="30" x14ac:dyDescent="0.25">
      <c r="A180" s="12" t="s">
        <v>332</v>
      </c>
      <c r="B180" s="5" t="s">
        <v>333</v>
      </c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>
        <f t="shared" si="27"/>
        <v>0</v>
      </c>
      <c r="P180" s="3"/>
      <c r="Q180" s="3"/>
    </row>
    <row r="181" spans="1:17" ht="30" x14ac:dyDescent="0.25">
      <c r="A181" s="4" t="s">
        <v>463</v>
      </c>
      <c r="B181" s="5" t="s">
        <v>334</v>
      </c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>
        <f t="shared" si="27"/>
        <v>0</v>
      </c>
      <c r="P181" s="3"/>
      <c r="Q181" s="3"/>
    </row>
    <row r="182" spans="1:17" x14ac:dyDescent="0.25">
      <c r="A182" s="12" t="s">
        <v>464</v>
      </c>
      <c r="B182" s="5" t="s">
        <v>335</v>
      </c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>
        <f t="shared" si="27"/>
        <v>0</v>
      </c>
      <c r="P182" s="3"/>
      <c r="Q182" s="3"/>
    </row>
    <row r="183" spans="1:17" x14ac:dyDescent="0.25">
      <c r="A183" s="36" t="s">
        <v>484</v>
      </c>
      <c r="B183" s="48" t="s">
        <v>336</v>
      </c>
      <c r="C183" s="129">
        <f>SUM(C180:C182)</f>
        <v>0</v>
      </c>
      <c r="D183" s="129">
        <f t="shared" ref="D183:N183" si="37">SUM(D180:D182)</f>
        <v>0</v>
      </c>
      <c r="E183" s="129">
        <f t="shared" si="37"/>
        <v>0</v>
      </c>
      <c r="F183" s="129">
        <f t="shared" si="37"/>
        <v>0</v>
      </c>
      <c r="G183" s="129">
        <f t="shared" si="37"/>
        <v>0</v>
      </c>
      <c r="H183" s="129">
        <f t="shared" si="37"/>
        <v>0</v>
      </c>
      <c r="I183" s="129">
        <f t="shared" si="37"/>
        <v>0</v>
      </c>
      <c r="J183" s="129">
        <f t="shared" si="37"/>
        <v>0</v>
      </c>
      <c r="K183" s="129">
        <f t="shared" si="37"/>
        <v>0</v>
      </c>
      <c r="L183" s="129">
        <f t="shared" si="37"/>
        <v>0</v>
      </c>
      <c r="M183" s="129">
        <f t="shared" si="37"/>
        <v>0</v>
      </c>
      <c r="N183" s="129">
        <f t="shared" si="37"/>
        <v>0</v>
      </c>
      <c r="O183" s="129">
        <f t="shared" si="27"/>
        <v>0</v>
      </c>
      <c r="P183" s="3"/>
      <c r="Q183" s="3"/>
    </row>
    <row r="184" spans="1:17" ht="15.75" x14ac:dyDescent="0.25">
      <c r="A184" s="58" t="s">
        <v>527</v>
      </c>
      <c r="B184" s="63"/>
      <c r="C184" s="129">
        <f>SUM(C183,C179,C173)</f>
        <v>0</v>
      </c>
      <c r="D184" s="129">
        <f t="shared" ref="D184:N184" si="38">SUM(D183,D179,D173)</f>
        <v>0</v>
      </c>
      <c r="E184" s="129">
        <f t="shared" si="38"/>
        <v>0</v>
      </c>
      <c r="F184" s="129">
        <f t="shared" si="38"/>
        <v>0</v>
      </c>
      <c r="G184" s="129">
        <f t="shared" si="38"/>
        <v>0</v>
      </c>
      <c r="H184" s="129">
        <f t="shared" si="38"/>
        <v>178699</v>
      </c>
      <c r="I184" s="129">
        <f t="shared" si="38"/>
        <v>2178698</v>
      </c>
      <c r="J184" s="129">
        <f t="shared" si="38"/>
        <v>178699</v>
      </c>
      <c r="K184" s="129">
        <f t="shared" si="38"/>
        <v>0</v>
      </c>
      <c r="L184" s="129">
        <f t="shared" si="38"/>
        <v>0</v>
      </c>
      <c r="M184" s="129">
        <f t="shared" si="38"/>
        <v>0</v>
      </c>
      <c r="N184" s="129">
        <f t="shared" si="38"/>
        <v>0</v>
      </c>
      <c r="O184" s="129">
        <f t="shared" si="27"/>
        <v>2536096</v>
      </c>
      <c r="P184" s="3"/>
      <c r="Q184" s="3"/>
    </row>
    <row r="185" spans="1:17" ht="15.75" x14ac:dyDescent="0.25">
      <c r="A185" s="45" t="s">
        <v>483</v>
      </c>
      <c r="B185" s="32" t="s">
        <v>337</v>
      </c>
      <c r="C185" s="129">
        <f>SUM(C167+C184)</f>
        <v>2522014</v>
      </c>
      <c r="D185" s="129">
        <f t="shared" ref="D185:N185" si="39">SUM(D167+D184)</f>
        <v>2614513</v>
      </c>
      <c r="E185" s="129">
        <f t="shared" si="39"/>
        <v>3282012</v>
      </c>
      <c r="F185" s="129">
        <f t="shared" si="39"/>
        <v>2807013</v>
      </c>
      <c r="G185" s="129">
        <f t="shared" si="39"/>
        <v>2610013</v>
      </c>
      <c r="H185" s="129">
        <f t="shared" si="39"/>
        <v>2700712</v>
      </c>
      <c r="I185" s="129">
        <f t="shared" si="39"/>
        <v>4700710</v>
      </c>
      <c r="J185" s="129">
        <f t="shared" si="39"/>
        <v>2788212</v>
      </c>
      <c r="K185" s="129">
        <f t="shared" si="39"/>
        <v>3282013</v>
      </c>
      <c r="L185" s="129">
        <f t="shared" si="39"/>
        <v>2807013</v>
      </c>
      <c r="M185" s="129">
        <f t="shared" si="39"/>
        <v>2610013</v>
      </c>
      <c r="N185" s="129">
        <f t="shared" si="39"/>
        <v>2522034</v>
      </c>
      <c r="O185" s="129">
        <f t="shared" si="27"/>
        <v>35246272</v>
      </c>
      <c r="P185" s="3"/>
      <c r="Q185" s="3"/>
    </row>
    <row r="186" spans="1:17" ht="15.75" x14ac:dyDescent="0.25">
      <c r="A186" s="62" t="s">
        <v>537</v>
      </c>
      <c r="B186" s="61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>
        <f t="shared" si="27"/>
        <v>0</v>
      </c>
      <c r="P186" s="3"/>
      <c r="Q186" s="3"/>
    </row>
    <row r="187" spans="1:17" ht="15.75" x14ac:dyDescent="0.25">
      <c r="A187" s="62" t="s">
        <v>538</v>
      </c>
      <c r="B187" s="61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>
        <f t="shared" si="27"/>
        <v>0</v>
      </c>
      <c r="P187" s="3"/>
      <c r="Q187" s="3"/>
    </row>
    <row r="188" spans="1:17" x14ac:dyDescent="0.25">
      <c r="A188" s="34" t="s">
        <v>466</v>
      </c>
      <c r="B188" s="4" t="s">
        <v>338</v>
      </c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>
        <f t="shared" si="27"/>
        <v>0</v>
      </c>
      <c r="P188" s="3"/>
      <c r="Q188" s="3"/>
    </row>
    <row r="189" spans="1:17" x14ac:dyDescent="0.25">
      <c r="A189" s="12" t="s">
        <v>339</v>
      </c>
      <c r="B189" s="4" t="s">
        <v>340</v>
      </c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>
        <f t="shared" si="27"/>
        <v>0</v>
      </c>
      <c r="P189" s="3"/>
      <c r="Q189" s="3"/>
    </row>
    <row r="190" spans="1:17" x14ac:dyDescent="0.25">
      <c r="A190" s="34" t="s">
        <v>467</v>
      </c>
      <c r="B190" s="4" t="s">
        <v>341</v>
      </c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>
        <f t="shared" si="27"/>
        <v>0</v>
      </c>
      <c r="P190" s="3"/>
      <c r="Q190" s="3"/>
    </row>
    <row r="191" spans="1:17" x14ac:dyDescent="0.25">
      <c r="A191" s="14" t="s">
        <v>485</v>
      </c>
      <c r="B191" s="6" t="s">
        <v>342</v>
      </c>
      <c r="C191" s="129">
        <f>SUM(C188:C190)</f>
        <v>0</v>
      </c>
      <c r="D191" s="129">
        <f t="shared" ref="D191:N191" si="40">SUM(D188:D190)</f>
        <v>0</v>
      </c>
      <c r="E191" s="129">
        <f t="shared" si="40"/>
        <v>0</v>
      </c>
      <c r="F191" s="129">
        <f t="shared" si="40"/>
        <v>0</v>
      </c>
      <c r="G191" s="129">
        <f t="shared" si="40"/>
        <v>0</v>
      </c>
      <c r="H191" s="129">
        <f t="shared" si="40"/>
        <v>0</v>
      </c>
      <c r="I191" s="129">
        <f t="shared" si="40"/>
        <v>0</v>
      </c>
      <c r="J191" s="129">
        <f t="shared" si="40"/>
        <v>0</v>
      </c>
      <c r="K191" s="129">
        <f t="shared" si="40"/>
        <v>0</v>
      </c>
      <c r="L191" s="129">
        <f t="shared" si="40"/>
        <v>0</v>
      </c>
      <c r="M191" s="129">
        <f t="shared" si="40"/>
        <v>0</v>
      </c>
      <c r="N191" s="129">
        <f t="shared" si="40"/>
        <v>0</v>
      </c>
      <c r="O191" s="129">
        <f t="shared" si="27"/>
        <v>0</v>
      </c>
      <c r="P191" s="3"/>
      <c r="Q191" s="3"/>
    </row>
    <row r="192" spans="1:17" x14ac:dyDescent="0.25">
      <c r="A192" s="12" t="s">
        <v>468</v>
      </c>
      <c r="B192" s="4" t="s">
        <v>343</v>
      </c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>
        <f t="shared" si="27"/>
        <v>0</v>
      </c>
      <c r="P192" s="3"/>
      <c r="Q192" s="3"/>
    </row>
    <row r="193" spans="1:17" x14ac:dyDescent="0.25">
      <c r="A193" s="34" t="s">
        <v>344</v>
      </c>
      <c r="B193" s="4" t="s">
        <v>345</v>
      </c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>
        <f t="shared" si="27"/>
        <v>0</v>
      </c>
      <c r="P193" s="3"/>
      <c r="Q193" s="3"/>
    </row>
    <row r="194" spans="1:17" x14ac:dyDescent="0.25">
      <c r="A194" s="12" t="s">
        <v>469</v>
      </c>
      <c r="B194" s="4" t="s">
        <v>346</v>
      </c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>
        <f t="shared" si="27"/>
        <v>0</v>
      </c>
      <c r="P194" s="3"/>
      <c r="Q194" s="3"/>
    </row>
    <row r="195" spans="1:17" x14ac:dyDescent="0.25">
      <c r="A195" s="34" t="s">
        <v>347</v>
      </c>
      <c r="B195" s="4" t="s">
        <v>348</v>
      </c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>
        <f t="shared" si="27"/>
        <v>0</v>
      </c>
      <c r="P195" s="3"/>
      <c r="Q195" s="3"/>
    </row>
    <row r="196" spans="1:17" x14ac:dyDescent="0.25">
      <c r="A196" s="13" t="s">
        <v>486</v>
      </c>
      <c r="B196" s="6" t="s">
        <v>349</v>
      </c>
      <c r="C196" s="129">
        <f>SUM(C192:C195)</f>
        <v>0</v>
      </c>
      <c r="D196" s="129">
        <f t="shared" ref="D196:N196" si="41">SUM(D192:D195)</f>
        <v>0</v>
      </c>
      <c r="E196" s="129">
        <f t="shared" si="41"/>
        <v>0</v>
      </c>
      <c r="F196" s="129">
        <f t="shared" si="41"/>
        <v>0</v>
      </c>
      <c r="G196" s="129">
        <f t="shared" si="41"/>
        <v>0</v>
      </c>
      <c r="H196" s="129">
        <f t="shared" si="41"/>
        <v>0</v>
      </c>
      <c r="I196" s="129">
        <f t="shared" si="41"/>
        <v>0</v>
      </c>
      <c r="J196" s="129">
        <f t="shared" si="41"/>
        <v>0</v>
      </c>
      <c r="K196" s="129">
        <f t="shared" si="41"/>
        <v>0</v>
      </c>
      <c r="L196" s="129">
        <f t="shared" si="41"/>
        <v>0</v>
      </c>
      <c r="M196" s="129">
        <f t="shared" si="41"/>
        <v>0</v>
      </c>
      <c r="N196" s="129">
        <f t="shared" si="41"/>
        <v>0</v>
      </c>
      <c r="O196" s="129">
        <f t="shared" si="27"/>
        <v>0</v>
      </c>
      <c r="P196" s="3"/>
      <c r="Q196" s="3"/>
    </row>
    <row r="197" spans="1:17" x14ac:dyDescent="0.25">
      <c r="A197" s="4" t="s">
        <v>535</v>
      </c>
      <c r="B197" s="4" t="s">
        <v>350</v>
      </c>
      <c r="C197" s="129">
        <v>29711787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>
        <f t="shared" si="27"/>
        <v>29711787</v>
      </c>
      <c r="P197" s="3"/>
      <c r="Q197" s="3"/>
    </row>
    <row r="198" spans="1:17" x14ac:dyDescent="0.25">
      <c r="A198" s="4" t="s">
        <v>536</v>
      </c>
      <c r="B198" s="4" t="s">
        <v>350</v>
      </c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>
        <f t="shared" si="27"/>
        <v>0</v>
      </c>
      <c r="P198" s="3"/>
      <c r="Q198" s="3"/>
    </row>
    <row r="199" spans="1:17" x14ac:dyDescent="0.25">
      <c r="A199" s="4" t="s">
        <v>533</v>
      </c>
      <c r="B199" s="4" t="s">
        <v>351</v>
      </c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>
        <f t="shared" si="27"/>
        <v>0</v>
      </c>
      <c r="P199" s="3"/>
      <c r="Q199" s="3"/>
    </row>
    <row r="200" spans="1:17" x14ac:dyDescent="0.25">
      <c r="A200" s="4" t="s">
        <v>534</v>
      </c>
      <c r="B200" s="4" t="s">
        <v>351</v>
      </c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>
        <f t="shared" ref="O200:O215" si="42">SUM(C200:N200)</f>
        <v>0</v>
      </c>
      <c r="P200" s="3"/>
      <c r="Q200" s="3"/>
    </row>
    <row r="201" spans="1:17" x14ac:dyDescent="0.25">
      <c r="A201" s="6" t="s">
        <v>487</v>
      </c>
      <c r="B201" s="6" t="s">
        <v>352</v>
      </c>
      <c r="C201" s="129">
        <f>SUM(C197:C200)</f>
        <v>29711787</v>
      </c>
      <c r="D201" s="129">
        <f t="shared" ref="D201:N201" si="43">SUM(D197:D200)</f>
        <v>0</v>
      </c>
      <c r="E201" s="129">
        <f t="shared" si="43"/>
        <v>0</v>
      </c>
      <c r="F201" s="129">
        <f t="shared" si="43"/>
        <v>0</v>
      </c>
      <c r="G201" s="129">
        <f t="shared" si="43"/>
        <v>0</v>
      </c>
      <c r="H201" s="129">
        <f t="shared" si="43"/>
        <v>0</v>
      </c>
      <c r="I201" s="129">
        <f t="shared" si="43"/>
        <v>0</v>
      </c>
      <c r="J201" s="129">
        <f t="shared" si="43"/>
        <v>0</v>
      </c>
      <c r="K201" s="129">
        <f t="shared" si="43"/>
        <v>0</v>
      </c>
      <c r="L201" s="129">
        <f t="shared" si="43"/>
        <v>0</v>
      </c>
      <c r="M201" s="129">
        <f t="shared" si="43"/>
        <v>0</v>
      </c>
      <c r="N201" s="129">
        <f t="shared" si="43"/>
        <v>0</v>
      </c>
      <c r="O201" s="129">
        <f t="shared" si="42"/>
        <v>29711787</v>
      </c>
      <c r="P201" s="3"/>
      <c r="Q201" s="3"/>
    </row>
    <row r="202" spans="1:17" x14ac:dyDescent="0.25">
      <c r="A202" s="34" t="s">
        <v>353</v>
      </c>
      <c r="B202" s="4" t="s">
        <v>354</v>
      </c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>
        <f t="shared" si="42"/>
        <v>0</v>
      </c>
      <c r="P202" s="3"/>
      <c r="Q202" s="3"/>
    </row>
    <row r="203" spans="1:17" x14ac:dyDescent="0.25">
      <c r="A203" s="34" t="s">
        <v>355</v>
      </c>
      <c r="B203" s="4" t="s">
        <v>356</v>
      </c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>
        <f t="shared" si="42"/>
        <v>0</v>
      </c>
      <c r="P203" s="3"/>
      <c r="Q203" s="3"/>
    </row>
    <row r="204" spans="1:17" x14ac:dyDescent="0.25">
      <c r="A204" s="34" t="s">
        <v>357</v>
      </c>
      <c r="B204" s="4" t="s">
        <v>358</v>
      </c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>
        <f t="shared" si="42"/>
        <v>0</v>
      </c>
      <c r="P204" s="3"/>
      <c r="Q204" s="3"/>
    </row>
    <row r="205" spans="1:17" x14ac:dyDescent="0.25">
      <c r="A205" s="34" t="s">
        <v>359</v>
      </c>
      <c r="B205" s="4" t="s">
        <v>360</v>
      </c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>
        <f t="shared" si="42"/>
        <v>0</v>
      </c>
      <c r="P205" s="3"/>
      <c r="Q205" s="3"/>
    </row>
    <row r="206" spans="1:17" x14ac:dyDescent="0.25">
      <c r="A206" s="12" t="s">
        <v>470</v>
      </c>
      <c r="B206" s="4" t="s">
        <v>361</v>
      </c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>
        <f t="shared" si="42"/>
        <v>0</v>
      </c>
      <c r="P206" s="3"/>
      <c r="Q206" s="3"/>
    </row>
    <row r="207" spans="1:17" x14ac:dyDescent="0.25">
      <c r="A207" s="14" t="s">
        <v>488</v>
      </c>
      <c r="B207" s="6" t="s">
        <v>363</v>
      </c>
      <c r="C207" s="129">
        <f>SUM(C202:C206)</f>
        <v>0</v>
      </c>
      <c r="D207" s="129">
        <f t="shared" ref="D207:N207" si="44">SUM(D202:D206)</f>
        <v>0</v>
      </c>
      <c r="E207" s="129">
        <f t="shared" si="44"/>
        <v>0</v>
      </c>
      <c r="F207" s="129">
        <f t="shared" si="44"/>
        <v>0</v>
      </c>
      <c r="G207" s="129">
        <f t="shared" si="44"/>
        <v>0</v>
      </c>
      <c r="H207" s="129">
        <f t="shared" si="44"/>
        <v>0</v>
      </c>
      <c r="I207" s="129">
        <f t="shared" si="44"/>
        <v>0</v>
      </c>
      <c r="J207" s="129">
        <f t="shared" si="44"/>
        <v>0</v>
      </c>
      <c r="K207" s="129">
        <f t="shared" si="44"/>
        <v>0</v>
      </c>
      <c r="L207" s="129">
        <f t="shared" si="44"/>
        <v>0</v>
      </c>
      <c r="M207" s="129">
        <f t="shared" si="44"/>
        <v>0</v>
      </c>
      <c r="N207" s="129">
        <f t="shared" si="44"/>
        <v>0</v>
      </c>
      <c r="O207" s="129">
        <f t="shared" si="42"/>
        <v>0</v>
      </c>
      <c r="P207" s="3"/>
      <c r="Q207" s="3"/>
    </row>
    <row r="208" spans="1:17" x14ac:dyDescent="0.25">
      <c r="A208" s="12" t="s">
        <v>364</v>
      </c>
      <c r="B208" s="4" t="s">
        <v>365</v>
      </c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>
        <f t="shared" si="42"/>
        <v>0</v>
      </c>
      <c r="P208" s="3"/>
      <c r="Q208" s="3"/>
    </row>
    <row r="209" spans="1:17" x14ac:dyDescent="0.25">
      <c r="A209" s="12" t="s">
        <v>366</v>
      </c>
      <c r="B209" s="4" t="s">
        <v>367</v>
      </c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>
        <f t="shared" si="42"/>
        <v>0</v>
      </c>
      <c r="P209" s="3"/>
      <c r="Q209" s="3"/>
    </row>
    <row r="210" spans="1:17" x14ac:dyDescent="0.25">
      <c r="A210" s="34" t="s">
        <v>368</v>
      </c>
      <c r="B210" s="4" t="s">
        <v>369</v>
      </c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>
        <f t="shared" si="42"/>
        <v>0</v>
      </c>
      <c r="P210" s="3"/>
      <c r="Q210" s="3"/>
    </row>
    <row r="211" spans="1:17" x14ac:dyDescent="0.25">
      <c r="A211" s="34" t="s">
        <v>471</v>
      </c>
      <c r="B211" s="4" t="s">
        <v>370</v>
      </c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>
        <f t="shared" si="42"/>
        <v>0</v>
      </c>
      <c r="P211" s="3"/>
      <c r="Q211" s="3"/>
    </row>
    <row r="212" spans="1:17" x14ac:dyDescent="0.25">
      <c r="A212" s="13" t="s">
        <v>489</v>
      </c>
      <c r="B212" s="6" t="s">
        <v>371</v>
      </c>
      <c r="C212" s="129">
        <f>SUM(C208:C211)</f>
        <v>0</v>
      </c>
      <c r="D212" s="129">
        <f t="shared" ref="D212:N212" si="45">SUM(D208:D211)</f>
        <v>0</v>
      </c>
      <c r="E212" s="129">
        <f t="shared" si="45"/>
        <v>0</v>
      </c>
      <c r="F212" s="129">
        <f t="shared" si="45"/>
        <v>0</v>
      </c>
      <c r="G212" s="129">
        <f t="shared" si="45"/>
        <v>0</v>
      </c>
      <c r="H212" s="129">
        <f t="shared" si="45"/>
        <v>0</v>
      </c>
      <c r="I212" s="129">
        <f t="shared" si="45"/>
        <v>0</v>
      </c>
      <c r="J212" s="129">
        <f t="shared" si="45"/>
        <v>0</v>
      </c>
      <c r="K212" s="129">
        <f t="shared" si="45"/>
        <v>0</v>
      </c>
      <c r="L212" s="129">
        <f t="shared" si="45"/>
        <v>0</v>
      </c>
      <c r="M212" s="129">
        <f t="shared" si="45"/>
        <v>0</v>
      </c>
      <c r="N212" s="129">
        <f t="shared" si="45"/>
        <v>0</v>
      </c>
      <c r="O212" s="129">
        <f t="shared" si="42"/>
        <v>0</v>
      </c>
      <c r="P212" s="3"/>
      <c r="Q212" s="3"/>
    </row>
    <row r="213" spans="1:17" x14ac:dyDescent="0.25">
      <c r="A213" s="14" t="s">
        <v>372</v>
      </c>
      <c r="B213" s="6" t="s">
        <v>373</v>
      </c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>
        <f t="shared" si="42"/>
        <v>0</v>
      </c>
      <c r="P213" s="3"/>
      <c r="Q213" s="3"/>
    </row>
    <row r="214" spans="1:17" ht="15.75" x14ac:dyDescent="0.25">
      <c r="A214" s="37" t="s">
        <v>490</v>
      </c>
      <c r="B214" s="38" t="s">
        <v>374</v>
      </c>
      <c r="C214" s="129">
        <f>SUM(C191+C196+C201+C207+C212+C213)</f>
        <v>29711787</v>
      </c>
      <c r="D214" s="129">
        <f t="shared" ref="D214:N214" si="46">SUM(D191+D196+D201+D207+D212+D213)</f>
        <v>0</v>
      </c>
      <c r="E214" s="129">
        <f t="shared" si="46"/>
        <v>0</v>
      </c>
      <c r="F214" s="129">
        <f t="shared" si="46"/>
        <v>0</v>
      </c>
      <c r="G214" s="129">
        <f t="shared" si="46"/>
        <v>0</v>
      </c>
      <c r="H214" s="129">
        <f t="shared" si="46"/>
        <v>0</v>
      </c>
      <c r="I214" s="129">
        <f t="shared" si="46"/>
        <v>0</v>
      </c>
      <c r="J214" s="129">
        <f t="shared" si="46"/>
        <v>0</v>
      </c>
      <c r="K214" s="129">
        <f t="shared" si="46"/>
        <v>0</v>
      </c>
      <c r="L214" s="129">
        <f t="shared" si="46"/>
        <v>0</v>
      </c>
      <c r="M214" s="129">
        <f t="shared" si="46"/>
        <v>0</v>
      </c>
      <c r="N214" s="129">
        <f t="shared" si="46"/>
        <v>0</v>
      </c>
      <c r="O214" s="129">
        <f t="shared" si="42"/>
        <v>29711787</v>
      </c>
      <c r="P214" s="3"/>
      <c r="Q214" s="3"/>
    </row>
    <row r="215" spans="1:17" ht="15.75" x14ac:dyDescent="0.25">
      <c r="A215" s="41" t="s">
        <v>473</v>
      </c>
      <c r="B215" s="42"/>
      <c r="C215" s="129">
        <f>SUM(C185+C214)</f>
        <v>32233801</v>
      </c>
      <c r="D215" s="129">
        <f t="shared" ref="D215:N215" si="47">SUM(D185+D214)</f>
        <v>2614513</v>
      </c>
      <c r="E215" s="129">
        <f t="shared" si="47"/>
        <v>3282012</v>
      </c>
      <c r="F215" s="129">
        <f t="shared" si="47"/>
        <v>2807013</v>
      </c>
      <c r="G215" s="129">
        <f t="shared" si="47"/>
        <v>2610013</v>
      </c>
      <c r="H215" s="129">
        <f t="shared" si="47"/>
        <v>2700712</v>
      </c>
      <c r="I215" s="129">
        <f t="shared" si="47"/>
        <v>4700710</v>
      </c>
      <c r="J215" s="129">
        <f t="shared" si="47"/>
        <v>2788212</v>
      </c>
      <c r="K215" s="129">
        <f t="shared" si="47"/>
        <v>3282013</v>
      </c>
      <c r="L215" s="129">
        <f t="shared" si="47"/>
        <v>2807013</v>
      </c>
      <c r="M215" s="129">
        <f t="shared" si="47"/>
        <v>2610013</v>
      </c>
      <c r="N215" s="129">
        <f t="shared" si="47"/>
        <v>2522034</v>
      </c>
      <c r="O215" s="129">
        <f t="shared" si="42"/>
        <v>64958059</v>
      </c>
      <c r="P215" s="3"/>
      <c r="Q215" s="3"/>
    </row>
    <row r="216" spans="1:17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2:17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2:17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2:17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2:17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</sheetData>
  <mergeCells count="2">
    <mergeCell ref="A2:O2"/>
    <mergeCell ref="A3:O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0" fitToWidth="0" fitToHeight="0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1"/>
  <sheetViews>
    <sheetView workbookViewId="0">
      <selection activeCell="H7" sqref="H7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 x14ac:dyDescent="0.25">
      <c r="A1" s="86"/>
      <c r="B1" s="87"/>
      <c r="C1" s="87"/>
      <c r="D1" s="87"/>
      <c r="E1" s="87"/>
      <c r="F1" s="87"/>
    </row>
    <row r="2" spans="1:9" ht="30.75" customHeight="1" x14ac:dyDescent="0.25">
      <c r="A2" s="149" t="s">
        <v>586</v>
      </c>
      <c r="B2" s="150"/>
      <c r="C2" s="150"/>
      <c r="D2" s="150"/>
      <c r="E2" s="150"/>
      <c r="F2" s="150"/>
      <c r="G2" s="150"/>
      <c r="H2" s="150"/>
      <c r="I2" s="150"/>
    </row>
    <row r="3" spans="1:9" ht="23.25" customHeight="1" x14ac:dyDescent="0.25">
      <c r="A3" s="152" t="s">
        <v>571</v>
      </c>
      <c r="B3" s="150"/>
      <c r="C3" s="150"/>
      <c r="D3" s="150"/>
      <c r="E3" s="150"/>
      <c r="F3" s="150"/>
      <c r="G3" s="150"/>
      <c r="H3" s="150"/>
      <c r="I3" s="150"/>
    </row>
    <row r="5" spans="1:9" x14ac:dyDescent="0.25">
      <c r="A5" s="3" t="s">
        <v>17</v>
      </c>
    </row>
    <row r="6" spans="1:9" ht="36.75" x14ac:dyDescent="0.25">
      <c r="A6" s="90" t="s">
        <v>53</v>
      </c>
      <c r="B6" s="91" t="s">
        <v>54</v>
      </c>
      <c r="C6" s="91" t="s">
        <v>55</v>
      </c>
      <c r="D6" s="91" t="s">
        <v>617</v>
      </c>
      <c r="E6" s="91" t="s">
        <v>581</v>
      </c>
      <c r="F6" s="91" t="s">
        <v>616</v>
      </c>
      <c r="G6" s="91" t="s">
        <v>618</v>
      </c>
      <c r="H6" s="91" t="s">
        <v>619</v>
      </c>
      <c r="I6" s="97" t="s">
        <v>56</v>
      </c>
    </row>
    <row r="7" spans="1:9" ht="15.75" x14ac:dyDescent="0.3">
      <c r="A7" s="92"/>
      <c r="B7" s="92"/>
      <c r="C7" s="93"/>
      <c r="D7" s="93"/>
      <c r="E7" s="93"/>
      <c r="F7" s="93"/>
      <c r="G7" s="93"/>
      <c r="H7" s="93"/>
      <c r="I7" s="93"/>
    </row>
    <row r="8" spans="1:9" ht="15.75" x14ac:dyDescent="0.3">
      <c r="A8" s="92"/>
      <c r="B8" s="92"/>
      <c r="C8" s="93"/>
      <c r="D8" s="93"/>
      <c r="E8" s="93"/>
      <c r="F8" s="93"/>
      <c r="G8" s="93"/>
      <c r="H8" s="93"/>
      <c r="I8" s="93"/>
    </row>
    <row r="9" spans="1:9" ht="15.75" x14ac:dyDescent="0.3">
      <c r="A9" s="92"/>
      <c r="B9" s="92"/>
      <c r="C9" s="93"/>
      <c r="D9" s="93"/>
      <c r="E9" s="93"/>
      <c r="F9" s="93"/>
      <c r="G9" s="93"/>
      <c r="H9" s="93"/>
      <c r="I9" s="93"/>
    </row>
    <row r="10" spans="1:9" ht="15.75" x14ac:dyDescent="0.3">
      <c r="A10" s="92"/>
      <c r="B10" s="92"/>
      <c r="C10" s="93"/>
      <c r="D10" s="93"/>
      <c r="E10" s="93"/>
      <c r="F10" s="93"/>
      <c r="G10" s="93"/>
      <c r="H10" s="93"/>
      <c r="I10" s="93"/>
    </row>
    <row r="11" spans="1:9" x14ac:dyDescent="0.25">
      <c r="A11" s="94" t="s">
        <v>57</v>
      </c>
      <c r="B11" s="94"/>
      <c r="C11" s="94">
        <f t="shared" ref="C11:H11" si="0">SUM(C7:C10)</f>
        <v>0</v>
      </c>
      <c r="D11" s="94">
        <f t="shared" si="0"/>
        <v>0</v>
      </c>
      <c r="E11" s="94">
        <f t="shared" si="0"/>
        <v>0</v>
      </c>
      <c r="F11" s="94">
        <f t="shared" si="0"/>
        <v>0</v>
      </c>
      <c r="G11" s="94">
        <f t="shared" si="0"/>
        <v>0</v>
      </c>
      <c r="H11" s="94">
        <f t="shared" si="0"/>
        <v>0</v>
      </c>
      <c r="I11" s="94">
        <f>SUM(C11:H11)</f>
        <v>0</v>
      </c>
    </row>
    <row r="12" spans="1:9" ht="15.75" x14ac:dyDescent="0.3">
      <c r="A12" s="92"/>
      <c r="B12" s="92"/>
      <c r="C12" s="93"/>
      <c r="D12" s="93"/>
      <c r="E12" s="93"/>
      <c r="F12" s="93"/>
      <c r="G12" s="93"/>
      <c r="H12" s="93"/>
      <c r="I12" s="94">
        <f t="shared" ref="I12:I31" si="1">SUM(C12:H12)</f>
        <v>0</v>
      </c>
    </row>
    <row r="13" spans="1:9" ht="15.75" x14ac:dyDescent="0.3">
      <c r="A13" s="92"/>
      <c r="B13" s="92"/>
      <c r="C13" s="93"/>
      <c r="D13" s="93"/>
      <c r="E13" s="93"/>
      <c r="F13" s="93"/>
      <c r="G13" s="93"/>
      <c r="H13" s="93"/>
      <c r="I13" s="94">
        <f t="shared" si="1"/>
        <v>0</v>
      </c>
    </row>
    <row r="14" spans="1:9" ht="15.75" x14ac:dyDescent="0.3">
      <c r="A14" s="92"/>
      <c r="B14" s="92"/>
      <c r="C14" s="93"/>
      <c r="D14" s="93"/>
      <c r="E14" s="93"/>
      <c r="F14" s="93"/>
      <c r="G14" s="93"/>
      <c r="H14" s="93"/>
      <c r="I14" s="94">
        <f t="shared" si="1"/>
        <v>0</v>
      </c>
    </row>
    <row r="15" spans="1:9" ht="15.75" x14ac:dyDescent="0.3">
      <c r="A15" s="92"/>
      <c r="B15" s="92"/>
      <c r="C15" s="93"/>
      <c r="D15" s="93"/>
      <c r="E15" s="93"/>
      <c r="F15" s="93"/>
      <c r="G15" s="93"/>
      <c r="H15" s="93"/>
      <c r="I15" s="94">
        <f t="shared" si="1"/>
        <v>0</v>
      </c>
    </row>
    <row r="16" spans="1:9" x14ac:dyDescent="0.25">
      <c r="A16" s="94" t="s">
        <v>58</v>
      </c>
      <c r="B16" s="94"/>
      <c r="C16" s="95">
        <v>0</v>
      </c>
      <c r="D16" s="95">
        <v>0</v>
      </c>
      <c r="E16" s="95">
        <v>0</v>
      </c>
      <c r="F16" s="95">
        <v>0</v>
      </c>
      <c r="G16" s="95">
        <v>0</v>
      </c>
      <c r="H16" s="95">
        <v>0</v>
      </c>
      <c r="I16" s="94">
        <f t="shared" si="1"/>
        <v>0</v>
      </c>
    </row>
    <row r="17" spans="1:9" ht="15.75" x14ac:dyDescent="0.3">
      <c r="A17" s="92"/>
      <c r="B17" s="92"/>
      <c r="C17" s="93"/>
      <c r="D17" s="93"/>
      <c r="E17" s="93"/>
      <c r="F17" s="93"/>
      <c r="G17" s="93"/>
      <c r="H17" s="93"/>
      <c r="I17" s="94">
        <f t="shared" si="1"/>
        <v>0</v>
      </c>
    </row>
    <row r="18" spans="1:9" ht="15.75" x14ac:dyDescent="0.3">
      <c r="A18" s="92"/>
      <c r="B18" s="92"/>
      <c r="C18" s="93"/>
      <c r="D18" s="93"/>
      <c r="E18" s="93"/>
      <c r="F18" s="93"/>
      <c r="G18" s="93"/>
      <c r="H18" s="93"/>
      <c r="I18" s="94">
        <f t="shared" si="1"/>
        <v>0</v>
      </c>
    </row>
    <row r="19" spans="1:9" ht="15.75" x14ac:dyDescent="0.3">
      <c r="A19" s="92"/>
      <c r="B19" s="92"/>
      <c r="C19" s="93"/>
      <c r="D19" s="93"/>
      <c r="E19" s="93"/>
      <c r="F19" s="93"/>
      <c r="G19" s="93"/>
      <c r="H19" s="93"/>
      <c r="I19" s="94">
        <f t="shared" si="1"/>
        <v>0</v>
      </c>
    </row>
    <row r="20" spans="1:9" ht="15.75" x14ac:dyDescent="0.3">
      <c r="A20" s="92"/>
      <c r="B20" s="92"/>
      <c r="C20" s="93"/>
      <c r="D20" s="93"/>
      <c r="E20" s="93"/>
      <c r="F20" s="93"/>
      <c r="G20" s="93"/>
      <c r="H20" s="93"/>
      <c r="I20" s="94">
        <f t="shared" si="1"/>
        <v>0</v>
      </c>
    </row>
    <row r="21" spans="1:9" x14ac:dyDescent="0.25">
      <c r="A21" s="94" t="s">
        <v>59</v>
      </c>
      <c r="B21" s="94"/>
      <c r="C21" s="94">
        <f t="shared" ref="C21:H21" si="2">SUM(C17:C20)</f>
        <v>0</v>
      </c>
      <c r="D21" s="94">
        <f t="shared" si="2"/>
        <v>0</v>
      </c>
      <c r="E21" s="94">
        <f t="shared" si="2"/>
        <v>0</v>
      </c>
      <c r="F21" s="94">
        <f t="shared" si="2"/>
        <v>0</v>
      </c>
      <c r="G21" s="94">
        <f t="shared" si="2"/>
        <v>0</v>
      </c>
      <c r="H21" s="94">
        <f t="shared" si="2"/>
        <v>0</v>
      </c>
      <c r="I21" s="94">
        <f t="shared" si="1"/>
        <v>0</v>
      </c>
    </row>
    <row r="22" spans="1:9" ht="15.75" x14ac:dyDescent="0.3">
      <c r="A22" s="92"/>
      <c r="B22" s="92"/>
      <c r="C22" s="93"/>
      <c r="D22" s="93"/>
      <c r="E22" s="93"/>
      <c r="F22" s="93"/>
      <c r="G22" s="93"/>
      <c r="H22" s="93"/>
      <c r="I22" s="94">
        <f t="shared" si="1"/>
        <v>0</v>
      </c>
    </row>
    <row r="23" spans="1:9" ht="15.75" x14ac:dyDescent="0.3">
      <c r="A23" s="92"/>
      <c r="B23" s="92"/>
      <c r="C23" s="93"/>
      <c r="D23" s="93"/>
      <c r="E23" s="93"/>
      <c r="F23" s="93"/>
      <c r="G23" s="93"/>
      <c r="H23" s="93"/>
      <c r="I23" s="94">
        <f t="shared" si="1"/>
        <v>0</v>
      </c>
    </row>
    <row r="24" spans="1:9" ht="15.75" x14ac:dyDescent="0.3">
      <c r="A24" s="92"/>
      <c r="B24" s="92"/>
      <c r="C24" s="93"/>
      <c r="D24" s="93"/>
      <c r="E24" s="93"/>
      <c r="F24" s="93"/>
      <c r="G24" s="93"/>
      <c r="H24" s="93"/>
      <c r="I24" s="94">
        <f t="shared" si="1"/>
        <v>0</v>
      </c>
    </row>
    <row r="25" spans="1:9" ht="15.75" x14ac:dyDescent="0.3">
      <c r="A25" s="92"/>
      <c r="B25" s="92"/>
      <c r="C25" s="93"/>
      <c r="D25" s="93"/>
      <c r="E25" s="93"/>
      <c r="F25" s="93"/>
      <c r="G25" s="93"/>
      <c r="H25" s="93"/>
      <c r="I25" s="94">
        <f t="shared" si="1"/>
        <v>0</v>
      </c>
    </row>
    <row r="26" spans="1:9" x14ac:dyDescent="0.25">
      <c r="A26" s="94" t="s">
        <v>60</v>
      </c>
      <c r="B26" s="94"/>
      <c r="C26" s="95">
        <f t="shared" ref="C26:H26" si="3">SUM(C22:C25)</f>
        <v>0</v>
      </c>
      <c r="D26" s="95">
        <f t="shared" si="3"/>
        <v>0</v>
      </c>
      <c r="E26" s="95">
        <f t="shared" si="3"/>
        <v>0</v>
      </c>
      <c r="F26" s="95">
        <f t="shared" si="3"/>
        <v>0</v>
      </c>
      <c r="G26" s="95">
        <f t="shared" si="3"/>
        <v>0</v>
      </c>
      <c r="H26" s="95">
        <f t="shared" si="3"/>
        <v>0</v>
      </c>
      <c r="I26" s="94">
        <f t="shared" si="1"/>
        <v>0</v>
      </c>
    </row>
    <row r="27" spans="1:9" x14ac:dyDescent="0.25">
      <c r="A27" s="94"/>
      <c r="B27" s="94"/>
      <c r="C27" s="95"/>
      <c r="D27" s="95"/>
      <c r="E27" s="95"/>
      <c r="F27" s="95"/>
      <c r="G27" s="95"/>
      <c r="H27" s="95"/>
      <c r="I27" s="94">
        <f t="shared" si="1"/>
        <v>0</v>
      </c>
    </row>
    <row r="28" spans="1:9" x14ac:dyDescent="0.25">
      <c r="A28" s="94"/>
      <c r="B28" s="94"/>
      <c r="C28" s="95"/>
      <c r="D28" s="95"/>
      <c r="E28" s="95"/>
      <c r="F28" s="95"/>
      <c r="G28" s="95"/>
      <c r="H28" s="95"/>
      <c r="I28" s="94">
        <f t="shared" si="1"/>
        <v>0</v>
      </c>
    </row>
    <row r="29" spans="1:9" x14ac:dyDescent="0.25">
      <c r="A29" s="94"/>
      <c r="B29" s="94"/>
      <c r="C29" s="95"/>
      <c r="D29" s="95"/>
      <c r="E29" s="95"/>
      <c r="F29" s="95"/>
      <c r="G29" s="95"/>
      <c r="H29" s="95"/>
      <c r="I29" s="94">
        <f t="shared" si="1"/>
        <v>0</v>
      </c>
    </row>
    <row r="30" spans="1:9" x14ac:dyDescent="0.25">
      <c r="A30" s="94"/>
      <c r="B30" s="94"/>
      <c r="C30" s="95"/>
      <c r="D30" s="95"/>
      <c r="E30" s="95"/>
      <c r="F30" s="95"/>
      <c r="G30" s="95"/>
      <c r="H30" s="95"/>
      <c r="I30" s="94">
        <f t="shared" si="1"/>
        <v>0</v>
      </c>
    </row>
    <row r="31" spans="1:9" ht="16.5" x14ac:dyDescent="0.3">
      <c r="A31" s="96" t="s">
        <v>61</v>
      </c>
      <c r="B31" s="92"/>
      <c r="C31" s="109">
        <f t="shared" ref="C31:H31" si="4">SUM(C11+C21+C26)</f>
        <v>0</v>
      </c>
      <c r="D31" s="109">
        <f t="shared" si="4"/>
        <v>0</v>
      </c>
      <c r="E31" s="109">
        <f t="shared" si="4"/>
        <v>0</v>
      </c>
      <c r="F31" s="109">
        <f t="shared" si="4"/>
        <v>0</v>
      </c>
      <c r="G31" s="109">
        <f t="shared" si="4"/>
        <v>0</v>
      </c>
      <c r="H31" s="109">
        <f t="shared" si="4"/>
        <v>0</v>
      </c>
      <c r="I31" s="94">
        <f t="shared" si="1"/>
        <v>0</v>
      </c>
    </row>
  </sheetData>
  <mergeCells count="2">
    <mergeCell ref="A2:I2"/>
    <mergeCell ref="A3:I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7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37"/>
  <sheetViews>
    <sheetView topLeftCell="A10" workbookViewId="0">
      <selection activeCell="D23" sqref="D23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86"/>
      <c r="B1" s="87"/>
      <c r="C1" s="87"/>
      <c r="D1" s="87"/>
    </row>
    <row r="2" spans="1:5" ht="27" customHeight="1" x14ac:dyDescent="0.25">
      <c r="A2" s="149" t="s">
        <v>586</v>
      </c>
      <c r="B2" s="150"/>
      <c r="C2" s="150"/>
      <c r="D2" s="150"/>
      <c r="E2" s="150"/>
    </row>
    <row r="3" spans="1:5" ht="22.5" customHeight="1" x14ac:dyDescent="0.25">
      <c r="A3" s="152" t="s">
        <v>568</v>
      </c>
      <c r="B3" s="150"/>
      <c r="C3" s="150"/>
      <c r="D3" s="150"/>
      <c r="E3" s="150"/>
    </row>
    <row r="4" spans="1:5" ht="18" x14ac:dyDescent="0.25">
      <c r="A4" s="79"/>
    </row>
    <row r="5" spans="1:5" x14ac:dyDescent="0.25">
      <c r="A5" s="3" t="s">
        <v>17</v>
      </c>
    </row>
    <row r="6" spans="1:5" ht="31.5" customHeight="1" x14ac:dyDescent="0.25">
      <c r="A6" s="80" t="s">
        <v>72</v>
      </c>
      <c r="B6" s="81" t="s">
        <v>73</v>
      </c>
      <c r="C6" s="72" t="s">
        <v>43</v>
      </c>
      <c r="D6" s="72" t="s">
        <v>44</v>
      </c>
      <c r="E6" s="72" t="s">
        <v>45</v>
      </c>
    </row>
    <row r="7" spans="1:5" ht="15" customHeight="1" x14ac:dyDescent="0.25">
      <c r="A7" s="82"/>
      <c r="B7" s="39"/>
      <c r="C7" s="39"/>
      <c r="D7" s="39"/>
      <c r="E7" s="39"/>
    </row>
    <row r="8" spans="1:5" ht="15" customHeight="1" x14ac:dyDescent="0.25">
      <c r="A8" s="82"/>
      <c r="B8" s="39"/>
      <c r="C8" s="129"/>
      <c r="D8" s="129"/>
      <c r="E8" s="129"/>
    </row>
    <row r="9" spans="1:5" ht="15" customHeight="1" x14ac:dyDescent="0.25">
      <c r="A9" s="82"/>
      <c r="B9" s="39"/>
      <c r="C9" s="129"/>
      <c r="D9" s="129"/>
      <c r="E9" s="129"/>
    </row>
    <row r="10" spans="1:5" ht="15" customHeight="1" x14ac:dyDescent="0.25">
      <c r="A10" s="39"/>
      <c r="B10" s="39"/>
      <c r="C10" s="129"/>
      <c r="D10" s="129"/>
      <c r="E10" s="129"/>
    </row>
    <row r="11" spans="1:5" ht="15" customHeight="1" x14ac:dyDescent="0.25">
      <c r="A11" s="83" t="s">
        <v>36</v>
      </c>
      <c r="B11" s="48" t="s">
        <v>310</v>
      </c>
      <c r="C11" s="129"/>
      <c r="D11" s="129"/>
      <c r="E11" s="129"/>
    </row>
    <row r="12" spans="1:5" ht="15" customHeight="1" x14ac:dyDescent="0.25">
      <c r="A12" s="83"/>
      <c r="B12" s="39"/>
      <c r="C12" s="129"/>
      <c r="D12" s="129"/>
      <c r="E12" s="129"/>
    </row>
    <row r="13" spans="1:5" ht="15" customHeight="1" x14ac:dyDescent="0.25">
      <c r="A13" s="83"/>
      <c r="B13" s="39"/>
      <c r="C13" s="129"/>
      <c r="D13" s="129"/>
      <c r="E13" s="129"/>
    </row>
    <row r="14" spans="1:5" ht="15" customHeight="1" x14ac:dyDescent="0.25">
      <c r="A14" s="84"/>
      <c r="B14" s="39"/>
      <c r="C14" s="129"/>
      <c r="D14" s="129"/>
      <c r="E14" s="129"/>
    </row>
    <row r="15" spans="1:5" ht="15" customHeight="1" x14ac:dyDescent="0.25">
      <c r="A15" s="84"/>
      <c r="B15" s="39"/>
      <c r="C15" s="129"/>
      <c r="D15" s="129"/>
      <c r="E15" s="129"/>
    </row>
    <row r="16" spans="1:5" ht="15" customHeight="1" x14ac:dyDescent="0.25">
      <c r="A16" s="83" t="s">
        <v>37</v>
      </c>
      <c r="B16" s="36" t="s">
        <v>334</v>
      </c>
      <c r="C16" s="129"/>
      <c r="D16" s="129"/>
      <c r="E16" s="129"/>
    </row>
    <row r="17" spans="1:5" ht="15" customHeight="1" x14ac:dyDescent="0.25">
      <c r="A17" s="73" t="s">
        <v>491</v>
      </c>
      <c r="B17" s="73" t="s">
        <v>286</v>
      </c>
      <c r="C17" s="129"/>
      <c r="D17" s="129"/>
      <c r="E17" s="129"/>
    </row>
    <row r="18" spans="1:5" ht="15" customHeight="1" x14ac:dyDescent="0.25">
      <c r="A18" s="73" t="s">
        <v>492</v>
      </c>
      <c r="B18" s="73" t="s">
        <v>286</v>
      </c>
      <c r="C18" s="129"/>
      <c r="D18" s="129"/>
      <c r="E18" s="129"/>
    </row>
    <row r="19" spans="1:5" ht="15" customHeight="1" x14ac:dyDescent="0.25">
      <c r="A19" s="73" t="s">
        <v>493</v>
      </c>
      <c r="B19" s="73" t="s">
        <v>286</v>
      </c>
      <c r="C19" s="129">
        <v>4400000</v>
      </c>
      <c r="D19" s="129">
        <v>3000000</v>
      </c>
      <c r="E19" s="129">
        <v>1400000</v>
      </c>
    </row>
    <row r="20" spans="1:5" ht="15" customHeight="1" x14ac:dyDescent="0.25">
      <c r="A20" s="73" t="s">
        <v>494</v>
      </c>
      <c r="B20" s="73" t="s">
        <v>286</v>
      </c>
      <c r="C20" s="129"/>
      <c r="D20" s="129"/>
      <c r="E20" s="129"/>
    </row>
    <row r="21" spans="1:5" ht="15" customHeight="1" x14ac:dyDescent="0.25">
      <c r="A21" s="73" t="s">
        <v>449</v>
      </c>
      <c r="B21" s="85" t="s">
        <v>293</v>
      </c>
      <c r="C21" s="129">
        <v>300000</v>
      </c>
      <c r="D21" s="129"/>
      <c r="E21" s="129">
        <v>300000</v>
      </c>
    </row>
    <row r="22" spans="1:5" ht="15" customHeight="1" x14ac:dyDescent="0.25">
      <c r="A22" s="73" t="s">
        <v>447</v>
      </c>
      <c r="B22" s="85" t="s">
        <v>287</v>
      </c>
      <c r="C22" s="129">
        <v>520000</v>
      </c>
      <c r="D22" s="129">
        <v>130000</v>
      </c>
      <c r="E22" s="129">
        <v>390000</v>
      </c>
    </row>
    <row r="23" spans="1:5" ht="15" customHeight="1" x14ac:dyDescent="0.25">
      <c r="A23" s="84"/>
      <c r="B23" s="39"/>
      <c r="C23" s="129"/>
      <c r="D23" s="129"/>
      <c r="E23" s="129"/>
    </row>
    <row r="24" spans="1:5" ht="15" customHeight="1" x14ac:dyDescent="0.25">
      <c r="A24" s="83" t="s">
        <v>38</v>
      </c>
      <c r="B24" s="40" t="s">
        <v>41</v>
      </c>
      <c r="C24" s="117" t="s">
        <v>550</v>
      </c>
      <c r="D24" s="129">
        <f>SUM(D17:D22)</f>
        <v>3130000</v>
      </c>
      <c r="E24" s="129"/>
    </row>
    <row r="25" spans="1:5" ht="15" customHeight="1" x14ac:dyDescent="0.25">
      <c r="A25" s="83"/>
      <c r="B25" s="39" t="s">
        <v>306</v>
      </c>
      <c r="C25" s="129"/>
      <c r="D25" s="129"/>
      <c r="E25" s="129"/>
    </row>
    <row r="26" spans="1:5" ht="15" customHeight="1" x14ac:dyDescent="0.25">
      <c r="A26" s="83"/>
      <c r="B26" s="39" t="s">
        <v>326</v>
      </c>
      <c r="C26" s="129"/>
      <c r="D26" s="129"/>
      <c r="E26" s="129"/>
    </row>
    <row r="27" spans="1:5" ht="15" customHeight="1" x14ac:dyDescent="0.25">
      <c r="A27" s="84"/>
      <c r="B27" s="39"/>
      <c r="C27" s="129"/>
      <c r="D27" s="129"/>
      <c r="E27" s="129"/>
    </row>
    <row r="28" spans="1:5" ht="15" customHeight="1" x14ac:dyDescent="0.25">
      <c r="A28" s="84"/>
      <c r="B28" s="39"/>
      <c r="C28" s="129"/>
      <c r="D28" s="129"/>
      <c r="E28" s="129"/>
    </row>
    <row r="29" spans="1:5" ht="15" customHeight="1" x14ac:dyDescent="0.25">
      <c r="A29" s="83" t="s">
        <v>39</v>
      </c>
      <c r="B29" s="40" t="s">
        <v>42</v>
      </c>
      <c r="C29" s="129"/>
      <c r="D29" s="129"/>
      <c r="E29" s="129"/>
    </row>
    <row r="30" spans="1:5" ht="15" customHeight="1" x14ac:dyDescent="0.25">
      <c r="A30" s="83"/>
      <c r="B30" s="39"/>
      <c r="C30" s="129"/>
      <c r="D30" s="129"/>
      <c r="E30" s="129"/>
    </row>
    <row r="31" spans="1:5" ht="15" customHeight="1" x14ac:dyDescent="0.25">
      <c r="A31" s="83"/>
      <c r="B31" s="39"/>
      <c r="C31" s="129"/>
      <c r="D31" s="129"/>
      <c r="E31" s="129"/>
    </row>
    <row r="32" spans="1:5" ht="15" customHeight="1" x14ac:dyDescent="0.25">
      <c r="A32" s="84"/>
      <c r="B32" s="39"/>
      <c r="C32" s="129"/>
      <c r="D32" s="129"/>
      <c r="E32" s="129"/>
    </row>
    <row r="33" spans="1:5" ht="15" customHeight="1" x14ac:dyDescent="0.25">
      <c r="A33" s="84"/>
      <c r="B33" s="39"/>
      <c r="C33" s="129"/>
      <c r="D33" s="129"/>
      <c r="E33" s="129"/>
    </row>
    <row r="34" spans="1:5" ht="15" customHeight="1" x14ac:dyDescent="0.25">
      <c r="A34" s="83" t="s">
        <v>40</v>
      </c>
      <c r="B34" s="40"/>
      <c r="C34" s="129"/>
      <c r="D34" s="129"/>
      <c r="E34" s="129"/>
    </row>
    <row r="35" spans="1:5" ht="15" customHeight="1" x14ac:dyDescent="0.25"/>
    <row r="36" spans="1:5" ht="15" customHeight="1" x14ac:dyDescent="0.25"/>
    <row r="37" spans="1:5" ht="15" customHeight="1" x14ac:dyDescent="0.25"/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54"/>
  <sheetViews>
    <sheetView showWhiteSpace="0" topLeftCell="A19" zoomScaleNormal="100" workbookViewId="0">
      <selection activeCell="H50" sqref="H50"/>
    </sheetView>
  </sheetViews>
  <sheetFormatPr defaultRowHeight="15" x14ac:dyDescent="0.2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 x14ac:dyDescent="0.25">
      <c r="A1" s="86"/>
      <c r="B1" s="87"/>
      <c r="C1" s="87"/>
      <c r="D1" s="87"/>
      <c r="E1" s="87"/>
      <c r="F1" s="87"/>
      <c r="G1" s="87"/>
    </row>
    <row r="2" spans="1:10" ht="30" customHeight="1" x14ac:dyDescent="0.25">
      <c r="A2" s="149" t="s">
        <v>586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ht="43.5" customHeight="1" x14ac:dyDescent="0.25">
      <c r="A3" s="155" t="s">
        <v>35</v>
      </c>
      <c r="B3" s="155"/>
      <c r="C3" s="155"/>
      <c r="D3" s="155"/>
      <c r="E3" s="155"/>
      <c r="F3" s="155"/>
      <c r="G3" s="155"/>
      <c r="H3" s="155"/>
      <c r="I3" s="155"/>
    </row>
    <row r="5" spans="1:10" ht="26.25" x14ac:dyDescent="0.25">
      <c r="A5" s="74" t="s">
        <v>71</v>
      </c>
    </row>
    <row r="6" spans="1:10" ht="26.25" x14ac:dyDescent="0.25">
      <c r="A6" s="75" t="s">
        <v>32</v>
      </c>
    </row>
    <row r="7" spans="1:10" x14ac:dyDescent="0.25">
      <c r="A7" s="75" t="s">
        <v>33</v>
      </c>
    </row>
    <row r="8" spans="1:10" x14ac:dyDescent="0.25">
      <c r="A8" s="76" t="s">
        <v>34</v>
      </c>
    </row>
    <row r="10" spans="1:10" ht="15.75" x14ac:dyDescent="0.25">
      <c r="A10" s="99" t="s">
        <v>62</v>
      </c>
    </row>
    <row r="11" spans="1:10" ht="15.75" x14ac:dyDescent="0.25">
      <c r="A11" s="99" t="s">
        <v>63</v>
      </c>
    </row>
    <row r="12" spans="1:10" ht="15.75" x14ac:dyDescent="0.25">
      <c r="A12" s="100" t="s">
        <v>64</v>
      </c>
    </row>
    <row r="13" spans="1:10" ht="15.75" x14ac:dyDescent="0.25">
      <c r="A13" s="100" t="s">
        <v>65</v>
      </c>
    </row>
    <row r="14" spans="1:10" ht="15.75" x14ac:dyDescent="0.25">
      <c r="A14" s="100" t="s">
        <v>66</v>
      </c>
    </row>
    <row r="15" spans="1:10" ht="15.75" x14ac:dyDescent="0.25">
      <c r="A15" s="100" t="s">
        <v>67</v>
      </c>
    </row>
    <row r="16" spans="1:10" ht="15.75" x14ac:dyDescent="0.25">
      <c r="A16" s="100" t="s">
        <v>68</v>
      </c>
    </row>
    <row r="17" spans="1:10" ht="15.75" x14ac:dyDescent="0.25">
      <c r="A17" s="100" t="s">
        <v>69</v>
      </c>
    </row>
    <row r="18" spans="1:10" ht="15.75" x14ac:dyDescent="0.25">
      <c r="A18" s="100"/>
    </row>
    <row r="19" spans="1:10" x14ac:dyDescent="0.25">
      <c r="A19" s="3" t="s">
        <v>19</v>
      </c>
    </row>
    <row r="20" spans="1:10" ht="78.75" customHeight="1" x14ac:dyDescent="0.3">
      <c r="A20" s="1" t="s">
        <v>72</v>
      </c>
      <c r="B20" s="2" t="s">
        <v>73</v>
      </c>
      <c r="C20" s="108" t="s">
        <v>569</v>
      </c>
      <c r="D20" s="108" t="s">
        <v>575</v>
      </c>
      <c r="E20" s="108" t="s">
        <v>583</v>
      </c>
      <c r="F20" s="108" t="s">
        <v>620</v>
      </c>
      <c r="G20" s="126"/>
      <c r="H20" s="126"/>
      <c r="I20" s="126"/>
      <c r="J20" s="126"/>
    </row>
    <row r="21" spans="1:10" x14ac:dyDescent="0.25">
      <c r="A21" s="18" t="s">
        <v>466</v>
      </c>
      <c r="B21" s="4" t="s">
        <v>338</v>
      </c>
      <c r="C21" s="39"/>
      <c r="D21" s="39"/>
      <c r="E21" s="64"/>
      <c r="F21" s="64"/>
      <c r="G21" s="3"/>
      <c r="H21" s="3"/>
      <c r="I21" s="3"/>
    </row>
    <row r="22" spans="1:10" x14ac:dyDescent="0.25">
      <c r="A22" s="51" t="s">
        <v>211</v>
      </c>
      <c r="B22" s="51" t="s">
        <v>338</v>
      </c>
      <c r="C22" s="39"/>
      <c r="D22" s="39"/>
      <c r="E22" s="39"/>
      <c r="F22" s="39"/>
      <c r="G22" s="3"/>
      <c r="H22" s="3"/>
      <c r="I22" s="3"/>
    </row>
    <row r="23" spans="1:10" x14ac:dyDescent="0.25">
      <c r="A23" s="11" t="s">
        <v>339</v>
      </c>
      <c r="B23" s="4" t="s">
        <v>340</v>
      </c>
      <c r="C23" s="39"/>
      <c r="D23" s="39"/>
      <c r="E23" s="39"/>
      <c r="F23" s="39"/>
      <c r="G23" s="3"/>
      <c r="H23" s="3"/>
      <c r="I23" s="3"/>
    </row>
    <row r="24" spans="1:10" x14ac:dyDescent="0.25">
      <c r="A24" s="18" t="s">
        <v>495</v>
      </c>
      <c r="B24" s="4" t="s">
        <v>341</v>
      </c>
      <c r="C24" s="39"/>
      <c r="D24" s="39"/>
      <c r="E24" s="39"/>
      <c r="F24" s="39"/>
      <c r="G24" s="3"/>
      <c r="H24" s="3"/>
      <c r="I24" s="3"/>
    </row>
    <row r="25" spans="1:10" x14ac:dyDescent="0.25">
      <c r="A25" s="51" t="s">
        <v>211</v>
      </c>
      <c r="B25" s="51" t="s">
        <v>341</v>
      </c>
      <c r="C25" s="39"/>
      <c r="D25" s="39"/>
      <c r="E25" s="39"/>
      <c r="F25" s="39"/>
      <c r="G25" s="3"/>
      <c r="H25" s="3"/>
      <c r="I25" s="3"/>
    </row>
    <row r="26" spans="1:10" x14ac:dyDescent="0.25">
      <c r="A26" s="10" t="s">
        <v>485</v>
      </c>
      <c r="B26" s="6" t="s">
        <v>342</v>
      </c>
      <c r="C26" s="39"/>
      <c r="D26" s="39"/>
      <c r="E26" s="39"/>
      <c r="F26" s="39"/>
      <c r="G26" s="3"/>
      <c r="H26" s="3"/>
      <c r="I26" s="3"/>
    </row>
    <row r="27" spans="1:10" x14ac:dyDescent="0.25">
      <c r="A27" s="11" t="s">
        <v>496</v>
      </c>
      <c r="B27" s="4" t="s">
        <v>343</v>
      </c>
      <c r="C27" s="39"/>
      <c r="D27" s="39"/>
      <c r="E27" s="39"/>
      <c r="F27" s="39"/>
      <c r="G27" s="3"/>
      <c r="H27" s="3"/>
      <c r="I27" s="3"/>
    </row>
    <row r="28" spans="1:10" x14ac:dyDescent="0.25">
      <c r="A28" s="51" t="s">
        <v>219</v>
      </c>
      <c r="B28" s="51" t="s">
        <v>343</v>
      </c>
      <c r="C28" s="39"/>
      <c r="D28" s="39"/>
      <c r="E28" s="39"/>
      <c r="F28" s="39"/>
      <c r="G28" s="3"/>
      <c r="H28" s="3"/>
      <c r="I28" s="3"/>
    </row>
    <row r="29" spans="1:10" x14ac:dyDescent="0.25">
      <c r="A29" s="18" t="s">
        <v>344</v>
      </c>
      <c r="B29" s="4" t="s">
        <v>345</v>
      </c>
      <c r="C29" s="39"/>
      <c r="D29" s="39"/>
      <c r="E29" s="39"/>
      <c r="F29" s="39"/>
      <c r="G29" s="3"/>
      <c r="H29" s="3"/>
      <c r="I29" s="3"/>
    </row>
    <row r="30" spans="1:10" x14ac:dyDescent="0.25">
      <c r="A30" s="12" t="s">
        <v>497</v>
      </c>
      <c r="B30" s="4" t="s">
        <v>346</v>
      </c>
      <c r="C30" s="25"/>
      <c r="D30" s="25"/>
      <c r="E30" s="25"/>
      <c r="F30" s="25"/>
    </row>
    <row r="31" spans="1:10" x14ac:dyDescent="0.25">
      <c r="A31" s="51" t="s">
        <v>220</v>
      </c>
      <c r="B31" s="51" t="s">
        <v>346</v>
      </c>
      <c r="C31" s="25"/>
      <c r="D31" s="25"/>
      <c r="E31" s="25"/>
      <c r="F31" s="25"/>
    </row>
    <row r="32" spans="1:10" x14ac:dyDescent="0.25">
      <c r="A32" s="18" t="s">
        <v>347</v>
      </c>
      <c r="B32" s="4" t="s">
        <v>348</v>
      </c>
      <c r="C32" s="25"/>
      <c r="D32" s="25"/>
      <c r="E32" s="25"/>
      <c r="F32" s="25"/>
    </row>
    <row r="33" spans="1:6" x14ac:dyDescent="0.25">
      <c r="A33" s="19" t="s">
        <v>486</v>
      </c>
      <c r="B33" s="6" t="s">
        <v>349</v>
      </c>
      <c r="C33" s="25"/>
      <c r="D33" s="25"/>
      <c r="E33" s="25"/>
      <c r="F33" s="25"/>
    </row>
    <row r="34" spans="1:6" x14ac:dyDescent="0.25">
      <c r="A34" s="11" t="s">
        <v>364</v>
      </c>
      <c r="B34" s="4" t="s">
        <v>365</v>
      </c>
      <c r="C34" s="25"/>
      <c r="D34" s="25"/>
      <c r="E34" s="25"/>
      <c r="F34" s="25"/>
    </row>
    <row r="35" spans="1:6" x14ac:dyDescent="0.25">
      <c r="A35" s="12" t="s">
        <v>366</v>
      </c>
      <c r="B35" s="4" t="s">
        <v>367</v>
      </c>
      <c r="C35" s="25"/>
      <c r="D35" s="25"/>
      <c r="E35" s="25"/>
      <c r="F35" s="25"/>
    </row>
    <row r="36" spans="1:6" x14ac:dyDescent="0.25">
      <c r="A36" s="18" t="s">
        <v>368</v>
      </c>
      <c r="B36" s="4" t="s">
        <v>369</v>
      </c>
      <c r="C36" s="25"/>
      <c r="D36" s="25"/>
      <c r="E36" s="25"/>
      <c r="F36" s="25"/>
    </row>
    <row r="37" spans="1:6" x14ac:dyDescent="0.25">
      <c r="A37" s="18" t="s">
        <v>471</v>
      </c>
      <c r="B37" s="4" t="s">
        <v>370</v>
      </c>
      <c r="C37" s="25"/>
      <c r="D37" s="25"/>
      <c r="E37" s="25"/>
      <c r="F37" s="25"/>
    </row>
    <row r="38" spans="1:6" x14ac:dyDescent="0.25">
      <c r="A38" s="51" t="s">
        <v>245</v>
      </c>
      <c r="B38" s="51" t="s">
        <v>370</v>
      </c>
      <c r="C38" s="25"/>
      <c r="D38" s="25"/>
      <c r="E38" s="25"/>
      <c r="F38" s="25"/>
    </row>
    <row r="39" spans="1:6" x14ac:dyDescent="0.25">
      <c r="A39" s="51" t="s">
        <v>246</v>
      </c>
      <c r="B39" s="51" t="s">
        <v>370</v>
      </c>
      <c r="C39" s="25"/>
      <c r="D39" s="25"/>
      <c r="E39" s="25"/>
      <c r="F39" s="25"/>
    </row>
    <row r="40" spans="1:6" x14ac:dyDescent="0.25">
      <c r="A40" s="52" t="s">
        <v>247</v>
      </c>
      <c r="B40" s="52" t="s">
        <v>370</v>
      </c>
      <c r="C40" s="25"/>
      <c r="D40" s="25"/>
      <c r="E40" s="25"/>
      <c r="F40" s="25"/>
    </row>
    <row r="41" spans="1:6" x14ac:dyDescent="0.25">
      <c r="A41" s="53" t="s">
        <v>489</v>
      </c>
      <c r="B41" s="36" t="s">
        <v>371</v>
      </c>
      <c r="C41" s="25"/>
      <c r="D41" s="25"/>
      <c r="E41" s="25"/>
      <c r="F41" s="25"/>
    </row>
    <row r="42" spans="1:6" x14ac:dyDescent="0.25">
      <c r="A42" s="101"/>
      <c r="B42" s="102"/>
    </row>
    <row r="43" spans="1:6" x14ac:dyDescent="0.25">
      <c r="A43" s="101"/>
      <c r="B43" s="102"/>
    </row>
    <row r="44" spans="1:6" x14ac:dyDescent="0.25">
      <c r="A44" s="101"/>
      <c r="B44" s="102"/>
    </row>
    <row r="46" spans="1:6" ht="25.5" x14ac:dyDescent="0.3">
      <c r="A46" s="1" t="s">
        <v>72</v>
      </c>
      <c r="B46" s="2" t="s">
        <v>73</v>
      </c>
      <c r="C46" s="108" t="s">
        <v>565</v>
      </c>
      <c r="D46" s="108" t="s">
        <v>574</v>
      </c>
      <c r="E46" s="108" t="s">
        <v>582</v>
      </c>
      <c r="F46" s="108" t="s">
        <v>597</v>
      </c>
    </row>
    <row r="47" spans="1:6" ht="15.75" x14ac:dyDescent="0.25">
      <c r="A47" s="103" t="s">
        <v>70</v>
      </c>
      <c r="B47" s="36"/>
      <c r="C47" s="116"/>
      <c r="D47" s="116"/>
      <c r="E47" s="116"/>
      <c r="F47" s="116"/>
    </row>
    <row r="48" spans="1:6" ht="15.75" x14ac:dyDescent="0.25">
      <c r="A48" s="104" t="s">
        <v>64</v>
      </c>
      <c r="B48" s="36"/>
      <c r="C48" s="116">
        <v>2090000</v>
      </c>
      <c r="D48" s="116">
        <v>2090000</v>
      </c>
      <c r="E48" s="116">
        <v>2090000</v>
      </c>
      <c r="F48" s="116">
        <v>2090000</v>
      </c>
    </row>
    <row r="49" spans="1:6" ht="31.5" x14ac:dyDescent="0.25">
      <c r="A49" s="104" t="s">
        <v>65</v>
      </c>
      <c r="B49" s="36"/>
      <c r="C49" s="116"/>
      <c r="D49" s="116"/>
      <c r="E49" s="116"/>
      <c r="F49" s="116"/>
    </row>
    <row r="50" spans="1:6" ht="15.75" x14ac:dyDescent="0.25">
      <c r="A50" s="104" t="s">
        <v>66</v>
      </c>
      <c r="B50" s="36"/>
      <c r="C50" s="116"/>
      <c r="D50" s="116"/>
      <c r="E50" s="116"/>
      <c r="F50" s="116"/>
    </row>
    <row r="51" spans="1:6" ht="31.5" x14ac:dyDescent="0.25">
      <c r="A51" s="104" t="s">
        <v>67</v>
      </c>
      <c r="B51" s="36"/>
      <c r="C51" s="116"/>
      <c r="D51" s="116"/>
      <c r="E51" s="116"/>
      <c r="F51" s="116"/>
    </row>
    <row r="52" spans="1:6" ht="15.75" x14ac:dyDescent="0.25">
      <c r="A52" s="104" t="s">
        <v>68</v>
      </c>
      <c r="B52" s="36"/>
      <c r="C52" s="116">
        <v>1000</v>
      </c>
      <c r="D52" s="116">
        <v>1000</v>
      </c>
      <c r="E52" s="116">
        <v>1000</v>
      </c>
      <c r="F52" s="116">
        <v>1000</v>
      </c>
    </row>
    <row r="53" spans="1:6" ht="15.75" x14ac:dyDescent="0.25">
      <c r="A53" s="104" t="s">
        <v>69</v>
      </c>
      <c r="B53" s="36"/>
      <c r="C53" s="116"/>
      <c r="D53" s="116"/>
      <c r="E53" s="116"/>
      <c r="F53" s="116"/>
    </row>
    <row r="54" spans="1:6" x14ac:dyDescent="0.25">
      <c r="A54" s="53" t="s">
        <v>47</v>
      </c>
      <c r="B54" s="36"/>
      <c r="C54" s="116">
        <f>SUM(C48:C53)</f>
        <v>2091000</v>
      </c>
      <c r="D54" s="116">
        <f>SUM(D48:D53)</f>
        <v>2091000</v>
      </c>
      <c r="E54" s="116">
        <f>SUM(E48:E53)</f>
        <v>2091000</v>
      </c>
      <c r="F54" s="116">
        <f>SUM(F48:F53)</f>
        <v>2091000</v>
      </c>
    </row>
  </sheetData>
  <sheetProtection selectLockedCells="1" selectUnlockedCells="1"/>
  <mergeCells count="2">
    <mergeCell ref="A2:J2"/>
    <mergeCell ref="A3:I3"/>
  </mergeCells>
  <phoneticPr fontId="45" type="noConversion"/>
  <hyperlinks>
    <hyperlink ref="A33" r:id="rId1" location="foot4" display="http://njt.hu/cgi_bin/njt_doc.cgi?docid=142896.245143 - foot4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51" orientation="landscape" verticalDpi="3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2"/>
  <sheetViews>
    <sheetView topLeftCell="A97" workbookViewId="0">
      <selection activeCell="C24" sqref="C24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</cols>
  <sheetData>
    <row r="1" spans="1:6" ht="21" customHeight="1" x14ac:dyDescent="0.25">
      <c r="A1" s="149" t="s">
        <v>586</v>
      </c>
      <c r="B1" s="150"/>
      <c r="C1" s="150"/>
      <c r="D1" s="150"/>
      <c r="E1" s="150"/>
      <c r="F1" s="151"/>
    </row>
    <row r="2" spans="1:6" ht="18.75" customHeight="1" x14ac:dyDescent="0.25">
      <c r="A2" s="152" t="s">
        <v>561</v>
      </c>
      <c r="B2" s="150"/>
      <c r="C2" s="150"/>
      <c r="D2" s="150"/>
      <c r="E2" s="150"/>
      <c r="F2" s="151"/>
    </row>
    <row r="3" spans="1:6" ht="18" x14ac:dyDescent="0.25">
      <c r="A3" s="46"/>
      <c r="E3" s="107" t="s">
        <v>551</v>
      </c>
    </row>
    <row r="4" spans="1:6" x14ac:dyDescent="0.25">
      <c r="A4" s="3" t="s">
        <v>17</v>
      </c>
    </row>
    <row r="5" spans="1:6" ht="45" x14ac:dyDescent="0.3">
      <c r="A5" s="1" t="s">
        <v>72</v>
      </c>
      <c r="B5" s="2" t="s">
        <v>73</v>
      </c>
      <c r="C5" s="60" t="s">
        <v>529</v>
      </c>
      <c r="D5" s="60" t="s">
        <v>530</v>
      </c>
      <c r="E5" s="60" t="s">
        <v>531</v>
      </c>
      <c r="F5" s="60" t="s">
        <v>46</v>
      </c>
    </row>
    <row r="6" spans="1:6" x14ac:dyDescent="0.25">
      <c r="A6" s="26" t="s">
        <v>74</v>
      </c>
      <c r="B6" s="26" t="s">
        <v>75</v>
      </c>
      <c r="C6" s="117">
        <v>8657250</v>
      </c>
      <c r="D6" s="117"/>
      <c r="E6" s="117"/>
      <c r="F6" s="116">
        <f>SUM(C6:E6)</f>
        <v>8657250</v>
      </c>
    </row>
    <row r="7" spans="1:6" x14ac:dyDescent="0.25">
      <c r="A7" s="26" t="s">
        <v>76</v>
      </c>
      <c r="B7" s="27" t="s">
        <v>77</v>
      </c>
      <c r="C7" s="117"/>
      <c r="D7" s="117"/>
      <c r="E7" s="117"/>
      <c r="F7" s="116">
        <f t="shared" ref="F7:F70" si="0">SUM(C7:E7)</f>
        <v>0</v>
      </c>
    </row>
    <row r="8" spans="1:6" x14ac:dyDescent="0.25">
      <c r="A8" s="26" t="s">
        <v>78</v>
      </c>
      <c r="B8" s="27" t="s">
        <v>79</v>
      </c>
      <c r="C8" s="117"/>
      <c r="D8" s="117"/>
      <c r="E8" s="117"/>
      <c r="F8" s="116">
        <f t="shared" si="0"/>
        <v>0</v>
      </c>
    </row>
    <row r="9" spans="1:6" x14ac:dyDescent="0.25">
      <c r="A9" s="28" t="s">
        <v>80</v>
      </c>
      <c r="B9" s="27" t="s">
        <v>81</v>
      </c>
      <c r="C9" s="117"/>
      <c r="D9" s="117"/>
      <c r="E9" s="117"/>
      <c r="F9" s="116">
        <f t="shared" si="0"/>
        <v>0</v>
      </c>
    </row>
    <row r="10" spans="1:6" x14ac:dyDescent="0.25">
      <c r="A10" s="28" t="s">
        <v>82</v>
      </c>
      <c r="B10" s="27" t="s">
        <v>83</v>
      </c>
      <c r="C10" s="117"/>
      <c r="D10" s="117"/>
      <c r="E10" s="117"/>
      <c r="F10" s="116">
        <f t="shared" si="0"/>
        <v>0</v>
      </c>
    </row>
    <row r="11" spans="1:6" x14ac:dyDescent="0.25">
      <c r="A11" s="28" t="s">
        <v>84</v>
      </c>
      <c r="B11" s="27" t="s">
        <v>85</v>
      </c>
      <c r="C11" s="117"/>
      <c r="D11" s="117"/>
      <c r="E11" s="117"/>
      <c r="F11" s="116">
        <f t="shared" si="0"/>
        <v>0</v>
      </c>
    </row>
    <row r="12" spans="1:6" x14ac:dyDescent="0.25">
      <c r="A12" s="28" t="s">
        <v>86</v>
      </c>
      <c r="B12" s="27" t="s">
        <v>87</v>
      </c>
      <c r="C12" s="117">
        <v>100000</v>
      </c>
      <c r="D12" s="117"/>
      <c r="E12" s="117"/>
      <c r="F12" s="116">
        <f t="shared" si="0"/>
        <v>100000</v>
      </c>
    </row>
    <row r="13" spans="1:6" x14ac:dyDescent="0.25">
      <c r="A13" s="28" t="s">
        <v>88</v>
      </c>
      <c r="B13" s="27" t="s">
        <v>89</v>
      </c>
      <c r="C13" s="117">
        <v>30000</v>
      </c>
      <c r="D13" s="117"/>
      <c r="E13" s="117"/>
      <c r="F13" s="116">
        <f t="shared" si="0"/>
        <v>30000</v>
      </c>
    </row>
    <row r="14" spans="1:6" x14ac:dyDescent="0.25">
      <c r="A14" s="4" t="s">
        <v>90</v>
      </c>
      <c r="B14" s="27" t="s">
        <v>91</v>
      </c>
      <c r="C14" s="117"/>
      <c r="D14" s="117"/>
      <c r="E14" s="117"/>
      <c r="F14" s="116">
        <f t="shared" si="0"/>
        <v>0</v>
      </c>
    </row>
    <row r="15" spans="1:6" x14ac:dyDescent="0.25">
      <c r="A15" s="4" t="s">
        <v>92</v>
      </c>
      <c r="B15" s="27" t="s">
        <v>93</v>
      </c>
      <c r="C15" s="117"/>
      <c r="D15" s="117"/>
      <c r="E15" s="117"/>
      <c r="F15" s="116">
        <f t="shared" si="0"/>
        <v>0</v>
      </c>
    </row>
    <row r="16" spans="1:6" x14ac:dyDescent="0.25">
      <c r="A16" s="4" t="s">
        <v>94</v>
      </c>
      <c r="B16" s="27" t="s">
        <v>95</v>
      </c>
      <c r="C16" s="117"/>
      <c r="D16" s="117"/>
      <c r="E16" s="117"/>
      <c r="F16" s="116">
        <f t="shared" si="0"/>
        <v>0</v>
      </c>
    </row>
    <row r="17" spans="1:6" x14ac:dyDescent="0.25">
      <c r="A17" s="4" t="s">
        <v>96</v>
      </c>
      <c r="B17" s="27" t="s">
        <v>97</v>
      </c>
      <c r="C17" s="117"/>
      <c r="D17" s="117"/>
      <c r="E17" s="117"/>
      <c r="F17" s="116">
        <f t="shared" si="0"/>
        <v>0</v>
      </c>
    </row>
    <row r="18" spans="1:6" x14ac:dyDescent="0.25">
      <c r="A18" s="4" t="s">
        <v>402</v>
      </c>
      <c r="B18" s="27" t="s">
        <v>98</v>
      </c>
      <c r="C18" s="117"/>
      <c r="D18" s="117"/>
      <c r="E18" s="117"/>
      <c r="F18" s="116">
        <f t="shared" si="0"/>
        <v>0</v>
      </c>
    </row>
    <row r="19" spans="1:6" x14ac:dyDescent="0.25">
      <c r="A19" s="29" t="s">
        <v>375</v>
      </c>
      <c r="B19" s="30" t="s">
        <v>99</v>
      </c>
      <c r="C19" s="118">
        <f>SUM(C6:C18)</f>
        <v>8787250</v>
      </c>
      <c r="D19" s="118">
        <f>SUM(D6:D18)</f>
        <v>0</v>
      </c>
      <c r="E19" s="118">
        <f>SUM(E6:E18)</f>
        <v>0</v>
      </c>
      <c r="F19" s="124">
        <f t="shared" si="0"/>
        <v>8787250</v>
      </c>
    </row>
    <row r="20" spans="1:6" x14ac:dyDescent="0.25">
      <c r="A20" s="4" t="s">
        <v>100</v>
      </c>
      <c r="B20" s="27" t="s">
        <v>101</v>
      </c>
      <c r="C20" s="117">
        <v>3784400</v>
      </c>
      <c r="D20" s="117"/>
      <c r="E20" s="117"/>
      <c r="F20" s="116">
        <f t="shared" si="0"/>
        <v>3784400</v>
      </c>
    </row>
    <row r="21" spans="1:6" x14ac:dyDescent="0.25">
      <c r="A21" s="4" t="s">
        <v>102</v>
      </c>
      <c r="B21" s="27" t="s">
        <v>103</v>
      </c>
      <c r="C21" s="117">
        <v>268080</v>
      </c>
      <c r="D21" s="117"/>
      <c r="E21" s="117"/>
      <c r="F21" s="116">
        <f t="shared" si="0"/>
        <v>268080</v>
      </c>
    </row>
    <row r="22" spans="1:6" x14ac:dyDescent="0.25">
      <c r="A22" s="5" t="s">
        <v>104</v>
      </c>
      <c r="B22" s="27" t="s">
        <v>105</v>
      </c>
      <c r="C22" s="117"/>
      <c r="D22" s="117"/>
      <c r="E22" s="117"/>
      <c r="F22" s="116">
        <f t="shared" si="0"/>
        <v>0</v>
      </c>
    </row>
    <row r="23" spans="1:6" x14ac:dyDescent="0.25">
      <c r="A23" s="6" t="s">
        <v>376</v>
      </c>
      <c r="B23" s="30" t="s">
        <v>106</v>
      </c>
      <c r="C23" s="117">
        <f>SUM(C20:C22)</f>
        <v>4052480</v>
      </c>
      <c r="D23" s="117"/>
      <c r="E23" s="117"/>
      <c r="F23" s="116">
        <f t="shared" si="0"/>
        <v>4052480</v>
      </c>
    </row>
    <row r="24" spans="1:6" x14ac:dyDescent="0.25">
      <c r="A24" s="49" t="s">
        <v>432</v>
      </c>
      <c r="B24" s="50" t="s">
        <v>107</v>
      </c>
      <c r="C24" s="118">
        <f>SUM(C19+C23)</f>
        <v>12839730</v>
      </c>
      <c r="D24" s="118">
        <f>SUM(D19+D23)</f>
        <v>0</v>
      </c>
      <c r="E24" s="118">
        <f>SUM(E19+E23)</f>
        <v>0</v>
      </c>
      <c r="F24" s="124">
        <f>SUM(C24:E24)</f>
        <v>12839730</v>
      </c>
    </row>
    <row r="25" spans="1:6" x14ac:dyDescent="0.25">
      <c r="A25" s="36" t="s">
        <v>403</v>
      </c>
      <c r="B25" s="50" t="s">
        <v>108</v>
      </c>
      <c r="C25" s="118">
        <v>1942981</v>
      </c>
      <c r="D25" s="117"/>
      <c r="E25" s="117"/>
      <c r="F25" s="124">
        <f t="shared" si="0"/>
        <v>1942981</v>
      </c>
    </row>
    <row r="26" spans="1:6" x14ac:dyDescent="0.25">
      <c r="A26" s="4" t="s">
        <v>109</v>
      </c>
      <c r="B26" s="27" t="s">
        <v>110</v>
      </c>
      <c r="C26" s="117">
        <v>35000</v>
      </c>
      <c r="D26" s="117"/>
      <c r="E26" s="117"/>
      <c r="F26" s="116">
        <f t="shared" si="0"/>
        <v>35000</v>
      </c>
    </row>
    <row r="27" spans="1:6" x14ac:dyDescent="0.25">
      <c r="A27" s="4" t="s">
        <v>111</v>
      </c>
      <c r="B27" s="27" t="s">
        <v>112</v>
      </c>
      <c r="C27" s="117">
        <v>3610833</v>
      </c>
      <c r="D27" s="117"/>
      <c r="E27" s="117"/>
      <c r="F27" s="116">
        <f t="shared" si="0"/>
        <v>3610833</v>
      </c>
    </row>
    <row r="28" spans="1:6" x14ac:dyDescent="0.25">
      <c r="A28" s="4" t="s">
        <v>113</v>
      </c>
      <c r="B28" s="27" t="s">
        <v>114</v>
      </c>
      <c r="C28" s="117"/>
      <c r="D28" s="117"/>
      <c r="E28" s="117"/>
      <c r="F28" s="116">
        <f t="shared" si="0"/>
        <v>0</v>
      </c>
    </row>
    <row r="29" spans="1:6" x14ac:dyDescent="0.25">
      <c r="A29" s="6" t="s">
        <v>377</v>
      </c>
      <c r="B29" s="30" t="s">
        <v>115</v>
      </c>
      <c r="C29" s="117">
        <f>SUM(C26:C28)</f>
        <v>3645833</v>
      </c>
      <c r="D29" s="117">
        <f>SUM(D26:D28)</f>
        <v>0</v>
      </c>
      <c r="E29" s="117">
        <f>SUM(E26:E28)</f>
        <v>0</v>
      </c>
      <c r="F29" s="116">
        <f t="shared" si="0"/>
        <v>3645833</v>
      </c>
    </row>
    <row r="30" spans="1:6" x14ac:dyDescent="0.25">
      <c r="A30" s="4" t="s">
        <v>116</v>
      </c>
      <c r="B30" s="27" t="s">
        <v>117</v>
      </c>
      <c r="C30" s="117">
        <v>188000</v>
      </c>
      <c r="D30" s="117"/>
      <c r="E30" s="117"/>
      <c r="F30" s="116">
        <f t="shared" si="0"/>
        <v>188000</v>
      </c>
    </row>
    <row r="31" spans="1:6" x14ac:dyDescent="0.25">
      <c r="A31" s="4" t="s">
        <v>118</v>
      </c>
      <c r="B31" s="27" t="s">
        <v>119</v>
      </c>
      <c r="C31" s="117"/>
      <c r="D31" s="117"/>
      <c r="E31" s="117"/>
      <c r="F31" s="116">
        <f t="shared" si="0"/>
        <v>0</v>
      </c>
    </row>
    <row r="32" spans="1:6" ht="15" customHeight="1" x14ac:dyDescent="0.25">
      <c r="A32" s="6" t="s">
        <v>433</v>
      </c>
      <c r="B32" s="30" t="s">
        <v>120</v>
      </c>
      <c r="C32" s="117">
        <f>SUM(C30:C31)</f>
        <v>188000</v>
      </c>
      <c r="D32" s="117">
        <f>SUM(D30:D31)</f>
        <v>0</v>
      </c>
      <c r="E32" s="117">
        <f>SUM(E30:E31)</f>
        <v>0</v>
      </c>
      <c r="F32" s="116">
        <f t="shared" si="0"/>
        <v>188000</v>
      </c>
    </row>
    <row r="33" spans="1:6" x14ac:dyDescent="0.25">
      <c r="A33" s="4" t="s">
        <v>121</v>
      </c>
      <c r="B33" s="27" t="s">
        <v>122</v>
      </c>
      <c r="C33" s="117">
        <v>722500</v>
      </c>
      <c r="D33" s="117"/>
      <c r="E33" s="117"/>
      <c r="F33" s="116">
        <f t="shared" si="0"/>
        <v>722500</v>
      </c>
    </row>
    <row r="34" spans="1:6" x14ac:dyDescent="0.25">
      <c r="A34" s="4" t="s">
        <v>123</v>
      </c>
      <c r="B34" s="27" t="s">
        <v>124</v>
      </c>
      <c r="C34" s="117">
        <v>261543</v>
      </c>
      <c r="D34" s="117"/>
      <c r="E34" s="117"/>
      <c r="F34" s="116">
        <f t="shared" si="0"/>
        <v>261543</v>
      </c>
    </row>
    <row r="35" spans="1:6" x14ac:dyDescent="0.25">
      <c r="A35" s="4" t="s">
        <v>404</v>
      </c>
      <c r="B35" s="27" t="s">
        <v>125</v>
      </c>
      <c r="C35" s="117"/>
      <c r="D35" s="117"/>
      <c r="E35" s="117"/>
      <c r="F35" s="116">
        <f t="shared" si="0"/>
        <v>0</v>
      </c>
    </row>
    <row r="36" spans="1:6" x14ac:dyDescent="0.25">
      <c r="A36" s="4" t="s">
        <v>126</v>
      </c>
      <c r="B36" s="27" t="s">
        <v>127</v>
      </c>
      <c r="C36" s="117">
        <v>850000</v>
      </c>
      <c r="D36" s="117"/>
      <c r="E36" s="117"/>
      <c r="F36" s="116">
        <f t="shared" si="0"/>
        <v>850000</v>
      </c>
    </row>
    <row r="37" spans="1:6" x14ac:dyDescent="0.25">
      <c r="A37" s="9" t="s">
        <v>405</v>
      </c>
      <c r="B37" s="27" t="s">
        <v>128</v>
      </c>
      <c r="C37" s="117"/>
      <c r="D37" s="117"/>
      <c r="E37" s="117"/>
      <c r="F37" s="116">
        <f t="shared" si="0"/>
        <v>0</v>
      </c>
    </row>
    <row r="38" spans="1:6" x14ac:dyDescent="0.25">
      <c r="A38" s="5" t="s">
        <v>129</v>
      </c>
      <c r="B38" s="27" t="s">
        <v>130</v>
      </c>
      <c r="C38" s="117">
        <v>1379900</v>
      </c>
      <c r="D38" s="117"/>
      <c r="E38" s="117"/>
      <c r="F38" s="116">
        <f t="shared" si="0"/>
        <v>1379900</v>
      </c>
    </row>
    <row r="39" spans="1:6" x14ac:dyDescent="0.25">
      <c r="A39" s="4" t="s">
        <v>406</v>
      </c>
      <c r="B39" s="27" t="s">
        <v>131</v>
      </c>
      <c r="C39" s="117">
        <v>1210000</v>
      </c>
      <c r="D39" s="117"/>
      <c r="E39" s="117"/>
      <c r="F39" s="116">
        <f t="shared" si="0"/>
        <v>1210000</v>
      </c>
    </row>
    <row r="40" spans="1:6" x14ac:dyDescent="0.25">
      <c r="A40" s="6" t="s">
        <v>378</v>
      </c>
      <c r="B40" s="30" t="s">
        <v>132</v>
      </c>
      <c r="C40" s="117">
        <f>SUM(C33:C39)</f>
        <v>4423943</v>
      </c>
      <c r="D40" s="117">
        <f>SUM(D33:D39)</f>
        <v>0</v>
      </c>
      <c r="E40" s="117">
        <f>SUM(E33:E39)</f>
        <v>0</v>
      </c>
      <c r="F40" s="116">
        <f t="shared" si="0"/>
        <v>4423943</v>
      </c>
    </row>
    <row r="41" spans="1:6" x14ac:dyDescent="0.25">
      <c r="A41" s="4" t="s">
        <v>133</v>
      </c>
      <c r="B41" s="27" t="s">
        <v>134</v>
      </c>
      <c r="C41" s="117">
        <v>537600</v>
      </c>
      <c r="D41" s="117"/>
      <c r="E41" s="117"/>
      <c r="F41" s="116">
        <f t="shared" si="0"/>
        <v>537600</v>
      </c>
    </row>
    <row r="42" spans="1:6" x14ac:dyDescent="0.25">
      <c r="A42" s="4" t="s">
        <v>135</v>
      </c>
      <c r="B42" s="27" t="s">
        <v>136</v>
      </c>
      <c r="C42" s="117"/>
      <c r="D42" s="117"/>
      <c r="E42" s="117"/>
      <c r="F42" s="116">
        <f t="shared" si="0"/>
        <v>0</v>
      </c>
    </row>
    <row r="43" spans="1:6" x14ac:dyDescent="0.25">
      <c r="A43" s="6" t="s">
        <v>379</v>
      </c>
      <c r="B43" s="30" t="s">
        <v>137</v>
      </c>
      <c r="C43" s="117">
        <f>SUM(C41:C42)</f>
        <v>537600</v>
      </c>
      <c r="D43" s="117">
        <f>SUM(D41:D42)</f>
        <v>0</v>
      </c>
      <c r="E43" s="117">
        <f>SUM(E41:E42)</f>
        <v>0</v>
      </c>
      <c r="F43" s="116">
        <f t="shared" si="0"/>
        <v>537600</v>
      </c>
    </row>
    <row r="44" spans="1:6" x14ac:dyDescent="0.25">
      <c r="A44" s="4" t="s">
        <v>138</v>
      </c>
      <c r="B44" s="27" t="s">
        <v>139</v>
      </c>
      <c r="C44" s="117">
        <v>2235570</v>
      </c>
      <c r="D44" s="117"/>
      <c r="E44" s="117"/>
      <c r="F44" s="116">
        <f t="shared" si="0"/>
        <v>2235570</v>
      </c>
    </row>
    <row r="45" spans="1:6" x14ac:dyDescent="0.25">
      <c r="A45" s="4" t="s">
        <v>140</v>
      </c>
      <c r="B45" s="27" t="s">
        <v>141</v>
      </c>
      <c r="C45" s="117"/>
      <c r="D45" s="117"/>
      <c r="E45" s="117"/>
      <c r="F45" s="116">
        <f t="shared" si="0"/>
        <v>0</v>
      </c>
    </row>
    <row r="46" spans="1:6" x14ac:dyDescent="0.25">
      <c r="A46" s="4" t="s">
        <v>407</v>
      </c>
      <c r="B46" s="27" t="s">
        <v>142</v>
      </c>
      <c r="C46" s="117"/>
      <c r="D46" s="117"/>
      <c r="E46" s="117"/>
      <c r="F46" s="116">
        <f t="shared" si="0"/>
        <v>0</v>
      </c>
    </row>
    <row r="47" spans="1:6" x14ac:dyDescent="0.25">
      <c r="A47" s="4" t="s">
        <v>408</v>
      </c>
      <c r="B47" s="27" t="s">
        <v>143</v>
      </c>
      <c r="C47" s="117"/>
      <c r="D47" s="117"/>
      <c r="E47" s="117"/>
      <c r="F47" s="116">
        <f t="shared" si="0"/>
        <v>0</v>
      </c>
    </row>
    <row r="48" spans="1:6" x14ac:dyDescent="0.25">
      <c r="A48" s="4" t="s">
        <v>144</v>
      </c>
      <c r="B48" s="27" t="s">
        <v>145</v>
      </c>
      <c r="C48" s="117">
        <v>140000</v>
      </c>
      <c r="D48" s="117"/>
      <c r="E48" s="117"/>
      <c r="F48" s="116">
        <f t="shared" si="0"/>
        <v>140000</v>
      </c>
    </row>
    <row r="49" spans="1:6" x14ac:dyDescent="0.25">
      <c r="A49" s="6" t="s">
        <v>380</v>
      </c>
      <c r="B49" s="30" t="s">
        <v>146</v>
      </c>
      <c r="C49" s="117">
        <f>SUM(C44:C48)</f>
        <v>2375570</v>
      </c>
      <c r="D49" s="117">
        <f>SUM(D44:D48)</f>
        <v>0</v>
      </c>
      <c r="E49" s="117">
        <f>SUM(E44:E48)</f>
        <v>0</v>
      </c>
      <c r="F49" s="116">
        <f t="shared" si="0"/>
        <v>2375570</v>
      </c>
    </row>
    <row r="50" spans="1:6" x14ac:dyDescent="0.25">
      <c r="A50" s="36" t="s">
        <v>381</v>
      </c>
      <c r="B50" s="50" t="s">
        <v>147</v>
      </c>
      <c r="C50" s="118">
        <f>SUM(C29+C32+C40+C43+C49)</f>
        <v>11170946</v>
      </c>
      <c r="D50" s="118">
        <f>SUM(D29+D32+D40+D43+D49)</f>
        <v>0</v>
      </c>
      <c r="E50" s="118">
        <f>SUM(E29+E32+E40+E43+E49)</f>
        <v>0</v>
      </c>
      <c r="F50" s="124">
        <f t="shared" si="0"/>
        <v>11170946</v>
      </c>
    </row>
    <row r="51" spans="1:6" x14ac:dyDescent="0.25">
      <c r="A51" s="12" t="s">
        <v>148</v>
      </c>
      <c r="B51" s="27" t="s">
        <v>149</v>
      </c>
      <c r="C51" s="117"/>
      <c r="D51" s="117"/>
      <c r="E51" s="117"/>
      <c r="F51" s="116">
        <f t="shared" si="0"/>
        <v>0</v>
      </c>
    </row>
    <row r="52" spans="1:6" x14ac:dyDescent="0.25">
      <c r="A52" s="12" t="s">
        <v>382</v>
      </c>
      <c r="B52" s="27" t="s">
        <v>150</v>
      </c>
      <c r="C52" s="117"/>
      <c r="D52" s="117"/>
      <c r="E52" s="117"/>
      <c r="F52" s="116">
        <f t="shared" si="0"/>
        <v>0</v>
      </c>
    </row>
    <row r="53" spans="1:6" x14ac:dyDescent="0.25">
      <c r="A53" s="15" t="s">
        <v>409</v>
      </c>
      <c r="B53" s="27" t="s">
        <v>151</v>
      </c>
      <c r="C53" s="117"/>
      <c r="D53" s="117"/>
      <c r="E53" s="117"/>
      <c r="F53" s="116">
        <f t="shared" si="0"/>
        <v>0</v>
      </c>
    </row>
    <row r="54" spans="1:6" x14ac:dyDescent="0.25">
      <c r="A54" s="15" t="s">
        <v>410</v>
      </c>
      <c r="B54" s="27" t="s">
        <v>152</v>
      </c>
      <c r="C54" s="117"/>
      <c r="D54" s="117"/>
      <c r="E54" s="117"/>
      <c r="F54" s="116">
        <f t="shared" si="0"/>
        <v>0</v>
      </c>
    </row>
    <row r="55" spans="1:6" x14ac:dyDescent="0.25">
      <c r="A55" s="15" t="s">
        <v>411</v>
      </c>
      <c r="B55" s="27" t="s">
        <v>153</v>
      </c>
      <c r="C55" s="117"/>
      <c r="D55" s="117"/>
      <c r="E55" s="117"/>
      <c r="F55" s="116">
        <f t="shared" si="0"/>
        <v>0</v>
      </c>
    </row>
    <row r="56" spans="1:6" x14ac:dyDescent="0.25">
      <c r="A56" s="12" t="s">
        <v>412</v>
      </c>
      <c r="B56" s="27" t="s">
        <v>154</v>
      </c>
      <c r="C56" s="117"/>
      <c r="D56" s="117"/>
      <c r="E56" s="117"/>
      <c r="F56" s="116">
        <f t="shared" si="0"/>
        <v>0</v>
      </c>
    </row>
    <row r="57" spans="1:6" x14ac:dyDescent="0.25">
      <c r="A57" s="12" t="s">
        <v>413</v>
      </c>
      <c r="B57" s="27" t="s">
        <v>155</v>
      </c>
      <c r="C57" s="117"/>
      <c r="D57" s="117"/>
      <c r="E57" s="117"/>
      <c r="F57" s="116">
        <f t="shared" si="0"/>
        <v>0</v>
      </c>
    </row>
    <row r="58" spans="1:6" x14ac:dyDescent="0.25">
      <c r="A58" s="12" t="s">
        <v>414</v>
      </c>
      <c r="B58" s="27" t="s">
        <v>156</v>
      </c>
      <c r="C58" s="117">
        <v>2598833</v>
      </c>
      <c r="D58" s="117"/>
      <c r="E58" s="117"/>
      <c r="F58" s="116">
        <f t="shared" si="0"/>
        <v>2598833</v>
      </c>
    </row>
    <row r="59" spans="1:6" x14ac:dyDescent="0.25">
      <c r="A59" s="47" t="s">
        <v>383</v>
      </c>
      <c r="B59" s="50" t="s">
        <v>157</v>
      </c>
      <c r="C59" s="118">
        <f>SUM(C51:C58)</f>
        <v>2598833</v>
      </c>
      <c r="D59" s="118">
        <f>SUM(D51:D58)</f>
        <v>0</v>
      </c>
      <c r="E59" s="118">
        <f>SUM(E51:E58)</f>
        <v>0</v>
      </c>
      <c r="F59" s="124">
        <f t="shared" si="0"/>
        <v>2598833</v>
      </c>
    </row>
    <row r="60" spans="1:6" x14ac:dyDescent="0.25">
      <c r="A60" s="11" t="s">
        <v>415</v>
      </c>
      <c r="B60" s="27" t="s">
        <v>158</v>
      </c>
      <c r="C60" s="117"/>
      <c r="D60" s="117"/>
      <c r="E60" s="117"/>
      <c r="F60" s="116">
        <f t="shared" si="0"/>
        <v>0</v>
      </c>
    </row>
    <row r="61" spans="1:6" x14ac:dyDescent="0.25">
      <c r="A61" s="11" t="s">
        <v>159</v>
      </c>
      <c r="B61" s="27" t="s">
        <v>160</v>
      </c>
      <c r="C61" s="117">
        <v>1008930</v>
      </c>
      <c r="D61" s="117"/>
      <c r="E61" s="117"/>
      <c r="F61" s="116">
        <f t="shared" si="0"/>
        <v>1008930</v>
      </c>
    </row>
    <row r="62" spans="1:6" x14ac:dyDescent="0.25">
      <c r="A62" s="11" t="s">
        <v>161</v>
      </c>
      <c r="B62" s="27" t="s">
        <v>162</v>
      </c>
      <c r="C62" s="117"/>
      <c r="D62" s="117"/>
      <c r="E62" s="117"/>
      <c r="F62" s="116">
        <f t="shared" si="0"/>
        <v>0</v>
      </c>
    </row>
    <row r="63" spans="1:6" x14ac:dyDescent="0.25">
      <c r="A63" s="11" t="s">
        <v>384</v>
      </c>
      <c r="B63" s="27" t="s">
        <v>163</v>
      </c>
      <c r="C63" s="117"/>
      <c r="D63" s="117"/>
      <c r="E63" s="117"/>
      <c r="F63" s="116">
        <f t="shared" si="0"/>
        <v>0</v>
      </c>
    </row>
    <row r="64" spans="1:6" x14ac:dyDescent="0.25">
      <c r="A64" s="11" t="s">
        <v>416</v>
      </c>
      <c r="B64" s="27" t="s">
        <v>164</v>
      </c>
      <c r="C64" s="117"/>
      <c r="D64" s="117"/>
      <c r="E64" s="117"/>
      <c r="F64" s="116">
        <f t="shared" si="0"/>
        <v>0</v>
      </c>
    </row>
    <row r="65" spans="1:6" x14ac:dyDescent="0.25">
      <c r="A65" s="11" t="s">
        <v>385</v>
      </c>
      <c r="B65" s="27" t="s">
        <v>165</v>
      </c>
      <c r="C65" s="117">
        <v>129803</v>
      </c>
      <c r="D65" s="117"/>
      <c r="E65" s="117">
        <v>1007776</v>
      </c>
      <c r="F65" s="116">
        <f t="shared" si="0"/>
        <v>1137579</v>
      </c>
    </row>
    <row r="66" spans="1:6" x14ac:dyDescent="0.25">
      <c r="A66" s="11" t="s">
        <v>417</v>
      </c>
      <c r="B66" s="27" t="s">
        <v>166</v>
      </c>
      <c r="C66" s="117"/>
      <c r="D66" s="117"/>
      <c r="E66" s="117"/>
      <c r="F66" s="116">
        <f t="shared" si="0"/>
        <v>0</v>
      </c>
    </row>
    <row r="67" spans="1:6" x14ac:dyDescent="0.25">
      <c r="A67" s="11" t="s">
        <v>418</v>
      </c>
      <c r="B67" s="27" t="s">
        <v>167</v>
      </c>
      <c r="C67" s="117"/>
      <c r="D67" s="117"/>
      <c r="E67" s="117"/>
      <c r="F67" s="116">
        <f t="shared" si="0"/>
        <v>0</v>
      </c>
    </row>
    <row r="68" spans="1:6" x14ac:dyDescent="0.25">
      <c r="A68" s="11" t="s">
        <v>168</v>
      </c>
      <c r="B68" s="27" t="s">
        <v>169</v>
      </c>
      <c r="C68" s="117"/>
      <c r="D68" s="117"/>
      <c r="E68" s="117"/>
      <c r="F68" s="116">
        <f t="shared" si="0"/>
        <v>0</v>
      </c>
    </row>
    <row r="69" spans="1:6" x14ac:dyDescent="0.25">
      <c r="A69" s="18" t="s">
        <v>170</v>
      </c>
      <c r="B69" s="27" t="s">
        <v>171</v>
      </c>
      <c r="C69" s="117"/>
      <c r="D69" s="117"/>
      <c r="E69" s="117"/>
      <c r="F69" s="116">
        <f t="shared" si="0"/>
        <v>0</v>
      </c>
    </row>
    <row r="70" spans="1:6" x14ac:dyDescent="0.25">
      <c r="A70" s="11" t="s">
        <v>585</v>
      </c>
      <c r="B70" s="27" t="s">
        <v>172</v>
      </c>
      <c r="C70" s="117"/>
      <c r="D70" s="117"/>
      <c r="E70" s="117"/>
      <c r="F70" s="116">
        <f t="shared" si="0"/>
        <v>0</v>
      </c>
    </row>
    <row r="71" spans="1:6" x14ac:dyDescent="0.25">
      <c r="A71" s="11" t="s">
        <v>419</v>
      </c>
      <c r="B71" s="27" t="s">
        <v>173</v>
      </c>
      <c r="C71" s="117">
        <v>370000</v>
      </c>
      <c r="D71" s="117"/>
      <c r="E71" s="117"/>
      <c r="F71" s="116">
        <f t="shared" ref="F71:F122" si="1">SUM(C71:E71)</f>
        <v>370000</v>
      </c>
    </row>
    <row r="72" spans="1:6" x14ac:dyDescent="0.25">
      <c r="A72" s="18" t="s">
        <v>562</v>
      </c>
      <c r="B72" s="27" t="s">
        <v>584</v>
      </c>
      <c r="C72" s="117">
        <v>16362017</v>
      </c>
      <c r="D72" s="117"/>
      <c r="E72" s="117"/>
      <c r="F72" s="116">
        <f t="shared" si="1"/>
        <v>16362017</v>
      </c>
    </row>
    <row r="73" spans="1:6" x14ac:dyDescent="0.25">
      <c r="A73" s="47" t="s">
        <v>386</v>
      </c>
      <c r="B73" s="50" t="s">
        <v>174</v>
      </c>
      <c r="C73" s="118">
        <f>SUM(C60:C72)</f>
        <v>17870750</v>
      </c>
      <c r="D73" s="118">
        <f>SUM(D60:D72)</f>
        <v>0</v>
      </c>
      <c r="E73" s="118">
        <f>SUM(E60:E72)</f>
        <v>1007776</v>
      </c>
      <c r="F73" s="124">
        <f t="shared" si="1"/>
        <v>18878526</v>
      </c>
    </row>
    <row r="74" spans="1:6" ht="15.75" x14ac:dyDescent="0.25">
      <c r="A74" s="58" t="s">
        <v>528</v>
      </c>
      <c r="B74" s="50"/>
      <c r="C74" s="118">
        <f>SUM(C24+C25+C50+C59+C73)</f>
        <v>46423240</v>
      </c>
      <c r="D74" s="118">
        <f>SUM(D24+D25+D50+D59+D73)</f>
        <v>0</v>
      </c>
      <c r="E74" s="118">
        <f>SUM(E24+E25+E50+E59+E73)</f>
        <v>1007776</v>
      </c>
      <c r="F74" s="124">
        <f t="shared" si="1"/>
        <v>47431016</v>
      </c>
    </row>
    <row r="75" spans="1:6" x14ac:dyDescent="0.25">
      <c r="A75" s="31" t="s">
        <v>175</v>
      </c>
      <c r="B75" s="27" t="s">
        <v>176</v>
      </c>
      <c r="C75" s="117"/>
      <c r="D75" s="117"/>
      <c r="E75" s="117"/>
      <c r="F75" s="116">
        <f t="shared" si="1"/>
        <v>0</v>
      </c>
    </row>
    <row r="76" spans="1:6" x14ac:dyDescent="0.25">
      <c r="A76" s="31" t="s">
        <v>420</v>
      </c>
      <c r="B76" s="27" t="s">
        <v>177</v>
      </c>
      <c r="C76" s="117">
        <v>4359130</v>
      </c>
      <c r="D76" s="117"/>
      <c r="E76" s="117"/>
      <c r="F76" s="116">
        <f t="shared" si="1"/>
        <v>4359130</v>
      </c>
    </row>
    <row r="77" spans="1:6" x14ac:dyDescent="0.25">
      <c r="A77" s="31" t="s">
        <v>178</v>
      </c>
      <c r="B77" s="27" t="s">
        <v>179</v>
      </c>
      <c r="C77" s="117"/>
      <c r="D77" s="117"/>
      <c r="E77" s="117"/>
      <c r="F77" s="116">
        <f t="shared" si="1"/>
        <v>0</v>
      </c>
    </row>
    <row r="78" spans="1:6" x14ac:dyDescent="0.25">
      <c r="A78" s="31" t="s">
        <v>180</v>
      </c>
      <c r="B78" s="27" t="s">
        <v>181</v>
      </c>
      <c r="C78" s="117">
        <v>7874016</v>
      </c>
      <c r="D78" s="117"/>
      <c r="E78" s="117"/>
      <c r="F78" s="116">
        <f t="shared" si="1"/>
        <v>7874016</v>
      </c>
    </row>
    <row r="79" spans="1:6" x14ac:dyDescent="0.25">
      <c r="A79" s="5" t="s">
        <v>182</v>
      </c>
      <c r="B79" s="27" t="s">
        <v>183</v>
      </c>
      <c r="C79" s="117"/>
      <c r="D79" s="117"/>
      <c r="E79" s="117"/>
      <c r="F79" s="116">
        <f t="shared" si="1"/>
        <v>0</v>
      </c>
    </row>
    <row r="80" spans="1:6" x14ac:dyDescent="0.25">
      <c r="A80" s="5" t="s">
        <v>184</v>
      </c>
      <c r="B80" s="27" t="s">
        <v>185</v>
      </c>
      <c r="C80" s="117"/>
      <c r="D80" s="117"/>
      <c r="E80" s="117"/>
      <c r="F80" s="116">
        <f t="shared" si="1"/>
        <v>0</v>
      </c>
    </row>
    <row r="81" spans="1:6" x14ac:dyDescent="0.25">
      <c r="A81" s="5" t="s">
        <v>186</v>
      </c>
      <c r="B81" s="27" t="s">
        <v>187</v>
      </c>
      <c r="C81" s="117">
        <v>3302950</v>
      </c>
      <c r="D81" s="117"/>
      <c r="E81" s="117"/>
      <c r="F81" s="116">
        <f t="shared" si="1"/>
        <v>3302950</v>
      </c>
    </row>
    <row r="82" spans="1:6" x14ac:dyDescent="0.25">
      <c r="A82" s="48" t="s">
        <v>388</v>
      </c>
      <c r="B82" s="50" t="s">
        <v>188</v>
      </c>
      <c r="C82" s="118">
        <f>SUM(C75:C81)</f>
        <v>15536096</v>
      </c>
      <c r="D82" s="118">
        <f>SUM(D75:D81)</f>
        <v>0</v>
      </c>
      <c r="E82" s="118">
        <f>SUM(E75:E81)</f>
        <v>0</v>
      </c>
      <c r="F82" s="124">
        <f t="shared" si="1"/>
        <v>15536096</v>
      </c>
    </row>
    <row r="83" spans="1:6" x14ac:dyDescent="0.25">
      <c r="A83" s="12" t="s">
        <v>189</v>
      </c>
      <c r="B83" s="27" t="s">
        <v>190</v>
      </c>
      <c r="C83" s="117">
        <v>866023</v>
      </c>
      <c r="D83" s="117"/>
      <c r="E83" s="117"/>
      <c r="F83" s="116">
        <f t="shared" si="1"/>
        <v>866023</v>
      </c>
    </row>
    <row r="84" spans="1:6" x14ac:dyDescent="0.25">
      <c r="A84" s="12" t="s">
        <v>191</v>
      </c>
      <c r="B84" s="27" t="s">
        <v>192</v>
      </c>
      <c r="C84" s="117"/>
      <c r="D84" s="117"/>
      <c r="E84" s="117"/>
      <c r="F84" s="116">
        <f t="shared" si="1"/>
        <v>0</v>
      </c>
    </row>
    <row r="85" spans="1:6" x14ac:dyDescent="0.25">
      <c r="A85" s="12" t="s">
        <v>193</v>
      </c>
      <c r="B85" s="27" t="s">
        <v>194</v>
      </c>
      <c r="C85" s="117"/>
      <c r="D85" s="117"/>
      <c r="E85" s="117"/>
      <c r="F85" s="116">
        <f t="shared" si="1"/>
        <v>0</v>
      </c>
    </row>
    <row r="86" spans="1:6" x14ac:dyDescent="0.25">
      <c r="A86" s="12" t="s">
        <v>195</v>
      </c>
      <c r="B86" s="27" t="s">
        <v>196</v>
      </c>
      <c r="C86" s="117">
        <v>233826</v>
      </c>
      <c r="D86" s="117"/>
      <c r="E86" s="117"/>
      <c r="F86" s="116">
        <f t="shared" si="1"/>
        <v>233826</v>
      </c>
    </row>
    <row r="87" spans="1:6" x14ac:dyDescent="0.25">
      <c r="A87" s="47" t="s">
        <v>389</v>
      </c>
      <c r="B87" s="50" t="s">
        <v>197</v>
      </c>
      <c r="C87" s="118">
        <f>SUM(C83:C86)</f>
        <v>1099849</v>
      </c>
      <c r="D87" s="118">
        <f>SUM(D83:D86)</f>
        <v>0</v>
      </c>
      <c r="E87" s="118">
        <f>SUM(E83:E86)</f>
        <v>0</v>
      </c>
      <c r="F87" s="124">
        <f t="shared" si="1"/>
        <v>1099849</v>
      </c>
    </row>
    <row r="88" spans="1:6" x14ac:dyDescent="0.25">
      <c r="A88" s="12" t="s">
        <v>198</v>
      </c>
      <c r="B88" s="27" t="s">
        <v>199</v>
      </c>
      <c r="C88" s="117"/>
      <c r="D88" s="117"/>
      <c r="E88" s="117"/>
      <c r="F88" s="116">
        <f t="shared" si="1"/>
        <v>0</v>
      </c>
    </row>
    <row r="89" spans="1:6" x14ac:dyDescent="0.25">
      <c r="A89" s="12" t="s">
        <v>421</v>
      </c>
      <c r="B89" s="27" t="s">
        <v>200</v>
      </c>
      <c r="C89" s="117"/>
      <c r="D89" s="117"/>
      <c r="E89" s="117"/>
      <c r="F89" s="116">
        <f t="shared" si="1"/>
        <v>0</v>
      </c>
    </row>
    <row r="90" spans="1:6" x14ac:dyDescent="0.25">
      <c r="A90" s="12" t="s">
        <v>422</v>
      </c>
      <c r="B90" s="27" t="s">
        <v>201</v>
      </c>
      <c r="C90" s="117"/>
      <c r="D90" s="117"/>
      <c r="E90" s="117"/>
      <c r="F90" s="116">
        <f t="shared" si="1"/>
        <v>0</v>
      </c>
    </row>
    <row r="91" spans="1:6" x14ac:dyDescent="0.25">
      <c r="A91" s="12" t="s">
        <v>423</v>
      </c>
      <c r="B91" s="27" t="s">
        <v>202</v>
      </c>
      <c r="C91" s="117"/>
      <c r="D91" s="117"/>
      <c r="E91" s="117"/>
      <c r="F91" s="116">
        <f t="shared" si="1"/>
        <v>0</v>
      </c>
    </row>
    <row r="92" spans="1:6" x14ac:dyDescent="0.25">
      <c r="A92" s="12" t="s">
        <v>424</v>
      </c>
      <c r="B92" s="27" t="s">
        <v>203</v>
      </c>
      <c r="C92" s="117"/>
      <c r="D92" s="117"/>
      <c r="E92" s="117"/>
      <c r="F92" s="116">
        <f t="shared" si="1"/>
        <v>0</v>
      </c>
    </row>
    <row r="93" spans="1:6" x14ac:dyDescent="0.25">
      <c r="A93" s="12" t="s">
        <v>425</v>
      </c>
      <c r="B93" s="27" t="s">
        <v>204</v>
      </c>
      <c r="C93" s="117"/>
      <c r="D93" s="117"/>
      <c r="E93" s="117"/>
      <c r="F93" s="116">
        <f t="shared" si="1"/>
        <v>0</v>
      </c>
    </row>
    <row r="94" spans="1:6" x14ac:dyDescent="0.25">
      <c r="A94" s="12" t="s">
        <v>205</v>
      </c>
      <c r="B94" s="27" t="s">
        <v>206</v>
      </c>
      <c r="C94" s="117"/>
      <c r="D94" s="117"/>
      <c r="E94" s="117"/>
      <c r="F94" s="116">
        <f t="shared" si="1"/>
        <v>0</v>
      </c>
    </row>
    <row r="95" spans="1:6" x14ac:dyDescent="0.25">
      <c r="A95" s="12" t="s">
        <v>426</v>
      </c>
      <c r="B95" s="27" t="s">
        <v>207</v>
      </c>
      <c r="C95" s="117"/>
      <c r="D95" s="117"/>
      <c r="E95" s="117"/>
      <c r="F95" s="116">
        <f t="shared" si="1"/>
        <v>0</v>
      </c>
    </row>
    <row r="96" spans="1:6" x14ac:dyDescent="0.25">
      <c r="A96" s="47" t="s">
        <v>390</v>
      </c>
      <c r="B96" s="50" t="s">
        <v>208</v>
      </c>
      <c r="C96" s="118">
        <f>SUM(C88:C95)</f>
        <v>0</v>
      </c>
      <c r="D96" s="118">
        <f>SUM(D88:D95)</f>
        <v>0</v>
      </c>
      <c r="E96" s="118">
        <f>SUM(E88:E95)</f>
        <v>0</v>
      </c>
      <c r="F96" s="124">
        <f t="shared" si="1"/>
        <v>0</v>
      </c>
    </row>
    <row r="97" spans="1:23" ht="15.75" x14ac:dyDescent="0.25">
      <c r="A97" s="58" t="s">
        <v>527</v>
      </c>
      <c r="B97" s="50"/>
      <c r="C97" s="118">
        <f>SUM(C96,C87,C82)</f>
        <v>16635945</v>
      </c>
      <c r="D97" s="118">
        <f>SUM(D96,D87,D82)</f>
        <v>0</v>
      </c>
      <c r="E97" s="118">
        <f>SUM(E96,E87,E82)</f>
        <v>0</v>
      </c>
      <c r="F97" s="124">
        <f t="shared" si="1"/>
        <v>16635945</v>
      </c>
    </row>
    <row r="98" spans="1:23" ht="15.75" x14ac:dyDescent="0.25">
      <c r="A98" s="32" t="s">
        <v>434</v>
      </c>
      <c r="B98" s="33" t="s">
        <v>209</v>
      </c>
      <c r="C98" s="118">
        <f>SUM(C74+C97)</f>
        <v>63059185</v>
      </c>
      <c r="D98" s="118">
        <f>SUM(D74+D97)</f>
        <v>0</v>
      </c>
      <c r="E98" s="118">
        <f>SUM(E74+E97)</f>
        <v>1007776</v>
      </c>
      <c r="F98" s="124">
        <f>SUM(C98:E98)</f>
        <v>64066961</v>
      </c>
    </row>
    <row r="99" spans="1:23" x14ac:dyDescent="0.25">
      <c r="A99" s="12" t="s">
        <v>427</v>
      </c>
      <c r="B99" s="4" t="s">
        <v>210</v>
      </c>
      <c r="C99" s="115"/>
      <c r="D99" s="115"/>
      <c r="E99" s="115"/>
      <c r="F99" s="116">
        <f t="shared" si="1"/>
        <v>0</v>
      </c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x14ac:dyDescent="0.25">
      <c r="A100" s="12" t="s">
        <v>213</v>
      </c>
      <c r="B100" s="4" t="s">
        <v>214</v>
      </c>
      <c r="C100" s="115"/>
      <c r="D100" s="115"/>
      <c r="E100" s="115"/>
      <c r="F100" s="116">
        <f t="shared" si="1"/>
        <v>0</v>
      </c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x14ac:dyDescent="0.25">
      <c r="A101" s="12" t="s">
        <v>428</v>
      </c>
      <c r="B101" s="4" t="s">
        <v>215</v>
      </c>
      <c r="C101" s="115"/>
      <c r="D101" s="115"/>
      <c r="E101" s="115"/>
      <c r="F101" s="116">
        <f t="shared" si="1"/>
        <v>0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x14ac:dyDescent="0.25">
      <c r="A102" s="14" t="s">
        <v>391</v>
      </c>
      <c r="B102" s="6" t="s">
        <v>217</v>
      </c>
      <c r="C102" s="112">
        <f>SUM(C99:C101)</f>
        <v>0</v>
      </c>
      <c r="D102" s="112">
        <f>SUM(D99:D101)</f>
        <v>0</v>
      </c>
      <c r="E102" s="112">
        <f>SUM(E99:E101)</f>
        <v>0</v>
      </c>
      <c r="F102" s="116">
        <f t="shared" si="1"/>
        <v>0</v>
      </c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</row>
    <row r="103" spans="1:23" x14ac:dyDescent="0.25">
      <c r="A103" s="34" t="s">
        <v>429</v>
      </c>
      <c r="B103" s="4" t="s">
        <v>218</v>
      </c>
      <c r="C103" s="114"/>
      <c r="D103" s="114"/>
      <c r="E103" s="114"/>
      <c r="F103" s="116">
        <f t="shared" si="1"/>
        <v>0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</row>
    <row r="104" spans="1:23" x14ac:dyDescent="0.25">
      <c r="A104" s="34" t="s">
        <v>397</v>
      </c>
      <c r="B104" s="4" t="s">
        <v>221</v>
      </c>
      <c r="C104" s="114"/>
      <c r="D104" s="114"/>
      <c r="E104" s="114"/>
      <c r="F104" s="116">
        <f t="shared" si="1"/>
        <v>0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spans="1:23" x14ac:dyDescent="0.25">
      <c r="A105" s="12" t="s">
        <v>222</v>
      </c>
      <c r="B105" s="4" t="s">
        <v>223</v>
      </c>
      <c r="C105" s="115"/>
      <c r="D105" s="115"/>
      <c r="E105" s="115"/>
      <c r="F105" s="116">
        <f t="shared" si="1"/>
        <v>0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x14ac:dyDescent="0.25">
      <c r="A106" s="12" t="s">
        <v>430</v>
      </c>
      <c r="B106" s="4" t="s">
        <v>224</v>
      </c>
      <c r="C106" s="115"/>
      <c r="D106" s="115"/>
      <c r="E106" s="115"/>
      <c r="F106" s="116">
        <f t="shared" si="1"/>
        <v>0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x14ac:dyDescent="0.25">
      <c r="A107" s="13" t="s">
        <v>394</v>
      </c>
      <c r="B107" s="6" t="s">
        <v>225</v>
      </c>
      <c r="C107" s="113">
        <f>SUM(C103:C106)</f>
        <v>0</v>
      </c>
      <c r="D107" s="113">
        <f>SUM(D103:D106)</f>
        <v>0</v>
      </c>
      <c r="E107" s="113">
        <f>SUM(E103:E106)</f>
        <v>0</v>
      </c>
      <c r="F107" s="116">
        <f t="shared" si="1"/>
        <v>0</v>
      </c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3" x14ac:dyDescent="0.25">
      <c r="A108" s="34" t="s">
        <v>226</v>
      </c>
      <c r="B108" s="4" t="s">
        <v>227</v>
      </c>
      <c r="C108" s="114"/>
      <c r="D108" s="114"/>
      <c r="E108" s="114"/>
      <c r="F108" s="116">
        <f t="shared" si="1"/>
        <v>0</v>
      </c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</row>
    <row r="109" spans="1:23" x14ac:dyDescent="0.25">
      <c r="A109" s="34" t="s">
        <v>228</v>
      </c>
      <c r="B109" s="4" t="s">
        <v>229</v>
      </c>
      <c r="C109" s="114">
        <v>891098</v>
      </c>
      <c r="D109" s="114"/>
      <c r="E109" s="114"/>
      <c r="F109" s="116">
        <f t="shared" si="1"/>
        <v>891098</v>
      </c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</row>
    <row r="110" spans="1:23" x14ac:dyDescent="0.25">
      <c r="A110" s="13" t="s">
        <v>230</v>
      </c>
      <c r="B110" s="6" t="s">
        <v>231</v>
      </c>
      <c r="C110" s="114"/>
      <c r="D110" s="114"/>
      <c r="E110" s="114"/>
      <c r="F110" s="116">
        <f t="shared" si="1"/>
        <v>0</v>
      </c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</row>
    <row r="111" spans="1:23" x14ac:dyDescent="0.25">
      <c r="A111" s="34" t="s">
        <v>232</v>
      </c>
      <c r="B111" s="4" t="s">
        <v>233</v>
      </c>
      <c r="C111" s="114"/>
      <c r="D111" s="114"/>
      <c r="E111" s="114"/>
      <c r="F111" s="116">
        <f t="shared" si="1"/>
        <v>0</v>
      </c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</row>
    <row r="112" spans="1:23" x14ac:dyDescent="0.25">
      <c r="A112" s="34" t="s">
        <v>234</v>
      </c>
      <c r="B112" s="4" t="s">
        <v>235</v>
      </c>
      <c r="C112" s="114"/>
      <c r="D112" s="114"/>
      <c r="E112" s="114"/>
      <c r="F112" s="116">
        <f t="shared" si="1"/>
        <v>0</v>
      </c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</row>
    <row r="113" spans="1:23" x14ac:dyDescent="0.25">
      <c r="A113" s="34" t="s">
        <v>236</v>
      </c>
      <c r="B113" s="4" t="s">
        <v>237</v>
      </c>
      <c r="C113" s="114"/>
      <c r="D113" s="114"/>
      <c r="E113" s="114"/>
      <c r="F113" s="116">
        <f t="shared" si="1"/>
        <v>0</v>
      </c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</row>
    <row r="114" spans="1:23" x14ac:dyDescent="0.25">
      <c r="A114" s="35" t="s">
        <v>395</v>
      </c>
      <c r="B114" s="36" t="s">
        <v>238</v>
      </c>
      <c r="C114" s="113">
        <f>SUM(C111:C113)</f>
        <v>0</v>
      </c>
      <c r="D114" s="113">
        <f>SUM(D111:D113)</f>
        <v>0</v>
      </c>
      <c r="E114" s="113">
        <f>SUM(E111:E113)</f>
        <v>0</v>
      </c>
      <c r="F114" s="116">
        <f t="shared" si="1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3" x14ac:dyDescent="0.25">
      <c r="A115" s="34" t="s">
        <v>239</v>
      </c>
      <c r="B115" s="4" t="s">
        <v>240</v>
      </c>
      <c r="C115" s="114"/>
      <c r="D115" s="114"/>
      <c r="E115" s="114"/>
      <c r="F115" s="116">
        <f t="shared" si="1"/>
        <v>0</v>
      </c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</row>
    <row r="116" spans="1:23" x14ac:dyDescent="0.25">
      <c r="A116" s="12" t="s">
        <v>241</v>
      </c>
      <c r="B116" s="4" t="s">
        <v>242</v>
      </c>
      <c r="C116" s="115"/>
      <c r="D116" s="115"/>
      <c r="E116" s="115"/>
      <c r="F116" s="116">
        <f t="shared" si="1"/>
        <v>0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x14ac:dyDescent="0.25">
      <c r="A117" s="34" t="s">
        <v>431</v>
      </c>
      <c r="B117" s="4" t="s">
        <v>243</v>
      </c>
      <c r="C117" s="114"/>
      <c r="D117" s="114"/>
      <c r="E117" s="114"/>
      <c r="F117" s="116">
        <f t="shared" si="1"/>
        <v>0</v>
      </c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</row>
    <row r="118" spans="1:23" x14ac:dyDescent="0.25">
      <c r="A118" s="34" t="s">
        <v>400</v>
      </c>
      <c r="B118" s="4" t="s">
        <v>244</v>
      </c>
      <c r="C118" s="114"/>
      <c r="D118" s="114"/>
      <c r="E118" s="114"/>
      <c r="F118" s="116">
        <f t="shared" si="1"/>
        <v>0</v>
      </c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</row>
    <row r="119" spans="1:23" x14ac:dyDescent="0.25">
      <c r="A119" s="35" t="s">
        <v>401</v>
      </c>
      <c r="B119" s="36" t="s">
        <v>248</v>
      </c>
      <c r="C119" s="113">
        <f>SUM(C115:C118)</f>
        <v>0</v>
      </c>
      <c r="D119" s="113">
        <f>SUM(D115:D118)</f>
        <v>0</v>
      </c>
      <c r="E119" s="113">
        <f>SUM(E115:E118)</f>
        <v>0</v>
      </c>
      <c r="F119" s="116">
        <f t="shared" si="1"/>
        <v>0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:23" x14ac:dyDescent="0.25">
      <c r="A120" s="12" t="s">
        <v>249</v>
      </c>
      <c r="B120" s="4" t="s">
        <v>250</v>
      </c>
      <c r="C120" s="115"/>
      <c r="D120" s="115"/>
      <c r="E120" s="115"/>
      <c r="F120" s="116">
        <f t="shared" si="1"/>
        <v>0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5.75" x14ac:dyDescent="0.25">
      <c r="A121" s="37" t="s">
        <v>435</v>
      </c>
      <c r="B121" s="38" t="s">
        <v>251</v>
      </c>
      <c r="C121" s="113">
        <f>SUM(C102+C107+C110+C114+C119+C120+C109)</f>
        <v>891098</v>
      </c>
      <c r="D121" s="113">
        <f>SUM(D102+D107+D110+D114+D119+D120)</f>
        <v>0</v>
      </c>
      <c r="E121" s="113">
        <f>SUM(E102+E107+E110+E114+E119+E120)</f>
        <v>0</v>
      </c>
      <c r="F121" s="116">
        <f t="shared" si="1"/>
        <v>891098</v>
      </c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1:23" ht="15.75" x14ac:dyDescent="0.25">
      <c r="A122" s="41" t="s">
        <v>472</v>
      </c>
      <c r="B122" s="42"/>
      <c r="C122" s="125">
        <f>SUM(C98+C121)</f>
        <v>63950283</v>
      </c>
      <c r="D122" s="125">
        <f>SUM(D98+D121)</f>
        <v>0</v>
      </c>
      <c r="E122" s="125">
        <f>SUM(E98+E121)</f>
        <v>1007776</v>
      </c>
      <c r="F122" s="124">
        <f t="shared" si="1"/>
        <v>64958059</v>
      </c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07"/>
  <sheetViews>
    <sheetView topLeftCell="A67" workbookViewId="0">
      <selection activeCell="E81" sqref="E81"/>
    </sheetView>
  </sheetViews>
  <sheetFormatPr defaultRowHeight="15" x14ac:dyDescent="0.25"/>
  <cols>
    <col min="1" max="1" width="101.28515625" customWidth="1"/>
    <col min="2" max="2" width="10.7109375" customWidth="1"/>
    <col min="3" max="5" width="16.7109375" customWidth="1"/>
  </cols>
  <sheetData>
    <row r="1" spans="1:6" x14ac:dyDescent="0.25">
      <c r="A1" s="86"/>
      <c r="B1" s="87"/>
      <c r="C1" s="87"/>
      <c r="D1" s="87"/>
    </row>
    <row r="2" spans="1:6" ht="26.25" customHeight="1" x14ac:dyDescent="0.25">
      <c r="A2" s="149" t="s">
        <v>586</v>
      </c>
      <c r="B2" s="150"/>
      <c r="C2" s="150"/>
      <c r="D2" s="150"/>
      <c r="E2" s="150"/>
    </row>
    <row r="3" spans="1:6" ht="30.75" customHeight="1" x14ac:dyDescent="0.25">
      <c r="A3" s="152" t="s">
        <v>563</v>
      </c>
      <c r="B3" s="150"/>
      <c r="C3" s="150"/>
      <c r="D3" s="150"/>
      <c r="E3" s="150"/>
    </row>
    <row r="5" spans="1:6" x14ac:dyDescent="0.25">
      <c r="A5" s="3" t="s">
        <v>17</v>
      </c>
      <c r="D5" s="107" t="s">
        <v>552</v>
      </c>
    </row>
    <row r="6" spans="1:6" ht="60" x14ac:dyDescent="0.3">
      <c r="A6" s="1" t="s">
        <v>72</v>
      </c>
      <c r="B6" s="2" t="s">
        <v>73</v>
      </c>
      <c r="C6" s="111" t="s">
        <v>610</v>
      </c>
      <c r="D6" s="111" t="s">
        <v>588</v>
      </c>
      <c r="E6" s="111" t="s">
        <v>587</v>
      </c>
    </row>
    <row r="7" spans="1:6" x14ac:dyDescent="0.25">
      <c r="A7" s="28" t="s">
        <v>375</v>
      </c>
      <c r="B7" s="27" t="s">
        <v>99</v>
      </c>
      <c r="C7" s="117">
        <v>7207885</v>
      </c>
      <c r="D7" s="117">
        <v>7964272</v>
      </c>
      <c r="E7" s="117">
        <v>8787250</v>
      </c>
      <c r="F7" s="110"/>
    </row>
    <row r="8" spans="1:6" x14ac:dyDescent="0.25">
      <c r="A8" s="4" t="s">
        <v>376</v>
      </c>
      <c r="B8" s="27" t="s">
        <v>106</v>
      </c>
      <c r="C8" s="117">
        <v>2212388</v>
      </c>
      <c r="D8" s="117">
        <v>3847480</v>
      </c>
      <c r="E8" s="117">
        <v>4052480</v>
      </c>
      <c r="F8" s="110"/>
    </row>
    <row r="9" spans="1:6" x14ac:dyDescent="0.25">
      <c r="A9" s="49" t="s">
        <v>432</v>
      </c>
      <c r="B9" s="50" t="s">
        <v>107</v>
      </c>
      <c r="C9" s="118">
        <f>SUM(C7:C8)</f>
        <v>9420273</v>
      </c>
      <c r="D9" s="118">
        <f>SUM(D7:D8)</f>
        <v>11811752</v>
      </c>
      <c r="E9" s="118">
        <f>SUM(E7:E8)</f>
        <v>12839730</v>
      </c>
      <c r="F9" s="110"/>
    </row>
    <row r="10" spans="1:6" x14ac:dyDescent="0.25">
      <c r="A10" s="36" t="s">
        <v>403</v>
      </c>
      <c r="B10" s="50" t="s">
        <v>108</v>
      </c>
      <c r="C10" s="118">
        <v>1687316</v>
      </c>
      <c r="D10" s="118">
        <v>1867573</v>
      </c>
      <c r="E10" s="118">
        <v>1942981</v>
      </c>
      <c r="F10" s="110"/>
    </row>
    <row r="11" spans="1:6" x14ac:dyDescent="0.25">
      <c r="A11" s="4" t="s">
        <v>377</v>
      </c>
      <c r="B11" s="27" t="s">
        <v>115</v>
      </c>
      <c r="C11" s="117">
        <v>1311649</v>
      </c>
      <c r="D11" s="117">
        <v>2644437</v>
      </c>
      <c r="E11" s="117">
        <v>3645833</v>
      </c>
      <c r="F11" s="110"/>
    </row>
    <row r="12" spans="1:6" x14ac:dyDescent="0.25">
      <c r="A12" s="4" t="s">
        <v>433</v>
      </c>
      <c r="B12" s="27" t="s">
        <v>120</v>
      </c>
      <c r="C12" s="117">
        <v>193549</v>
      </c>
      <c r="D12" s="117">
        <v>160900</v>
      </c>
      <c r="E12" s="117">
        <v>188000</v>
      </c>
      <c r="F12" s="110"/>
    </row>
    <row r="13" spans="1:6" x14ac:dyDescent="0.25">
      <c r="A13" s="4" t="s">
        <v>378</v>
      </c>
      <c r="B13" s="27" t="s">
        <v>132</v>
      </c>
      <c r="C13" s="117">
        <v>3541154</v>
      </c>
      <c r="D13" s="117">
        <v>3815485</v>
      </c>
      <c r="E13" s="117">
        <v>4423943</v>
      </c>
      <c r="F13" s="110"/>
    </row>
    <row r="14" spans="1:6" x14ac:dyDescent="0.25">
      <c r="A14" s="4" t="s">
        <v>379</v>
      </c>
      <c r="B14" s="27" t="s">
        <v>137</v>
      </c>
      <c r="C14" s="117">
        <v>330181</v>
      </c>
      <c r="D14" s="117">
        <v>492875</v>
      </c>
      <c r="E14" s="117">
        <v>537600</v>
      </c>
      <c r="F14" s="110"/>
    </row>
    <row r="15" spans="1:6" x14ac:dyDescent="0.25">
      <c r="A15" s="4" t="s">
        <v>380</v>
      </c>
      <c r="B15" s="27" t="s">
        <v>146</v>
      </c>
      <c r="C15" s="117">
        <v>1270542</v>
      </c>
      <c r="D15" s="117">
        <v>1607800</v>
      </c>
      <c r="E15" s="117">
        <v>2375570</v>
      </c>
      <c r="F15" s="110"/>
    </row>
    <row r="16" spans="1:6" x14ac:dyDescent="0.25">
      <c r="A16" s="36" t="s">
        <v>381</v>
      </c>
      <c r="B16" s="50" t="s">
        <v>147</v>
      </c>
      <c r="C16" s="118">
        <f>SUM(C11:C15)</f>
        <v>6647075</v>
      </c>
      <c r="D16" s="118">
        <f>SUM(D11:D15)</f>
        <v>8721497</v>
      </c>
      <c r="E16" s="118">
        <f>SUM(E11:E15)</f>
        <v>11170946</v>
      </c>
      <c r="F16" s="110"/>
    </row>
    <row r="17" spans="1:6" x14ac:dyDescent="0.25">
      <c r="A17" s="12" t="s">
        <v>148</v>
      </c>
      <c r="B17" s="27" t="s">
        <v>149</v>
      </c>
      <c r="C17" s="117"/>
      <c r="D17" s="117"/>
      <c r="E17" s="117"/>
      <c r="F17" s="110"/>
    </row>
    <row r="18" spans="1:6" x14ac:dyDescent="0.25">
      <c r="A18" s="12" t="s">
        <v>382</v>
      </c>
      <c r="B18" s="27" t="s">
        <v>150</v>
      </c>
      <c r="C18" s="117">
        <v>6000</v>
      </c>
      <c r="D18" s="117">
        <v>6000</v>
      </c>
      <c r="E18" s="117"/>
      <c r="F18" s="110"/>
    </row>
    <row r="19" spans="1:6" x14ac:dyDescent="0.25">
      <c r="A19" s="15" t="s">
        <v>409</v>
      </c>
      <c r="B19" s="27" t="s">
        <v>151</v>
      </c>
      <c r="C19" s="117"/>
      <c r="D19" s="117"/>
      <c r="E19" s="117"/>
      <c r="F19" s="110"/>
    </row>
    <row r="20" spans="1:6" x14ac:dyDescent="0.25">
      <c r="A20" s="15" t="s">
        <v>410</v>
      </c>
      <c r="B20" s="27" t="s">
        <v>152</v>
      </c>
      <c r="C20" s="117"/>
      <c r="D20" s="117"/>
      <c r="E20" s="117"/>
      <c r="F20" s="110"/>
    </row>
    <row r="21" spans="1:6" x14ac:dyDescent="0.25">
      <c r="A21" s="15" t="s">
        <v>411</v>
      </c>
      <c r="B21" s="27" t="s">
        <v>153</v>
      </c>
      <c r="C21" s="117"/>
      <c r="D21" s="117"/>
      <c r="E21" s="117"/>
      <c r="F21" s="110"/>
    </row>
    <row r="22" spans="1:6" x14ac:dyDescent="0.25">
      <c r="A22" s="12" t="s">
        <v>412</v>
      </c>
      <c r="B22" s="27" t="s">
        <v>154</v>
      </c>
      <c r="C22" s="117"/>
      <c r="D22" s="117"/>
      <c r="E22" s="117"/>
      <c r="F22" s="110"/>
    </row>
    <row r="23" spans="1:6" x14ac:dyDescent="0.25">
      <c r="A23" s="12" t="s">
        <v>413</v>
      </c>
      <c r="B23" s="27" t="s">
        <v>155</v>
      </c>
      <c r="C23" s="117"/>
      <c r="D23" s="117"/>
      <c r="E23" s="117"/>
      <c r="F23" s="110"/>
    </row>
    <row r="24" spans="1:6" x14ac:dyDescent="0.25">
      <c r="A24" s="12" t="s">
        <v>414</v>
      </c>
      <c r="B24" s="27" t="s">
        <v>156</v>
      </c>
      <c r="C24" s="117">
        <v>1229488</v>
      </c>
      <c r="D24" s="117">
        <v>1573794</v>
      </c>
      <c r="E24" s="117">
        <v>2598833</v>
      </c>
      <c r="F24" s="110"/>
    </row>
    <row r="25" spans="1:6" x14ac:dyDescent="0.25">
      <c r="A25" s="47" t="s">
        <v>383</v>
      </c>
      <c r="B25" s="50" t="s">
        <v>157</v>
      </c>
      <c r="C25" s="118">
        <f>SUM(C17:C24)</f>
        <v>1235488</v>
      </c>
      <c r="D25" s="118">
        <f>SUM(D17:D24)</f>
        <v>1579794</v>
      </c>
      <c r="E25" s="118">
        <f>SUM(E17:E24)</f>
        <v>2598833</v>
      </c>
      <c r="F25" s="110"/>
    </row>
    <row r="26" spans="1:6" x14ac:dyDescent="0.25">
      <c r="A26" s="11" t="s">
        <v>415</v>
      </c>
      <c r="B26" s="27" t="s">
        <v>158</v>
      </c>
      <c r="C26" s="117"/>
      <c r="D26" s="117"/>
      <c r="E26" s="117"/>
      <c r="F26" s="110"/>
    </row>
    <row r="27" spans="1:6" x14ac:dyDescent="0.25">
      <c r="A27" s="11" t="s">
        <v>159</v>
      </c>
      <c r="B27" s="27" t="s">
        <v>160</v>
      </c>
      <c r="C27" s="117">
        <v>1135484</v>
      </c>
      <c r="D27" s="117">
        <v>587440</v>
      </c>
      <c r="E27" s="117">
        <v>1008930</v>
      </c>
      <c r="F27" s="110"/>
    </row>
    <row r="28" spans="1:6" x14ac:dyDescent="0.25">
      <c r="A28" s="11" t="s">
        <v>161</v>
      </c>
      <c r="B28" s="27" t="s">
        <v>162</v>
      </c>
      <c r="C28" s="117"/>
      <c r="D28" s="117"/>
      <c r="E28" s="117"/>
      <c r="F28" s="110"/>
    </row>
    <row r="29" spans="1:6" x14ac:dyDescent="0.25">
      <c r="A29" s="11" t="s">
        <v>384</v>
      </c>
      <c r="B29" s="27" t="s">
        <v>163</v>
      </c>
      <c r="C29" s="117"/>
      <c r="D29" s="117"/>
      <c r="E29" s="117"/>
      <c r="F29" s="110"/>
    </row>
    <row r="30" spans="1:6" x14ac:dyDescent="0.25">
      <c r="A30" s="11" t="s">
        <v>416</v>
      </c>
      <c r="B30" s="27" t="s">
        <v>164</v>
      </c>
      <c r="C30" s="117"/>
      <c r="D30" s="117"/>
      <c r="E30" s="117"/>
      <c r="F30" s="110"/>
    </row>
    <row r="31" spans="1:6" x14ac:dyDescent="0.25">
      <c r="A31" s="11" t="s">
        <v>385</v>
      </c>
      <c r="B31" s="27" t="s">
        <v>165</v>
      </c>
      <c r="C31" s="117">
        <v>610152</v>
      </c>
      <c r="D31" s="117">
        <v>1010056</v>
      </c>
      <c r="E31" s="117">
        <v>1137579</v>
      </c>
      <c r="F31" s="110"/>
    </row>
    <row r="32" spans="1:6" x14ac:dyDescent="0.25">
      <c r="A32" s="11" t="s">
        <v>417</v>
      </c>
      <c r="B32" s="27" t="s">
        <v>166</v>
      </c>
      <c r="C32" s="117"/>
      <c r="D32" s="117"/>
      <c r="E32" s="117"/>
      <c r="F32" s="110"/>
    </row>
    <row r="33" spans="1:6" x14ac:dyDescent="0.25">
      <c r="A33" s="11" t="s">
        <v>418</v>
      </c>
      <c r="B33" s="27" t="s">
        <v>167</v>
      </c>
      <c r="C33" s="117"/>
      <c r="D33" s="117"/>
      <c r="E33" s="117"/>
      <c r="F33" s="110"/>
    </row>
    <row r="34" spans="1:6" x14ac:dyDescent="0.25">
      <c r="A34" s="11" t="s">
        <v>168</v>
      </c>
      <c r="B34" s="27" t="s">
        <v>169</v>
      </c>
      <c r="C34" s="117"/>
      <c r="D34" s="117"/>
      <c r="E34" s="117"/>
      <c r="F34" s="110"/>
    </row>
    <row r="35" spans="1:6" x14ac:dyDescent="0.25">
      <c r="A35" s="18" t="s">
        <v>170</v>
      </c>
      <c r="B35" s="27" t="s">
        <v>171</v>
      </c>
      <c r="C35" s="117"/>
      <c r="D35" s="117"/>
      <c r="E35" s="117"/>
      <c r="F35" s="110"/>
    </row>
    <row r="36" spans="1:6" x14ac:dyDescent="0.25">
      <c r="A36" s="11" t="s">
        <v>585</v>
      </c>
      <c r="B36" s="27" t="s">
        <v>172</v>
      </c>
      <c r="C36" s="117"/>
      <c r="D36" s="117"/>
      <c r="E36" s="117"/>
      <c r="F36" s="110"/>
    </row>
    <row r="37" spans="1:6" x14ac:dyDescent="0.25">
      <c r="A37" s="11" t="s">
        <v>419</v>
      </c>
      <c r="B37" s="27" t="s">
        <v>173</v>
      </c>
      <c r="C37" s="117">
        <v>2788100</v>
      </c>
      <c r="D37" s="117">
        <v>2265100</v>
      </c>
      <c r="E37" s="117">
        <v>370000</v>
      </c>
      <c r="F37" s="110"/>
    </row>
    <row r="38" spans="1:6" x14ac:dyDescent="0.25">
      <c r="A38" s="18" t="s">
        <v>562</v>
      </c>
      <c r="B38" s="27" t="s">
        <v>584</v>
      </c>
      <c r="C38" s="117"/>
      <c r="D38" s="117"/>
      <c r="E38" s="117">
        <v>16362017</v>
      </c>
      <c r="F38" s="110"/>
    </row>
    <row r="39" spans="1:6" x14ac:dyDescent="0.25">
      <c r="A39" s="47" t="s">
        <v>386</v>
      </c>
      <c r="B39" s="50" t="s">
        <v>174</v>
      </c>
      <c r="C39" s="118">
        <f>SUM(C26:C38)</f>
        <v>4533736</v>
      </c>
      <c r="D39" s="118">
        <f>SUM(D26:D38)</f>
        <v>3862596</v>
      </c>
      <c r="E39" s="118">
        <f>SUM(E26:E38)</f>
        <v>18878526</v>
      </c>
      <c r="F39" s="110"/>
    </row>
    <row r="40" spans="1:6" ht="15.75" x14ac:dyDescent="0.25">
      <c r="A40" s="58" t="s">
        <v>528</v>
      </c>
      <c r="B40" s="98"/>
      <c r="C40" s="118">
        <f>SUM(C9+C10+C16+C25+C39)</f>
        <v>23523888</v>
      </c>
      <c r="D40" s="118">
        <f>SUM(D9+D10+D16+D25+D39)</f>
        <v>27843212</v>
      </c>
      <c r="E40" s="118">
        <f>SUM(E9+E10+E16+E25+E39)</f>
        <v>47431016</v>
      </c>
      <c r="F40" s="110"/>
    </row>
    <row r="41" spans="1:6" x14ac:dyDescent="0.25">
      <c r="A41" s="31" t="s">
        <v>175</v>
      </c>
      <c r="B41" s="27" t="s">
        <v>176</v>
      </c>
      <c r="C41" s="117"/>
      <c r="D41" s="117">
        <v>1000000</v>
      </c>
      <c r="E41" s="117"/>
      <c r="F41" s="110"/>
    </row>
    <row r="42" spans="1:6" x14ac:dyDescent="0.25">
      <c r="A42" s="31" t="s">
        <v>420</v>
      </c>
      <c r="B42" s="27" t="s">
        <v>177</v>
      </c>
      <c r="C42" s="117"/>
      <c r="D42" s="117"/>
      <c r="E42" s="117">
        <v>4359130</v>
      </c>
      <c r="F42" s="110"/>
    </row>
    <row r="43" spans="1:6" x14ac:dyDescent="0.25">
      <c r="A43" s="31" t="s">
        <v>178</v>
      </c>
      <c r="B43" s="27" t="s">
        <v>179</v>
      </c>
      <c r="C43" s="117">
        <v>125000</v>
      </c>
      <c r="D43" s="117">
        <v>245669</v>
      </c>
      <c r="E43" s="117"/>
      <c r="F43" s="110"/>
    </row>
    <row r="44" spans="1:6" x14ac:dyDescent="0.25">
      <c r="A44" s="31" t="s">
        <v>180</v>
      </c>
      <c r="B44" s="27" t="s">
        <v>181</v>
      </c>
      <c r="C44" s="117">
        <v>1533673</v>
      </c>
      <c r="D44" s="117"/>
      <c r="E44" s="117">
        <v>7874016</v>
      </c>
      <c r="F44" s="110"/>
    </row>
    <row r="45" spans="1:6" x14ac:dyDescent="0.25">
      <c r="A45" s="5" t="s">
        <v>182</v>
      </c>
      <c r="B45" s="27" t="s">
        <v>183</v>
      </c>
      <c r="C45" s="117"/>
      <c r="D45" s="117"/>
      <c r="E45" s="117"/>
      <c r="F45" s="110"/>
    </row>
    <row r="46" spans="1:6" x14ac:dyDescent="0.25">
      <c r="A46" s="5" t="s">
        <v>184</v>
      </c>
      <c r="B46" s="27" t="s">
        <v>185</v>
      </c>
      <c r="C46" s="117"/>
      <c r="D46" s="117"/>
      <c r="E46" s="117"/>
      <c r="F46" s="110"/>
    </row>
    <row r="47" spans="1:6" x14ac:dyDescent="0.25">
      <c r="A47" s="5" t="s">
        <v>186</v>
      </c>
      <c r="B47" s="27" t="s">
        <v>187</v>
      </c>
      <c r="C47" s="117">
        <v>447843</v>
      </c>
      <c r="D47" s="117">
        <v>66331</v>
      </c>
      <c r="E47" s="117">
        <v>3302950</v>
      </c>
      <c r="F47" s="110"/>
    </row>
    <row r="48" spans="1:6" x14ac:dyDescent="0.25">
      <c r="A48" s="48" t="s">
        <v>388</v>
      </c>
      <c r="B48" s="50" t="s">
        <v>188</v>
      </c>
      <c r="C48" s="118">
        <f>SUM(C41:C47)</f>
        <v>2106516</v>
      </c>
      <c r="D48" s="118">
        <f>SUM(D41:D47)</f>
        <v>1312000</v>
      </c>
      <c r="E48" s="118">
        <f>SUM(E41:E47)</f>
        <v>15536096</v>
      </c>
      <c r="F48" s="110"/>
    </row>
    <row r="49" spans="1:6" x14ac:dyDescent="0.25">
      <c r="A49" s="12" t="s">
        <v>189</v>
      </c>
      <c r="B49" s="27" t="s">
        <v>190</v>
      </c>
      <c r="C49" s="117">
        <v>1810454</v>
      </c>
      <c r="D49" s="117">
        <v>2500730</v>
      </c>
      <c r="E49" s="117">
        <v>866023</v>
      </c>
      <c r="F49" s="110"/>
    </row>
    <row r="50" spans="1:6" x14ac:dyDescent="0.25">
      <c r="A50" s="12" t="s">
        <v>191</v>
      </c>
      <c r="B50" s="27" t="s">
        <v>192</v>
      </c>
      <c r="C50" s="117"/>
      <c r="D50" s="117"/>
      <c r="E50" s="117"/>
      <c r="F50" s="110"/>
    </row>
    <row r="51" spans="1:6" x14ac:dyDescent="0.25">
      <c r="A51" s="12" t="s">
        <v>193</v>
      </c>
      <c r="B51" s="27" t="s">
        <v>194</v>
      </c>
      <c r="C51" s="117"/>
      <c r="D51" s="117"/>
      <c r="E51" s="117"/>
      <c r="F51" s="110"/>
    </row>
    <row r="52" spans="1:6" x14ac:dyDescent="0.25">
      <c r="A52" s="12" t="s">
        <v>195</v>
      </c>
      <c r="B52" s="27" t="s">
        <v>196</v>
      </c>
      <c r="C52" s="117">
        <v>387877</v>
      </c>
      <c r="D52" s="117">
        <v>431352</v>
      </c>
      <c r="E52" s="117">
        <v>233826</v>
      </c>
      <c r="F52" s="110"/>
    </row>
    <row r="53" spans="1:6" x14ac:dyDescent="0.25">
      <c r="A53" s="47" t="s">
        <v>389</v>
      </c>
      <c r="B53" s="50" t="s">
        <v>197</v>
      </c>
      <c r="C53" s="118">
        <f>SUM(C49:C52)</f>
        <v>2198331</v>
      </c>
      <c r="D53" s="118">
        <f>SUM(D49:D52)</f>
        <v>2932082</v>
      </c>
      <c r="E53" s="118">
        <f>SUM(E49:E52)</f>
        <v>1099849</v>
      </c>
      <c r="F53" s="110"/>
    </row>
    <row r="54" spans="1:6" x14ac:dyDescent="0.25">
      <c r="A54" s="12" t="s">
        <v>198</v>
      </c>
      <c r="B54" s="27" t="s">
        <v>199</v>
      </c>
      <c r="C54" s="117"/>
      <c r="D54" s="117"/>
      <c r="E54" s="117"/>
      <c r="F54" s="110"/>
    </row>
    <row r="55" spans="1:6" x14ac:dyDescent="0.25">
      <c r="A55" s="12" t="s">
        <v>421</v>
      </c>
      <c r="B55" s="27" t="s">
        <v>200</v>
      </c>
      <c r="C55" s="117"/>
      <c r="D55" s="117"/>
      <c r="E55" s="117"/>
      <c r="F55" s="110"/>
    </row>
    <row r="56" spans="1:6" x14ac:dyDescent="0.25">
      <c r="A56" s="12" t="s">
        <v>422</v>
      </c>
      <c r="B56" s="27" t="s">
        <v>201</v>
      </c>
      <c r="C56" s="117"/>
      <c r="D56" s="117"/>
      <c r="E56" s="117"/>
      <c r="F56" s="110"/>
    </row>
    <row r="57" spans="1:6" x14ac:dyDescent="0.25">
      <c r="A57" s="12" t="s">
        <v>423</v>
      </c>
      <c r="B57" s="27" t="s">
        <v>202</v>
      </c>
      <c r="C57" s="117"/>
      <c r="D57" s="117"/>
      <c r="E57" s="117"/>
      <c r="F57" s="110"/>
    </row>
    <row r="58" spans="1:6" x14ac:dyDescent="0.25">
      <c r="A58" s="12" t="s">
        <v>424</v>
      </c>
      <c r="B58" s="27" t="s">
        <v>203</v>
      </c>
      <c r="C58" s="117"/>
      <c r="D58" s="117"/>
      <c r="E58" s="117"/>
      <c r="F58" s="110"/>
    </row>
    <row r="59" spans="1:6" x14ac:dyDescent="0.25">
      <c r="A59" s="12" t="s">
        <v>425</v>
      </c>
      <c r="B59" s="27" t="s">
        <v>204</v>
      </c>
      <c r="C59" s="117"/>
      <c r="D59" s="117"/>
      <c r="E59" s="117"/>
      <c r="F59" s="110"/>
    </row>
    <row r="60" spans="1:6" x14ac:dyDescent="0.25">
      <c r="A60" s="12" t="s">
        <v>205</v>
      </c>
      <c r="B60" s="27" t="s">
        <v>206</v>
      </c>
      <c r="C60" s="117"/>
      <c r="D60" s="117"/>
      <c r="E60" s="117"/>
      <c r="F60" s="110"/>
    </row>
    <row r="61" spans="1:6" x14ac:dyDescent="0.25">
      <c r="A61" s="12" t="s">
        <v>426</v>
      </c>
      <c r="B61" s="27" t="s">
        <v>207</v>
      </c>
      <c r="C61" s="117"/>
      <c r="D61" s="117"/>
      <c r="E61" s="117"/>
      <c r="F61" s="110"/>
    </row>
    <row r="62" spans="1:6" x14ac:dyDescent="0.25">
      <c r="A62" s="47" t="s">
        <v>390</v>
      </c>
      <c r="B62" s="50" t="s">
        <v>208</v>
      </c>
      <c r="C62" s="118">
        <f>SUM(C54:C61)</f>
        <v>0</v>
      </c>
      <c r="D62" s="118">
        <f>SUM(D54:D61)</f>
        <v>0</v>
      </c>
      <c r="E62" s="118">
        <f>SUM(E54:E61)</f>
        <v>0</v>
      </c>
      <c r="F62" s="110"/>
    </row>
    <row r="63" spans="1:6" ht="15.75" x14ac:dyDescent="0.25">
      <c r="A63" s="58" t="s">
        <v>527</v>
      </c>
      <c r="B63" s="98"/>
      <c r="C63" s="118">
        <f>SUM(C48+C53+C62)</f>
        <v>4304847</v>
      </c>
      <c r="D63" s="118">
        <f>SUM(D48+D53+D62)</f>
        <v>4244082</v>
      </c>
      <c r="E63" s="118">
        <f>SUM(E48+E53+E62)</f>
        <v>16635945</v>
      </c>
      <c r="F63" s="110"/>
    </row>
    <row r="64" spans="1:6" ht="15.75" x14ac:dyDescent="0.25">
      <c r="A64" s="32" t="s">
        <v>434</v>
      </c>
      <c r="B64" s="33" t="s">
        <v>209</v>
      </c>
      <c r="C64" s="118">
        <f>SUM(C40+C63)</f>
        <v>27828735</v>
      </c>
      <c r="D64" s="118">
        <f>SUM(D40+D63)</f>
        <v>32087294</v>
      </c>
      <c r="E64" s="118">
        <f>SUM(E40+E63)</f>
        <v>64066961</v>
      </c>
      <c r="F64" s="110"/>
    </row>
    <row r="65" spans="1:6" x14ac:dyDescent="0.25">
      <c r="A65" s="14" t="s">
        <v>391</v>
      </c>
      <c r="B65" s="6" t="s">
        <v>217</v>
      </c>
      <c r="C65" s="119"/>
      <c r="D65" s="119"/>
      <c r="E65" s="119"/>
      <c r="F65" s="110"/>
    </row>
    <row r="66" spans="1:6" x14ac:dyDescent="0.25">
      <c r="A66" s="13" t="s">
        <v>394</v>
      </c>
      <c r="B66" s="6" t="s">
        <v>225</v>
      </c>
      <c r="C66" s="120"/>
      <c r="D66" s="120"/>
      <c r="E66" s="120"/>
      <c r="F66" s="110"/>
    </row>
    <row r="67" spans="1:6" x14ac:dyDescent="0.25">
      <c r="A67" s="34" t="s">
        <v>226</v>
      </c>
      <c r="B67" s="4" t="s">
        <v>227</v>
      </c>
      <c r="C67" s="121"/>
      <c r="D67" s="121"/>
      <c r="E67" s="121"/>
      <c r="F67" s="110"/>
    </row>
    <row r="68" spans="1:6" x14ac:dyDescent="0.25">
      <c r="A68" s="34" t="s">
        <v>228</v>
      </c>
      <c r="B68" s="4" t="s">
        <v>229</v>
      </c>
      <c r="C68" s="121">
        <v>710692</v>
      </c>
      <c r="D68" s="121">
        <v>835304</v>
      </c>
      <c r="E68" s="121">
        <v>891098</v>
      </c>
      <c r="F68" s="110"/>
    </row>
    <row r="69" spans="1:6" x14ac:dyDescent="0.25">
      <c r="A69" s="13" t="s">
        <v>230</v>
      </c>
      <c r="B69" s="6" t="s">
        <v>231</v>
      </c>
      <c r="C69" s="121"/>
      <c r="D69" s="121"/>
      <c r="E69" s="121"/>
      <c r="F69" s="110"/>
    </row>
    <row r="70" spans="1:6" x14ac:dyDescent="0.25">
      <c r="A70" s="34" t="s">
        <v>232</v>
      </c>
      <c r="B70" s="4" t="s">
        <v>233</v>
      </c>
      <c r="C70" s="121"/>
      <c r="D70" s="121"/>
      <c r="E70" s="121"/>
      <c r="F70" s="110"/>
    </row>
    <row r="71" spans="1:6" x14ac:dyDescent="0.25">
      <c r="A71" s="34" t="s">
        <v>234</v>
      </c>
      <c r="B71" s="4" t="s">
        <v>235</v>
      </c>
      <c r="C71" s="121"/>
      <c r="D71" s="121"/>
      <c r="E71" s="121"/>
      <c r="F71" s="110"/>
    </row>
    <row r="72" spans="1:6" x14ac:dyDescent="0.25">
      <c r="A72" s="34" t="s">
        <v>236</v>
      </c>
      <c r="B72" s="4" t="s">
        <v>237</v>
      </c>
      <c r="C72" s="121"/>
      <c r="D72" s="121"/>
      <c r="E72" s="121"/>
      <c r="F72" s="110"/>
    </row>
    <row r="73" spans="1:6" x14ac:dyDescent="0.25">
      <c r="A73" s="35" t="s">
        <v>395</v>
      </c>
      <c r="B73" s="36" t="s">
        <v>238</v>
      </c>
      <c r="C73" s="120"/>
      <c r="D73" s="120"/>
      <c r="E73" s="120"/>
      <c r="F73" s="110"/>
    </row>
    <row r="74" spans="1:6" x14ac:dyDescent="0.25">
      <c r="A74" s="34" t="s">
        <v>239</v>
      </c>
      <c r="B74" s="4" t="s">
        <v>240</v>
      </c>
      <c r="C74" s="121"/>
      <c r="D74" s="121"/>
      <c r="E74" s="121"/>
      <c r="F74" s="110"/>
    </row>
    <row r="75" spans="1:6" x14ac:dyDescent="0.25">
      <c r="A75" s="12" t="s">
        <v>241</v>
      </c>
      <c r="B75" s="4" t="s">
        <v>242</v>
      </c>
      <c r="C75" s="122"/>
      <c r="D75" s="122"/>
      <c r="E75" s="122"/>
      <c r="F75" s="110"/>
    </row>
    <row r="76" spans="1:6" x14ac:dyDescent="0.25">
      <c r="A76" s="34" t="s">
        <v>431</v>
      </c>
      <c r="B76" s="4" t="s">
        <v>243</v>
      </c>
      <c r="C76" s="121"/>
      <c r="D76" s="121"/>
      <c r="E76" s="121"/>
      <c r="F76" s="110"/>
    </row>
    <row r="77" spans="1:6" x14ac:dyDescent="0.25">
      <c r="A77" s="34" t="s">
        <v>400</v>
      </c>
      <c r="B77" s="4" t="s">
        <v>244</v>
      </c>
      <c r="C77" s="121"/>
      <c r="D77" s="121"/>
      <c r="E77" s="121"/>
      <c r="F77" s="110"/>
    </row>
    <row r="78" spans="1:6" x14ac:dyDescent="0.25">
      <c r="A78" s="35" t="s">
        <v>401</v>
      </c>
      <c r="B78" s="36" t="s">
        <v>248</v>
      </c>
      <c r="C78" s="120"/>
      <c r="D78" s="120"/>
      <c r="E78" s="120"/>
      <c r="F78" s="110"/>
    </row>
    <row r="79" spans="1:6" x14ac:dyDescent="0.25">
      <c r="A79" s="12" t="s">
        <v>249</v>
      </c>
      <c r="B79" s="4" t="s">
        <v>250</v>
      </c>
      <c r="C79" s="122"/>
      <c r="D79" s="122"/>
      <c r="E79" s="122"/>
      <c r="F79" s="110"/>
    </row>
    <row r="80" spans="1:6" ht="15.75" x14ac:dyDescent="0.25">
      <c r="A80" s="37" t="s">
        <v>435</v>
      </c>
      <c r="B80" s="38" t="s">
        <v>251</v>
      </c>
      <c r="C80" s="120">
        <f>SUM(C65:C79)</f>
        <v>710692</v>
      </c>
      <c r="D80" s="120">
        <f>SUM(D65:D79)</f>
        <v>835304</v>
      </c>
      <c r="E80" s="120">
        <f>SUM(E65:E79)</f>
        <v>891098</v>
      </c>
      <c r="F80" s="110"/>
    </row>
    <row r="81" spans="1:6" ht="15.75" x14ac:dyDescent="0.25">
      <c r="A81" s="41" t="s">
        <v>472</v>
      </c>
      <c r="B81" s="42"/>
      <c r="C81" s="118">
        <f>SUM(C64+C80)</f>
        <v>28539427</v>
      </c>
      <c r="D81" s="118">
        <f>SUM(D64+D80)</f>
        <v>32922598</v>
      </c>
      <c r="E81" s="118">
        <f>SUM(E64+E80)</f>
        <v>64958059</v>
      </c>
      <c r="F81" s="110"/>
    </row>
    <row r="82" spans="1:6" ht="66.75" customHeight="1" x14ac:dyDescent="0.25">
      <c r="A82" s="1" t="s">
        <v>72</v>
      </c>
      <c r="B82" s="2" t="s">
        <v>52</v>
      </c>
      <c r="C82" s="123" t="s">
        <v>611</v>
      </c>
      <c r="D82" s="123" t="s">
        <v>612</v>
      </c>
      <c r="E82" s="123" t="s">
        <v>589</v>
      </c>
      <c r="F82" s="110"/>
    </row>
    <row r="83" spans="1:6" x14ac:dyDescent="0.25">
      <c r="A83" s="4" t="s">
        <v>474</v>
      </c>
      <c r="B83" s="5" t="s">
        <v>264</v>
      </c>
      <c r="C83" s="116">
        <v>22666570</v>
      </c>
      <c r="D83" s="116">
        <v>24142800</v>
      </c>
      <c r="E83" s="116">
        <v>22277456</v>
      </c>
      <c r="F83" s="110"/>
    </row>
    <row r="84" spans="1:6" x14ac:dyDescent="0.25">
      <c r="A84" s="4" t="s">
        <v>265</v>
      </c>
      <c r="B84" s="5" t="s">
        <v>266</v>
      </c>
      <c r="C84" s="116"/>
      <c r="D84" s="116"/>
      <c r="E84" s="116"/>
      <c r="F84" s="110"/>
    </row>
    <row r="85" spans="1:6" x14ac:dyDescent="0.25">
      <c r="A85" s="4" t="s">
        <v>267</v>
      </c>
      <c r="B85" s="5" t="s">
        <v>268</v>
      </c>
      <c r="C85" s="116"/>
      <c r="D85" s="116"/>
      <c r="E85" s="116"/>
      <c r="F85" s="110"/>
    </row>
    <row r="86" spans="1:6" x14ac:dyDescent="0.25">
      <c r="A86" s="4" t="s">
        <v>436</v>
      </c>
      <c r="B86" s="5" t="s">
        <v>269</v>
      </c>
      <c r="C86" s="116"/>
      <c r="D86" s="116"/>
      <c r="E86" s="116"/>
      <c r="F86" s="110"/>
    </row>
    <row r="87" spans="1:6" x14ac:dyDescent="0.25">
      <c r="A87" s="4" t="s">
        <v>437</v>
      </c>
      <c r="B87" s="5" t="s">
        <v>270</v>
      </c>
      <c r="C87" s="116"/>
      <c r="D87" s="116"/>
      <c r="E87" s="116"/>
      <c r="F87" s="110"/>
    </row>
    <row r="88" spans="1:6" x14ac:dyDescent="0.25">
      <c r="A88" s="4" t="s">
        <v>438</v>
      </c>
      <c r="B88" s="5" t="s">
        <v>271</v>
      </c>
      <c r="C88" s="116">
        <v>6734882</v>
      </c>
      <c r="D88" s="116">
        <v>6655599</v>
      </c>
      <c r="E88" s="116">
        <v>7986700</v>
      </c>
      <c r="F88" s="110"/>
    </row>
    <row r="89" spans="1:6" x14ac:dyDescent="0.25">
      <c r="A89" s="36" t="s">
        <v>475</v>
      </c>
      <c r="B89" s="48" t="s">
        <v>272</v>
      </c>
      <c r="C89" s="124">
        <f>SUM(C83:C88)</f>
        <v>29401452</v>
      </c>
      <c r="D89" s="124">
        <f>SUM(D83:D88)</f>
        <v>30798399</v>
      </c>
      <c r="E89" s="124">
        <f>SUM(E83:E88)</f>
        <v>30264156</v>
      </c>
      <c r="F89" s="110"/>
    </row>
    <row r="90" spans="1:6" x14ac:dyDescent="0.25">
      <c r="A90" s="4" t="s">
        <v>477</v>
      </c>
      <c r="B90" s="5" t="s">
        <v>283</v>
      </c>
      <c r="C90" s="116"/>
      <c r="D90" s="116"/>
      <c r="E90" s="116"/>
      <c r="F90" s="110"/>
    </row>
    <row r="91" spans="1:6" x14ac:dyDescent="0.25">
      <c r="A91" s="4" t="s">
        <v>444</v>
      </c>
      <c r="B91" s="5" t="s">
        <v>284</v>
      </c>
      <c r="C91" s="116"/>
      <c r="D91" s="116"/>
      <c r="E91" s="116"/>
      <c r="F91" s="110"/>
    </row>
    <row r="92" spans="1:6" x14ac:dyDescent="0.25">
      <c r="A92" s="4" t="s">
        <v>445</v>
      </c>
      <c r="B92" s="5" t="s">
        <v>285</v>
      </c>
      <c r="C92" s="116"/>
      <c r="D92" s="116"/>
      <c r="E92" s="116"/>
      <c r="F92" s="110"/>
    </row>
    <row r="93" spans="1:6" x14ac:dyDescent="0.25">
      <c r="A93" s="4" t="s">
        <v>446</v>
      </c>
      <c r="B93" s="5" t="s">
        <v>286</v>
      </c>
      <c r="C93" s="116">
        <v>1252702</v>
      </c>
      <c r="D93" s="116">
        <v>1431251</v>
      </c>
      <c r="E93" s="116">
        <v>1400000</v>
      </c>
      <c r="F93" s="110"/>
    </row>
    <row r="94" spans="1:6" x14ac:dyDescent="0.25">
      <c r="A94" s="4" t="s">
        <v>478</v>
      </c>
      <c r="B94" s="5" t="s">
        <v>301</v>
      </c>
      <c r="C94" s="116">
        <v>742921</v>
      </c>
      <c r="D94" s="116">
        <v>720678</v>
      </c>
      <c r="E94" s="116">
        <v>690000</v>
      </c>
      <c r="F94" s="110"/>
    </row>
    <row r="95" spans="1:6" x14ac:dyDescent="0.25">
      <c r="A95" s="4" t="s">
        <v>451</v>
      </c>
      <c r="B95" s="5" t="s">
        <v>302</v>
      </c>
      <c r="C95" s="116">
        <v>24000</v>
      </c>
      <c r="D95" s="116">
        <v>11611</v>
      </c>
      <c r="E95" s="116">
        <v>1000</v>
      </c>
      <c r="F95" s="110"/>
    </row>
    <row r="96" spans="1:6" x14ac:dyDescent="0.25">
      <c r="A96" s="36" t="s">
        <v>479</v>
      </c>
      <c r="B96" s="48" t="s">
        <v>303</v>
      </c>
      <c r="C96" s="124">
        <f>SUM(C90:C95)</f>
        <v>2019623</v>
      </c>
      <c r="D96" s="124">
        <f>SUM(D90:D95)</f>
        <v>2163540</v>
      </c>
      <c r="E96" s="124">
        <f>SUM(E90:E95)</f>
        <v>2091000</v>
      </c>
      <c r="F96" s="110"/>
    </row>
    <row r="97" spans="1:6" x14ac:dyDescent="0.25">
      <c r="A97" s="12" t="s">
        <v>304</v>
      </c>
      <c r="B97" s="5" t="s">
        <v>305</v>
      </c>
      <c r="C97" s="116"/>
      <c r="D97" s="116"/>
      <c r="E97" s="116"/>
      <c r="F97" s="110"/>
    </row>
    <row r="98" spans="1:6" x14ac:dyDescent="0.25">
      <c r="A98" s="12" t="s">
        <v>452</v>
      </c>
      <c r="B98" s="5" t="s">
        <v>306</v>
      </c>
      <c r="C98" s="116"/>
      <c r="D98" s="116">
        <v>6800</v>
      </c>
      <c r="E98" s="116">
        <v>5000</v>
      </c>
      <c r="F98" s="110"/>
    </row>
    <row r="99" spans="1:6" x14ac:dyDescent="0.25">
      <c r="A99" s="12" t="s">
        <v>453</v>
      </c>
      <c r="B99" s="5" t="s">
        <v>307</v>
      </c>
      <c r="C99" s="116"/>
      <c r="D99" s="116"/>
      <c r="E99" s="116"/>
      <c r="F99" s="110"/>
    </row>
    <row r="100" spans="1:6" x14ac:dyDescent="0.25">
      <c r="A100" s="12" t="s">
        <v>454</v>
      </c>
      <c r="B100" s="5" t="s">
        <v>308</v>
      </c>
      <c r="C100" s="116">
        <v>410640</v>
      </c>
      <c r="D100" s="116">
        <v>447522</v>
      </c>
      <c r="E100" s="116">
        <v>350000</v>
      </c>
      <c r="F100" s="110"/>
    </row>
    <row r="101" spans="1:6" x14ac:dyDescent="0.25">
      <c r="A101" s="12" t="s">
        <v>309</v>
      </c>
      <c r="B101" s="5" t="s">
        <v>310</v>
      </c>
      <c r="C101" s="116"/>
      <c r="D101" s="116"/>
      <c r="E101" s="116"/>
      <c r="F101" s="110"/>
    </row>
    <row r="102" spans="1:6" x14ac:dyDescent="0.25">
      <c r="A102" s="12" t="s">
        <v>311</v>
      </c>
      <c r="B102" s="5" t="s">
        <v>312</v>
      </c>
      <c r="C102" s="116"/>
      <c r="D102" s="116"/>
      <c r="E102" s="116"/>
      <c r="F102" s="110"/>
    </row>
    <row r="103" spans="1:6" x14ac:dyDescent="0.25">
      <c r="A103" s="12" t="s">
        <v>313</v>
      </c>
      <c r="B103" s="5" t="s">
        <v>314</v>
      </c>
      <c r="C103" s="116"/>
      <c r="D103" s="116"/>
      <c r="E103" s="116"/>
      <c r="F103" s="110"/>
    </row>
    <row r="104" spans="1:6" x14ac:dyDescent="0.25">
      <c r="A104" s="12" t="s">
        <v>455</v>
      </c>
      <c r="B104" s="5" t="s">
        <v>315</v>
      </c>
      <c r="C104" s="116">
        <v>573</v>
      </c>
      <c r="D104" s="116">
        <v>26</v>
      </c>
      <c r="E104" s="116">
        <v>20</v>
      </c>
      <c r="F104" s="110"/>
    </row>
    <row r="105" spans="1:6" x14ac:dyDescent="0.25">
      <c r="A105" s="12" t="s">
        <v>456</v>
      </c>
      <c r="B105" s="5" t="s">
        <v>316</v>
      </c>
      <c r="C105" s="116"/>
      <c r="D105" s="116"/>
      <c r="E105" s="116"/>
      <c r="F105" s="110"/>
    </row>
    <row r="106" spans="1:6" x14ac:dyDescent="0.25">
      <c r="A106" s="12" t="s">
        <v>457</v>
      </c>
      <c r="B106" s="5" t="s">
        <v>576</v>
      </c>
      <c r="C106" s="116">
        <v>76741</v>
      </c>
      <c r="D106" s="116">
        <v>0</v>
      </c>
      <c r="E106" s="116"/>
      <c r="F106" s="110"/>
    </row>
    <row r="107" spans="1:6" x14ac:dyDescent="0.25">
      <c r="A107" s="47" t="s">
        <v>480</v>
      </c>
      <c r="B107" s="48" t="s">
        <v>318</v>
      </c>
      <c r="C107" s="124">
        <f>SUM(C97:C106)</f>
        <v>487954</v>
      </c>
      <c r="D107" s="124">
        <f>SUM(D97:D106)</f>
        <v>454348</v>
      </c>
      <c r="E107" s="124">
        <f>SUM(E97:E106)</f>
        <v>355020</v>
      </c>
      <c r="F107" s="110"/>
    </row>
    <row r="108" spans="1:6" x14ac:dyDescent="0.25">
      <c r="A108" s="12" t="s">
        <v>327</v>
      </c>
      <c r="B108" s="5" t="s">
        <v>328</v>
      </c>
      <c r="C108" s="116"/>
      <c r="D108" s="116"/>
      <c r="E108" s="116"/>
      <c r="F108" s="110"/>
    </row>
    <row r="109" spans="1:6" x14ac:dyDescent="0.25">
      <c r="A109" s="4" t="s">
        <v>461</v>
      </c>
      <c r="B109" s="5" t="s">
        <v>329</v>
      </c>
      <c r="C109" s="116"/>
      <c r="D109" s="116"/>
      <c r="E109" s="116"/>
      <c r="F109" s="110"/>
    </row>
    <row r="110" spans="1:6" x14ac:dyDescent="0.25">
      <c r="A110" s="12" t="s">
        <v>462</v>
      </c>
      <c r="B110" s="5" t="s">
        <v>577</v>
      </c>
      <c r="C110" s="116">
        <v>198700</v>
      </c>
      <c r="D110" s="116">
        <v>592429</v>
      </c>
      <c r="E110" s="116"/>
      <c r="F110" s="110"/>
    </row>
    <row r="111" spans="1:6" x14ac:dyDescent="0.25">
      <c r="A111" s="36" t="s">
        <v>482</v>
      </c>
      <c r="B111" s="48" t="s">
        <v>331</v>
      </c>
      <c r="C111" s="124">
        <f>SUM(C108:C110)</f>
        <v>198700</v>
      </c>
      <c r="D111" s="124">
        <f>SUM(D108:D110)</f>
        <v>592429</v>
      </c>
      <c r="E111" s="124">
        <f>SUM(E108:E110)</f>
        <v>0</v>
      </c>
      <c r="F111" s="110"/>
    </row>
    <row r="112" spans="1:6" ht="15.75" x14ac:dyDescent="0.25">
      <c r="A112" s="58" t="s">
        <v>528</v>
      </c>
      <c r="B112" s="63"/>
      <c r="C112" s="124">
        <f>SUM(C89+C96+C107+C111)</f>
        <v>32107729</v>
      </c>
      <c r="D112" s="124">
        <f>SUM(D89+D96+D107+D111)</f>
        <v>34008716</v>
      </c>
      <c r="E112" s="124">
        <f>SUM(E89+E96+E107+E111)</f>
        <v>32710176</v>
      </c>
      <c r="F112" s="110"/>
    </row>
    <row r="113" spans="1:6" x14ac:dyDescent="0.25">
      <c r="A113" s="4" t="s">
        <v>273</v>
      </c>
      <c r="B113" s="5" t="s">
        <v>274</v>
      </c>
      <c r="C113" s="116">
        <v>750000</v>
      </c>
      <c r="D113" s="116"/>
      <c r="E113" s="116"/>
      <c r="F113" s="110"/>
    </row>
    <row r="114" spans="1:6" x14ac:dyDescent="0.25">
      <c r="A114" s="4" t="s">
        <v>275</v>
      </c>
      <c r="B114" s="5" t="s">
        <v>276</v>
      </c>
      <c r="C114" s="116"/>
      <c r="D114" s="116"/>
      <c r="E114" s="116"/>
      <c r="F114" s="110"/>
    </row>
    <row r="115" spans="1:6" x14ac:dyDescent="0.25">
      <c r="A115" s="4" t="s">
        <v>439</v>
      </c>
      <c r="B115" s="5" t="s">
        <v>277</v>
      </c>
      <c r="C115" s="116"/>
      <c r="D115" s="116"/>
      <c r="E115" s="116"/>
      <c r="F115" s="110"/>
    </row>
    <row r="116" spans="1:6" x14ac:dyDescent="0.25">
      <c r="A116" s="4" t="s">
        <v>440</v>
      </c>
      <c r="B116" s="5" t="s">
        <v>278</v>
      </c>
      <c r="C116" s="116"/>
      <c r="D116" s="116"/>
      <c r="E116" s="116"/>
      <c r="F116" s="110"/>
    </row>
    <row r="117" spans="1:6" x14ac:dyDescent="0.25">
      <c r="A117" s="4" t="s">
        <v>441</v>
      </c>
      <c r="B117" s="5" t="s">
        <v>279</v>
      </c>
      <c r="C117" s="116">
        <v>1677703</v>
      </c>
      <c r="D117" s="116">
        <v>1153822</v>
      </c>
      <c r="E117" s="116">
        <v>536096</v>
      </c>
      <c r="F117" s="110"/>
    </row>
    <row r="118" spans="1:6" x14ac:dyDescent="0.25">
      <c r="A118" s="36" t="s">
        <v>476</v>
      </c>
      <c r="B118" s="48" t="s">
        <v>280</v>
      </c>
      <c r="C118" s="124">
        <f>SUM(C113:C117)</f>
        <v>2427703</v>
      </c>
      <c r="D118" s="124">
        <f>SUM(D113:D117)</f>
        <v>1153822</v>
      </c>
      <c r="E118" s="124">
        <f>SUM(E113:E117)</f>
        <v>536096</v>
      </c>
      <c r="F118" s="110"/>
    </row>
    <row r="119" spans="1:6" x14ac:dyDescent="0.25">
      <c r="A119" s="12" t="s">
        <v>458</v>
      </c>
      <c r="B119" s="5" t="s">
        <v>319</v>
      </c>
      <c r="C119" s="116"/>
      <c r="D119" s="116"/>
      <c r="E119" s="116"/>
      <c r="F119" s="110"/>
    </row>
    <row r="120" spans="1:6" x14ac:dyDescent="0.25">
      <c r="A120" s="12" t="s">
        <v>459</v>
      </c>
      <c r="B120" s="5" t="s">
        <v>320</v>
      </c>
      <c r="C120" s="116"/>
      <c r="D120" s="116"/>
      <c r="E120" s="116"/>
      <c r="F120" s="110"/>
    </row>
    <row r="121" spans="1:6" x14ac:dyDescent="0.25">
      <c r="A121" s="12" t="s">
        <v>321</v>
      </c>
      <c r="B121" s="5" t="s">
        <v>322</v>
      </c>
      <c r="C121" s="116"/>
      <c r="D121" s="116"/>
      <c r="E121" s="116">
        <v>2000000</v>
      </c>
      <c r="F121" s="110"/>
    </row>
    <row r="122" spans="1:6" x14ac:dyDescent="0.25">
      <c r="A122" s="12" t="s">
        <v>460</v>
      </c>
      <c r="B122" s="5" t="s">
        <v>323</v>
      </c>
      <c r="C122" s="116"/>
      <c r="D122" s="116"/>
      <c r="E122" s="116"/>
      <c r="F122" s="110"/>
    </row>
    <row r="123" spans="1:6" x14ac:dyDescent="0.25">
      <c r="A123" s="12" t="s">
        <v>324</v>
      </c>
      <c r="B123" s="5" t="s">
        <v>325</v>
      </c>
      <c r="C123" s="116"/>
      <c r="D123" s="116"/>
      <c r="E123" s="116"/>
      <c r="F123" s="110"/>
    </row>
    <row r="124" spans="1:6" x14ac:dyDescent="0.25">
      <c r="A124" s="36" t="s">
        <v>481</v>
      </c>
      <c r="B124" s="48" t="s">
        <v>326</v>
      </c>
      <c r="C124" s="124">
        <f>SUM(C119:C123)</f>
        <v>0</v>
      </c>
      <c r="D124" s="124">
        <f>SUM(D119:D123)</f>
        <v>0</v>
      </c>
      <c r="E124" s="124">
        <f>SUM(E119:E123)</f>
        <v>2000000</v>
      </c>
      <c r="F124" s="110"/>
    </row>
    <row r="125" spans="1:6" x14ac:dyDescent="0.25">
      <c r="A125" s="12" t="s">
        <v>332</v>
      </c>
      <c r="B125" s="5" t="s">
        <v>333</v>
      </c>
      <c r="C125" s="116"/>
      <c r="D125" s="116"/>
      <c r="E125" s="116"/>
      <c r="F125" s="110"/>
    </row>
    <row r="126" spans="1:6" x14ac:dyDescent="0.25">
      <c r="A126" s="4" t="s">
        <v>463</v>
      </c>
      <c r="B126" s="5" t="s">
        <v>334</v>
      </c>
      <c r="C126" s="116"/>
      <c r="D126" s="116"/>
      <c r="E126" s="116"/>
      <c r="F126" s="110"/>
    </row>
    <row r="127" spans="1:6" x14ac:dyDescent="0.25">
      <c r="A127" s="12" t="s">
        <v>464</v>
      </c>
      <c r="B127" s="5" t="s">
        <v>335</v>
      </c>
      <c r="C127" s="116"/>
      <c r="D127" s="116"/>
      <c r="E127" s="116"/>
      <c r="F127" s="110"/>
    </row>
    <row r="128" spans="1:6" x14ac:dyDescent="0.25">
      <c r="A128" s="36" t="s">
        <v>484</v>
      </c>
      <c r="B128" s="48" t="s">
        <v>336</v>
      </c>
      <c r="C128" s="124">
        <f>SUM(C125:C127)</f>
        <v>0</v>
      </c>
      <c r="D128" s="124">
        <f>SUM(D125:D127)</f>
        <v>0</v>
      </c>
      <c r="E128" s="124">
        <f>SUM(E125:E127)</f>
        <v>0</v>
      </c>
      <c r="F128" s="110"/>
    </row>
    <row r="129" spans="1:6" ht="15.75" x14ac:dyDescent="0.25">
      <c r="A129" s="58" t="s">
        <v>527</v>
      </c>
      <c r="B129" s="63"/>
      <c r="C129" s="124">
        <f t="shared" ref="C129:D129" si="0">SUM(C118+C124+C128)</f>
        <v>2427703</v>
      </c>
      <c r="D129" s="124">
        <f t="shared" si="0"/>
        <v>1153822</v>
      </c>
      <c r="E129" s="124">
        <f>SUM(E118+E124+E128)</f>
        <v>2536096</v>
      </c>
      <c r="F129" s="110"/>
    </row>
    <row r="130" spans="1:6" ht="15.75" x14ac:dyDescent="0.25">
      <c r="A130" s="45" t="s">
        <v>483</v>
      </c>
      <c r="B130" s="32" t="s">
        <v>337</v>
      </c>
      <c r="C130" s="124">
        <f>SUM(C112+C129)</f>
        <v>34535432</v>
      </c>
      <c r="D130" s="124">
        <f>SUM(D112+D129)</f>
        <v>35162538</v>
      </c>
      <c r="E130" s="124">
        <f>SUM(E112+E129)</f>
        <v>35246272</v>
      </c>
      <c r="F130" s="110"/>
    </row>
    <row r="131" spans="1:6" ht="15.75" x14ac:dyDescent="0.25">
      <c r="A131" s="62" t="s">
        <v>537</v>
      </c>
      <c r="B131" s="61"/>
      <c r="C131" s="116"/>
      <c r="D131" s="116"/>
      <c r="E131" s="116"/>
      <c r="F131" s="110"/>
    </row>
    <row r="132" spans="1:6" ht="15.75" x14ac:dyDescent="0.25">
      <c r="A132" s="62" t="s">
        <v>538</v>
      </c>
      <c r="B132" s="61"/>
      <c r="C132" s="116"/>
      <c r="D132" s="116"/>
      <c r="E132" s="116"/>
      <c r="F132" s="110"/>
    </row>
    <row r="133" spans="1:6" x14ac:dyDescent="0.25">
      <c r="A133" s="14" t="s">
        <v>485</v>
      </c>
      <c r="B133" s="6" t="s">
        <v>342</v>
      </c>
      <c r="C133" s="116"/>
      <c r="D133" s="116"/>
      <c r="E133" s="116"/>
      <c r="F133" s="110"/>
    </row>
    <row r="134" spans="1:6" x14ac:dyDescent="0.25">
      <c r="A134" s="13" t="s">
        <v>486</v>
      </c>
      <c r="B134" s="6" t="s">
        <v>349</v>
      </c>
      <c r="C134" s="116"/>
      <c r="D134" s="116"/>
      <c r="E134" s="116"/>
      <c r="F134" s="110"/>
    </row>
    <row r="135" spans="1:6" x14ac:dyDescent="0.25">
      <c r="A135" s="4" t="s">
        <v>535</v>
      </c>
      <c r="B135" s="4" t="s">
        <v>350</v>
      </c>
      <c r="C135" s="116">
        <v>19749440</v>
      </c>
      <c r="D135" s="116">
        <v>26580749</v>
      </c>
      <c r="E135" s="116">
        <v>29711787</v>
      </c>
      <c r="F135" s="110"/>
    </row>
    <row r="136" spans="1:6" x14ac:dyDescent="0.25">
      <c r="A136" s="4" t="s">
        <v>536</v>
      </c>
      <c r="B136" s="4" t="s">
        <v>350</v>
      </c>
      <c r="C136" s="116"/>
      <c r="D136" s="116"/>
      <c r="E136" s="116"/>
      <c r="F136" s="110"/>
    </row>
    <row r="137" spans="1:6" x14ac:dyDescent="0.25">
      <c r="A137" s="4" t="s">
        <v>533</v>
      </c>
      <c r="B137" s="4" t="s">
        <v>351</v>
      </c>
      <c r="C137" s="116"/>
      <c r="D137" s="116"/>
      <c r="E137" s="116"/>
      <c r="F137" s="110"/>
    </row>
    <row r="138" spans="1:6" x14ac:dyDescent="0.25">
      <c r="A138" s="4" t="s">
        <v>534</v>
      </c>
      <c r="B138" s="4" t="s">
        <v>351</v>
      </c>
      <c r="C138" s="116"/>
      <c r="D138" s="116"/>
      <c r="E138" s="116"/>
      <c r="F138" s="110"/>
    </row>
    <row r="139" spans="1:6" x14ac:dyDescent="0.25">
      <c r="A139" s="6" t="s">
        <v>487</v>
      </c>
      <c r="B139" s="6" t="s">
        <v>352</v>
      </c>
      <c r="C139" s="116"/>
      <c r="D139" s="116"/>
      <c r="E139" s="116"/>
      <c r="F139" s="110"/>
    </row>
    <row r="140" spans="1:6" x14ac:dyDescent="0.25">
      <c r="A140" s="34" t="s">
        <v>353</v>
      </c>
      <c r="B140" s="4" t="s">
        <v>354</v>
      </c>
      <c r="C140" s="116">
        <v>835304</v>
      </c>
      <c r="D140" s="116">
        <v>891098</v>
      </c>
      <c r="E140" s="116"/>
      <c r="F140" s="110"/>
    </row>
    <row r="141" spans="1:6" x14ac:dyDescent="0.25">
      <c r="A141" s="34" t="s">
        <v>355</v>
      </c>
      <c r="B141" s="4" t="s">
        <v>356</v>
      </c>
      <c r="C141" s="116"/>
      <c r="D141" s="116"/>
      <c r="E141" s="116"/>
      <c r="F141" s="110"/>
    </row>
    <row r="142" spans="1:6" x14ac:dyDescent="0.25">
      <c r="A142" s="34" t="s">
        <v>357</v>
      </c>
      <c r="B142" s="4" t="s">
        <v>358</v>
      </c>
      <c r="C142" s="116"/>
      <c r="D142" s="116"/>
      <c r="E142" s="116"/>
      <c r="F142" s="110"/>
    </row>
    <row r="143" spans="1:6" x14ac:dyDescent="0.25">
      <c r="A143" s="34" t="s">
        <v>359</v>
      </c>
      <c r="B143" s="4" t="s">
        <v>360</v>
      </c>
      <c r="C143" s="116"/>
      <c r="D143" s="116"/>
      <c r="E143" s="116"/>
      <c r="F143" s="110"/>
    </row>
    <row r="144" spans="1:6" x14ac:dyDescent="0.25">
      <c r="A144" s="12" t="s">
        <v>470</v>
      </c>
      <c r="B144" s="4" t="s">
        <v>361</v>
      </c>
      <c r="C144" s="116"/>
      <c r="D144" s="116"/>
      <c r="E144" s="116"/>
      <c r="F144" s="110"/>
    </row>
    <row r="145" spans="1:6" x14ac:dyDescent="0.25">
      <c r="A145" s="14" t="s">
        <v>488</v>
      </c>
      <c r="B145" s="6" t="s">
        <v>363</v>
      </c>
      <c r="C145" s="116"/>
      <c r="D145" s="116"/>
      <c r="E145" s="116"/>
      <c r="F145" s="110"/>
    </row>
    <row r="146" spans="1:6" x14ac:dyDescent="0.25">
      <c r="A146" s="12" t="s">
        <v>364</v>
      </c>
      <c r="B146" s="4" t="s">
        <v>365</v>
      </c>
      <c r="C146" s="116"/>
      <c r="D146" s="116"/>
      <c r="E146" s="116"/>
      <c r="F146" s="110"/>
    </row>
    <row r="147" spans="1:6" x14ac:dyDescent="0.25">
      <c r="A147" s="12" t="s">
        <v>366</v>
      </c>
      <c r="B147" s="4" t="s">
        <v>367</v>
      </c>
      <c r="C147" s="116"/>
      <c r="D147" s="116"/>
      <c r="E147" s="116"/>
      <c r="F147" s="110"/>
    </row>
    <row r="148" spans="1:6" x14ac:dyDescent="0.25">
      <c r="A148" s="34" t="s">
        <v>368</v>
      </c>
      <c r="B148" s="4" t="s">
        <v>369</v>
      </c>
      <c r="C148" s="116"/>
      <c r="D148" s="116"/>
      <c r="E148" s="116"/>
      <c r="F148" s="110"/>
    </row>
    <row r="149" spans="1:6" x14ac:dyDescent="0.25">
      <c r="A149" s="34" t="s">
        <v>471</v>
      </c>
      <c r="B149" s="4" t="s">
        <v>370</v>
      </c>
      <c r="C149" s="116"/>
      <c r="D149" s="116"/>
      <c r="E149" s="116"/>
      <c r="F149" s="110"/>
    </row>
    <row r="150" spans="1:6" x14ac:dyDescent="0.25">
      <c r="A150" s="13" t="s">
        <v>489</v>
      </c>
      <c r="B150" s="6" t="s">
        <v>371</v>
      </c>
      <c r="C150" s="116"/>
      <c r="D150" s="116"/>
      <c r="E150" s="116"/>
      <c r="F150" s="110"/>
    </row>
    <row r="151" spans="1:6" x14ac:dyDescent="0.25">
      <c r="A151" s="14" t="s">
        <v>372</v>
      </c>
      <c r="B151" s="6" t="s">
        <v>373</v>
      </c>
      <c r="C151" s="116"/>
      <c r="D151" s="116"/>
      <c r="E151" s="116"/>
      <c r="F151" s="110"/>
    </row>
    <row r="152" spans="1:6" ht="15.75" x14ac:dyDescent="0.25">
      <c r="A152" s="37" t="s">
        <v>490</v>
      </c>
      <c r="B152" s="38" t="s">
        <v>374</v>
      </c>
      <c r="C152" s="124">
        <f>SUM(C133:C151)</f>
        <v>20584744</v>
      </c>
      <c r="D152" s="124">
        <f>SUM(D133:D151)</f>
        <v>27471847</v>
      </c>
      <c r="E152" s="124">
        <f>SUM(E133:E151)</f>
        <v>29711787</v>
      </c>
      <c r="F152" s="110"/>
    </row>
    <row r="153" spans="1:6" ht="15.75" x14ac:dyDescent="0.25">
      <c r="A153" s="41" t="s">
        <v>473</v>
      </c>
      <c r="B153" s="42"/>
      <c r="C153" s="124">
        <f>SUM(C130+C152)</f>
        <v>55120176</v>
      </c>
      <c r="D153" s="124">
        <f>SUM(D130+D152)</f>
        <v>62634385</v>
      </c>
      <c r="E153" s="124">
        <f>SUM(E130+E152)</f>
        <v>64958059</v>
      </c>
      <c r="F153" s="110"/>
    </row>
    <row r="154" spans="1:6" x14ac:dyDescent="0.25">
      <c r="C154" s="110"/>
      <c r="D154" s="110"/>
      <c r="E154" s="110"/>
      <c r="F154" s="110"/>
    </row>
    <row r="155" spans="1:6" x14ac:dyDescent="0.25">
      <c r="C155" s="110"/>
      <c r="D155" s="110"/>
      <c r="E155" s="110"/>
      <c r="F155" s="110"/>
    </row>
    <row r="156" spans="1:6" x14ac:dyDescent="0.25">
      <c r="C156" s="110"/>
      <c r="D156" s="110"/>
      <c r="E156" s="110"/>
      <c r="F156" s="110"/>
    </row>
    <row r="157" spans="1:6" x14ac:dyDescent="0.25">
      <c r="C157" s="110"/>
      <c r="D157" s="110"/>
      <c r="E157" s="110"/>
      <c r="F157" s="110"/>
    </row>
    <row r="158" spans="1:6" x14ac:dyDescent="0.25">
      <c r="C158" s="110"/>
      <c r="D158" s="110"/>
      <c r="E158" s="110"/>
      <c r="F158" s="110"/>
    </row>
    <row r="159" spans="1:6" x14ac:dyDescent="0.25">
      <c r="C159" s="110"/>
      <c r="D159" s="110"/>
      <c r="E159" s="110"/>
      <c r="F159" s="110"/>
    </row>
    <row r="160" spans="1:6" x14ac:dyDescent="0.25">
      <c r="C160" s="110"/>
      <c r="D160" s="110"/>
      <c r="E160" s="110"/>
      <c r="F160" s="110"/>
    </row>
    <row r="161" spans="3:6" x14ac:dyDescent="0.25">
      <c r="C161" s="110"/>
      <c r="D161" s="110"/>
      <c r="E161" s="110"/>
      <c r="F161" s="110"/>
    </row>
    <row r="162" spans="3:6" x14ac:dyDescent="0.25">
      <c r="C162" s="110"/>
      <c r="D162" s="110"/>
      <c r="E162" s="110"/>
      <c r="F162" s="110"/>
    </row>
    <row r="163" spans="3:6" x14ac:dyDescent="0.25">
      <c r="C163" s="110"/>
      <c r="D163" s="110"/>
      <c r="E163" s="110"/>
      <c r="F163" s="110"/>
    </row>
    <row r="164" spans="3:6" x14ac:dyDescent="0.25">
      <c r="C164" s="110"/>
      <c r="D164" s="110"/>
      <c r="E164" s="110"/>
      <c r="F164" s="110"/>
    </row>
    <row r="165" spans="3:6" x14ac:dyDescent="0.25">
      <c r="C165" s="110"/>
      <c r="D165" s="110"/>
      <c r="E165" s="110"/>
      <c r="F165" s="110"/>
    </row>
    <row r="166" spans="3:6" x14ac:dyDescent="0.25">
      <c r="C166" s="110"/>
      <c r="D166" s="110"/>
      <c r="E166" s="110"/>
      <c r="F166" s="110"/>
    </row>
    <row r="167" spans="3:6" x14ac:dyDescent="0.25">
      <c r="C167" s="110"/>
      <c r="D167" s="110"/>
      <c r="E167" s="110"/>
      <c r="F167" s="110"/>
    </row>
    <row r="168" spans="3:6" x14ac:dyDescent="0.25">
      <c r="C168" s="110"/>
      <c r="D168" s="110"/>
      <c r="E168" s="110"/>
      <c r="F168" s="110"/>
    </row>
    <row r="169" spans="3:6" x14ac:dyDescent="0.25">
      <c r="C169" s="110"/>
      <c r="D169" s="110"/>
      <c r="E169" s="110"/>
      <c r="F169" s="110"/>
    </row>
    <row r="170" spans="3:6" x14ac:dyDescent="0.25">
      <c r="C170" s="110"/>
      <c r="D170" s="110"/>
      <c r="E170" s="110"/>
      <c r="F170" s="110"/>
    </row>
    <row r="171" spans="3:6" x14ac:dyDescent="0.25">
      <c r="C171" s="110"/>
      <c r="D171" s="110"/>
      <c r="E171" s="110"/>
      <c r="F171" s="110"/>
    </row>
    <row r="172" spans="3:6" x14ac:dyDescent="0.25">
      <c r="C172" s="110"/>
      <c r="D172" s="110"/>
      <c r="E172" s="110"/>
      <c r="F172" s="110"/>
    </row>
    <row r="173" spans="3:6" x14ac:dyDescent="0.25">
      <c r="C173" s="110"/>
      <c r="D173" s="110"/>
      <c r="E173" s="110"/>
      <c r="F173" s="110"/>
    </row>
    <row r="174" spans="3:6" x14ac:dyDescent="0.25">
      <c r="C174" s="110"/>
      <c r="D174" s="110"/>
      <c r="E174" s="110"/>
      <c r="F174" s="110"/>
    </row>
    <row r="175" spans="3:6" x14ac:dyDescent="0.25">
      <c r="C175" s="110"/>
      <c r="D175" s="110"/>
      <c r="E175" s="110"/>
      <c r="F175" s="110"/>
    </row>
    <row r="176" spans="3:6" x14ac:dyDescent="0.25">
      <c r="C176" s="110"/>
      <c r="D176" s="110"/>
      <c r="E176" s="110"/>
      <c r="F176" s="110"/>
    </row>
    <row r="177" spans="3:6" x14ac:dyDescent="0.25">
      <c r="C177" s="110"/>
      <c r="D177" s="110"/>
      <c r="E177" s="110"/>
      <c r="F177" s="110"/>
    </row>
    <row r="178" spans="3:6" x14ac:dyDescent="0.25">
      <c r="C178" s="110"/>
      <c r="D178" s="110"/>
      <c r="E178" s="110"/>
      <c r="F178" s="110"/>
    </row>
    <row r="179" spans="3:6" x14ac:dyDescent="0.25">
      <c r="C179" s="110"/>
      <c r="D179" s="110"/>
      <c r="E179" s="110"/>
      <c r="F179" s="110"/>
    </row>
    <row r="180" spans="3:6" x14ac:dyDescent="0.25">
      <c r="C180" s="110"/>
      <c r="D180" s="110"/>
      <c r="E180" s="110"/>
      <c r="F180" s="110"/>
    </row>
    <row r="181" spans="3:6" x14ac:dyDescent="0.25">
      <c r="C181" s="110"/>
      <c r="D181" s="110"/>
      <c r="E181" s="110"/>
      <c r="F181" s="110"/>
    </row>
    <row r="182" spans="3:6" x14ac:dyDescent="0.25">
      <c r="C182" s="110"/>
      <c r="D182" s="110"/>
      <c r="E182" s="110"/>
      <c r="F182" s="110"/>
    </row>
    <row r="183" spans="3:6" x14ac:dyDescent="0.25">
      <c r="C183" s="110"/>
      <c r="D183" s="110"/>
      <c r="E183" s="110"/>
      <c r="F183" s="110"/>
    </row>
    <row r="184" spans="3:6" x14ac:dyDescent="0.25">
      <c r="C184" s="110"/>
      <c r="D184" s="110"/>
      <c r="E184" s="110"/>
      <c r="F184" s="110"/>
    </row>
    <row r="185" spans="3:6" x14ac:dyDescent="0.25">
      <c r="C185" s="110"/>
      <c r="D185" s="110"/>
      <c r="E185" s="110"/>
      <c r="F185" s="110"/>
    </row>
    <row r="186" spans="3:6" x14ac:dyDescent="0.25">
      <c r="C186" s="110"/>
      <c r="D186" s="110"/>
      <c r="E186" s="110"/>
      <c r="F186" s="110"/>
    </row>
    <row r="187" spans="3:6" x14ac:dyDescent="0.25">
      <c r="C187" s="110"/>
      <c r="D187" s="110"/>
      <c r="E187" s="110"/>
      <c r="F187" s="110"/>
    </row>
    <row r="188" spans="3:6" x14ac:dyDescent="0.25">
      <c r="C188" s="110"/>
      <c r="D188" s="110"/>
      <c r="E188" s="110"/>
      <c r="F188" s="110"/>
    </row>
    <row r="189" spans="3:6" x14ac:dyDescent="0.25">
      <c r="C189" s="110"/>
      <c r="D189" s="110"/>
      <c r="E189" s="110"/>
      <c r="F189" s="110"/>
    </row>
    <row r="190" spans="3:6" x14ac:dyDescent="0.25">
      <c r="C190" s="110"/>
      <c r="D190" s="110"/>
      <c r="E190" s="110"/>
      <c r="F190" s="110"/>
    </row>
    <row r="191" spans="3:6" x14ac:dyDescent="0.25">
      <c r="C191" s="110"/>
      <c r="D191" s="110"/>
      <c r="E191" s="110"/>
      <c r="F191" s="110"/>
    </row>
    <row r="192" spans="3:6" x14ac:dyDescent="0.25">
      <c r="C192" s="110"/>
      <c r="D192" s="110"/>
      <c r="E192" s="110"/>
      <c r="F192" s="110"/>
    </row>
    <row r="193" spans="3:6" x14ac:dyDescent="0.25">
      <c r="C193" s="110"/>
      <c r="D193" s="110"/>
      <c r="E193" s="110"/>
      <c r="F193" s="110"/>
    </row>
    <row r="194" spans="3:6" x14ac:dyDescent="0.25">
      <c r="C194" s="110"/>
      <c r="D194" s="110"/>
      <c r="E194" s="110"/>
      <c r="F194" s="110"/>
    </row>
    <row r="195" spans="3:6" x14ac:dyDescent="0.25">
      <c r="C195" s="110"/>
      <c r="D195" s="110"/>
      <c r="E195" s="110"/>
      <c r="F195" s="110"/>
    </row>
    <row r="196" spans="3:6" x14ac:dyDescent="0.25">
      <c r="C196" s="110"/>
      <c r="D196" s="110"/>
      <c r="E196" s="110"/>
      <c r="F196" s="110"/>
    </row>
    <row r="197" spans="3:6" x14ac:dyDescent="0.25">
      <c r="C197" s="110"/>
      <c r="D197" s="110"/>
      <c r="E197" s="110"/>
      <c r="F197" s="110"/>
    </row>
    <row r="198" spans="3:6" x14ac:dyDescent="0.25">
      <c r="C198" s="110"/>
      <c r="D198" s="110"/>
      <c r="E198" s="110"/>
      <c r="F198" s="110"/>
    </row>
    <row r="199" spans="3:6" x14ac:dyDescent="0.25">
      <c r="C199" s="110"/>
      <c r="D199" s="110"/>
      <c r="E199" s="110"/>
      <c r="F199" s="110"/>
    </row>
    <row r="200" spans="3:6" x14ac:dyDescent="0.25">
      <c r="C200" s="110"/>
      <c r="D200" s="110"/>
      <c r="E200" s="110"/>
      <c r="F200" s="110"/>
    </row>
    <row r="201" spans="3:6" x14ac:dyDescent="0.25">
      <c r="C201" s="110"/>
      <c r="D201" s="110"/>
      <c r="E201" s="110"/>
      <c r="F201" s="110"/>
    </row>
    <row r="202" spans="3:6" x14ac:dyDescent="0.25">
      <c r="C202" s="110"/>
      <c r="D202" s="110"/>
      <c r="E202" s="110"/>
      <c r="F202" s="110"/>
    </row>
    <row r="203" spans="3:6" x14ac:dyDescent="0.25">
      <c r="C203" s="110"/>
      <c r="D203" s="110"/>
      <c r="E203" s="110"/>
      <c r="F203" s="110"/>
    </row>
    <row r="204" spans="3:6" x14ac:dyDescent="0.25">
      <c r="C204" s="110"/>
      <c r="D204" s="110"/>
      <c r="E204" s="110"/>
      <c r="F204" s="110"/>
    </row>
    <row r="205" spans="3:6" x14ac:dyDescent="0.25">
      <c r="C205" s="110"/>
      <c r="D205" s="110"/>
      <c r="E205" s="110"/>
      <c r="F205" s="110"/>
    </row>
    <row r="206" spans="3:6" x14ac:dyDescent="0.25">
      <c r="C206" s="110"/>
      <c r="D206" s="110"/>
      <c r="E206" s="110"/>
      <c r="F206" s="110"/>
    </row>
    <row r="207" spans="3:6" x14ac:dyDescent="0.25">
      <c r="C207" s="110"/>
      <c r="D207" s="110"/>
      <c r="E207" s="110"/>
      <c r="F207" s="110"/>
    </row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34"/>
  <sheetViews>
    <sheetView workbookViewId="0">
      <selection activeCell="A34" sqref="A34:B34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ht="25.5" customHeight="1" x14ac:dyDescent="0.25">
      <c r="A1" s="149" t="s">
        <v>586</v>
      </c>
      <c r="B1" s="150"/>
      <c r="C1" s="150"/>
    </row>
    <row r="2" spans="1:3" ht="23.25" customHeight="1" x14ac:dyDescent="0.25">
      <c r="A2" s="155" t="s">
        <v>526</v>
      </c>
      <c r="B2" s="156"/>
      <c r="C2" s="156"/>
    </row>
    <row r="4" spans="1:3" x14ac:dyDescent="0.25">
      <c r="C4" t="s">
        <v>553</v>
      </c>
    </row>
    <row r="5" spans="1:3" ht="51" customHeight="1" x14ac:dyDescent="0.25">
      <c r="A5" s="55" t="s">
        <v>525</v>
      </c>
      <c r="B5" s="56" t="s">
        <v>532</v>
      </c>
      <c r="C5" s="72" t="s">
        <v>18</v>
      </c>
    </row>
    <row r="6" spans="1:3" ht="15" customHeight="1" x14ac:dyDescent="0.25">
      <c r="A6" s="56" t="s">
        <v>498</v>
      </c>
      <c r="B6" s="106"/>
      <c r="C6" s="25">
        <f t="shared" ref="C6:C32" si="0">SUM(B6:B6)</f>
        <v>0</v>
      </c>
    </row>
    <row r="7" spans="1:3" ht="15" customHeight="1" x14ac:dyDescent="0.25">
      <c r="A7" s="56" t="s">
        <v>499</v>
      </c>
      <c r="B7" s="106"/>
      <c r="C7" s="25">
        <f t="shared" si="0"/>
        <v>0</v>
      </c>
    </row>
    <row r="8" spans="1:3" ht="15" customHeight="1" x14ac:dyDescent="0.25">
      <c r="A8" s="56" t="s">
        <v>500</v>
      </c>
      <c r="B8" s="106"/>
      <c r="C8" s="25">
        <f t="shared" si="0"/>
        <v>0</v>
      </c>
    </row>
    <row r="9" spans="1:3" ht="15" customHeight="1" x14ac:dyDescent="0.25">
      <c r="A9" s="56" t="s">
        <v>501</v>
      </c>
      <c r="B9" s="106"/>
      <c r="C9" s="25">
        <f t="shared" si="0"/>
        <v>0</v>
      </c>
    </row>
    <row r="10" spans="1:3" ht="15" customHeight="1" x14ac:dyDescent="0.25">
      <c r="A10" s="55" t="s">
        <v>520</v>
      </c>
      <c r="B10" s="106">
        <f>SUM(B6:B9)</f>
        <v>0</v>
      </c>
      <c r="C10" s="25">
        <f t="shared" si="0"/>
        <v>0</v>
      </c>
    </row>
    <row r="11" spans="1:3" ht="15" customHeight="1" x14ac:dyDescent="0.25">
      <c r="A11" s="56" t="s">
        <v>502</v>
      </c>
      <c r="B11" s="106"/>
      <c r="C11" s="25">
        <f t="shared" si="0"/>
        <v>0</v>
      </c>
    </row>
    <row r="12" spans="1:3" ht="15" customHeight="1" x14ac:dyDescent="0.25">
      <c r="A12" s="56" t="s">
        <v>503</v>
      </c>
      <c r="B12" s="106"/>
      <c r="C12" s="25">
        <f t="shared" si="0"/>
        <v>0</v>
      </c>
    </row>
    <row r="13" spans="1:3" ht="15" customHeight="1" x14ac:dyDescent="0.25">
      <c r="A13" s="56" t="s">
        <v>504</v>
      </c>
      <c r="B13" s="106"/>
      <c r="C13" s="25">
        <f t="shared" si="0"/>
        <v>0</v>
      </c>
    </row>
    <row r="14" spans="1:3" ht="15" customHeight="1" x14ac:dyDescent="0.25">
      <c r="A14" s="56" t="s">
        <v>505</v>
      </c>
      <c r="B14" s="106"/>
      <c r="C14" s="25">
        <f t="shared" si="0"/>
        <v>0</v>
      </c>
    </row>
    <row r="15" spans="1:3" ht="15" customHeight="1" x14ac:dyDescent="0.25">
      <c r="A15" s="56" t="s">
        <v>506</v>
      </c>
      <c r="B15" s="106">
        <v>1</v>
      </c>
      <c r="C15" s="25">
        <f t="shared" si="0"/>
        <v>1</v>
      </c>
    </row>
    <row r="16" spans="1:3" ht="15" customHeight="1" x14ac:dyDescent="0.25">
      <c r="A16" s="56" t="s">
        <v>507</v>
      </c>
      <c r="B16" s="106"/>
      <c r="C16" s="25">
        <f t="shared" si="0"/>
        <v>0</v>
      </c>
    </row>
    <row r="17" spans="1:3" ht="15" customHeight="1" x14ac:dyDescent="0.25">
      <c r="A17" s="56" t="s">
        <v>508</v>
      </c>
      <c r="B17" s="106"/>
      <c r="C17" s="25">
        <f t="shared" si="0"/>
        <v>0</v>
      </c>
    </row>
    <row r="18" spans="1:3" ht="15" customHeight="1" x14ac:dyDescent="0.25">
      <c r="A18" s="55" t="s">
        <v>521</v>
      </c>
      <c r="B18" s="106">
        <f>SUM(B11:B17)</f>
        <v>1</v>
      </c>
      <c r="C18" s="25">
        <f t="shared" si="0"/>
        <v>1</v>
      </c>
    </row>
    <row r="19" spans="1:3" ht="30" customHeight="1" x14ac:dyDescent="0.25">
      <c r="A19" s="56" t="s">
        <v>509</v>
      </c>
      <c r="B19" s="106"/>
      <c r="C19" s="25">
        <f t="shared" si="0"/>
        <v>0</v>
      </c>
    </row>
    <row r="20" spans="1:3" ht="15" customHeight="1" x14ac:dyDescent="0.25">
      <c r="A20" s="56" t="s">
        <v>510</v>
      </c>
      <c r="B20" s="106"/>
      <c r="C20" s="25">
        <f t="shared" si="0"/>
        <v>0</v>
      </c>
    </row>
    <row r="21" spans="1:3" ht="15" customHeight="1" x14ac:dyDescent="0.25">
      <c r="A21" s="56" t="s">
        <v>511</v>
      </c>
      <c r="B21" s="106">
        <v>6</v>
      </c>
      <c r="C21" s="25">
        <f t="shared" si="0"/>
        <v>6</v>
      </c>
    </row>
    <row r="22" spans="1:3" ht="15" customHeight="1" x14ac:dyDescent="0.25">
      <c r="A22" s="55" t="s">
        <v>522</v>
      </c>
      <c r="B22" s="106">
        <f>SUM(B19:B21)</f>
        <v>6</v>
      </c>
      <c r="C22" s="25">
        <f t="shared" si="0"/>
        <v>6</v>
      </c>
    </row>
    <row r="23" spans="1:3" ht="15" customHeight="1" x14ac:dyDescent="0.25">
      <c r="A23" s="56" t="s">
        <v>512</v>
      </c>
      <c r="B23" s="106">
        <v>1</v>
      </c>
      <c r="C23" s="25">
        <f t="shared" si="0"/>
        <v>1</v>
      </c>
    </row>
    <row r="24" spans="1:3" ht="15" customHeight="1" x14ac:dyDescent="0.25">
      <c r="A24" s="56" t="s">
        <v>513</v>
      </c>
      <c r="B24" s="106"/>
      <c r="C24" s="25">
        <f t="shared" si="0"/>
        <v>0</v>
      </c>
    </row>
    <row r="25" spans="1:3" ht="31.5" customHeight="1" x14ac:dyDescent="0.25">
      <c r="A25" s="56" t="s">
        <v>514</v>
      </c>
      <c r="B25" s="106"/>
      <c r="C25" s="25">
        <f t="shared" si="0"/>
        <v>0</v>
      </c>
    </row>
    <row r="26" spans="1:3" ht="15" customHeight="1" x14ac:dyDescent="0.25">
      <c r="A26" s="55" t="s">
        <v>523</v>
      </c>
      <c r="B26" s="106">
        <f>SUM(B23:B25)</f>
        <v>1</v>
      </c>
      <c r="C26" s="25">
        <f t="shared" si="0"/>
        <v>1</v>
      </c>
    </row>
    <row r="27" spans="1:3" ht="37.5" customHeight="1" x14ac:dyDescent="0.25">
      <c r="A27" s="55" t="s">
        <v>524</v>
      </c>
      <c r="B27" s="127">
        <f>SUM(B10+B18+B22+B26)</f>
        <v>8</v>
      </c>
      <c r="C27" s="128">
        <f t="shared" si="0"/>
        <v>8</v>
      </c>
    </row>
    <row r="28" spans="1:3" ht="24.75" customHeight="1" x14ac:dyDescent="0.25">
      <c r="A28" s="56" t="s">
        <v>515</v>
      </c>
      <c r="B28" s="57"/>
      <c r="C28" s="25">
        <f t="shared" si="0"/>
        <v>0</v>
      </c>
    </row>
    <row r="29" spans="1:3" ht="29.25" customHeight="1" x14ac:dyDescent="0.25">
      <c r="A29" s="56" t="s">
        <v>516</v>
      </c>
      <c r="B29" s="57"/>
      <c r="C29" s="25">
        <f t="shared" si="0"/>
        <v>0</v>
      </c>
    </row>
    <row r="30" spans="1:3" ht="33" customHeight="1" x14ac:dyDescent="0.25">
      <c r="A30" s="56" t="s">
        <v>517</v>
      </c>
      <c r="B30" s="57"/>
      <c r="C30" s="25">
        <f t="shared" si="0"/>
        <v>0</v>
      </c>
    </row>
    <row r="31" spans="1:3" ht="15" customHeight="1" x14ac:dyDescent="0.25">
      <c r="A31" s="56" t="s">
        <v>518</v>
      </c>
      <c r="B31" s="57"/>
      <c r="C31" s="25">
        <f t="shared" si="0"/>
        <v>0</v>
      </c>
    </row>
    <row r="32" spans="1:3" ht="23.25" customHeight="1" x14ac:dyDescent="0.25">
      <c r="A32" s="55" t="s">
        <v>519</v>
      </c>
      <c r="B32" s="57"/>
      <c r="C32" s="25">
        <f t="shared" si="0"/>
        <v>0</v>
      </c>
    </row>
    <row r="33" spans="1:2" x14ac:dyDescent="0.25">
      <c r="A33" s="153"/>
      <c r="B33" s="154"/>
    </row>
    <row r="34" spans="1:2" x14ac:dyDescent="0.25">
      <c r="A34" s="154"/>
      <c r="B34" s="154"/>
    </row>
  </sheetData>
  <mergeCells count="4">
    <mergeCell ref="A33:B33"/>
    <mergeCell ref="A34:B34"/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8"/>
  <sheetViews>
    <sheetView workbookViewId="0">
      <selection activeCell="L32" sqref="L3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 x14ac:dyDescent="0.25">
      <c r="A1" s="157" t="s">
        <v>586</v>
      </c>
      <c r="B1" s="158"/>
      <c r="C1" s="158"/>
      <c r="D1" s="158"/>
      <c r="E1" s="158"/>
      <c r="F1" s="158"/>
      <c r="G1" s="158"/>
      <c r="H1" s="158"/>
    </row>
    <row r="2" spans="1:8" ht="26.25" customHeight="1" x14ac:dyDescent="0.25">
      <c r="A2" s="159" t="s">
        <v>564</v>
      </c>
      <c r="B2" s="158"/>
      <c r="C2" s="158"/>
      <c r="D2" s="158"/>
      <c r="E2" s="158"/>
      <c r="F2" s="158"/>
      <c r="G2" s="158"/>
      <c r="H2" s="158"/>
    </row>
    <row r="3" spans="1:8" x14ac:dyDescent="0.25">
      <c r="A3" s="138"/>
      <c r="B3" s="138"/>
      <c r="C3" s="138"/>
      <c r="D3" s="138"/>
      <c r="E3" s="139" t="s">
        <v>554</v>
      </c>
      <c r="F3" s="138"/>
      <c r="G3" s="139"/>
      <c r="H3" s="138"/>
    </row>
    <row r="4" spans="1:8" ht="30" x14ac:dyDescent="0.3">
      <c r="A4" s="1" t="s">
        <v>72</v>
      </c>
      <c r="B4" s="2" t="s">
        <v>73</v>
      </c>
      <c r="C4" s="108" t="s">
        <v>17</v>
      </c>
      <c r="D4" s="108"/>
      <c r="E4" s="105" t="s">
        <v>18</v>
      </c>
      <c r="F4" s="138"/>
      <c r="G4" s="138"/>
      <c r="H4" s="138"/>
    </row>
    <row r="5" spans="1:8" ht="15.75" x14ac:dyDescent="0.3">
      <c r="A5" s="140"/>
      <c r="B5" s="140"/>
      <c r="C5" s="141"/>
      <c r="D5" s="141"/>
      <c r="E5" s="141">
        <f t="shared" ref="E5:E52" si="0">SUM(C5:D5)</f>
        <v>0</v>
      </c>
      <c r="F5" s="138"/>
      <c r="G5" s="138"/>
      <c r="H5" s="138"/>
    </row>
    <row r="6" spans="1:8" ht="15.75" x14ac:dyDescent="0.3">
      <c r="A6" s="140"/>
      <c r="B6" s="140"/>
      <c r="C6" s="141"/>
      <c r="D6" s="141"/>
      <c r="E6" s="141">
        <f t="shared" si="0"/>
        <v>0</v>
      </c>
      <c r="F6" s="138"/>
      <c r="G6" s="138"/>
      <c r="H6" s="138"/>
    </row>
    <row r="7" spans="1:8" ht="15.75" x14ac:dyDescent="0.3">
      <c r="A7" s="140"/>
      <c r="B7" s="140"/>
      <c r="C7" s="141"/>
      <c r="D7" s="141"/>
      <c r="E7" s="141">
        <f t="shared" si="0"/>
        <v>0</v>
      </c>
      <c r="F7" s="138"/>
      <c r="G7" s="138"/>
      <c r="H7" s="138"/>
    </row>
    <row r="8" spans="1:8" ht="15.75" x14ac:dyDescent="0.3">
      <c r="A8" s="140"/>
      <c r="B8" s="140"/>
      <c r="C8" s="141"/>
      <c r="D8" s="141"/>
      <c r="E8" s="141">
        <f t="shared" si="0"/>
        <v>0</v>
      </c>
      <c r="F8" s="138"/>
      <c r="G8" s="138"/>
      <c r="H8" s="138"/>
    </row>
    <row r="9" spans="1:8" x14ac:dyDescent="0.25">
      <c r="A9" s="14" t="s">
        <v>175</v>
      </c>
      <c r="B9" s="7" t="s">
        <v>176</v>
      </c>
      <c r="C9" s="142">
        <f>SUM(C5:C8)</f>
        <v>0</v>
      </c>
      <c r="D9" s="142"/>
      <c r="E9" s="142">
        <f t="shared" si="0"/>
        <v>0</v>
      </c>
      <c r="F9" s="138"/>
      <c r="G9" s="138"/>
      <c r="H9" s="138"/>
    </row>
    <row r="10" spans="1:8" ht="15.75" x14ac:dyDescent="0.3">
      <c r="A10" s="12" t="s">
        <v>590</v>
      </c>
      <c r="B10" s="5"/>
      <c r="C10" s="141">
        <v>422122</v>
      </c>
      <c r="D10" s="141"/>
      <c r="E10" s="141">
        <f t="shared" si="0"/>
        <v>422122</v>
      </c>
      <c r="F10" s="138"/>
      <c r="G10" s="138"/>
      <c r="H10" s="138"/>
    </row>
    <row r="11" spans="1:8" ht="15.75" x14ac:dyDescent="0.3">
      <c r="A11" s="12" t="s">
        <v>591</v>
      </c>
      <c r="B11" s="5"/>
      <c r="C11" s="141">
        <v>3149606</v>
      </c>
      <c r="D11" s="141"/>
      <c r="E11" s="141">
        <f t="shared" si="0"/>
        <v>3149606</v>
      </c>
      <c r="F11" s="138"/>
      <c r="G11" s="138"/>
      <c r="H11" s="138"/>
    </row>
    <row r="12" spans="1:8" ht="15.75" x14ac:dyDescent="0.3">
      <c r="A12" s="12" t="s">
        <v>592</v>
      </c>
      <c r="B12" s="5"/>
      <c r="C12" s="141">
        <v>787402</v>
      </c>
      <c r="D12" s="141"/>
      <c r="E12" s="141">
        <f t="shared" si="0"/>
        <v>787402</v>
      </c>
      <c r="F12" s="138"/>
      <c r="G12" s="138"/>
      <c r="H12" s="138"/>
    </row>
    <row r="13" spans="1:8" ht="15.75" x14ac:dyDescent="0.3">
      <c r="A13" s="12"/>
      <c r="B13" s="5"/>
      <c r="C13" s="141"/>
      <c r="D13" s="141"/>
      <c r="E13" s="141">
        <f t="shared" si="0"/>
        <v>0</v>
      </c>
      <c r="F13" s="138"/>
      <c r="G13" s="138"/>
      <c r="H13" s="138"/>
    </row>
    <row r="14" spans="1:8" x14ac:dyDescent="0.25">
      <c r="A14" s="14" t="s">
        <v>387</v>
      </c>
      <c r="B14" s="7" t="s">
        <v>177</v>
      </c>
      <c r="C14" s="142">
        <f>SUM(C10:C13)</f>
        <v>4359130</v>
      </c>
      <c r="D14" s="142"/>
      <c r="E14" s="142">
        <f t="shared" si="0"/>
        <v>4359130</v>
      </c>
      <c r="F14" s="138"/>
      <c r="G14" s="138"/>
      <c r="H14" s="138"/>
    </row>
    <row r="15" spans="1:8" ht="15.75" x14ac:dyDescent="0.3">
      <c r="A15" s="12"/>
      <c r="B15" s="5"/>
      <c r="C15" s="141"/>
      <c r="D15" s="141"/>
      <c r="E15" s="141">
        <f t="shared" si="0"/>
        <v>0</v>
      </c>
      <c r="F15" s="138"/>
      <c r="G15" s="138"/>
      <c r="H15" s="138"/>
    </row>
    <row r="16" spans="1:8" ht="15.75" x14ac:dyDescent="0.3">
      <c r="A16" s="12"/>
      <c r="B16" s="5"/>
      <c r="C16" s="141"/>
      <c r="D16" s="141"/>
      <c r="E16" s="141">
        <f t="shared" si="0"/>
        <v>0</v>
      </c>
      <c r="F16" s="138"/>
      <c r="G16" s="138"/>
      <c r="H16" s="138"/>
    </row>
    <row r="17" spans="1:8" ht="15.75" x14ac:dyDescent="0.3">
      <c r="A17" s="12"/>
      <c r="B17" s="5"/>
      <c r="C17" s="141"/>
      <c r="D17" s="141"/>
      <c r="E17" s="141">
        <f t="shared" si="0"/>
        <v>0</v>
      </c>
      <c r="F17" s="138"/>
      <c r="G17" s="138"/>
      <c r="H17" s="138"/>
    </row>
    <row r="18" spans="1:8" ht="15.75" x14ac:dyDescent="0.3">
      <c r="A18" s="12"/>
      <c r="B18" s="5"/>
      <c r="C18" s="141"/>
      <c r="D18" s="141"/>
      <c r="E18" s="141">
        <f t="shared" si="0"/>
        <v>0</v>
      </c>
      <c r="F18" s="138"/>
      <c r="G18" s="138"/>
      <c r="H18" s="138"/>
    </row>
    <row r="19" spans="1:8" x14ac:dyDescent="0.25">
      <c r="A19" s="6" t="s">
        <v>178</v>
      </c>
      <c r="B19" s="7" t="s">
        <v>179</v>
      </c>
      <c r="C19" s="142">
        <f>SUM(C15:C18)</f>
        <v>0</v>
      </c>
      <c r="D19" s="142"/>
      <c r="E19" s="142">
        <f t="shared" si="0"/>
        <v>0</v>
      </c>
      <c r="F19" s="138"/>
      <c r="G19" s="138"/>
      <c r="H19" s="138"/>
    </row>
    <row r="20" spans="1:8" ht="15.75" x14ac:dyDescent="0.3">
      <c r="A20" s="12" t="s">
        <v>578</v>
      </c>
      <c r="B20" s="5"/>
      <c r="C20" s="141">
        <v>7874016</v>
      </c>
      <c r="D20" s="141"/>
      <c r="E20" s="141">
        <f t="shared" si="0"/>
        <v>7874016</v>
      </c>
      <c r="F20" s="138"/>
      <c r="G20" s="138"/>
      <c r="H20" s="138"/>
    </row>
    <row r="21" spans="1:8" ht="15.75" x14ac:dyDescent="0.3">
      <c r="A21" s="12"/>
      <c r="B21" s="5"/>
      <c r="C21" s="141"/>
      <c r="D21" s="141"/>
      <c r="E21" s="141">
        <f t="shared" si="0"/>
        <v>0</v>
      </c>
      <c r="F21" s="138"/>
      <c r="G21" s="138"/>
      <c r="H21" s="138"/>
    </row>
    <row r="22" spans="1:8" ht="15.75" x14ac:dyDescent="0.3">
      <c r="A22" s="12"/>
      <c r="B22" s="5"/>
      <c r="C22" s="141"/>
      <c r="D22" s="141"/>
      <c r="E22" s="141"/>
      <c r="F22" s="138"/>
      <c r="G22" s="138"/>
      <c r="H22" s="138"/>
    </row>
    <row r="23" spans="1:8" ht="15.75" x14ac:dyDescent="0.3">
      <c r="A23" s="12"/>
      <c r="B23" s="5"/>
      <c r="C23" s="141"/>
      <c r="D23" s="141"/>
      <c r="E23" s="141">
        <f t="shared" si="0"/>
        <v>0</v>
      </c>
      <c r="F23" s="138"/>
      <c r="G23" s="138"/>
      <c r="H23" s="138"/>
    </row>
    <row r="24" spans="1:8" x14ac:dyDescent="0.25">
      <c r="A24" s="14" t="s">
        <v>180</v>
      </c>
      <c r="B24" s="7" t="s">
        <v>181</v>
      </c>
      <c r="C24" s="142">
        <f>SUM(C20:C23)</f>
        <v>7874016</v>
      </c>
      <c r="D24" s="142"/>
      <c r="E24" s="142">
        <f t="shared" si="0"/>
        <v>7874016</v>
      </c>
      <c r="F24" s="138"/>
      <c r="G24" s="138"/>
      <c r="H24" s="138"/>
    </row>
    <row r="25" spans="1:8" ht="15.75" x14ac:dyDescent="0.3">
      <c r="A25" s="12"/>
      <c r="B25" s="5"/>
      <c r="C25" s="141"/>
      <c r="D25" s="141"/>
      <c r="E25" s="141">
        <f t="shared" si="0"/>
        <v>0</v>
      </c>
      <c r="F25" s="138"/>
      <c r="G25" s="138"/>
      <c r="H25" s="138"/>
    </row>
    <row r="26" spans="1:8" ht="15.75" x14ac:dyDescent="0.3">
      <c r="A26" s="12"/>
      <c r="B26" s="5"/>
      <c r="C26" s="141"/>
      <c r="D26" s="141"/>
      <c r="E26" s="141">
        <f t="shared" si="0"/>
        <v>0</v>
      </c>
      <c r="F26" s="138"/>
      <c r="G26" s="138"/>
      <c r="H26" s="138"/>
    </row>
    <row r="27" spans="1:8" ht="15.75" x14ac:dyDescent="0.3">
      <c r="A27" s="12"/>
      <c r="B27" s="5"/>
      <c r="C27" s="141"/>
      <c r="D27" s="141"/>
      <c r="E27" s="141">
        <f t="shared" si="0"/>
        <v>0</v>
      </c>
      <c r="F27" s="138"/>
      <c r="G27" s="138"/>
      <c r="H27" s="138"/>
    </row>
    <row r="28" spans="1:8" ht="15.75" x14ac:dyDescent="0.3">
      <c r="A28" s="12"/>
      <c r="B28" s="5"/>
      <c r="C28" s="141"/>
      <c r="D28" s="141"/>
      <c r="E28" s="141">
        <f t="shared" si="0"/>
        <v>0</v>
      </c>
      <c r="F28" s="138"/>
      <c r="G28" s="138"/>
      <c r="H28" s="138"/>
    </row>
    <row r="29" spans="1:8" ht="15.75" x14ac:dyDescent="0.3">
      <c r="A29" s="12"/>
      <c r="B29" s="5"/>
      <c r="C29" s="141"/>
      <c r="D29" s="141"/>
      <c r="E29" s="141">
        <f t="shared" si="0"/>
        <v>0</v>
      </c>
      <c r="F29" s="138"/>
      <c r="G29" s="138"/>
      <c r="H29" s="138"/>
    </row>
    <row r="30" spans="1:8" x14ac:dyDescent="0.25">
      <c r="A30" s="14" t="s">
        <v>182</v>
      </c>
      <c r="B30" s="7" t="s">
        <v>183</v>
      </c>
      <c r="C30" s="142">
        <v>0</v>
      </c>
      <c r="D30" s="142"/>
      <c r="E30" s="142">
        <f t="shared" si="0"/>
        <v>0</v>
      </c>
      <c r="F30" s="138"/>
      <c r="G30" s="138"/>
      <c r="H30" s="138"/>
    </row>
    <row r="31" spans="1:8" ht="15.75" x14ac:dyDescent="0.3">
      <c r="A31" s="12"/>
      <c r="B31" s="5"/>
      <c r="C31" s="141"/>
      <c r="D31" s="141"/>
      <c r="E31" s="141">
        <f t="shared" si="0"/>
        <v>0</v>
      </c>
      <c r="F31" s="138"/>
      <c r="G31" s="138"/>
      <c r="H31" s="138"/>
    </row>
    <row r="32" spans="1:8" ht="15.75" x14ac:dyDescent="0.3">
      <c r="A32" s="12"/>
      <c r="B32" s="5"/>
      <c r="C32" s="141"/>
      <c r="D32" s="141"/>
      <c r="E32" s="141">
        <f t="shared" si="0"/>
        <v>0</v>
      </c>
      <c r="F32" s="138"/>
      <c r="G32" s="138"/>
      <c r="H32" s="138"/>
    </row>
    <row r="33" spans="1:8" x14ac:dyDescent="0.25">
      <c r="A33" s="6" t="s">
        <v>184</v>
      </c>
      <c r="B33" s="7" t="s">
        <v>185</v>
      </c>
      <c r="C33" s="142">
        <v>0</v>
      </c>
      <c r="D33" s="142"/>
      <c r="E33" s="142">
        <f t="shared" si="0"/>
        <v>0</v>
      </c>
      <c r="F33" s="138"/>
      <c r="G33" s="138"/>
      <c r="H33" s="138"/>
    </row>
    <row r="34" spans="1:8" ht="25.5" x14ac:dyDescent="0.25">
      <c r="A34" s="6" t="s">
        <v>186</v>
      </c>
      <c r="B34" s="7" t="s">
        <v>187</v>
      </c>
      <c r="C34" s="142">
        <v>3302950</v>
      </c>
      <c r="D34" s="142"/>
      <c r="E34" s="142">
        <f t="shared" si="0"/>
        <v>3302950</v>
      </c>
      <c r="F34" s="138"/>
      <c r="G34" s="138"/>
      <c r="H34" s="138"/>
    </row>
    <row r="35" spans="1:8" x14ac:dyDescent="0.25">
      <c r="A35" s="143" t="s">
        <v>388</v>
      </c>
      <c r="B35" s="8" t="s">
        <v>188</v>
      </c>
      <c r="C35" s="142">
        <f>SUM(C9+C14+C19+C24+C30+C33+C34)</f>
        <v>15536096</v>
      </c>
      <c r="D35" s="142"/>
      <c r="E35" s="142">
        <f t="shared" si="0"/>
        <v>15536096</v>
      </c>
      <c r="F35" s="138"/>
      <c r="G35" s="138"/>
      <c r="H35" s="138"/>
    </row>
    <row r="36" spans="1:8" ht="15.75" x14ac:dyDescent="0.3">
      <c r="A36" s="12" t="s">
        <v>593</v>
      </c>
      <c r="B36" s="7"/>
      <c r="C36" s="141">
        <v>551181</v>
      </c>
      <c r="D36" s="141"/>
      <c r="E36" s="141">
        <f t="shared" si="0"/>
        <v>551181</v>
      </c>
      <c r="F36" s="138"/>
      <c r="G36" s="138"/>
      <c r="H36" s="138"/>
    </row>
    <row r="37" spans="1:8" ht="15.75" x14ac:dyDescent="0.3">
      <c r="A37" s="12" t="s">
        <v>594</v>
      </c>
      <c r="B37" s="7"/>
      <c r="C37" s="141">
        <v>55000</v>
      </c>
      <c r="D37" s="141"/>
      <c r="E37" s="141">
        <f t="shared" si="0"/>
        <v>55000</v>
      </c>
      <c r="F37" s="138"/>
      <c r="G37" s="138"/>
      <c r="H37" s="138"/>
    </row>
    <row r="38" spans="1:8" ht="15.75" x14ac:dyDescent="0.3">
      <c r="A38" s="12" t="s">
        <v>595</v>
      </c>
      <c r="B38" s="7"/>
      <c r="C38" s="141">
        <v>259842</v>
      </c>
      <c r="D38" s="141"/>
      <c r="E38" s="141">
        <f t="shared" si="0"/>
        <v>259842</v>
      </c>
      <c r="F38" s="138"/>
      <c r="G38" s="138"/>
      <c r="H38" s="138"/>
    </row>
    <row r="39" spans="1:8" ht="15.75" x14ac:dyDescent="0.3">
      <c r="A39" s="12"/>
      <c r="B39" s="7"/>
      <c r="C39" s="141"/>
      <c r="D39" s="141"/>
      <c r="E39" s="141">
        <f t="shared" si="0"/>
        <v>0</v>
      </c>
      <c r="F39" s="138"/>
      <c r="G39" s="138"/>
      <c r="H39" s="138"/>
    </row>
    <row r="40" spans="1:8" x14ac:dyDescent="0.25">
      <c r="A40" s="14" t="s">
        <v>189</v>
      </c>
      <c r="B40" s="7" t="s">
        <v>190</v>
      </c>
      <c r="C40" s="142">
        <f>SUM(C36:C39)</f>
        <v>866023</v>
      </c>
      <c r="D40" s="142"/>
      <c r="E40" s="142">
        <f t="shared" si="0"/>
        <v>866023</v>
      </c>
      <c r="F40" s="138"/>
      <c r="G40" s="138"/>
      <c r="H40" s="138"/>
    </row>
    <row r="41" spans="1:8" ht="15.75" x14ac:dyDescent="0.3">
      <c r="A41" s="12"/>
      <c r="B41" s="5"/>
      <c r="C41" s="141"/>
      <c r="D41" s="141"/>
      <c r="E41" s="141">
        <f t="shared" si="0"/>
        <v>0</v>
      </c>
      <c r="F41" s="138"/>
      <c r="G41" s="138"/>
      <c r="H41" s="138"/>
    </row>
    <row r="42" spans="1:8" ht="15.75" x14ac:dyDescent="0.3">
      <c r="A42" s="12"/>
      <c r="B42" s="5"/>
      <c r="C42" s="141"/>
      <c r="D42" s="141"/>
      <c r="E42" s="141">
        <f t="shared" si="0"/>
        <v>0</v>
      </c>
      <c r="F42" s="138"/>
      <c r="G42" s="138"/>
      <c r="H42" s="138"/>
    </row>
    <row r="43" spans="1:8" ht="15.75" x14ac:dyDescent="0.3">
      <c r="A43" s="12"/>
      <c r="B43" s="5"/>
      <c r="C43" s="141"/>
      <c r="D43" s="141"/>
      <c r="E43" s="141">
        <f t="shared" si="0"/>
        <v>0</v>
      </c>
      <c r="F43" s="138"/>
      <c r="G43" s="138"/>
      <c r="H43" s="138"/>
    </row>
    <row r="44" spans="1:8" ht="15.75" x14ac:dyDescent="0.3">
      <c r="A44" s="12"/>
      <c r="B44" s="5"/>
      <c r="C44" s="141"/>
      <c r="D44" s="141"/>
      <c r="E44" s="141">
        <f t="shared" si="0"/>
        <v>0</v>
      </c>
      <c r="F44" s="138"/>
      <c r="G44" s="138"/>
      <c r="H44" s="138"/>
    </row>
    <row r="45" spans="1:8" x14ac:dyDescent="0.25">
      <c r="A45" s="14" t="s">
        <v>191</v>
      </c>
      <c r="B45" s="7" t="s">
        <v>192</v>
      </c>
      <c r="C45" s="142">
        <f>SUM(C41:C44)</f>
        <v>0</v>
      </c>
      <c r="D45" s="142"/>
      <c r="E45" s="142">
        <f t="shared" si="0"/>
        <v>0</v>
      </c>
      <c r="F45" s="138"/>
      <c r="G45" s="138"/>
      <c r="H45" s="138"/>
    </row>
    <row r="46" spans="1:8" ht="15.75" x14ac:dyDescent="0.3">
      <c r="A46" s="12"/>
      <c r="B46" s="5"/>
      <c r="C46" s="141"/>
      <c r="D46" s="141"/>
      <c r="E46" s="141">
        <f t="shared" si="0"/>
        <v>0</v>
      </c>
      <c r="F46" s="138"/>
      <c r="G46" s="138"/>
      <c r="H46" s="138"/>
    </row>
    <row r="47" spans="1:8" ht="15.75" x14ac:dyDescent="0.3">
      <c r="A47" s="12"/>
      <c r="B47" s="5"/>
      <c r="C47" s="141"/>
      <c r="D47" s="141"/>
      <c r="E47" s="141">
        <f t="shared" si="0"/>
        <v>0</v>
      </c>
      <c r="F47" s="138"/>
      <c r="G47" s="138"/>
      <c r="H47" s="138"/>
    </row>
    <row r="48" spans="1:8" ht="15.75" x14ac:dyDescent="0.3">
      <c r="A48" s="12"/>
      <c r="B48" s="5"/>
      <c r="C48" s="141"/>
      <c r="D48" s="141"/>
      <c r="E48" s="141">
        <f t="shared" si="0"/>
        <v>0</v>
      </c>
      <c r="F48" s="138"/>
      <c r="G48" s="138"/>
      <c r="H48" s="138"/>
    </row>
    <row r="49" spans="1:8" ht="15.75" x14ac:dyDescent="0.3">
      <c r="A49" s="12"/>
      <c r="B49" s="5"/>
      <c r="C49" s="141"/>
      <c r="D49" s="141"/>
      <c r="E49" s="141">
        <f t="shared" si="0"/>
        <v>0</v>
      </c>
      <c r="F49" s="138"/>
      <c r="G49" s="138"/>
      <c r="H49" s="138"/>
    </row>
    <row r="50" spans="1:8" x14ac:dyDescent="0.25">
      <c r="A50" s="14" t="s">
        <v>193</v>
      </c>
      <c r="B50" s="7" t="s">
        <v>194</v>
      </c>
      <c r="C50" s="142">
        <f>SUM(C46:C49)</f>
        <v>0</v>
      </c>
      <c r="D50" s="142"/>
      <c r="E50" s="142">
        <f t="shared" si="0"/>
        <v>0</v>
      </c>
      <c r="F50" s="138"/>
      <c r="G50" s="138"/>
      <c r="H50" s="138"/>
    </row>
    <row r="51" spans="1:8" x14ac:dyDescent="0.25">
      <c r="A51" s="14" t="s">
        <v>195</v>
      </c>
      <c r="B51" s="7" t="s">
        <v>196</v>
      </c>
      <c r="C51" s="142">
        <v>233826</v>
      </c>
      <c r="D51" s="142"/>
      <c r="E51" s="142">
        <f t="shared" si="0"/>
        <v>233826</v>
      </c>
      <c r="F51" s="138"/>
      <c r="G51" s="138"/>
      <c r="H51" s="138"/>
    </row>
    <row r="52" spans="1:8" x14ac:dyDescent="0.25">
      <c r="A52" s="143" t="s">
        <v>389</v>
      </c>
      <c r="B52" s="8" t="s">
        <v>197</v>
      </c>
      <c r="C52" s="142">
        <f>SUM(C40+C45+C50+C51)</f>
        <v>1099849</v>
      </c>
      <c r="D52" s="142"/>
      <c r="E52" s="142">
        <f t="shared" si="0"/>
        <v>1099849</v>
      </c>
      <c r="F52" s="138"/>
      <c r="G52" s="138"/>
      <c r="H52" s="138"/>
    </row>
    <row r="53" spans="1:8" x14ac:dyDescent="0.25">
      <c r="A53" s="138"/>
      <c r="B53" s="138"/>
      <c r="C53" s="138"/>
      <c r="D53" s="138"/>
      <c r="E53" s="138"/>
      <c r="F53" s="138"/>
      <c r="G53" s="138"/>
      <c r="H53" s="138"/>
    </row>
    <row r="54" spans="1:8" x14ac:dyDescent="0.25">
      <c r="A54" s="138"/>
      <c r="B54" s="138"/>
      <c r="C54" s="138"/>
      <c r="D54" s="138"/>
      <c r="E54" s="138"/>
      <c r="F54" s="138"/>
      <c r="G54" s="138"/>
      <c r="H54" s="138"/>
    </row>
    <row r="55" spans="1:8" ht="15.75" x14ac:dyDescent="0.3">
      <c r="A55" s="136" t="s">
        <v>539</v>
      </c>
      <c r="B55" s="136"/>
      <c r="C55" s="136" t="s">
        <v>540</v>
      </c>
      <c r="D55" s="136" t="s">
        <v>541</v>
      </c>
      <c r="E55" s="144" t="s">
        <v>572</v>
      </c>
      <c r="F55" s="145"/>
      <c r="G55" s="145"/>
      <c r="H55" s="138"/>
    </row>
    <row r="56" spans="1:8" ht="15.75" x14ac:dyDescent="0.3">
      <c r="A56" s="130"/>
      <c r="B56" s="130"/>
      <c r="C56" s="130"/>
      <c r="D56" s="130"/>
      <c r="E56" s="130">
        <f>C56+D56</f>
        <v>0</v>
      </c>
      <c r="F56" s="145"/>
      <c r="G56" s="145"/>
      <c r="H56" s="138"/>
    </row>
    <row r="57" spans="1:8" ht="15.75" x14ac:dyDescent="0.3">
      <c r="A57" s="130"/>
      <c r="B57" s="130"/>
      <c r="C57" s="130"/>
      <c r="D57" s="130"/>
      <c r="E57" s="130">
        <f t="shared" ref="E57:E92" si="1">C57+D57</f>
        <v>0</v>
      </c>
      <c r="F57" s="145"/>
      <c r="G57" s="145"/>
      <c r="H57" s="138"/>
    </row>
    <row r="58" spans="1:8" ht="15.75" x14ac:dyDescent="0.3">
      <c r="A58" s="130"/>
      <c r="B58" s="130"/>
      <c r="C58" s="130"/>
      <c r="D58" s="130"/>
      <c r="E58" s="130">
        <f t="shared" si="1"/>
        <v>0</v>
      </c>
      <c r="F58" s="145"/>
      <c r="G58" s="145"/>
      <c r="H58" s="138"/>
    </row>
    <row r="59" spans="1:8" ht="15.75" x14ac:dyDescent="0.3">
      <c r="A59" s="130"/>
      <c r="B59" s="130"/>
      <c r="C59" s="130"/>
      <c r="D59" s="130"/>
      <c r="E59" s="130">
        <f t="shared" si="1"/>
        <v>0</v>
      </c>
      <c r="F59" s="145"/>
      <c r="G59" s="145"/>
      <c r="H59" s="138"/>
    </row>
    <row r="60" spans="1:8" ht="15.75" x14ac:dyDescent="0.3">
      <c r="A60" s="135" t="s">
        <v>175</v>
      </c>
      <c r="B60" s="134" t="s">
        <v>176</v>
      </c>
      <c r="C60" s="136">
        <f>SUM(C56:C59)</f>
        <v>0</v>
      </c>
      <c r="D60" s="136">
        <f>SUM(D56:D59)</f>
        <v>0</v>
      </c>
      <c r="E60" s="136">
        <f t="shared" si="1"/>
        <v>0</v>
      </c>
      <c r="F60" s="145"/>
      <c r="G60" s="145"/>
      <c r="H60" s="138"/>
    </row>
    <row r="61" spans="1:8" ht="15.75" x14ac:dyDescent="0.3">
      <c r="A61" s="131" t="s">
        <v>590</v>
      </c>
      <c r="B61" s="132"/>
      <c r="C61" s="130">
        <v>422122</v>
      </c>
      <c r="D61" s="130">
        <v>113974</v>
      </c>
      <c r="E61" s="130">
        <f t="shared" si="1"/>
        <v>536096</v>
      </c>
      <c r="F61" s="145"/>
      <c r="G61" s="145"/>
      <c r="H61" s="138"/>
    </row>
    <row r="62" spans="1:8" ht="15.75" x14ac:dyDescent="0.3">
      <c r="A62" s="131" t="s">
        <v>591</v>
      </c>
      <c r="B62" s="132"/>
      <c r="C62" s="130">
        <v>3149606</v>
      </c>
      <c r="D62" s="130">
        <v>850394</v>
      </c>
      <c r="E62" s="130">
        <f t="shared" si="1"/>
        <v>4000000</v>
      </c>
      <c r="F62" s="145"/>
      <c r="G62" s="145"/>
      <c r="H62" s="138"/>
    </row>
    <row r="63" spans="1:8" ht="15.75" x14ac:dyDescent="0.3">
      <c r="A63" s="131" t="s">
        <v>592</v>
      </c>
      <c r="B63" s="132"/>
      <c r="C63" s="130">
        <v>787402</v>
      </c>
      <c r="D63" s="130">
        <v>212598</v>
      </c>
      <c r="E63" s="130">
        <f t="shared" si="1"/>
        <v>1000000</v>
      </c>
      <c r="F63" s="145"/>
      <c r="G63" s="145"/>
      <c r="H63" s="138"/>
    </row>
    <row r="64" spans="1:8" ht="15.75" x14ac:dyDescent="0.3">
      <c r="A64" s="131"/>
      <c r="B64" s="132"/>
      <c r="C64" s="130"/>
      <c r="D64" s="130"/>
      <c r="E64" s="130">
        <f t="shared" si="1"/>
        <v>0</v>
      </c>
      <c r="F64" s="145"/>
      <c r="G64" s="145"/>
      <c r="H64" s="138"/>
    </row>
    <row r="65" spans="1:8" ht="15.75" x14ac:dyDescent="0.3">
      <c r="A65" s="135" t="s">
        <v>387</v>
      </c>
      <c r="B65" s="134" t="s">
        <v>177</v>
      </c>
      <c r="C65" s="136">
        <f>SUM(C61:C64)</f>
        <v>4359130</v>
      </c>
      <c r="D65" s="136">
        <f>SUM(D61:D64)</f>
        <v>1176966</v>
      </c>
      <c r="E65" s="136">
        <f t="shared" si="1"/>
        <v>5536096</v>
      </c>
      <c r="F65" s="145"/>
      <c r="G65" s="145"/>
      <c r="H65" s="138"/>
    </row>
    <row r="66" spans="1:8" ht="15.75" x14ac:dyDescent="0.3">
      <c r="A66" s="131"/>
      <c r="B66" s="132"/>
      <c r="C66" s="130"/>
      <c r="D66" s="130"/>
      <c r="E66" s="130">
        <f t="shared" si="1"/>
        <v>0</v>
      </c>
      <c r="F66" s="145"/>
      <c r="G66" s="145"/>
      <c r="H66" s="138"/>
    </row>
    <row r="67" spans="1:8" ht="15.75" x14ac:dyDescent="0.3">
      <c r="A67" s="131"/>
      <c r="B67" s="132"/>
      <c r="C67" s="130"/>
      <c r="D67" s="130"/>
      <c r="E67" s="130">
        <f t="shared" si="1"/>
        <v>0</v>
      </c>
      <c r="F67" s="145"/>
      <c r="G67" s="145"/>
      <c r="H67" s="138"/>
    </row>
    <row r="68" spans="1:8" ht="15.75" x14ac:dyDescent="0.3">
      <c r="A68" s="131"/>
      <c r="B68" s="132"/>
      <c r="C68" s="130"/>
      <c r="D68" s="130"/>
      <c r="E68" s="130">
        <f t="shared" si="1"/>
        <v>0</v>
      </c>
      <c r="F68" s="145"/>
      <c r="G68" s="145"/>
      <c r="H68" s="138"/>
    </row>
    <row r="69" spans="1:8" ht="15.75" x14ac:dyDescent="0.3">
      <c r="A69" s="131"/>
      <c r="B69" s="132"/>
      <c r="C69" s="130"/>
      <c r="D69" s="130"/>
      <c r="E69" s="130">
        <f t="shared" si="1"/>
        <v>0</v>
      </c>
      <c r="F69" s="145"/>
      <c r="G69" s="145"/>
      <c r="H69" s="138"/>
    </row>
    <row r="70" spans="1:8" ht="15.75" x14ac:dyDescent="0.3">
      <c r="A70" s="137" t="s">
        <v>178</v>
      </c>
      <c r="B70" s="134" t="s">
        <v>179</v>
      </c>
      <c r="C70" s="136">
        <f>SUM(C66:C69)</f>
        <v>0</v>
      </c>
      <c r="D70" s="136">
        <f>SUM(D66:D69)</f>
        <v>0</v>
      </c>
      <c r="E70" s="136">
        <f t="shared" si="1"/>
        <v>0</v>
      </c>
      <c r="F70" s="145"/>
      <c r="G70" s="145"/>
      <c r="H70" s="138"/>
    </row>
    <row r="71" spans="1:8" ht="15.75" x14ac:dyDescent="0.3">
      <c r="A71" s="131" t="s">
        <v>578</v>
      </c>
      <c r="B71" s="132"/>
      <c r="C71" s="130">
        <v>7874016</v>
      </c>
      <c r="D71" s="130">
        <v>2125984</v>
      </c>
      <c r="E71" s="130">
        <f t="shared" si="1"/>
        <v>10000000</v>
      </c>
      <c r="F71" s="145"/>
      <c r="G71" s="145"/>
      <c r="H71" s="138"/>
    </row>
    <row r="72" spans="1:8" ht="15.75" x14ac:dyDescent="0.3">
      <c r="A72" s="131"/>
      <c r="B72" s="132"/>
      <c r="C72" s="130"/>
      <c r="D72" s="130"/>
      <c r="E72" s="130">
        <f t="shared" si="1"/>
        <v>0</v>
      </c>
      <c r="F72" s="145"/>
      <c r="G72" s="145"/>
      <c r="H72" s="138"/>
    </row>
    <row r="73" spans="1:8" ht="15.75" x14ac:dyDescent="0.3">
      <c r="A73" s="131"/>
      <c r="B73" s="132"/>
      <c r="C73" s="130"/>
      <c r="D73" s="130"/>
      <c r="E73" s="130"/>
      <c r="F73" s="145"/>
      <c r="G73" s="145"/>
      <c r="H73" s="138"/>
    </row>
    <row r="74" spans="1:8" ht="15.75" x14ac:dyDescent="0.3">
      <c r="A74" s="131"/>
      <c r="B74" s="132"/>
      <c r="C74" s="130"/>
      <c r="D74" s="130"/>
      <c r="E74" s="130">
        <f t="shared" si="1"/>
        <v>0</v>
      </c>
      <c r="F74" s="145"/>
      <c r="G74" s="145"/>
      <c r="H74" s="138"/>
    </row>
    <row r="75" spans="1:8" ht="15.75" x14ac:dyDescent="0.3">
      <c r="A75" s="135" t="s">
        <v>180</v>
      </c>
      <c r="B75" s="134" t="s">
        <v>181</v>
      </c>
      <c r="C75" s="136">
        <f>SUM(C71:C74)</f>
        <v>7874016</v>
      </c>
      <c r="D75" s="136">
        <f>SUM(D71:D74)</f>
        <v>2125984</v>
      </c>
      <c r="E75" s="136">
        <f t="shared" si="1"/>
        <v>10000000</v>
      </c>
      <c r="F75" s="145"/>
      <c r="G75" s="145"/>
      <c r="H75" s="138"/>
    </row>
    <row r="76" spans="1:8" ht="15.75" x14ac:dyDescent="0.3">
      <c r="A76" s="146" t="s">
        <v>388</v>
      </c>
      <c r="B76" s="133" t="s">
        <v>188</v>
      </c>
      <c r="C76" s="136">
        <f>SUM(C60+C65+C70+C75)</f>
        <v>12233146</v>
      </c>
      <c r="D76" s="136">
        <f>SUM(D60+D65+D70+D75)</f>
        <v>3302950</v>
      </c>
      <c r="E76" s="136">
        <f t="shared" si="1"/>
        <v>15536096</v>
      </c>
      <c r="F76" s="145"/>
      <c r="G76" s="145"/>
      <c r="H76" s="138"/>
    </row>
    <row r="77" spans="1:8" ht="15.75" x14ac:dyDescent="0.3">
      <c r="A77" s="12" t="s">
        <v>593</v>
      </c>
      <c r="B77" s="134"/>
      <c r="C77" s="130">
        <v>551181</v>
      </c>
      <c r="D77" s="130">
        <v>148819</v>
      </c>
      <c r="E77" s="130">
        <f t="shared" si="1"/>
        <v>700000</v>
      </c>
      <c r="F77" s="145"/>
      <c r="G77" s="145"/>
      <c r="H77" s="138"/>
    </row>
    <row r="78" spans="1:8" ht="15.75" x14ac:dyDescent="0.3">
      <c r="A78" s="12" t="s">
        <v>594</v>
      </c>
      <c r="B78" s="134"/>
      <c r="C78" s="130">
        <v>55000</v>
      </c>
      <c r="D78" s="130">
        <v>14850</v>
      </c>
      <c r="E78" s="130">
        <f t="shared" si="1"/>
        <v>69850</v>
      </c>
      <c r="F78" s="145"/>
      <c r="G78" s="145"/>
      <c r="H78" s="138"/>
    </row>
    <row r="79" spans="1:8" ht="15.75" x14ac:dyDescent="0.3">
      <c r="A79" s="12" t="s">
        <v>595</v>
      </c>
      <c r="B79" s="134"/>
      <c r="C79" s="130">
        <v>259842</v>
      </c>
      <c r="D79" s="130">
        <v>70157</v>
      </c>
      <c r="E79" s="130">
        <f t="shared" si="1"/>
        <v>329999</v>
      </c>
      <c r="F79" s="145"/>
      <c r="G79" s="145"/>
      <c r="H79" s="138"/>
    </row>
    <row r="80" spans="1:8" ht="15.75" x14ac:dyDescent="0.3">
      <c r="A80" s="131"/>
      <c r="B80" s="134"/>
      <c r="C80" s="130"/>
      <c r="D80" s="130"/>
      <c r="E80" s="130">
        <f t="shared" si="1"/>
        <v>0</v>
      </c>
      <c r="F80" s="145"/>
      <c r="G80" s="145"/>
      <c r="H80" s="138"/>
    </row>
    <row r="81" spans="1:8" ht="15.75" x14ac:dyDescent="0.3">
      <c r="A81" s="135" t="s">
        <v>189</v>
      </c>
      <c r="B81" s="134" t="s">
        <v>190</v>
      </c>
      <c r="C81" s="136">
        <f>SUM(C77:C80)</f>
        <v>866023</v>
      </c>
      <c r="D81" s="136">
        <f>SUM(D77:D80)</f>
        <v>233826</v>
      </c>
      <c r="E81" s="136">
        <f t="shared" si="1"/>
        <v>1099849</v>
      </c>
      <c r="F81" s="145"/>
      <c r="G81" s="145"/>
      <c r="H81" s="138"/>
    </row>
    <row r="82" spans="1:8" ht="15.75" x14ac:dyDescent="0.3">
      <c r="A82" s="131"/>
      <c r="B82" s="132"/>
      <c r="C82" s="130"/>
      <c r="D82" s="130"/>
      <c r="E82" s="130">
        <f t="shared" si="1"/>
        <v>0</v>
      </c>
      <c r="F82" s="145"/>
      <c r="G82" s="145"/>
      <c r="H82" s="138"/>
    </row>
    <row r="83" spans="1:8" ht="15.75" x14ac:dyDescent="0.3">
      <c r="A83" s="131"/>
      <c r="B83" s="132"/>
      <c r="C83" s="130"/>
      <c r="D83" s="130"/>
      <c r="E83" s="130">
        <f t="shared" si="1"/>
        <v>0</v>
      </c>
      <c r="F83" s="145"/>
      <c r="G83" s="145"/>
      <c r="H83" s="138"/>
    </row>
    <row r="84" spans="1:8" ht="15.75" x14ac:dyDescent="0.3">
      <c r="A84" s="131"/>
      <c r="B84" s="132"/>
      <c r="C84" s="130"/>
      <c r="D84" s="130"/>
      <c r="E84" s="130">
        <f t="shared" si="1"/>
        <v>0</v>
      </c>
      <c r="F84" s="145"/>
      <c r="G84" s="145"/>
      <c r="H84" s="138"/>
    </row>
    <row r="85" spans="1:8" ht="15.75" x14ac:dyDescent="0.3">
      <c r="A85" s="131"/>
      <c r="B85" s="132"/>
      <c r="C85" s="130"/>
      <c r="D85" s="130"/>
      <c r="E85" s="130">
        <f t="shared" si="1"/>
        <v>0</v>
      </c>
      <c r="F85" s="145"/>
      <c r="G85" s="145"/>
      <c r="H85" s="138"/>
    </row>
    <row r="86" spans="1:8" ht="15.75" x14ac:dyDescent="0.3">
      <c r="A86" s="135" t="s">
        <v>191</v>
      </c>
      <c r="B86" s="134" t="s">
        <v>192</v>
      </c>
      <c r="C86" s="136">
        <v>0</v>
      </c>
      <c r="D86" s="136">
        <v>0</v>
      </c>
      <c r="E86" s="136">
        <f t="shared" si="1"/>
        <v>0</v>
      </c>
      <c r="F86" s="145"/>
      <c r="G86" s="145"/>
      <c r="H86" s="138"/>
    </row>
    <row r="87" spans="1:8" ht="15.75" x14ac:dyDescent="0.3">
      <c r="A87" s="131"/>
      <c r="B87" s="132"/>
      <c r="C87" s="130"/>
      <c r="D87" s="130"/>
      <c r="E87" s="130">
        <f t="shared" si="1"/>
        <v>0</v>
      </c>
      <c r="F87" s="145"/>
      <c r="G87" s="145"/>
      <c r="H87" s="138"/>
    </row>
    <row r="88" spans="1:8" ht="15.75" x14ac:dyDescent="0.3">
      <c r="A88" s="131"/>
      <c r="B88" s="132"/>
      <c r="C88" s="130"/>
      <c r="D88" s="130"/>
      <c r="E88" s="130">
        <f t="shared" si="1"/>
        <v>0</v>
      </c>
      <c r="F88" s="145"/>
      <c r="G88" s="145"/>
      <c r="H88" s="138"/>
    </row>
    <row r="89" spans="1:8" ht="15.75" x14ac:dyDescent="0.3">
      <c r="A89" s="131"/>
      <c r="B89" s="132"/>
      <c r="C89" s="130"/>
      <c r="D89" s="130"/>
      <c r="E89" s="130">
        <f t="shared" si="1"/>
        <v>0</v>
      </c>
      <c r="F89" s="145"/>
      <c r="G89" s="145"/>
      <c r="H89" s="138"/>
    </row>
    <row r="90" spans="1:8" ht="15.75" x14ac:dyDescent="0.3">
      <c r="A90" s="131"/>
      <c r="B90" s="132"/>
      <c r="C90" s="130"/>
      <c r="D90" s="130"/>
      <c r="E90" s="130">
        <f t="shared" si="1"/>
        <v>0</v>
      </c>
      <c r="F90" s="145"/>
      <c r="G90" s="145"/>
      <c r="H90" s="138"/>
    </row>
    <row r="91" spans="1:8" ht="15.75" x14ac:dyDescent="0.3">
      <c r="A91" s="135" t="s">
        <v>193</v>
      </c>
      <c r="B91" s="134" t="s">
        <v>194</v>
      </c>
      <c r="C91" s="136">
        <v>0</v>
      </c>
      <c r="D91" s="136">
        <v>0</v>
      </c>
      <c r="E91" s="136">
        <f t="shared" si="1"/>
        <v>0</v>
      </c>
      <c r="F91" s="145"/>
      <c r="G91" s="145"/>
      <c r="H91" s="138"/>
    </row>
    <row r="92" spans="1:8" ht="15.75" x14ac:dyDescent="0.3">
      <c r="A92" s="146" t="s">
        <v>389</v>
      </c>
      <c r="B92" s="133" t="s">
        <v>197</v>
      </c>
      <c r="C92" s="136">
        <f>SUM(C81+C86+C91)</f>
        <v>866023</v>
      </c>
      <c r="D92" s="136">
        <f>SUM(D81+D86+D91)</f>
        <v>233826</v>
      </c>
      <c r="E92" s="136">
        <f t="shared" si="1"/>
        <v>1099849</v>
      </c>
      <c r="F92" s="145"/>
      <c r="G92" s="145"/>
      <c r="H92" s="138"/>
    </row>
    <row r="93" spans="1:8" x14ac:dyDescent="0.25">
      <c r="A93" s="3"/>
      <c r="B93" s="3"/>
      <c r="C93" s="3"/>
      <c r="D93" s="3"/>
      <c r="E93" s="3"/>
      <c r="F93" s="3"/>
      <c r="G93" s="3"/>
    </row>
    <row r="94" spans="1:8" x14ac:dyDescent="0.25">
      <c r="A94" s="3"/>
      <c r="B94" s="3"/>
      <c r="C94" s="3"/>
      <c r="D94" s="3"/>
      <c r="E94" s="3"/>
      <c r="F94" s="3"/>
      <c r="G94" s="3"/>
    </row>
    <row r="95" spans="1:8" x14ac:dyDescent="0.25">
      <c r="A95" s="3"/>
      <c r="B95" s="3"/>
      <c r="C95" s="3"/>
      <c r="D95" s="3"/>
      <c r="E95" s="3"/>
      <c r="F95" s="3"/>
      <c r="G95" s="3"/>
    </row>
    <row r="96" spans="1:8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</sheetData>
  <mergeCells count="2">
    <mergeCell ref="A1:H1"/>
    <mergeCell ref="A2:H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8"/>
  <sheetViews>
    <sheetView workbookViewId="0">
      <selection activeCell="J15" sqref="J15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A1" s="149" t="s">
        <v>586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46.5" customHeight="1" x14ac:dyDescent="0.25">
      <c r="A2" s="152" t="s">
        <v>613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ht="16.5" customHeight="1" x14ac:dyDescent="0.25">
      <c r="A3" s="70"/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3" t="s">
        <v>17</v>
      </c>
      <c r="G4" s="107" t="s">
        <v>555</v>
      </c>
    </row>
    <row r="5" spans="1:10" ht="61.5" customHeight="1" x14ac:dyDescent="0.3">
      <c r="A5" s="1" t="s">
        <v>72</v>
      </c>
      <c r="B5" s="2" t="s">
        <v>73</v>
      </c>
      <c r="C5" s="59" t="s">
        <v>542</v>
      </c>
      <c r="D5" s="59" t="s">
        <v>545</v>
      </c>
      <c r="E5" s="59" t="s">
        <v>546</v>
      </c>
      <c r="F5" s="59" t="s">
        <v>547</v>
      </c>
      <c r="G5" s="59" t="s">
        <v>2</v>
      </c>
      <c r="H5" s="59" t="s">
        <v>543</v>
      </c>
      <c r="I5" s="59" t="s">
        <v>544</v>
      </c>
      <c r="J5" s="59" t="s">
        <v>548</v>
      </c>
    </row>
    <row r="6" spans="1:10" ht="25.5" x14ac:dyDescent="0.25">
      <c r="A6" s="39"/>
      <c r="B6" s="39"/>
      <c r="C6" s="39"/>
      <c r="D6" s="39"/>
      <c r="E6" s="39"/>
      <c r="F6" s="65" t="s">
        <v>3</v>
      </c>
      <c r="G6" s="64"/>
      <c r="H6" s="39"/>
      <c r="I6" s="39"/>
      <c r="J6" s="39"/>
    </row>
    <row r="7" spans="1:10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25">
      <c r="A10" s="12" t="s">
        <v>175</v>
      </c>
      <c r="B10" s="5" t="s">
        <v>176</v>
      </c>
      <c r="C10" s="39"/>
      <c r="D10" s="39"/>
      <c r="E10" s="39"/>
      <c r="F10" s="39"/>
      <c r="G10" s="39"/>
      <c r="H10" s="39"/>
      <c r="I10" s="39"/>
      <c r="J10" s="39"/>
    </row>
    <row r="11" spans="1:10" x14ac:dyDescent="0.25">
      <c r="A11" s="12"/>
      <c r="B11" s="5"/>
      <c r="C11" s="39"/>
      <c r="D11" s="39"/>
      <c r="E11" s="39"/>
      <c r="F11" s="39"/>
      <c r="G11" s="39"/>
      <c r="H11" s="39"/>
      <c r="I11" s="39"/>
      <c r="J11" s="39"/>
    </row>
    <row r="12" spans="1:10" x14ac:dyDescent="0.25">
      <c r="A12" s="12"/>
      <c r="B12" s="5"/>
      <c r="C12" s="39"/>
      <c r="D12" s="39"/>
      <c r="E12" s="39"/>
      <c r="F12" s="39"/>
      <c r="G12" s="39"/>
      <c r="H12" s="39"/>
      <c r="I12" s="39"/>
      <c r="J12" s="39"/>
    </row>
    <row r="13" spans="1:10" x14ac:dyDescent="0.25">
      <c r="A13" s="12"/>
      <c r="B13" s="5"/>
      <c r="C13" s="39"/>
      <c r="D13" s="39"/>
      <c r="E13" s="39"/>
      <c r="F13" s="39"/>
      <c r="G13" s="39"/>
      <c r="H13" s="39"/>
      <c r="I13" s="39"/>
      <c r="J13" s="39"/>
    </row>
    <row r="14" spans="1:10" x14ac:dyDescent="0.25">
      <c r="A14" s="12"/>
      <c r="B14" s="5"/>
      <c r="C14" s="39"/>
      <c r="D14" s="39"/>
      <c r="E14" s="39"/>
      <c r="F14" s="39"/>
      <c r="G14" s="39"/>
      <c r="H14" s="39"/>
      <c r="I14" s="39"/>
      <c r="J14" s="39"/>
    </row>
    <row r="15" spans="1:10" x14ac:dyDescent="0.25">
      <c r="A15" s="12" t="s">
        <v>387</v>
      </c>
      <c r="B15" s="5" t="s">
        <v>177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25">
      <c r="A16" s="12"/>
      <c r="B16" s="5"/>
      <c r="C16" s="39"/>
      <c r="D16" s="39"/>
      <c r="E16" s="39"/>
      <c r="F16" s="39"/>
      <c r="G16" s="39"/>
      <c r="H16" s="39"/>
      <c r="I16" s="39"/>
      <c r="J16" s="39"/>
    </row>
    <row r="17" spans="1:10" x14ac:dyDescent="0.25">
      <c r="A17" s="12"/>
      <c r="B17" s="5"/>
      <c r="C17" s="39"/>
      <c r="D17" s="39"/>
      <c r="E17" s="39"/>
      <c r="F17" s="39"/>
      <c r="G17" s="39"/>
      <c r="H17" s="39"/>
      <c r="I17" s="39"/>
      <c r="J17" s="39"/>
    </row>
    <row r="18" spans="1:10" x14ac:dyDescent="0.25">
      <c r="A18" s="12"/>
      <c r="B18" s="5"/>
      <c r="C18" s="39"/>
      <c r="D18" s="39"/>
      <c r="E18" s="39"/>
      <c r="F18" s="39"/>
      <c r="G18" s="39"/>
      <c r="H18" s="39"/>
      <c r="I18" s="39"/>
      <c r="J18" s="39"/>
    </row>
    <row r="19" spans="1:10" x14ac:dyDescent="0.25">
      <c r="A19" s="12"/>
      <c r="B19" s="5"/>
      <c r="C19" s="39"/>
      <c r="D19" s="39"/>
      <c r="E19" s="39"/>
      <c r="F19" s="39"/>
      <c r="G19" s="39"/>
      <c r="H19" s="39"/>
      <c r="I19" s="39"/>
      <c r="J19" s="39"/>
    </row>
    <row r="20" spans="1:10" x14ac:dyDescent="0.25">
      <c r="A20" s="4" t="s">
        <v>178</v>
      </c>
      <c r="B20" s="5" t="s">
        <v>179</v>
      </c>
      <c r="C20" s="39"/>
      <c r="D20" s="39"/>
      <c r="E20" s="39"/>
      <c r="F20" s="39"/>
      <c r="G20" s="39"/>
      <c r="H20" s="39"/>
      <c r="I20" s="39"/>
      <c r="J20" s="39"/>
    </row>
    <row r="21" spans="1:10" x14ac:dyDescent="0.25">
      <c r="A21" s="4"/>
      <c r="B21" s="5"/>
      <c r="C21" s="39"/>
      <c r="D21" s="39"/>
      <c r="E21" s="39"/>
      <c r="F21" s="39"/>
      <c r="G21" s="39"/>
      <c r="H21" s="39"/>
      <c r="I21" s="39"/>
      <c r="J21" s="39"/>
    </row>
    <row r="22" spans="1:10" x14ac:dyDescent="0.25">
      <c r="A22" s="4"/>
      <c r="B22" s="5"/>
      <c r="C22" s="39"/>
      <c r="D22" s="39"/>
      <c r="E22" s="39"/>
      <c r="F22" s="39"/>
      <c r="G22" s="39"/>
      <c r="H22" s="39"/>
      <c r="I22" s="39"/>
      <c r="J22" s="39"/>
    </row>
    <row r="23" spans="1:10" x14ac:dyDescent="0.25">
      <c r="A23" s="12" t="s">
        <v>180</v>
      </c>
      <c r="B23" s="5" t="s">
        <v>181</v>
      </c>
      <c r="C23" s="39"/>
      <c r="D23" s="39"/>
      <c r="E23" s="39"/>
      <c r="F23" s="39"/>
      <c r="G23" s="39"/>
      <c r="H23" s="39"/>
      <c r="I23" s="39"/>
      <c r="J23" s="39"/>
    </row>
    <row r="24" spans="1:10" x14ac:dyDescent="0.25">
      <c r="A24" s="12"/>
      <c r="B24" s="5"/>
      <c r="C24" s="39"/>
      <c r="D24" s="39"/>
      <c r="E24" s="39"/>
      <c r="F24" s="39"/>
      <c r="G24" s="39"/>
      <c r="H24" s="39"/>
      <c r="I24" s="39"/>
      <c r="J24" s="39"/>
    </row>
    <row r="25" spans="1:10" x14ac:dyDescent="0.25">
      <c r="A25" s="12"/>
      <c r="B25" s="5"/>
      <c r="C25" s="39"/>
      <c r="D25" s="39"/>
      <c r="E25" s="39"/>
      <c r="F25" s="39"/>
      <c r="G25" s="39"/>
      <c r="H25" s="39"/>
      <c r="I25" s="39"/>
      <c r="J25" s="39"/>
    </row>
    <row r="26" spans="1:10" x14ac:dyDescent="0.25">
      <c r="A26" s="12" t="s">
        <v>182</v>
      </c>
      <c r="B26" s="5" t="s">
        <v>183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A27" s="12"/>
      <c r="B27" s="5"/>
      <c r="C27" s="39"/>
      <c r="D27" s="39"/>
      <c r="E27" s="39"/>
      <c r="F27" s="39"/>
      <c r="G27" s="39"/>
      <c r="H27" s="39"/>
      <c r="I27" s="39"/>
      <c r="J27" s="39"/>
    </row>
    <row r="28" spans="1:10" x14ac:dyDescent="0.25">
      <c r="A28" s="12"/>
      <c r="B28" s="5"/>
      <c r="C28" s="39"/>
      <c r="D28" s="39"/>
      <c r="E28" s="39"/>
      <c r="F28" s="39"/>
      <c r="G28" s="39"/>
      <c r="H28" s="39"/>
      <c r="I28" s="39"/>
      <c r="J28" s="39"/>
    </row>
    <row r="29" spans="1:10" x14ac:dyDescent="0.25">
      <c r="A29" s="4" t="s">
        <v>184</v>
      </c>
      <c r="B29" s="5" t="s">
        <v>185</v>
      </c>
      <c r="C29" s="39"/>
      <c r="D29" s="39"/>
      <c r="E29" s="39"/>
      <c r="F29" s="39"/>
      <c r="G29" s="39"/>
      <c r="H29" s="39"/>
      <c r="I29" s="39"/>
      <c r="J29" s="39"/>
    </row>
    <row r="30" spans="1:10" x14ac:dyDescent="0.25">
      <c r="A30" s="4" t="s">
        <v>186</v>
      </c>
      <c r="B30" s="5" t="s">
        <v>187</v>
      </c>
      <c r="C30" s="39"/>
      <c r="D30" s="39"/>
      <c r="E30" s="39"/>
      <c r="F30" s="39"/>
      <c r="G30" s="39"/>
      <c r="H30" s="39"/>
      <c r="I30" s="39"/>
      <c r="J30" s="39"/>
    </row>
    <row r="31" spans="1:10" ht="15.75" x14ac:dyDescent="0.25">
      <c r="A31" s="17" t="s">
        <v>388</v>
      </c>
      <c r="B31" s="8" t="s">
        <v>188</v>
      </c>
      <c r="C31" s="39"/>
      <c r="D31" s="39"/>
      <c r="E31" s="39"/>
      <c r="F31" s="39"/>
      <c r="G31" s="39"/>
      <c r="H31" s="39"/>
      <c r="I31" s="39"/>
      <c r="J31" s="39"/>
    </row>
    <row r="32" spans="1:10" ht="15.75" x14ac:dyDescent="0.25">
      <c r="A32" s="20"/>
      <c r="B32" s="7"/>
      <c r="C32" s="39"/>
      <c r="D32" s="39"/>
      <c r="E32" s="39"/>
      <c r="F32" s="39"/>
      <c r="G32" s="39"/>
      <c r="H32" s="39"/>
      <c r="I32" s="39"/>
      <c r="J32" s="39"/>
    </row>
    <row r="33" spans="1:10" ht="15.75" x14ac:dyDescent="0.25">
      <c r="A33" s="20"/>
      <c r="B33" s="7"/>
      <c r="C33" s="39"/>
      <c r="D33" s="39"/>
      <c r="E33" s="39"/>
      <c r="F33" s="39"/>
      <c r="G33" s="39"/>
      <c r="H33" s="39"/>
      <c r="I33" s="39"/>
      <c r="J33" s="39"/>
    </row>
    <row r="34" spans="1:10" ht="15.75" x14ac:dyDescent="0.25">
      <c r="A34" s="20"/>
      <c r="B34" s="7"/>
      <c r="C34" s="39"/>
      <c r="D34" s="39"/>
      <c r="E34" s="39"/>
      <c r="F34" s="39"/>
      <c r="G34" s="39"/>
      <c r="H34" s="39"/>
      <c r="I34" s="39"/>
      <c r="J34" s="39"/>
    </row>
    <row r="35" spans="1:10" ht="15.75" x14ac:dyDescent="0.25">
      <c r="A35" s="20"/>
      <c r="B35" s="7"/>
      <c r="C35" s="39"/>
      <c r="D35" s="39"/>
      <c r="E35" s="39"/>
      <c r="F35" s="39"/>
      <c r="G35" s="39"/>
      <c r="H35" s="39"/>
      <c r="I35" s="39"/>
      <c r="J35" s="39"/>
    </row>
    <row r="36" spans="1:10" x14ac:dyDescent="0.25">
      <c r="A36" s="12" t="s">
        <v>189</v>
      </c>
      <c r="B36" s="5" t="s">
        <v>190</v>
      </c>
      <c r="C36" s="39"/>
      <c r="D36" s="39"/>
      <c r="E36" s="39"/>
      <c r="F36" s="39"/>
      <c r="G36" s="39"/>
      <c r="H36" s="39"/>
      <c r="I36" s="39"/>
      <c r="J36" s="39"/>
    </row>
    <row r="37" spans="1:10" x14ac:dyDescent="0.25">
      <c r="A37" s="12"/>
      <c r="B37" s="7"/>
      <c r="C37" s="25"/>
      <c r="D37" s="39"/>
      <c r="E37" s="39"/>
      <c r="F37" s="39"/>
      <c r="G37" s="39"/>
      <c r="H37" s="39"/>
      <c r="I37" s="39"/>
      <c r="J37" s="39"/>
    </row>
    <row r="38" spans="1:10" x14ac:dyDescent="0.25">
      <c r="A38" s="12"/>
      <c r="B38" s="5"/>
      <c r="C38" s="39"/>
      <c r="D38" s="39"/>
      <c r="E38" s="39"/>
      <c r="F38" s="39"/>
      <c r="G38" s="39"/>
      <c r="H38" s="39"/>
      <c r="I38" s="39"/>
      <c r="J38" s="39"/>
    </row>
    <row r="39" spans="1:10" x14ac:dyDescent="0.25">
      <c r="A39" s="12"/>
      <c r="B39" s="5"/>
      <c r="C39" s="39"/>
      <c r="D39" s="39"/>
      <c r="E39" s="39"/>
      <c r="F39" s="39"/>
      <c r="G39" s="39"/>
      <c r="H39" s="39"/>
      <c r="I39" s="39"/>
      <c r="J39" s="39"/>
    </row>
    <row r="40" spans="1:10" x14ac:dyDescent="0.25">
      <c r="A40" s="12"/>
      <c r="B40" s="5"/>
      <c r="C40" s="39"/>
      <c r="D40" s="39"/>
      <c r="E40" s="39"/>
      <c r="F40" s="39"/>
      <c r="G40" s="39"/>
      <c r="H40" s="39"/>
      <c r="I40" s="39"/>
      <c r="J40" s="39"/>
    </row>
    <row r="41" spans="1:10" x14ac:dyDescent="0.25">
      <c r="A41" s="12" t="s">
        <v>191</v>
      </c>
      <c r="B41" s="5" t="s">
        <v>192</v>
      </c>
      <c r="C41" s="39"/>
      <c r="D41" s="39"/>
      <c r="E41" s="39"/>
      <c r="F41" s="39"/>
      <c r="G41" s="39"/>
      <c r="H41" s="39"/>
      <c r="I41" s="39"/>
      <c r="J41" s="39"/>
    </row>
    <row r="42" spans="1:10" x14ac:dyDescent="0.25">
      <c r="A42" s="12"/>
      <c r="B42" s="5"/>
      <c r="C42" s="39"/>
      <c r="D42" s="39"/>
      <c r="E42" s="39"/>
      <c r="F42" s="39"/>
      <c r="G42" s="39"/>
      <c r="H42" s="39"/>
      <c r="I42" s="39"/>
      <c r="J42" s="39"/>
    </row>
    <row r="43" spans="1:10" x14ac:dyDescent="0.25">
      <c r="A43" s="12"/>
      <c r="B43" s="5"/>
      <c r="C43" s="39"/>
      <c r="D43" s="39"/>
      <c r="E43" s="39"/>
      <c r="F43" s="39"/>
      <c r="G43" s="39"/>
      <c r="H43" s="39"/>
      <c r="I43" s="39"/>
      <c r="J43" s="39"/>
    </row>
    <row r="44" spans="1:10" x14ac:dyDescent="0.25">
      <c r="A44" s="12"/>
      <c r="B44" s="5"/>
      <c r="C44" s="39"/>
      <c r="D44" s="39"/>
      <c r="E44" s="39"/>
      <c r="F44" s="39"/>
      <c r="G44" s="39"/>
      <c r="H44" s="39"/>
      <c r="I44" s="39"/>
      <c r="J44" s="39"/>
    </row>
    <row r="45" spans="1:10" x14ac:dyDescent="0.25">
      <c r="A45" s="12"/>
      <c r="B45" s="5"/>
      <c r="C45" s="39"/>
      <c r="D45" s="39"/>
      <c r="E45" s="39"/>
      <c r="F45" s="39"/>
      <c r="G45" s="39"/>
      <c r="H45" s="39"/>
      <c r="I45" s="39"/>
      <c r="J45" s="39"/>
    </row>
    <row r="46" spans="1:10" x14ac:dyDescent="0.25">
      <c r="A46" s="12" t="s">
        <v>193</v>
      </c>
      <c r="B46" s="5" t="s">
        <v>194</v>
      </c>
      <c r="C46" s="39"/>
      <c r="D46" s="39"/>
      <c r="E46" s="39"/>
      <c r="F46" s="39"/>
      <c r="G46" s="39"/>
      <c r="H46" s="39"/>
      <c r="I46" s="39"/>
      <c r="J46" s="39"/>
    </row>
    <row r="47" spans="1:10" x14ac:dyDescent="0.25">
      <c r="A47" s="12" t="s">
        <v>195</v>
      </c>
      <c r="B47" s="5" t="s">
        <v>196</v>
      </c>
      <c r="C47" s="39"/>
      <c r="D47" s="39"/>
      <c r="E47" s="39"/>
      <c r="F47" s="39"/>
      <c r="G47" s="39"/>
      <c r="H47" s="39"/>
      <c r="I47" s="39"/>
      <c r="J47" s="39"/>
    </row>
    <row r="48" spans="1:10" ht="15.75" x14ac:dyDescent="0.25">
      <c r="A48" s="17" t="s">
        <v>389</v>
      </c>
      <c r="B48" s="8" t="s">
        <v>197</v>
      </c>
      <c r="C48" s="39"/>
      <c r="D48" s="39"/>
      <c r="E48" s="39"/>
      <c r="F48" s="39"/>
      <c r="G48" s="39"/>
      <c r="H48" s="39"/>
      <c r="I48" s="39"/>
      <c r="J48" s="39"/>
    </row>
  </sheetData>
  <mergeCells count="2">
    <mergeCell ref="A2:J2"/>
    <mergeCell ref="A1:J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73"/>
  <sheetViews>
    <sheetView workbookViewId="0">
      <selection activeCell="G12" sqref="G12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49" t="s">
        <v>586</v>
      </c>
      <c r="B1" s="150"/>
      <c r="C1" s="150"/>
      <c r="D1" s="150"/>
      <c r="E1" s="150"/>
      <c r="F1" s="150"/>
      <c r="G1" s="150"/>
      <c r="H1" s="150"/>
    </row>
    <row r="2" spans="1:9" ht="82.5" customHeight="1" x14ac:dyDescent="0.25">
      <c r="A2" s="152" t="s">
        <v>614</v>
      </c>
      <c r="B2" s="155"/>
      <c r="C2" s="155"/>
      <c r="D2" s="155"/>
      <c r="E2" s="155"/>
      <c r="F2" s="155"/>
      <c r="G2" s="155"/>
      <c r="H2" s="155"/>
    </row>
    <row r="3" spans="1:9" ht="20.25" customHeight="1" x14ac:dyDescent="0.25">
      <c r="A3" s="68"/>
      <c r="B3" s="69"/>
      <c r="C3" s="69"/>
      <c r="D3" s="69"/>
      <c r="E3" s="69"/>
      <c r="F3" s="69"/>
      <c r="G3" s="69"/>
      <c r="H3" s="69"/>
    </row>
    <row r="4" spans="1:9" x14ac:dyDescent="0.25">
      <c r="A4" s="3" t="s">
        <v>17</v>
      </c>
      <c r="H4" s="107" t="s">
        <v>556</v>
      </c>
    </row>
    <row r="5" spans="1:9" ht="86.25" customHeight="1" x14ac:dyDescent="0.3">
      <c r="A5" s="1" t="s">
        <v>72</v>
      </c>
      <c r="B5" s="2" t="s">
        <v>73</v>
      </c>
      <c r="C5" s="59" t="s">
        <v>543</v>
      </c>
      <c r="D5" s="59" t="s">
        <v>544</v>
      </c>
      <c r="E5" s="59" t="s">
        <v>549</v>
      </c>
      <c r="F5" s="108" t="s">
        <v>565</v>
      </c>
      <c r="G5" s="108" t="s">
        <v>574</v>
      </c>
      <c r="H5" s="108" t="s">
        <v>582</v>
      </c>
      <c r="I5" s="108" t="s">
        <v>597</v>
      </c>
    </row>
    <row r="6" spans="1:9" x14ac:dyDescent="0.25">
      <c r="A6" s="18" t="s">
        <v>466</v>
      </c>
      <c r="B6" s="4" t="s">
        <v>338</v>
      </c>
      <c r="C6" s="39"/>
      <c r="D6" s="39"/>
      <c r="E6" s="64"/>
      <c r="F6" s="39"/>
      <c r="G6" s="39"/>
      <c r="H6" s="39"/>
      <c r="I6" s="39"/>
    </row>
    <row r="7" spans="1:9" x14ac:dyDescent="0.25">
      <c r="A7" s="51" t="s">
        <v>211</v>
      </c>
      <c r="B7" s="51" t="s">
        <v>338</v>
      </c>
      <c r="C7" s="39"/>
      <c r="D7" s="39"/>
      <c r="E7" s="39"/>
      <c r="F7" s="39"/>
      <c r="G7" s="39"/>
      <c r="H7" s="39"/>
      <c r="I7" s="39"/>
    </row>
    <row r="8" spans="1:9" ht="30" x14ac:dyDescent="0.25">
      <c r="A8" s="11" t="s">
        <v>339</v>
      </c>
      <c r="B8" s="4" t="s">
        <v>340</v>
      </c>
      <c r="C8" s="39"/>
      <c r="D8" s="39"/>
      <c r="E8" s="39"/>
      <c r="F8" s="39"/>
      <c r="G8" s="39"/>
      <c r="H8" s="39"/>
      <c r="I8" s="39"/>
    </row>
    <row r="9" spans="1:9" x14ac:dyDescent="0.25">
      <c r="A9" s="18" t="s">
        <v>495</v>
      </c>
      <c r="B9" s="4" t="s">
        <v>341</v>
      </c>
      <c r="C9" s="39"/>
      <c r="D9" s="39"/>
      <c r="E9" s="39"/>
      <c r="F9" s="39"/>
      <c r="G9" s="39"/>
      <c r="H9" s="39"/>
      <c r="I9" s="39"/>
    </row>
    <row r="10" spans="1:9" x14ac:dyDescent="0.25">
      <c r="A10" s="51" t="s">
        <v>211</v>
      </c>
      <c r="B10" s="51" t="s">
        <v>341</v>
      </c>
      <c r="C10" s="39"/>
      <c r="D10" s="39"/>
      <c r="E10" s="39"/>
      <c r="F10" s="39"/>
      <c r="G10" s="39"/>
      <c r="H10" s="39"/>
      <c r="I10" s="39"/>
    </row>
    <row r="11" spans="1:9" x14ac:dyDescent="0.25">
      <c r="A11" s="10" t="s">
        <v>485</v>
      </c>
      <c r="B11" s="6" t="s">
        <v>342</v>
      </c>
      <c r="C11" s="39"/>
      <c r="D11" s="39"/>
      <c r="E11" s="39"/>
      <c r="F11" s="39"/>
      <c r="G11" s="39"/>
      <c r="H11" s="39"/>
      <c r="I11" s="39"/>
    </row>
    <row r="12" spans="1:9" x14ac:dyDescent="0.25">
      <c r="A12" s="11" t="s">
        <v>496</v>
      </c>
      <c r="B12" s="4" t="s">
        <v>343</v>
      </c>
      <c r="C12" s="39"/>
      <c r="D12" s="39"/>
      <c r="E12" s="39"/>
      <c r="F12" s="39"/>
      <c r="G12" s="39"/>
      <c r="H12" s="39"/>
      <c r="I12" s="39"/>
    </row>
    <row r="13" spans="1:9" x14ac:dyDescent="0.25">
      <c r="A13" s="51" t="s">
        <v>219</v>
      </c>
      <c r="B13" s="51" t="s">
        <v>343</v>
      </c>
      <c r="C13" s="39"/>
      <c r="D13" s="39"/>
      <c r="E13" s="39"/>
      <c r="F13" s="39"/>
      <c r="G13" s="39"/>
      <c r="H13" s="39"/>
      <c r="I13" s="39"/>
    </row>
    <row r="14" spans="1:9" x14ac:dyDescent="0.25">
      <c r="A14" s="18" t="s">
        <v>344</v>
      </c>
      <c r="B14" s="4" t="s">
        <v>345</v>
      </c>
      <c r="C14" s="39"/>
      <c r="D14" s="39"/>
      <c r="E14" s="39"/>
      <c r="F14" s="39"/>
      <c r="G14" s="39"/>
      <c r="H14" s="39"/>
      <c r="I14" s="39"/>
    </row>
    <row r="15" spans="1:9" x14ac:dyDescent="0.25">
      <c r="A15" s="12" t="s">
        <v>497</v>
      </c>
      <c r="B15" s="4" t="s">
        <v>346</v>
      </c>
      <c r="C15" s="25"/>
      <c r="D15" s="25"/>
      <c r="E15" s="25"/>
      <c r="F15" s="25"/>
      <c r="G15" s="25"/>
      <c r="H15" s="25"/>
      <c r="I15" s="25"/>
    </row>
    <row r="16" spans="1:9" x14ac:dyDescent="0.25">
      <c r="A16" s="51" t="s">
        <v>220</v>
      </c>
      <c r="B16" s="51" t="s">
        <v>346</v>
      </c>
      <c r="C16" s="25"/>
      <c r="D16" s="25"/>
      <c r="E16" s="25"/>
      <c r="F16" s="25"/>
      <c r="G16" s="25"/>
      <c r="H16" s="25"/>
      <c r="I16" s="25"/>
    </row>
    <row r="17" spans="1:9" x14ac:dyDescent="0.25">
      <c r="A17" s="18" t="s">
        <v>347</v>
      </c>
      <c r="B17" s="4" t="s">
        <v>348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19" t="s">
        <v>486</v>
      </c>
      <c r="B18" s="6" t="s">
        <v>349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11" t="s">
        <v>364</v>
      </c>
      <c r="B19" s="4" t="s">
        <v>365</v>
      </c>
      <c r="C19" s="25"/>
      <c r="D19" s="25"/>
      <c r="E19" s="25"/>
      <c r="F19" s="25"/>
      <c r="G19" s="25"/>
      <c r="H19" s="25"/>
      <c r="I19" s="25"/>
    </row>
    <row r="20" spans="1:9" x14ac:dyDescent="0.25">
      <c r="A20" s="12" t="s">
        <v>366</v>
      </c>
      <c r="B20" s="4" t="s">
        <v>367</v>
      </c>
      <c r="C20" s="25"/>
      <c r="D20" s="25"/>
      <c r="E20" s="25"/>
      <c r="F20" s="25"/>
      <c r="G20" s="25"/>
      <c r="H20" s="25"/>
      <c r="I20" s="25"/>
    </row>
    <row r="21" spans="1:9" x14ac:dyDescent="0.25">
      <c r="A21" s="18" t="s">
        <v>368</v>
      </c>
      <c r="B21" s="4" t="s">
        <v>369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8" t="s">
        <v>471</v>
      </c>
      <c r="B22" s="4" t="s">
        <v>370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51" t="s">
        <v>245</v>
      </c>
      <c r="B23" s="51" t="s">
        <v>370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51" t="s">
        <v>246</v>
      </c>
      <c r="B24" s="51" t="s">
        <v>370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52" t="s">
        <v>247</v>
      </c>
      <c r="B25" s="52" t="s">
        <v>370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53" t="s">
        <v>489</v>
      </c>
      <c r="B26" s="36" t="s">
        <v>371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101"/>
      <c r="B27" s="102"/>
    </row>
    <row r="28" spans="1:9" ht="24.75" customHeight="1" x14ac:dyDescent="0.25">
      <c r="A28" s="1" t="s">
        <v>72</v>
      </c>
      <c r="B28" s="2" t="s">
        <v>73</v>
      </c>
      <c r="C28" s="25" t="s">
        <v>566</v>
      </c>
      <c r="D28" s="25" t="s">
        <v>573</v>
      </c>
      <c r="E28" s="25" t="s">
        <v>579</v>
      </c>
      <c r="F28" s="25" t="s">
        <v>596</v>
      </c>
    </row>
    <row r="29" spans="1:9" ht="26.25" x14ac:dyDescent="0.25">
      <c r="A29" s="105" t="s">
        <v>70</v>
      </c>
      <c r="B29" s="36"/>
      <c r="C29" s="116"/>
      <c r="D29" s="116"/>
      <c r="E29" s="116"/>
      <c r="F29" s="116"/>
    </row>
    <row r="30" spans="1:9" ht="15.75" x14ac:dyDescent="0.25">
      <c r="A30" s="104" t="s">
        <v>64</v>
      </c>
      <c r="B30" s="36"/>
      <c r="C30" s="116">
        <v>1790000</v>
      </c>
      <c r="D30" s="116">
        <v>1790000</v>
      </c>
      <c r="E30" s="116">
        <v>1790000</v>
      </c>
      <c r="F30" s="116">
        <v>1790000</v>
      </c>
    </row>
    <row r="31" spans="1:9" ht="31.5" x14ac:dyDescent="0.25">
      <c r="A31" s="104" t="s">
        <v>65</v>
      </c>
      <c r="B31" s="36"/>
      <c r="C31" s="116"/>
      <c r="D31" s="116"/>
      <c r="E31" s="116"/>
      <c r="F31" s="116"/>
    </row>
    <row r="32" spans="1:9" ht="15.75" x14ac:dyDescent="0.25">
      <c r="A32" s="104" t="s">
        <v>66</v>
      </c>
      <c r="B32" s="36"/>
      <c r="C32" s="116"/>
      <c r="D32" s="116"/>
      <c r="E32" s="116"/>
      <c r="F32" s="116"/>
    </row>
    <row r="33" spans="1:7" ht="31.5" x14ac:dyDescent="0.25">
      <c r="A33" s="104" t="s">
        <v>67</v>
      </c>
      <c r="B33" s="36"/>
      <c r="C33" s="116"/>
      <c r="D33" s="116"/>
      <c r="E33" s="116"/>
      <c r="F33" s="116"/>
    </row>
    <row r="34" spans="1:7" ht="15.75" x14ac:dyDescent="0.25">
      <c r="A34" s="104" t="s">
        <v>68</v>
      </c>
      <c r="B34" s="36"/>
      <c r="C34" s="116"/>
      <c r="D34" s="116"/>
      <c r="E34" s="116"/>
      <c r="F34" s="116"/>
    </row>
    <row r="35" spans="1:7" ht="15.75" x14ac:dyDescent="0.25">
      <c r="A35" s="104" t="s">
        <v>69</v>
      </c>
      <c r="B35" s="36"/>
      <c r="C35" s="116"/>
      <c r="D35" s="116"/>
      <c r="E35" s="116"/>
      <c r="F35" s="116"/>
    </row>
    <row r="36" spans="1:7" x14ac:dyDescent="0.25">
      <c r="A36" s="53" t="s">
        <v>47</v>
      </c>
      <c r="B36" s="36"/>
      <c r="C36" s="116">
        <f>SUM(C30:C35)</f>
        <v>1790000</v>
      </c>
      <c r="D36" s="116">
        <f t="shared" ref="D36:F36" si="0">SUM(D30:D35)</f>
        <v>1790000</v>
      </c>
      <c r="E36" s="116">
        <f t="shared" si="0"/>
        <v>1790000</v>
      </c>
      <c r="F36" s="116">
        <f t="shared" si="0"/>
        <v>1790000</v>
      </c>
    </row>
    <row r="37" spans="1:7" x14ac:dyDescent="0.25">
      <c r="A37" s="101"/>
      <c r="B37" s="102"/>
    </row>
    <row r="38" spans="1:7" x14ac:dyDescent="0.25">
      <c r="A38" s="101"/>
      <c r="B38" s="102"/>
    </row>
    <row r="39" spans="1:7" x14ac:dyDescent="0.25">
      <c r="A39" s="101"/>
      <c r="B39" s="102"/>
    </row>
    <row r="40" spans="1:7" x14ac:dyDescent="0.25">
      <c r="A40" s="101"/>
      <c r="B40" s="102"/>
    </row>
    <row r="41" spans="1:7" x14ac:dyDescent="0.25">
      <c r="A41" s="101"/>
      <c r="B41" s="102"/>
    </row>
    <row r="42" spans="1:7" x14ac:dyDescent="0.25">
      <c r="A42" s="101"/>
      <c r="B42" s="102"/>
    </row>
    <row r="43" spans="1:7" x14ac:dyDescent="0.25">
      <c r="A43" s="101"/>
      <c r="B43" s="102"/>
    </row>
    <row r="44" spans="1:7" x14ac:dyDescent="0.25">
      <c r="A44" s="101"/>
      <c r="B44" s="102"/>
    </row>
    <row r="45" spans="1:7" x14ac:dyDescent="0.25">
      <c r="A45" s="101"/>
      <c r="B45" s="102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66" t="s">
        <v>0</v>
      </c>
      <c r="B48" s="3"/>
      <c r="C48" s="3"/>
      <c r="D48" s="3"/>
      <c r="E48" s="3"/>
      <c r="F48" s="3"/>
      <c r="G48" s="3"/>
    </row>
    <row r="49" spans="1:8" ht="15.75" x14ac:dyDescent="0.25">
      <c r="A49" s="67" t="s">
        <v>4</v>
      </c>
      <c r="B49" s="3"/>
      <c r="C49" s="3"/>
      <c r="D49" s="3"/>
      <c r="E49" s="3"/>
      <c r="F49" s="3"/>
      <c r="G49" s="3"/>
    </row>
    <row r="50" spans="1:8" ht="15.75" x14ac:dyDescent="0.25">
      <c r="A50" s="67" t="s">
        <v>5</v>
      </c>
      <c r="B50" s="3"/>
      <c r="C50" s="3"/>
      <c r="D50" s="3"/>
      <c r="E50" s="3"/>
      <c r="F50" s="3"/>
      <c r="G50" s="3"/>
    </row>
    <row r="51" spans="1:8" ht="15.75" x14ac:dyDescent="0.25">
      <c r="A51" s="67" t="s">
        <v>6</v>
      </c>
      <c r="B51" s="3"/>
      <c r="C51" s="3"/>
      <c r="D51" s="3"/>
      <c r="E51" s="3"/>
      <c r="F51" s="3"/>
      <c r="G51" s="3"/>
    </row>
    <row r="52" spans="1:8" ht="15.75" x14ac:dyDescent="0.25">
      <c r="A52" s="67" t="s">
        <v>7</v>
      </c>
      <c r="B52" s="3"/>
      <c r="C52" s="3"/>
      <c r="D52" s="3"/>
      <c r="E52" s="3"/>
      <c r="F52" s="3"/>
      <c r="G52" s="3"/>
    </row>
    <row r="53" spans="1:8" ht="15.75" x14ac:dyDescent="0.25">
      <c r="A53" s="67" t="s">
        <v>8</v>
      </c>
      <c r="B53" s="3"/>
      <c r="C53" s="3"/>
      <c r="D53" s="3"/>
      <c r="E53" s="3"/>
      <c r="F53" s="3"/>
      <c r="G53" s="3"/>
    </row>
    <row r="54" spans="1:8" x14ac:dyDescent="0.25">
      <c r="A54" s="66" t="s">
        <v>1</v>
      </c>
      <c r="B54" s="3"/>
      <c r="C54" s="3"/>
      <c r="D54" s="3"/>
      <c r="E54" s="3"/>
      <c r="F54" s="3"/>
      <c r="G54" s="3"/>
    </row>
    <row r="55" spans="1:8" x14ac:dyDescent="0.25">
      <c r="A55" s="3"/>
      <c r="B55" s="3"/>
      <c r="C55" s="3"/>
      <c r="D55" s="3"/>
      <c r="E55" s="3"/>
      <c r="F55" s="3"/>
      <c r="G55" s="3"/>
    </row>
    <row r="56" spans="1:8" ht="45.75" customHeight="1" x14ac:dyDescent="0.25">
      <c r="A56" s="160" t="s">
        <v>9</v>
      </c>
      <c r="B56" s="161"/>
      <c r="C56" s="161"/>
      <c r="D56" s="161"/>
      <c r="E56" s="161"/>
      <c r="F56" s="161"/>
      <c r="G56" s="161"/>
      <c r="H56" s="161"/>
    </row>
    <row r="59" spans="1:8" ht="15.75" x14ac:dyDescent="0.25">
      <c r="A59" s="54" t="s">
        <v>11</v>
      </c>
    </row>
    <row r="60" spans="1:8" ht="15.75" x14ac:dyDescent="0.25">
      <c r="A60" s="67" t="s">
        <v>12</v>
      </c>
    </row>
    <row r="61" spans="1:8" ht="15.75" x14ac:dyDescent="0.25">
      <c r="A61" s="67" t="s">
        <v>13</v>
      </c>
    </row>
    <row r="62" spans="1:8" ht="15.75" x14ac:dyDescent="0.25">
      <c r="A62" s="67" t="s">
        <v>14</v>
      </c>
    </row>
    <row r="63" spans="1:8" x14ac:dyDescent="0.25">
      <c r="A63" s="66" t="s">
        <v>10</v>
      </c>
    </row>
    <row r="64" spans="1:8" ht="15.75" x14ac:dyDescent="0.25">
      <c r="A64" s="67" t="s">
        <v>15</v>
      </c>
    </row>
    <row r="66" spans="1:1" ht="15.75" x14ac:dyDescent="0.25">
      <c r="A66" s="99" t="s">
        <v>62</v>
      </c>
    </row>
    <row r="67" spans="1:1" ht="15.75" x14ac:dyDescent="0.25">
      <c r="A67" s="99" t="s">
        <v>63</v>
      </c>
    </row>
    <row r="68" spans="1:1" ht="15.75" x14ac:dyDescent="0.25">
      <c r="A68" s="100" t="s">
        <v>64</v>
      </c>
    </row>
    <row r="69" spans="1:1" ht="15.75" x14ac:dyDescent="0.25">
      <c r="A69" s="100" t="s">
        <v>65</v>
      </c>
    </row>
    <row r="70" spans="1:1" ht="15.75" x14ac:dyDescent="0.25">
      <c r="A70" s="100" t="s">
        <v>66</v>
      </c>
    </row>
    <row r="71" spans="1:1" ht="15.75" x14ac:dyDescent="0.25">
      <c r="A71" s="100" t="s">
        <v>67</v>
      </c>
    </row>
    <row r="72" spans="1:1" ht="15.75" x14ac:dyDescent="0.25">
      <c r="A72" s="100" t="s">
        <v>68</v>
      </c>
    </row>
    <row r="73" spans="1:1" ht="15.75" x14ac:dyDescent="0.25">
      <c r="A73" s="100" t="s">
        <v>69</v>
      </c>
    </row>
  </sheetData>
  <mergeCells count="3">
    <mergeCell ref="A2:H2"/>
    <mergeCell ref="A56:H56"/>
    <mergeCell ref="A1:H1"/>
  </mergeCells>
  <phoneticPr fontId="45" type="noConversion"/>
  <hyperlinks>
    <hyperlink ref="A18" r:id="rId1" location="foot4" display="http://njt.hu/cgi_bin/njt_doc.cgi?docid=142896.245143 - foot4" xr:uid="{00000000-0004-0000-0600-000000000000}"/>
    <hyperlink ref="A48" r:id="rId2" location="foot4" display="http://njt.hu/cgi_bin/njt_doc.cgi?docid=142896.245143 - foot4" xr:uid="{00000000-0004-0000-0600-000001000000}"/>
    <hyperlink ref="A54" r:id="rId3" location="foot5" display="http://njt.hu/cgi_bin/njt_doc.cgi?docid=142896.245143 - foot5" xr:uid="{00000000-0004-0000-0600-000002000000}"/>
    <hyperlink ref="A63" r:id="rId4" location="foot53" display="http://njt.hu/cgi_bin/njt_doc.cgi?docid=139876.243471 - foot53" xr:uid="{00000000-0004-0000-0600-000003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69"/>
  <sheetViews>
    <sheetView workbookViewId="0">
      <selection activeCell="C25" sqref="C25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 x14ac:dyDescent="0.25">
      <c r="A1" s="149" t="s">
        <v>586</v>
      </c>
      <c r="B1" s="150"/>
      <c r="C1" s="150"/>
      <c r="D1" s="150"/>
    </row>
    <row r="2" spans="1:4" ht="48.75" customHeight="1" x14ac:dyDescent="0.25">
      <c r="A2" s="152" t="s">
        <v>615</v>
      </c>
      <c r="B2" s="150"/>
      <c r="C2" s="150"/>
      <c r="D2" s="151"/>
    </row>
    <row r="3" spans="1:4" ht="21" customHeight="1" x14ac:dyDescent="0.25">
      <c r="A3" s="70"/>
      <c r="B3" s="71"/>
      <c r="C3" s="71"/>
    </row>
    <row r="4" spans="1:4" x14ac:dyDescent="0.25">
      <c r="A4" s="3" t="s">
        <v>17</v>
      </c>
    </row>
    <row r="5" spans="1:4" ht="25.5" x14ac:dyDescent="0.25">
      <c r="A5" s="40" t="s">
        <v>539</v>
      </c>
      <c r="B5" s="2" t="s">
        <v>73</v>
      </c>
      <c r="C5" s="88" t="s">
        <v>49</v>
      </c>
      <c r="D5" s="88" t="s">
        <v>51</v>
      </c>
    </row>
    <row r="6" spans="1:4" x14ac:dyDescent="0.25">
      <c r="A6" s="11" t="s">
        <v>393</v>
      </c>
      <c r="B6" s="4" t="s">
        <v>210</v>
      </c>
      <c r="C6" s="25"/>
      <c r="D6" s="25"/>
    </row>
    <row r="7" spans="1:4" x14ac:dyDescent="0.25">
      <c r="A7" s="16" t="s">
        <v>211</v>
      </c>
      <c r="B7" s="16" t="s">
        <v>210</v>
      </c>
      <c r="C7" s="25"/>
      <c r="D7" s="25"/>
    </row>
    <row r="8" spans="1:4" x14ac:dyDescent="0.25">
      <c r="A8" s="16" t="s">
        <v>212</v>
      </c>
      <c r="B8" s="16" t="s">
        <v>210</v>
      </c>
      <c r="C8" s="25"/>
      <c r="D8" s="25"/>
    </row>
    <row r="9" spans="1:4" ht="30" x14ac:dyDescent="0.25">
      <c r="A9" s="11" t="s">
        <v>213</v>
      </c>
      <c r="B9" s="4" t="s">
        <v>214</v>
      </c>
      <c r="C9" s="25"/>
      <c r="D9" s="25"/>
    </row>
    <row r="10" spans="1:4" x14ac:dyDescent="0.25">
      <c r="A10" s="11" t="s">
        <v>392</v>
      </c>
      <c r="B10" s="4" t="s">
        <v>215</v>
      </c>
      <c r="C10" s="25"/>
      <c r="D10" s="25"/>
    </row>
    <row r="11" spans="1:4" x14ac:dyDescent="0.25">
      <c r="A11" s="16" t="s">
        <v>211</v>
      </c>
      <c r="B11" s="16" t="s">
        <v>215</v>
      </c>
      <c r="C11" s="25"/>
      <c r="D11" s="25"/>
    </row>
    <row r="12" spans="1:4" x14ac:dyDescent="0.25">
      <c r="A12" s="16" t="s">
        <v>212</v>
      </c>
      <c r="B12" s="16" t="s">
        <v>216</v>
      </c>
      <c r="C12" s="25"/>
      <c r="D12" s="25"/>
    </row>
    <row r="13" spans="1:4" x14ac:dyDescent="0.25">
      <c r="A13" s="10" t="s">
        <v>391</v>
      </c>
      <c r="B13" s="6" t="s">
        <v>217</v>
      </c>
      <c r="C13" s="25"/>
      <c r="D13" s="25"/>
    </row>
    <row r="14" spans="1:4" x14ac:dyDescent="0.25">
      <c r="A14" s="18" t="s">
        <v>396</v>
      </c>
      <c r="B14" s="4" t="s">
        <v>218</v>
      </c>
      <c r="C14" s="25"/>
      <c r="D14" s="25"/>
    </row>
    <row r="15" spans="1:4" x14ac:dyDescent="0.25">
      <c r="A15" s="16" t="s">
        <v>219</v>
      </c>
      <c r="B15" s="16" t="s">
        <v>218</v>
      </c>
      <c r="C15" s="25"/>
      <c r="D15" s="25"/>
    </row>
    <row r="16" spans="1:4" x14ac:dyDescent="0.25">
      <c r="A16" s="16" t="s">
        <v>220</v>
      </c>
      <c r="B16" s="16" t="s">
        <v>218</v>
      </c>
      <c r="C16" s="25"/>
      <c r="D16" s="25"/>
    </row>
    <row r="17" spans="1:4" x14ac:dyDescent="0.25">
      <c r="A17" s="18" t="s">
        <v>397</v>
      </c>
      <c r="B17" s="4" t="s">
        <v>221</v>
      </c>
      <c r="C17" s="25"/>
      <c r="D17" s="25"/>
    </row>
    <row r="18" spans="1:4" x14ac:dyDescent="0.25">
      <c r="A18" s="16" t="s">
        <v>212</v>
      </c>
      <c r="B18" s="16" t="s">
        <v>221</v>
      </c>
      <c r="C18" s="25"/>
      <c r="D18" s="25"/>
    </row>
    <row r="19" spans="1:4" x14ac:dyDescent="0.25">
      <c r="A19" s="12" t="s">
        <v>222</v>
      </c>
      <c r="B19" s="4" t="s">
        <v>223</v>
      </c>
      <c r="C19" s="25"/>
      <c r="D19" s="25"/>
    </row>
    <row r="20" spans="1:4" x14ac:dyDescent="0.25">
      <c r="A20" s="12" t="s">
        <v>398</v>
      </c>
      <c r="B20" s="4" t="s">
        <v>224</v>
      </c>
      <c r="C20" s="25"/>
      <c r="D20" s="25"/>
    </row>
    <row r="21" spans="1:4" x14ac:dyDescent="0.25">
      <c r="A21" s="16" t="s">
        <v>220</v>
      </c>
      <c r="B21" s="16" t="s">
        <v>224</v>
      </c>
      <c r="C21" s="25"/>
      <c r="D21" s="25"/>
    </row>
    <row r="22" spans="1:4" x14ac:dyDescent="0.25">
      <c r="A22" s="16" t="s">
        <v>212</v>
      </c>
      <c r="B22" s="16" t="s">
        <v>224</v>
      </c>
      <c r="C22" s="25"/>
      <c r="D22" s="25"/>
    </row>
    <row r="23" spans="1:4" x14ac:dyDescent="0.25">
      <c r="A23" s="19" t="s">
        <v>394</v>
      </c>
      <c r="B23" s="6" t="s">
        <v>225</v>
      </c>
      <c r="C23" s="25"/>
      <c r="D23" s="25"/>
    </row>
    <row r="24" spans="1:4" x14ac:dyDescent="0.25">
      <c r="A24" s="18" t="s">
        <v>226</v>
      </c>
      <c r="B24" s="4" t="s">
        <v>227</v>
      </c>
      <c r="C24" s="25"/>
      <c r="D24" s="25"/>
    </row>
    <row r="25" spans="1:4" x14ac:dyDescent="0.25">
      <c r="A25" s="18" t="s">
        <v>228</v>
      </c>
      <c r="B25" s="4" t="s">
        <v>229</v>
      </c>
      <c r="C25" s="25"/>
      <c r="D25" s="25"/>
    </row>
    <row r="26" spans="1:4" x14ac:dyDescent="0.25">
      <c r="A26" s="18" t="s">
        <v>232</v>
      </c>
      <c r="B26" s="4" t="s">
        <v>233</v>
      </c>
      <c r="C26" s="25"/>
      <c r="D26" s="25"/>
    </row>
    <row r="27" spans="1:4" x14ac:dyDescent="0.25">
      <c r="A27" s="18" t="s">
        <v>234</v>
      </c>
      <c r="B27" s="4" t="s">
        <v>235</v>
      </c>
      <c r="C27" s="25"/>
      <c r="D27" s="25"/>
    </row>
    <row r="28" spans="1:4" x14ac:dyDescent="0.25">
      <c r="A28" s="18" t="s">
        <v>236</v>
      </c>
      <c r="B28" s="4" t="s">
        <v>237</v>
      </c>
      <c r="C28" s="25"/>
      <c r="D28" s="25"/>
    </row>
    <row r="29" spans="1:4" x14ac:dyDescent="0.25">
      <c r="A29" s="43" t="s">
        <v>395</v>
      </c>
      <c r="B29" s="44" t="s">
        <v>238</v>
      </c>
      <c r="C29" s="25"/>
      <c r="D29" s="25"/>
    </row>
    <row r="30" spans="1:4" x14ac:dyDescent="0.25">
      <c r="A30" s="18" t="s">
        <v>239</v>
      </c>
      <c r="B30" s="4" t="s">
        <v>240</v>
      </c>
      <c r="C30" s="25"/>
      <c r="D30" s="25"/>
    </row>
    <row r="31" spans="1:4" x14ac:dyDescent="0.25">
      <c r="A31" s="11" t="s">
        <v>241</v>
      </c>
      <c r="B31" s="4" t="s">
        <v>242</v>
      </c>
      <c r="C31" s="25"/>
      <c r="D31" s="25"/>
    </row>
    <row r="32" spans="1:4" x14ac:dyDescent="0.25">
      <c r="A32" s="18" t="s">
        <v>399</v>
      </c>
      <c r="B32" s="4" t="s">
        <v>243</v>
      </c>
      <c r="C32" s="25"/>
      <c r="D32" s="25"/>
    </row>
    <row r="33" spans="1:4" x14ac:dyDescent="0.25">
      <c r="A33" s="16" t="s">
        <v>212</v>
      </c>
      <c r="B33" s="16" t="s">
        <v>243</v>
      </c>
      <c r="C33" s="25"/>
      <c r="D33" s="25"/>
    </row>
    <row r="34" spans="1:4" x14ac:dyDescent="0.25">
      <c r="A34" s="18" t="s">
        <v>400</v>
      </c>
      <c r="B34" s="4" t="s">
        <v>244</v>
      </c>
      <c r="C34" s="25"/>
      <c r="D34" s="25"/>
    </row>
    <row r="35" spans="1:4" x14ac:dyDescent="0.25">
      <c r="A35" s="16" t="s">
        <v>245</v>
      </c>
      <c r="B35" s="16" t="s">
        <v>244</v>
      </c>
      <c r="C35" s="25"/>
      <c r="D35" s="25"/>
    </row>
    <row r="36" spans="1:4" x14ac:dyDescent="0.25">
      <c r="A36" s="16" t="s">
        <v>246</v>
      </c>
      <c r="B36" s="16" t="s">
        <v>244</v>
      </c>
      <c r="C36" s="25"/>
      <c r="D36" s="25"/>
    </row>
    <row r="37" spans="1:4" x14ac:dyDescent="0.25">
      <c r="A37" s="16" t="s">
        <v>247</v>
      </c>
      <c r="B37" s="16" t="s">
        <v>244</v>
      </c>
      <c r="C37" s="25"/>
      <c r="D37" s="25"/>
    </row>
    <row r="38" spans="1:4" x14ac:dyDescent="0.25">
      <c r="A38" s="16" t="s">
        <v>212</v>
      </c>
      <c r="B38" s="16" t="s">
        <v>244</v>
      </c>
      <c r="C38" s="25"/>
      <c r="D38" s="25"/>
    </row>
    <row r="39" spans="1:4" x14ac:dyDescent="0.25">
      <c r="A39" s="43" t="s">
        <v>401</v>
      </c>
      <c r="B39" s="44" t="s">
        <v>248</v>
      </c>
      <c r="C39" s="25"/>
      <c r="D39" s="25"/>
    </row>
    <row r="42" spans="1:4" ht="25.5" x14ac:dyDescent="0.25">
      <c r="A42" s="40" t="s">
        <v>539</v>
      </c>
      <c r="B42" s="2" t="s">
        <v>73</v>
      </c>
      <c r="C42" s="88" t="s">
        <v>49</v>
      </c>
      <c r="D42" s="88" t="s">
        <v>50</v>
      </c>
    </row>
    <row r="43" spans="1:4" x14ac:dyDescent="0.25">
      <c r="A43" s="18" t="s">
        <v>466</v>
      </c>
      <c r="B43" s="4" t="s">
        <v>338</v>
      </c>
      <c r="C43" s="25"/>
      <c r="D43" s="25"/>
    </row>
    <row r="44" spans="1:4" x14ac:dyDescent="0.25">
      <c r="A44" s="51" t="s">
        <v>211</v>
      </c>
      <c r="B44" s="51" t="s">
        <v>338</v>
      </c>
      <c r="C44" s="25"/>
      <c r="D44" s="25"/>
    </row>
    <row r="45" spans="1:4" ht="30" x14ac:dyDescent="0.25">
      <c r="A45" s="11" t="s">
        <v>339</v>
      </c>
      <c r="B45" s="4" t="s">
        <v>340</v>
      </c>
      <c r="C45" s="25"/>
      <c r="D45" s="25"/>
    </row>
    <row r="46" spans="1:4" x14ac:dyDescent="0.25">
      <c r="A46" s="18" t="s">
        <v>495</v>
      </c>
      <c r="B46" s="4" t="s">
        <v>341</v>
      </c>
      <c r="C46" s="25"/>
      <c r="D46" s="25"/>
    </row>
    <row r="47" spans="1:4" x14ac:dyDescent="0.25">
      <c r="A47" s="51" t="s">
        <v>211</v>
      </c>
      <c r="B47" s="51" t="s">
        <v>341</v>
      </c>
      <c r="C47" s="25"/>
      <c r="D47" s="25"/>
    </row>
    <row r="48" spans="1:4" x14ac:dyDescent="0.25">
      <c r="A48" s="10" t="s">
        <v>485</v>
      </c>
      <c r="B48" s="6" t="s">
        <v>342</v>
      </c>
      <c r="C48" s="25"/>
      <c r="D48" s="25"/>
    </row>
    <row r="49" spans="1:4" x14ac:dyDescent="0.25">
      <c r="A49" s="11" t="s">
        <v>496</v>
      </c>
      <c r="B49" s="4" t="s">
        <v>343</v>
      </c>
      <c r="C49" s="25"/>
      <c r="D49" s="25"/>
    </row>
    <row r="50" spans="1:4" x14ac:dyDescent="0.25">
      <c r="A50" s="51" t="s">
        <v>219</v>
      </c>
      <c r="B50" s="51" t="s">
        <v>343</v>
      </c>
      <c r="C50" s="25"/>
      <c r="D50" s="25"/>
    </row>
    <row r="51" spans="1:4" x14ac:dyDescent="0.25">
      <c r="A51" s="18" t="s">
        <v>344</v>
      </c>
      <c r="B51" s="4" t="s">
        <v>345</v>
      </c>
      <c r="C51" s="25"/>
      <c r="D51" s="25"/>
    </row>
    <row r="52" spans="1:4" x14ac:dyDescent="0.25">
      <c r="A52" s="12" t="s">
        <v>497</v>
      </c>
      <c r="B52" s="4" t="s">
        <v>346</v>
      </c>
      <c r="C52" s="25"/>
      <c r="D52" s="25"/>
    </row>
    <row r="53" spans="1:4" x14ac:dyDescent="0.25">
      <c r="A53" s="51" t="s">
        <v>220</v>
      </c>
      <c r="B53" s="51" t="s">
        <v>346</v>
      </c>
      <c r="C53" s="25"/>
      <c r="D53" s="25"/>
    </row>
    <row r="54" spans="1:4" x14ac:dyDescent="0.25">
      <c r="A54" s="18" t="s">
        <v>347</v>
      </c>
      <c r="B54" s="4" t="s">
        <v>348</v>
      </c>
      <c r="C54" s="25"/>
      <c r="D54" s="25"/>
    </row>
    <row r="55" spans="1:4" x14ac:dyDescent="0.25">
      <c r="A55" s="19" t="s">
        <v>486</v>
      </c>
      <c r="B55" s="6" t="s">
        <v>349</v>
      </c>
      <c r="C55" s="25"/>
      <c r="D55" s="25"/>
    </row>
    <row r="56" spans="1:4" x14ac:dyDescent="0.25">
      <c r="A56" s="19" t="s">
        <v>353</v>
      </c>
      <c r="B56" s="6" t="s">
        <v>354</v>
      </c>
      <c r="C56" s="25"/>
      <c r="D56" s="25"/>
    </row>
    <row r="57" spans="1:4" x14ac:dyDescent="0.25">
      <c r="A57" s="19" t="s">
        <v>355</v>
      </c>
      <c r="B57" s="6" t="s">
        <v>356</v>
      </c>
      <c r="C57" s="25"/>
      <c r="D57" s="25"/>
    </row>
    <row r="58" spans="1:4" x14ac:dyDescent="0.25">
      <c r="A58" s="19" t="s">
        <v>359</v>
      </c>
      <c r="B58" s="6" t="s">
        <v>360</v>
      </c>
      <c r="C58" s="25"/>
      <c r="D58" s="25"/>
    </row>
    <row r="59" spans="1:4" x14ac:dyDescent="0.25">
      <c r="A59" s="10" t="s">
        <v>16</v>
      </c>
      <c r="B59" s="6" t="s">
        <v>361</v>
      </c>
      <c r="C59" s="25"/>
      <c r="D59" s="25"/>
    </row>
    <row r="60" spans="1:4" x14ac:dyDescent="0.25">
      <c r="A60" s="14" t="s">
        <v>362</v>
      </c>
      <c r="B60" s="6" t="s">
        <v>361</v>
      </c>
      <c r="C60" s="25"/>
      <c r="D60" s="25"/>
    </row>
    <row r="61" spans="1:4" x14ac:dyDescent="0.25">
      <c r="A61" s="89" t="s">
        <v>488</v>
      </c>
      <c r="B61" s="44" t="s">
        <v>363</v>
      </c>
      <c r="C61" s="25"/>
      <c r="D61" s="25"/>
    </row>
    <row r="62" spans="1:4" x14ac:dyDescent="0.25">
      <c r="A62" s="11" t="s">
        <v>364</v>
      </c>
      <c r="B62" s="4" t="s">
        <v>365</v>
      </c>
      <c r="C62" s="25"/>
      <c r="D62" s="25"/>
    </row>
    <row r="63" spans="1:4" x14ac:dyDescent="0.25">
      <c r="A63" s="12" t="s">
        <v>366</v>
      </c>
      <c r="B63" s="4" t="s">
        <v>367</v>
      </c>
      <c r="C63" s="25"/>
      <c r="D63" s="25"/>
    </row>
    <row r="64" spans="1:4" x14ac:dyDescent="0.25">
      <c r="A64" s="18" t="s">
        <v>368</v>
      </c>
      <c r="B64" s="4" t="s">
        <v>369</v>
      </c>
      <c r="C64" s="25"/>
      <c r="D64" s="25"/>
    </row>
    <row r="65" spans="1:4" x14ac:dyDescent="0.25">
      <c r="A65" s="18" t="s">
        <v>471</v>
      </c>
      <c r="B65" s="4" t="s">
        <v>370</v>
      </c>
      <c r="C65" s="25"/>
      <c r="D65" s="25"/>
    </row>
    <row r="66" spans="1:4" x14ac:dyDescent="0.25">
      <c r="A66" s="51" t="s">
        <v>245</v>
      </c>
      <c r="B66" s="51" t="s">
        <v>370</v>
      </c>
      <c r="C66" s="25"/>
      <c r="D66" s="25"/>
    </row>
    <row r="67" spans="1:4" x14ac:dyDescent="0.25">
      <c r="A67" s="51" t="s">
        <v>246</v>
      </c>
      <c r="B67" s="51" t="s">
        <v>370</v>
      </c>
      <c r="C67" s="25"/>
      <c r="D67" s="25"/>
    </row>
    <row r="68" spans="1:4" x14ac:dyDescent="0.25">
      <c r="A68" s="52" t="s">
        <v>247</v>
      </c>
      <c r="B68" s="52" t="s">
        <v>370</v>
      </c>
      <c r="C68" s="25"/>
      <c r="D68" s="25"/>
    </row>
    <row r="69" spans="1:4" x14ac:dyDescent="0.25">
      <c r="A69" s="43" t="s">
        <v>489</v>
      </c>
      <c r="B69" s="44" t="s">
        <v>371</v>
      </c>
      <c r="C69" s="25"/>
      <c r="D69" s="25"/>
    </row>
  </sheetData>
  <mergeCells count="2"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32"/>
  <sheetViews>
    <sheetView workbookViewId="0">
      <selection activeCell="F22" sqref="F22"/>
    </sheetView>
  </sheetViews>
  <sheetFormatPr defaultRowHeight="15" x14ac:dyDescent="0.25"/>
  <cols>
    <col min="1" max="1" width="65" customWidth="1"/>
    <col min="3" max="3" width="16.85546875" customWidth="1"/>
  </cols>
  <sheetData>
    <row r="1" spans="1:3" ht="24" customHeight="1" x14ac:dyDescent="0.25">
      <c r="A1" s="149" t="s">
        <v>586</v>
      </c>
      <c r="B1" s="150"/>
      <c r="C1" s="150"/>
    </row>
    <row r="2" spans="1:3" ht="26.25" customHeight="1" x14ac:dyDescent="0.25">
      <c r="A2" s="152" t="s">
        <v>567</v>
      </c>
      <c r="B2" s="150"/>
      <c r="C2" s="150"/>
    </row>
    <row r="4" spans="1:3" ht="25.5" x14ac:dyDescent="0.25">
      <c r="A4" s="40" t="s">
        <v>539</v>
      </c>
      <c r="B4" s="2" t="s">
        <v>73</v>
      </c>
      <c r="C4" s="88" t="s">
        <v>48</v>
      </c>
    </row>
    <row r="5" spans="1:3" x14ac:dyDescent="0.25">
      <c r="A5" s="4" t="s">
        <v>491</v>
      </c>
      <c r="B5" s="4" t="s">
        <v>286</v>
      </c>
      <c r="C5" s="116"/>
    </row>
    <row r="6" spans="1:3" x14ac:dyDescent="0.25">
      <c r="A6" s="4" t="s">
        <v>493</v>
      </c>
      <c r="B6" s="4" t="s">
        <v>286</v>
      </c>
      <c r="C6" s="116">
        <v>1400000</v>
      </c>
    </row>
    <row r="7" spans="1:3" x14ac:dyDescent="0.25">
      <c r="A7" s="4" t="s">
        <v>494</v>
      </c>
      <c r="B7" s="4" t="s">
        <v>286</v>
      </c>
      <c r="C7" s="116"/>
    </row>
    <row r="8" spans="1:3" x14ac:dyDescent="0.25">
      <c r="A8" s="6" t="s">
        <v>446</v>
      </c>
      <c r="B8" s="7" t="s">
        <v>286</v>
      </c>
      <c r="C8" s="116">
        <f>SUM(C5:C7)</f>
        <v>1400000</v>
      </c>
    </row>
    <row r="9" spans="1:3" x14ac:dyDescent="0.25">
      <c r="A9" s="4" t="s">
        <v>447</v>
      </c>
      <c r="B9" s="5" t="s">
        <v>287</v>
      </c>
      <c r="C9" s="116">
        <v>390000</v>
      </c>
    </row>
    <row r="10" spans="1:3" ht="27" x14ac:dyDescent="0.25">
      <c r="A10" s="51" t="s">
        <v>288</v>
      </c>
      <c r="B10" s="51" t="s">
        <v>287</v>
      </c>
      <c r="C10" s="116">
        <v>390000</v>
      </c>
    </row>
    <row r="11" spans="1:3" ht="27" x14ac:dyDescent="0.25">
      <c r="A11" s="51" t="s">
        <v>289</v>
      </c>
      <c r="B11" s="51" t="s">
        <v>287</v>
      </c>
      <c r="C11" s="116"/>
    </row>
    <row r="12" spans="1:3" x14ac:dyDescent="0.25">
      <c r="A12" s="4" t="s">
        <v>449</v>
      </c>
      <c r="B12" s="5" t="s">
        <v>293</v>
      </c>
      <c r="C12" s="116">
        <v>300000</v>
      </c>
    </row>
    <row r="13" spans="1:3" ht="27" x14ac:dyDescent="0.25">
      <c r="A13" s="51" t="s">
        <v>294</v>
      </c>
      <c r="B13" s="51" t="s">
        <v>293</v>
      </c>
      <c r="C13" s="116"/>
    </row>
    <row r="14" spans="1:3" ht="27" x14ac:dyDescent="0.25">
      <c r="A14" s="51" t="s">
        <v>295</v>
      </c>
      <c r="B14" s="51" t="s">
        <v>293</v>
      </c>
      <c r="C14" s="116">
        <v>300000</v>
      </c>
    </row>
    <row r="15" spans="1:3" x14ac:dyDescent="0.25">
      <c r="A15" s="51" t="s">
        <v>296</v>
      </c>
      <c r="B15" s="51" t="s">
        <v>293</v>
      </c>
      <c r="C15" s="116"/>
    </row>
    <row r="16" spans="1:3" x14ac:dyDescent="0.25">
      <c r="A16" s="51" t="s">
        <v>297</v>
      </c>
      <c r="B16" s="51" t="s">
        <v>293</v>
      </c>
      <c r="C16" s="116"/>
    </row>
    <row r="17" spans="1:3" x14ac:dyDescent="0.25">
      <c r="A17" s="6" t="s">
        <v>478</v>
      </c>
      <c r="B17" s="7" t="s">
        <v>301</v>
      </c>
      <c r="C17" s="116">
        <f>SUM(C9+C12)</f>
        <v>690000</v>
      </c>
    </row>
    <row r="18" spans="1:3" x14ac:dyDescent="0.25">
      <c r="A18" s="4" t="s">
        <v>451</v>
      </c>
      <c r="B18" s="5" t="s">
        <v>302</v>
      </c>
      <c r="C18" s="116">
        <f>C21</f>
        <v>1000</v>
      </c>
    </row>
    <row r="19" spans="1:3" x14ac:dyDescent="0.25">
      <c r="A19" s="51" t="s">
        <v>299</v>
      </c>
      <c r="B19" s="51" t="s">
        <v>302</v>
      </c>
      <c r="C19" s="116"/>
    </row>
    <row r="20" spans="1:3" x14ac:dyDescent="0.25">
      <c r="A20" s="51" t="s">
        <v>300</v>
      </c>
      <c r="B20" s="51" t="s">
        <v>302</v>
      </c>
      <c r="C20" s="116"/>
    </row>
    <row r="21" spans="1:3" x14ac:dyDescent="0.25">
      <c r="A21" s="51" t="s">
        <v>580</v>
      </c>
      <c r="B21" s="51" t="s">
        <v>302</v>
      </c>
      <c r="C21" s="116">
        <v>1000</v>
      </c>
    </row>
    <row r="22" spans="1:3" x14ac:dyDescent="0.25">
      <c r="A22" s="147" t="s">
        <v>599</v>
      </c>
      <c r="B22" s="148" t="s">
        <v>302</v>
      </c>
      <c r="C22" s="116"/>
    </row>
    <row r="23" spans="1:3" x14ac:dyDescent="0.25">
      <c r="A23" s="147" t="s">
        <v>600</v>
      </c>
      <c r="B23" s="148" t="s">
        <v>302</v>
      </c>
      <c r="C23" s="116"/>
    </row>
    <row r="24" spans="1:3" x14ac:dyDescent="0.25">
      <c r="A24" s="147" t="s">
        <v>601</v>
      </c>
      <c r="B24" s="148" t="s">
        <v>302</v>
      </c>
      <c r="C24" s="116"/>
    </row>
    <row r="25" spans="1:3" x14ac:dyDescent="0.25">
      <c r="A25" s="147" t="s">
        <v>602</v>
      </c>
      <c r="B25" s="148" t="s">
        <v>302</v>
      </c>
      <c r="C25" s="116"/>
    </row>
    <row r="26" spans="1:3" x14ac:dyDescent="0.25">
      <c r="A26" s="147" t="s">
        <v>603</v>
      </c>
      <c r="B26" s="148" t="s">
        <v>302</v>
      </c>
      <c r="C26" s="116"/>
    </row>
    <row r="27" spans="1:3" x14ac:dyDescent="0.25">
      <c r="A27" s="147" t="s">
        <v>604</v>
      </c>
      <c r="B27" s="148" t="s">
        <v>302</v>
      </c>
      <c r="C27" s="116"/>
    </row>
    <row r="28" spans="1:3" x14ac:dyDescent="0.25">
      <c r="A28" s="147" t="s">
        <v>605</v>
      </c>
      <c r="B28" s="148" t="s">
        <v>302</v>
      </c>
      <c r="C28" s="116"/>
    </row>
    <row r="29" spans="1:3" x14ac:dyDescent="0.25">
      <c r="A29" s="147" t="s">
        <v>598</v>
      </c>
      <c r="B29" s="148" t="s">
        <v>302</v>
      </c>
      <c r="C29" s="116"/>
    </row>
    <row r="30" spans="1:3" ht="40.5" x14ac:dyDescent="0.25">
      <c r="A30" s="147" t="s">
        <v>606</v>
      </c>
      <c r="B30" s="148" t="s">
        <v>302</v>
      </c>
      <c r="C30" s="116"/>
    </row>
    <row r="31" spans="1:3" x14ac:dyDescent="0.25">
      <c r="A31" s="147" t="s">
        <v>607</v>
      </c>
      <c r="B31" s="148" t="s">
        <v>302</v>
      </c>
      <c r="C31" s="116"/>
    </row>
    <row r="32" spans="1:3" x14ac:dyDescent="0.25">
      <c r="A32" s="6" t="s">
        <v>451</v>
      </c>
      <c r="B32" s="7" t="s">
        <v>302</v>
      </c>
      <c r="C32" s="116">
        <f>SUM(C19:C31)</f>
        <v>1000</v>
      </c>
    </row>
  </sheetData>
  <mergeCells count="2">
    <mergeCell ref="A1:C1"/>
    <mergeCell ref="A2:C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42</vt:i4>
      </vt:variant>
    </vt:vector>
  </HeadingPairs>
  <TitlesOfParts>
    <vt:vector size="55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hitelek</vt:lpstr>
      <vt:lpstr>helyi adók</vt:lpstr>
      <vt:lpstr>EI FELHASZN TERV</vt:lpstr>
      <vt:lpstr>TÖBB ÉVES</vt:lpstr>
      <vt:lpstr>KÖZVETETT</vt:lpstr>
      <vt:lpstr>GÖRDÜLŐ</vt:lpstr>
      <vt:lpstr>KÖZVETETT!_pr232</vt:lpstr>
      <vt:lpstr>'MÉRLEG (2)'!_pr232</vt:lpstr>
      <vt:lpstr>'TÖBB ÉVES'!_pr232</vt:lpstr>
      <vt:lpstr>KÖZVETETT!_pr233</vt:lpstr>
      <vt:lpstr>'MÉRLEG (2)'!_pr233</vt:lpstr>
      <vt:lpstr>'TÖBB ÉVES'!_pr233</vt:lpstr>
      <vt:lpstr>KÖZVETETT!_pr234</vt:lpstr>
      <vt:lpstr>'MÉRLEG (2)'!_pr234</vt:lpstr>
      <vt:lpstr>'TÖBB ÉVES'!_pr234</vt:lpstr>
      <vt:lpstr>KÖZVETETT!_pr235</vt:lpstr>
      <vt:lpstr>'MÉRLEG (2)'!_pr235</vt:lpstr>
      <vt:lpstr>'TÖBB ÉVES'!_pr235</vt:lpstr>
      <vt:lpstr>KÖZVETETT!_pr236</vt:lpstr>
      <vt:lpstr>'MÉRLEG (2)'!_pr236</vt:lpstr>
      <vt:lpstr>'TÖBB ÉVES'!_pr236</vt:lpstr>
      <vt:lpstr>'MÉRLEG (2)'!_pr312</vt:lpstr>
      <vt:lpstr>'TÖBB ÉVES'!_pr312</vt:lpstr>
      <vt:lpstr>'MÉRLEG (2)'!_pr313</vt:lpstr>
      <vt:lpstr>'TÖBB ÉVES'!_pr313</vt:lpstr>
      <vt:lpstr>KÖZVETETT!_pr314</vt:lpstr>
      <vt:lpstr>'MÉRLEG (2)'!_pr314</vt:lpstr>
      <vt:lpstr>'TÖBB ÉVES'!_pr314</vt:lpstr>
      <vt:lpstr>GÖRDÜLŐ!_pr315</vt:lpstr>
      <vt:lpstr>'MÉRLEG (2)'!_pr315</vt:lpstr>
      <vt:lpstr>'TÖBB ÉVES'!_pr315</vt:lpstr>
      <vt:lpstr>GÖRDÜLŐ!_pr347</vt:lpstr>
      <vt:lpstr>GÖRDÜLŐ!_pr348</vt:lpstr>
      <vt:lpstr>GÖRDÜLŐ!_pr349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'EI FELHASZN TERV'!Nyomtatási_terület</vt:lpstr>
      <vt:lpstr>GÖRDÜLŐ!Nyomtatási_terület</vt:lpstr>
      <vt:lpstr>hitelek!Nyomtatási_terület</vt:lpstr>
      <vt:lpstr>'kiadások működés felhalmozás'!Nyomtatási_terület</vt:lpstr>
      <vt:lpstr>KÖZVETETT!Nyomtatási_terület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  <vt:lpstr>'TÖBB 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2019-03-06T14:13:25Z</cp:lastPrinted>
  <dcterms:created xsi:type="dcterms:W3CDTF">2014-01-03T21:48:14Z</dcterms:created>
  <dcterms:modified xsi:type="dcterms:W3CDTF">2019-03-06T14:17:00Z</dcterms:modified>
</cp:coreProperties>
</file>