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.m.OVI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B11"/>
  <c r="C11"/>
  <c r="D11"/>
  <c r="E11"/>
  <c r="B14"/>
  <c r="C14"/>
  <c r="D14"/>
  <c r="E14"/>
  <c r="E15"/>
  <c r="E16"/>
  <c r="E17"/>
  <c r="E18"/>
  <c r="B19"/>
  <c r="C19"/>
  <c r="D19"/>
  <c r="E19"/>
  <c r="E20"/>
  <c r="E21"/>
  <c r="B22"/>
  <c r="C22"/>
  <c r="D22"/>
  <c r="E22"/>
  <c r="E23"/>
  <c r="E24"/>
  <c r="E25"/>
  <c r="E26"/>
  <c r="B27"/>
  <c r="C27"/>
  <c r="D27"/>
  <c r="E27"/>
  <c r="E28"/>
  <c r="B29"/>
  <c r="B34" s="1"/>
  <c r="B39" s="1"/>
  <c r="C29"/>
  <c r="D29"/>
  <c r="E29" s="1"/>
  <c r="E30"/>
  <c r="B33"/>
  <c r="C33"/>
  <c r="D33"/>
  <c r="E33"/>
  <c r="C34"/>
  <c r="E36"/>
  <c r="E37"/>
  <c r="B38"/>
  <c r="C38"/>
  <c r="D38"/>
  <c r="E38"/>
  <c r="C39"/>
  <c r="D34" l="1"/>
  <c r="D39" l="1"/>
  <c r="E39" s="1"/>
  <c r="E34"/>
</calcChain>
</file>

<file path=xl/sharedStrings.xml><?xml version="1.0" encoding="utf-8"?>
<sst xmlns="http://schemas.openxmlformats.org/spreadsheetml/2006/main" count="43" uniqueCount="43">
  <si>
    <t>Költségvetési kiadások  (K1-K8)</t>
  </si>
  <si>
    <t>Beruházások  (K6)</t>
  </si>
  <si>
    <t>Beruházási célú előzetesen felszámított általános forgalmi adó        (K67)</t>
  </si>
  <si>
    <t>Egyéb tárgyi eszközök beszerzése, létesítése       (K64)</t>
  </si>
  <si>
    <t>Egyéb elvonások és befizetések   (K502)</t>
  </si>
  <si>
    <t>Dologi kiadások        (K3)</t>
  </si>
  <si>
    <t>Különféle befizetések és egyéb dologi kiadások  (K35)</t>
  </si>
  <si>
    <t>Egyéb dologi kiadások        (K355)</t>
  </si>
  <si>
    <t>Fizetendő általános forgalmi adó         (K352)</t>
  </si>
  <si>
    <t>Működési célú előzetesen felszámított általános forgalmi adó        (K351)</t>
  </si>
  <si>
    <t>Kiküldetések, reklám- és propagandakiadások       (K34)</t>
  </si>
  <si>
    <t>Kiküldetések kiadásai        (K341)</t>
  </si>
  <si>
    <t>Szolgáltatási kiadások       (K33)</t>
  </si>
  <si>
    <t>Egyéb szolgáltatások         (K337)</t>
  </si>
  <si>
    <t>Szakmai tevékenységet segítő szolgáltatások         (K336)</t>
  </si>
  <si>
    <t>Karbantartási, kisjavítási szolgáltatások        (K334)</t>
  </si>
  <si>
    <t>Közüzemi díjak        (K331)</t>
  </si>
  <si>
    <t>Kommunikációs szolgáltatások        (K32)</t>
  </si>
  <si>
    <t>Egyéb kommunikációs szolgáltatások        (K322)</t>
  </si>
  <si>
    <t>Informatikai szolgáltatások igénybevétele        (K321)</t>
  </si>
  <si>
    <t>Készletbeszerzés        (K31)</t>
  </si>
  <si>
    <t>Üzemeltetési anyagok beszerzése        (K312)</t>
  </si>
  <si>
    <t>Szakmai anyagok beszerzése        (K311)</t>
  </si>
  <si>
    <t>ebből: szociális hozzájárulási adó        (K2)</t>
  </si>
  <si>
    <t>Munkaadókat terhelő járulékok és szociális hozzájárulási adó   (K2)</t>
  </si>
  <si>
    <t>Személyi juttatások (K1)</t>
  </si>
  <si>
    <t>Külső személyi juttatások      (K12)</t>
  </si>
  <si>
    <t>Munkavégzésre irányuló egyéb jogviszonyban nem saját foglalkoztatottnak fizetett juttatások        (K122)</t>
  </si>
  <si>
    <t>Foglalkoztatottak személyi juttatásai        (K11)</t>
  </si>
  <si>
    <t>Foglalkoztatottak egyéb személyi juttatásai ((K1113)</t>
  </si>
  <si>
    <t>Egyéb költségtérítések        (K1110)</t>
  </si>
  <si>
    <t>Közlekedési költségtérítés        (K1109)</t>
  </si>
  <si>
    <t>Béren kívüli juttatások        (K1107)</t>
  </si>
  <si>
    <t>Jubileumi jutalom  (K1106)</t>
  </si>
  <si>
    <t>Normatív jutalmak  (K1102)</t>
  </si>
  <si>
    <t>Törvény szerinti illetmények, munkabérek        (K1101)</t>
  </si>
  <si>
    <t>Teljesítés %-a</t>
  </si>
  <si>
    <t>Teljesítés</t>
  </si>
  <si>
    <t>Módosított előirányzat</t>
  </si>
  <si>
    <t>Eredeti előirányzat</t>
  </si>
  <si>
    <t>Megnevezés</t>
  </si>
  <si>
    <t>ÖSKÜ KÖZSÉG ÖNKORMÁNYZAT NAPSUGÁR ÓVODA KIADÁSOK 2016. DECEMBER 31-ÉN</t>
  </si>
  <si>
    <t>12.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</si>
</sst>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9" fontId="4" fillId="0" borderId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4" fillId="27" borderId="8" applyNumberFormat="0" applyAlignment="0" applyProtection="0"/>
    <xf numFmtId="164" fontId="15" fillId="0" borderId="0"/>
    <xf numFmtId="164" fontId="4" fillId="0" borderId="0"/>
    <xf numFmtId="44" fontId="4" fillId="0" borderId="0" applyFont="0" applyFill="0" applyBorder="0" applyAlignment="0" applyProtection="0"/>
    <xf numFmtId="164" fontId="4" fillId="0" borderId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9" fontId="3" fillId="2" borderId="0" xfId="2" applyFont="1" applyFill="1" applyAlignment="1">
      <alignment vertical="center"/>
    </xf>
    <xf numFmtId="3" fontId="5" fillId="2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 wrapText="1"/>
    </xf>
    <xf numFmtId="9" fontId="3" fillId="3" borderId="0" xfId="2" applyFont="1" applyFill="1" applyAlignment="1">
      <alignment vertical="center"/>
    </xf>
    <xf numFmtId="3" fontId="5" fillId="3" borderId="0" xfId="1" applyNumberFormat="1" applyFont="1" applyFill="1" applyAlignment="1">
      <alignment horizontal="right" vertical="center" wrapText="1"/>
    </xf>
    <xf numFmtId="0" fontId="5" fillId="3" borderId="0" xfId="1" applyFont="1" applyFill="1" applyAlignment="1">
      <alignment horizontal="left" vertical="center" wrapText="1"/>
    </xf>
    <xf numFmtId="9" fontId="3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Fill="1"/>
    <xf numFmtId="3" fontId="5" fillId="0" borderId="0" xfId="1" applyNumberFormat="1" applyFont="1" applyFill="1" applyAlignment="1">
      <alignment horizontal="right" vertical="center" wrapText="1"/>
    </xf>
    <xf numFmtId="0" fontId="5" fillId="0" borderId="0" xfId="1" applyFont="1" applyFill="1" applyAlignment="1">
      <alignment horizontal="left" vertical="center" wrapText="1"/>
    </xf>
    <xf numFmtId="3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9" fontId="3" fillId="0" borderId="0" xfId="2" applyFont="1" applyFill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0" xfId="3" applyFont="1" applyAlignment="1">
      <alignment horizontal="left"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3"/>
    <cellStyle name="Normál 2 2" xfId="1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2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F6" sqref="F6"/>
    </sheetView>
  </sheetViews>
  <sheetFormatPr defaultColWidth="19.140625" defaultRowHeight="12.75"/>
  <cols>
    <col min="1" max="1" width="47.140625" style="2" customWidth="1"/>
    <col min="2" max="2" width="9.5703125" style="2" customWidth="1"/>
    <col min="3" max="3" width="10.28515625" style="2" customWidth="1"/>
    <col min="4" max="4" width="9.7109375" style="2" customWidth="1"/>
    <col min="5" max="5" width="8" style="1" customWidth="1"/>
    <col min="6" max="251" width="9.140625" style="1" customWidth="1"/>
    <col min="252" max="252" width="8.140625" style="1" customWidth="1"/>
    <col min="253" max="253" width="82" style="1" customWidth="1"/>
    <col min="254" max="16384" width="19.140625" style="1"/>
  </cols>
  <sheetData>
    <row r="1" spans="1:5" ht="22.5" customHeight="1">
      <c r="A1" s="21" t="s">
        <v>42</v>
      </c>
      <c r="B1" s="21"/>
      <c r="C1" s="21"/>
      <c r="D1" s="21"/>
      <c r="E1" s="21"/>
    </row>
    <row r="2" spans="1:5" ht="30.75" customHeight="1">
      <c r="A2" s="20" t="s">
        <v>41</v>
      </c>
      <c r="B2" s="20"/>
      <c r="C2" s="20"/>
      <c r="D2" s="20"/>
      <c r="E2" s="20"/>
    </row>
    <row r="3" spans="1:5" ht="38.25" customHeight="1">
      <c r="A3" s="19" t="s">
        <v>40</v>
      </c>
      <c r="B3" s="18" t="s">
        <v>39</v>
      </c>
      <c r="C3" s="18" t="s">
        <v>38</v>
      </c>
      <c r="D3" s="18" t="s">
        <v>37</v>
      </c>
      <c r="E3" s="18" t="s">
        <v>36</v>
      </c>
    </row>
    <row r="4" spans="1:5" ht="15" customHeight="1">
      <c r="A4" s="11" t="s">
        <v>35</v>
      </c>
      <c r="B4" s="10">
        <v>32150000</v>
      </c>
      <c r="C4" s="10">
        <v>31887304</v>
      </c>
      <c r="D4" s="10">
        <v>31777823</v>
      </c>
      <c r="E4" s="9">
        <f t="shared" ref="E4:E11" si="0">D4/C4</f>
        <v>0.99656662726958667</v>
      </c>
    </row>
    <row r="5" spans="1:5" ht="15" customHeight="1">
      <c r="A5" s="11" t="s">
        <v>34</v>
      </c>
      <c r="B5" s="10">
        <v>100000</v>
      </c>
      <c r="C5" s="10">
        <v>800000</v>
      </c>
      <c r="D5" s="10">
        <v>800000</v>
      </c>
      <c r="E5" s="9">
        <f t="shared" si="0"/>
        <v>1</v>
      </c>
    </row>
    <row r="6" spans="1:5" ht="15" customHeight="1">
      <c r="A6" s="11" t="s">
        <v>33</v>
      </c>
      <c r="B6" s="10">
        <v>1586000</v>
      </c>
      <c r="C6" s="10">
        <v>1586000</v>
      </c>
      <c r="D6" s="10">
        <v>1585760</v>
      </c>
      <c r="E6" s="9">
        <f t="shared" si="0"/>
        <v>0.99984867591424964</v>
      </c>
    </row>
    <row r="7" spans="1:5">
      <c r="A7" s="11" t="s">
        <v>32</v>
      </c>
      <c r="B7" s="10">
        <v>986000</v>
      </c>
      <c r="C7" s="10">
        <v>946709</v>
      </c>
      <c r="D7" s="10">
        <v>907200</v>
      </c>
      <c r="E7" s="9">
        <f t="shared" si="0"/>
        <v>0.95826700707397949</v>
      </c>
    </row>
    <row r="8" spans="1:5">
      <c r="A8" s="11" t="s">
        <v>31</v>
      </c>
      <c r="B8" s="10">
        <v>188000</v>
      </c>
      <c r="C8" s="10">
        <v>138486</v>
      </c>
      <c r="D8" s="10">
        <v>133920</v>
      </c>
      <c r="E8" s="9">
        <f t="shared" si="0"/>
        <v>0.96702915818205448</v>
      </c>
    </row>
    <row r="9" spans="1:5">
      <c r="A9" s="11" t="s">
        <v>30</v>
      </c>
      <c r="B9" s="10">
        <v>136000</v>
      </c>
      <c r="C9" s="10">
        <v>148000</v>
      </c>
      <c r="D9" s="10">
        <v>148000</v>
      </c>
      <c r="E9" s="9">
        <f t="shared" si="0"/>
        <v>1</v>
      </c>
    </row>
    <row r="10" spans="1:5">
      <c r="A10" s="11" t="s">
        <v>29</v>
      </c>
      <c r="B10" s="10">
        <v>23000</v>
      </c>
      <c r="C10" s="10">
        <v>887965</v>
      </c>
      <c r="D10" s="10">
        <v>655322</v>
      </c>
      <c r="E10" s="9">
        <f t="shared" si="0"/>
        <v>0.73800431323306659</v>
      </c>
    </row>
    <row r="11" spans="1:5">
      <c r="A11" s="16" t="s">
        <v>28</v>
      </c>
      <c r="B11" s="15">
        <f>SUM(B4:B10)</f>
        <v>35169000</v>
      </c>
      <c r="C11" s="15">
        <f>SUM(C4:C10)</f>
        <v>36394464</v>
      </c>
      <c r="D11" s="15">
        <f>SUM(D4:D10)</f>
        <v>36008025</v>
      </c>
      <c r="E11" s="9">
        <f t="shared" si="0"/>
        <v>0.98938192907580669</v>
      </c>
    </row>
    <row r="12" spans="1:5" ht="25.5">
      <c r="A12" s="11" t="s">
        <v>27</v>
      </c>
      <c r="B12" s="10"/>
      <c r="C12" s="10"/>
      <c r="D12" s="10"/>
      <c r="E12" s="9"/>
    </row>
    <row r="13" spans="1:5">
      <c r="A13" s="16" t="s">
        <v>26</v>
      </c>
      <c r="B13" s="15"/>
      <c r="C13" s="15"/>
      <c r="D13" s="15"/>
      <c r="E13" s="9"/>
    </row>
    <row r="14" spans="1:5" ht="20.25" customHeight="1">
      <c r="A14" s="8" t="s">
        <v>25</v>
      </c>
      <c r="B14" s="7">
        <f>B11</f>
        <v>35169000</v>
      </c>
      <c r="C14" s="7">
        <f>C11</f>
        <v>36394464</v>
      </c>
      <c r="D14" s="7">
        <f>D11</f>
        <v>36008025</v>
      </c>
      <c r="E14" s="6">
        <f t="shared" ref="E14:E30" si="1">D14/C14</f>
        <v>0.98938192907580669</v>
      </c>
    </row>
    <row r="15" spans="1:5" ht="25.5">
      <c r="A15" s="8" t="s">
        <v>24</v>
      </c>
      <c r="B15" s="7">
        <v>9332000</v>
      </c>
      <c r="C15" s="7">
        <v>9949039</v>
      </c>
      <c r="D15" s="7">
        <v>9597731</v>
      </c>
      <c r="E15" s="6">
        <f t="shared" si="1"/>
        <v>0.96468925290171237</v>
      </c>
    </row>
    <row r="16" spans="1:5">
      <c r="A16" s="11" t="s">
        <v>23</v>
      </c>
      <c r="B16" s="10">
        <v>8981000</v>
      </c>
      <c r="C16" s="10">
        <v>9568750</v>
      </c>
      <c r="D16" s="10">
        <v>9240467</v>
      </c>
      <c r="E16" s="17">
        <f t="shared" si="1"/>
        <v>0.96569217504898763</v>
      </c>
    </row>
    <row r="17" spans="1:5" ht="24.75" customHeight="1">
      <c r="A17" s="11" t="s">
        <v>22</v>
      </c>
      <c r="B17" s="10">
        <v>181000</v>
      </c>
      <c r="C17" s="10">
        <v>162400</v>
      </c>
      <c r="D17" s="10">
        <v>144138</v>
      </c>
      <c r="E17" s="9">
        <f t="shared" si="1"/>
        <v>0.88754926108374388</v>
      </c>
    </row>
    <row r="18" spans="1:5">
      <c r="A18" s="11" t="s">
        <v>21</v>
      </c>
      <c r="B18" s="10">
        <v>505000</v>
      </c>
      <c r="C18" s="10">
        <v>508480</v>
      </c>
      <c r="D18" s="10">
        <v>483966</v>
      </c>
      <c r="E18" s="9">
        <f t="shared" si="1"/>
        <v>0.9517896475770925</v>
      </c>
    </row>
    <row r="19" spans="1:5" ht="16.5" customHeight="1">
      <c r="A19" s="16" t="s">
        <v>20</v>
      </c>
      <c r="B19" s="15">
        <f>SUM(B17:B18)</f>
        <v>686000</v>
      </c>
      <c r="C19" s="15">
        <f>SUM(C17:C18)</f>
        <v>670880</v>
      </c>
      <c r="D19" s="15">
        <f>SUM(D17:D18)</f>
        <v>628104</v>
      </c>
      <c r="E19" s="9">
        <f t="shared" si="1"/>
        <v>0.93623896971142384</v>
      </c>
    </row>
    <row r="20" spans="1:5">
      <c r="A20" s="11" t="s">
        <v>19</v>
      </c>
      <c r="B20" s="10">
        <v>330000</v>
      </c>
      <c r="C20" s="10">
        <v>321000</v>
      </c>
      <c r="D20" s="10">
        <v>304792</v>
      </c>
      <c r="E20" s="9">
        <f t="shared" si="1"/>
        <v>0.94950778816199377</v>
      </c>
    </row>
    <row r="21" spans="1:5">
      <c r="A21" s="11" t="s">
        <v>18</v>
      </c>
      <c r="B21" s="10">
        <v>50000</v>
      </c>
      <c r="C21" s="10">
        <v>35000</v>
      </c>
      <c r="D21" s="10">
        <v>24597</v>
      </c>
      <c r="E21" s="9">
        <f t="shared" si="1"/>
        <v>0.7027714285714286</v>
      </c>
    </row>
    <row r="22" spans="1:5" ht="18" customHeight="1">
      <c r="A22" s="16" t="s">
        <v>17</v>
      </c>
      <c r="B22" s="15">
        <f>SUM(B20:B21)</f>
        <v>380000</v>
      </c>
      <c r="C22" s="15">
        <f>SUM(C20:C21)</f>
        <v>356000</v>
      </c>
      <c r="D22" s="15">
        <f>SUM(D20:D21)</f>
        <v>329389</v>
      </c>
      <c r="E22" s="9">
        <f t="shared" si="1"/>
        <v>0.92525000000000002</v>
      </c>
    </row>
    <row r="23" spans="1:5">
      <c r="A23" s="11" t="s">
        <v>16</v>
      </c>
      <c r="B23" s="10">
        <v>1515000</v>
      </c>
      <c r="C23" s="10">
        <v>1515000</v>
      </c>
      <c r="D23" s="10">
        <v>1285087</v>
      </c>
      <c r="E23" s="9">
        <f t="shared" si="1"/>
        <v>0.8482422442244224</v>
      </c>
    </row>
    <row r="24" spans="1:5">
      <c r="A24" s="11" t="s">
        <v>15</v>
      </c>
      <c r="B24" s="10">
        <v>300000</v>
      </c>
      <c r="C24" s="10">
        <v>224856</v>
      </c>
      <c r="D24" s="10">
        <v>204761</v>
      </c>
      <c r="E24" s="9">
        <f t="shared" si="1"/>
        <v>0.91063169317251935</v>
      </c>
    </row>
    <row r="25" spans="1:5">
      <c r="A25" s="11" t="s">
        <v>14</v>
      </c>
      <c r="B25" s="10">
        <v>490000</v>
      </c>
      <c r="C25" s="10">
        <v>632830</v>
      </c>
      <c r="D25" s="10">
        <v>621630</v>
      </c>
      <c r="E25" s="9">
        <f t="shared" si="1"/>
        <v>0.98230172400170657</v>
      </c>
    </row>
    <row r="26" spans="1:5">
      <c r="A26" s="11" t="s">
        <v>13</v>
      </c>
      <c r="B26" s="10">
        <v>600000</v>
      </c>
      <c r="C26" s="10">
        <v>477235</v>
      </c>
      <c r="D26" s="10">
        <v>381039</v>
      </c>
      <c r="E26" s="9">
        <f t="shared" si="1"/>
        <v>0.7984305426047964</v>
      </c>
    </row>
    <row r="27" spans="1:5">
      <c r="A27" s="16" t="s">
        <v>12</v>
      </c>
      <c r="B27" s="15">
        <f>SUM(B23:B26)</f>
        <v>2905000</v>
      </c>
      <c r="C27" s="15">
        <f>SUM(C23:C26)</f>
        <v>2849921</v>
      </c>
      <c r="D27" s="15">
        <f>SUM(D23:D26)</f>
        <v>2492517</v>
      </c>
      <c r="E27" s="9">
        <f t="shared" si="1"/>
        <v>0.87459161148677456</v>
      </c>
    </row>
    <row r="28" spans="1:5">
      <c r="A28" s="11" t="s">
        <v>11</v>
      </c>
      <c r="B28" s="10">
        <v>20000</v>
      </c>
      <c r="C28" s="10">
        <v>20000</v>
      </c>
      <c r="D28" s="10">
        <v>19750</v>
      </c>
      <c r="E28" s="9">
        <f t="shared" si="1"/>
        <v>0.98750000000000004</v>
      </c>
    </row>
    <row r="29" spans="1:5">
      <c r="A29" s="16" t="s">
        <v>10</v>
      </c>
      <c r="B29" s="15">
        <f>SUM(B28)</f>
        <v>20000</v>
      </c>
      <c r="C29" s="15">
        <f>SUM(C28)</f>
        <v>20000</v>
      </c>
      <c r="D29" s="15">
        <f>SUM(D28)</f>
        <v>19750</v>
      </c>
      <c r="E29" s="9">
        <f t="shared" si="1"/>
        <v>0.98750000000000004</v>
      </c>
    </row>
    <row r="30" spans="1:5" ht="25.5">
      <c r="A30" s="11" t="s">
        <v>9</v>
      </c>
      <c r="B30" s="10">
        <v>907000</v>
      </c>
      <c r="C30" s="10">
        <v>645029</v>
      </c>
      <c r="D30" s="10">
        <v>601345</v>
      </c>
      <c r="E30" s="9">
        <f t="shared" si="1"/>
        <v>0.93227591317599678</v>
      </c>
    </row>
    <row r="31" spans="1:5">
      <c r="A31" s="11" t="s">
        <v>8</v>
      </c>
      <c r="B31" s="10"/>
      <c r="C31" s="10"/>
      <c r="D31" s="10"/>
      <c r="E31" s="9"/>
    </row>
    <row r="32" spans="1:5">
      <c r="A32" s="11" t="s">
        <v>7</v>
      </c>
      <c r="B32" s="10"/>
      <c r="C32" s="10"/>
      <c r="D32" s="10"/>
      <c r="E32" s="9"/>
    </row>
    <row r="33" spans="1:5">
      <c r="A33" s="16" t="s">
        <v>6</v>
      </c>
      <c r="B33" s="15">
        <f>SUM(B30:B32)</f>
        <v>907000</v>
      </c>
      <c r="C33" s="15">
        <f>SUM(C30:C32)</f>
        <v>645029</v>
      </c>
      <c r="D33" s="15">
        <f>SUM(D30:D32)</f>
        <v>601345</v>
      </c>
      <c r="E33" s="9">
        <f>D33/C33</f>
        <v>0.93227591317599678</v>
      </c>
    </row>
    <row r="34" spans="1:5" ht="21" customHeight="1">
      <c r="A34" s="8" t="s">
        <v>5</v>
      </c>
      <c r="B34" s="7">
        <f>B19+B22+B27+B29+B33</f>
        <v>4898000</v>
      </c>
      <c r="C34" s="7">
        <f>C19+C22+C27+C29+C33</f>
        <v>4541830</v>
      </c>
      <c r="D34" s="7">
        <f>D19+D22+D27+D29+D33</f>
        <v>4071105</v>
      </c>
      <c r="E34" s="6">
        <f>D34/C34</f>
        <v>0.89635785575417837</v>
      </c>
    </row>
    <row r="35" spans="1:5" s="12" customFormat="1" ht="21" customHeight="1">
      <c r="A35" s="14" t="s">
        <v>4</v>
      </c>
      <c r="B35" s="13">
        <v>0</v>
      </c>
      <c r="C35" s="13">
        <v>0</v>
      </c>
      <c r="D35" s="13">
        <v>0</v>
      </c>
      <c r="E35" s="9"/>
    </row>
    <row r="36" spans="1:5">
      <c r="A36" s="11" t="s">
        <v>3</v>
      </c>
      <c r="B36" s="10">
        <v>200000</v>
      </c>
      <c r="C36" s="10">
        <v>1560907</v>
      </c>
      <c r="D36" s="10">
        <v>1560907</v>
      </c>
      <c r="E36" s="9">
        <f>D36/C36</f>
        <v>1</v>
      </c>
    </row>
    <row r="37" spans="1:5" ht="25.5">
      <c r="A37" s="11" t="s">
        <v>2</v>
      </c>
      <c r="B37" s="10">
        <v>54000</v>
      </c>
      <c r="C37" s="10">
        <v>420253</v>
      </c>
      <c r="D37" s="10">
        <v>420253</v>
      </c>
      <c r="E37" s="9">
        <f>D37/C37</f>
        <v>1</v>
      </c>
    </row>
    <row r="38" spans="1:5" ht="23.25" customHeight="1">
      <c r="A38" s="8" t="s">
        <v>1</v>
      </c>
      <c r="B38" s="7">
        <f>B36+B37</f>
        <v>254000</v>
      </c>
      <c r="C38" s="7">
        <f>C36+C37</f>
        <v>1981160</v>
      </c>
      <c r="D38" s="7">
        <f>D36+D37</f>
        <v>1981160</v>
      </c>
      <c r="E38" s="6">
        <f>D38/C38</f>
        <v>1</v>
      </c>
    </row>
    <row r="39" spans="1:5" ht="31.5" customHeight="1">
      <c r="A39" s="5" t="s">
        <v>0</v>
      </c>
      <c r="B39" s="4">
        <f>B14+B15+B34+B38</f>
        <v>49653000</v>
      </c>
      <c r="C39" s="4">
        <f>C14+C15+C34+C38</f>
        <v>52866493</v>
      </c>
      <c r="D39" s="4">
        <f>D14+D15+D34+D38</f>
        <v>51658021</v>
      </c>
      <c r="E39" s="3">
        <f>D39/C39</f>
        <v>0.97714105983916888</v>
      </c>
    </row>
  </sheetData>
  <mergeCells count="2">
    <mergeCell ref="A2:E2"/>
    <mergeCell ref="A1:E1"/>
  </mergeCells>
  <printOptions gridLines="1"/>
  <pageMargins left="0.25" right="0.25" top="0.75" bottom="0.75" header="0.3" footer="0.3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12.m.OVI_kiadások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2017-06-01T10:46:43Z</cp:lastPrinted>
  <dcterms:created xsi:type="dcterms:W3CDTF">2017-06-01T10:32:11Z</dcterms:created>
  <dcterms:modified xsi:type="dcterms:W3CDTF">2017-06-01T10:46:45Z</dcterms:modified>
</cp:coreProperties>
</file>