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2mell" sheetId="1" r:id="rId1"/>
  </sheets>
  <calcPr calcId="145621"/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H25" i="1"/>
  <c r="G25" i="1"/>
  <c r="F25" i="1"/>
  <c r="E25" i="1"/>
  <c r="D25" i="1"/>
  <c r="C25" i="1"/>
  <c r="O25" i="1" s="1"/>
  <c r="O24" i="1"/>
  <c r="O23" i="1"/>
  <c r="O22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M18" i="1"/>
  <c r="M26" i="1" s="1"/>
  <c r="L18" i="1"/>
  <c r="K18" i="1"/>
  <c r="K26" i="1" s="1"/>
  <c r="J18" i="1"/>
  <c r="I18" i="1"/>
  <c r="I26" i="1" s="1"/>
  <c r="H18" i="1"/>
  <c r="G18" i="1"/>
  <c r="G26" i="1" s="1"/>
  <c r="F18" i="1"/>
  <c r="E18" i="1"/>
  <c r="E26" i="1" s="1"/>
  <c r="D18" i="1"/>
  <c r="C18" i="1"/>
  <c r="C26" i="1" s="1"/>
  <c r="O26" i="1" s="1"/>
  <c r="N17" i="1"/>
  <c r="N26" i="1" s="1"/>
  <c r="M17" i="1"/>
  <c r="L17" i="1"/>
  <c r="L26" i="1" s="1"/>
  <c r="K17" i="1"/>
  <c r="J17" i="1"/>
  <c r="J26" i="1" s="1"/>
  <c r="I17" i="1"/>
  <c r="H17" i="1"/>
  <c r="H26" i="1" s="1"/>
  <c r="G17" i="1"/>
  <c r="F17" i="1"/>
  <c r="F26" i="1" s="1"/>
  <c r="E17" i="1"/>
  <c r="D17" i="1"/>
  <c r="D26" i="1" s="1"/>
  <c r="C17" i="1"/>
  <c r="O17" i="1" s="1"/>
  <c r="O14" i="1"/>
  <c r="O13" i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O11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L9" i="1"/>
  <c r="J9" i="1"/>
  <c r="I9" i="1"/>
  <c r="H9" i="1"/>
  <c r="G9" i="1"/>
  <c r="F9" i="1"/>
  <c r="D9" i="1"/>
  <c r="C9" i="1"/>
  <c r="O9" i="1" s="1"/>
  <c r="H8" i="1"/>
  <c r="O8" i="1" s="1"/>
  <c r="O7" i="1"/>
  <c r="N6" i="1"/>
  <c r="N15" i="1" s="1"/>
  <c r="N27" i="1" s="1"/>
  <c r="M6" i="1"/>
  <c r="M15" i="1" s="1"/>
  <c r="L6" i="1"/>
  <c r="L15" i="1" s="1"/>
  <c r="L27" i="1" s="1"/>
  <c r="K6" i="1"/>
  <c r="K15" i="1" s="1"/>
  <c r="J6" i="1"/>
  <c r="J15" i="1" s="1"/>
  <c r="J27" i="1" s="1"/>
  <c r="I6" i="1"/>
  <c r="I15" i="1" s="1"/>
  <c r="H6" i="1"/>
  <c r="H15" i="1" s="1"/>
  <c r="H27" i="1" s="1"/>
  <c r="G6" i="1"/>
  <c r="G15" i="1" s="1"/>
  <c r="F6" i="1"/>
  <c r="F15" i="1" s="1"/>
  <c r="F27" i="1" s="1"/>
  <c r="E6" i="1"/>
  <c r="E15" i="1" s="1"/>
  <c r="D6" i="1"/>
  <c r="D15" i="1" s="1"/>
  <c r="D27" i="1" s="1"/>
  <c r="C6" i="1"/>
  <c r="O6" i="1" s="1"/>
  <c r="E27" i="1" l="1"/>
  <c r="G27" i="1"/>
  <c r="I27" i="1"/>
  <c r="K27" i="1"/>
  <c r="M27" i="1"/>
  <c r="C15" i="1"/>
  <c r="O18" i="1"/>
  <c r="C27" i="1" l="1"/>
  <c r="O15" i="1"/>
</calcChain>
</file>

<file path=xl/sharedStrings.xml><?xml version="1.0" encoding="utf-8"?>
<sst xmlns="http://schemas.openxmlformats.org/spreadsheetml/2006/main" count="77" uniqueCount="77">
  <si>
    <t>ezer forint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</si>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</sst>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5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7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3" fillId="0" borderId="0" xfId="0" applyFont="1" applyFill="1" applyBorder="1" applyAlignment="1" applyProtection="1"/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left" vertical="center" indent="1"/>
    </xf>
    <xf numFmtId="0" fontId="6" fillId="0" borderId="8" xfId="1" applyFont="1" applyFill="1" applyBorder="1" applyAlignment="1" applyProtection="1">
      <alignment horizontal="left" vertical="center" indent="1"/>
    </xf>
    <xf numFmtId="0" fontId="6" fillId="0" borderId="9" xfId="1" applyFont="1" applyFill="1" applyBorder="1" applyAlignment="1" applyProtection="1">
      <alignment horizontal="left" vertical="center" indent="1"/>
    </xf>
    <xf numFmtId="0" fontId="6" fillId="0" borderId="10" xfId="1" applyFont="1" applyFill="1" applyBorder="1" applyAlignment="1" applyProtection="1">
      <alignment horizontal="left" vertical="center" indent="1"/>
    </xf>
    <xf numFmtId="0" fontId="1" fillId="0" borderId="0" xfId="1" applyFill="1" applyAlignment="1" applyProtection="1">
      <alignment vertical="center"/>
    </xf>
    <xf numFmtId="0" fontId="5" fillId="0" borderId="11" xfId="1" applyFont="1" applyFill="1" applyBorder="1" applyAlignment="1" applyProtection="1">
      <alignment horizontal="left" vertical="center" indent="1"/>
    </xf>
    <xf numFmtId="0" fontId="5" fillId="0" borderId="12" xfId="1" applyFont="1" applyFill="1" applyBorder="1" applyAlignment="1" applyProtection="1">
      <alignment horizontal="left" vertical="center" wrapText="1" indent="1"/>
    </xf>
    <xf numFmtId="164" fontId="5" fillId="0" borderId="12" xfId="1" applyNumberFormat="1" applyFont="1" applyFill="1" applyBorder="1" applyAlignment="1" applyProtection="1">
      <alignment vertical="center"/>
      <protection locked="0"/>
    </xf>
    <xf numFmtId="164" fontId="5" fillId="0" borderId="13" xfId="1" applyNumberFormat="1" applyFont="1" applyFill="1" applyBorder="1" applyAlignment="1" applyProtection="1">
      <alignment vertical="center"/>
    </xf>
    <xf numFmtId="0" fontId="5" fillId="0" borderId="14" xfId="1" applyFont="1" applyFill="1" applyBorder="1" applyAlignment="1" applyProtection="1">
      <alignment horizontal="left" vertical="center" indent="1"/>
    </xf>
    <xf numFmtId="0" fontId="5" fillId="0" borderId="15" xfId="1" applyFont="1" applyFill="1" applyBorder="1" applyAlignment="1" applyProtection="1">
      <alignment horizontal="left" vertical="center" wrapText="1" indent="1"/>
    </xf>
    <xf numFmtId="164" fontId="5" fillId="0" borderId="15" xfId="1" applyNumberFormat="1" applyFont="1" applyFill="1" applyBorder="1" applyAlignment="1" applyProtection="1">
      <alignment vertical="center"/>
      <protection locked="0"/>
    </xf>
    <xf numFmtId="164" fontId="5" fillId="0" borderId="16" xfId="1" applyNumberFormat="1" applyFont="1" applyFill="1" applyBorder="1" applyAlignment="1" applyProtection="1">
      <alignment vertical="center"/>
    </xf>
    <xf numFmtId="0" fontId="1" fillId="0" borderId="0" xfId="1" applyFill="1" applyAlignment="1" applyProtection="1">
      <alignment vertical="center"/>
      <protection locked="0"/>
    </xf>
    <xf numFmtId="0" fontId="5" fillId="0" borderId="17" xfId="1" applyFont="1" applyFill="1" applyBorder="1" applyAlignment="1" applyProtection="1">
      <alignment horizontal="left" vertical="center" wrapText="1" indent="1"/>
    </xf>
    <xf numFmtId="164" fontId="5" fillId="0" borderId="17" xfId="1" applyNumberFormat="1" applyFont="1" applyFill="1" applyBorder="1" applyAlignment="1" applyProtection="1">
      <alignment vertical="center"/>
      <protection locked="0"/>
    </xf>
    <xf numFmtId="164" fontId="5" fillId="0" borderId="18" xfId="1" applyNumberFormat="1" applyFont="1" applyFill="1" applyBorder="1" applyAlignment="1" applyProtection="1">
      <alignment vertical="center"/>
    </xf>
    <xf numFmtId="0" fontId="5" fillId="0" borderId="15" xfId="1" applyFont="1" applyFill="1" applyBorder="1" applyAlignment="1" applyProtection="1">
      <alignment horizontal="left" vertical="center" indent="1"/>
    </xf>
    <xf numFmtId="164" fontId="7" fillId="0" borderId="6" xfId="1" applyNumberFormat="1" applyFont="1" applyFill="1" applyBorder="1" applyProtection="1"/>
    <xf numFmtId="0" fontId="8" fillId="0" borderId="6" xfId="1" applyFont="1" applyFill="1" applyBorder="1" applyAlignment="1" applyProtection="1">
      <alignment horizontal="left" vertical="center" indent="1"/>
    </xf>
    <xf numFmtId="164" fontId="9" fillId="0" borderId="6" xfId="1" applyNumberFormat="1" applyFont="1" applyFill="1" applyBorder="1" applyAlignment="1" applyProtection="1">
      <alignment vertical="center"/>
    </xf>
    <xf numFmtId="164" fontId="9" fillId="0" borderId="7" xfId="1" applyNumberFormat="1" applyFont="1" applyFill="1" applyBorder="1" applyAlignment="1" applyProtection="1">
      <alignment vertical="center"/>
    </xf>
    <xf numFmtId="0" fontId="6" fillId="0" borderId="19" xfId="1" applyFont="1" applyFill="1" applyBorder="1" applyAlignment="1" applyProtection="1">
      <alignment horizontal="left" vertical="center" indent="1"/>
    </xf>
    <xf numFmtId="0" fontId="6" fillId="0" borderId="20" xfId="1" applyFont="1" applyFill="1" applyBorder="1" applyAlignment="1" applyProtection="1">
      <alignment horizontal="left" vertical="center" indent="1"/>
    </xf>
    <xf numFmtId="0" fontId="6" fillId="0" borderId="21" xfId="1" applyFont="1" applyFill="1" applyBorder="1" applyAlignment="1" applyProtection="1">
      <alignment horizontal="left" vertical="center" indent="1"/>
    </xf>
    <xf numFmtId="0" fontId="5" fillId="0" borderId="22" xfId="1" applyFont="1" applyFill="1" applyBorder="1" applyAlignment="1" applyProtection="1">
      <alignment horizontal="left" vertical="center" indent="1"/>
    </xf>
    <xf numFmtId="0" fontId="5" fillId="0" borderId="17" xfId="1" applyFont="1" applyFill="1" applyBorder="1" applyAlignment="1" applyProtection="1">
      <alignment horizontal="left" vertical="center" indent="1"/>
    </xf>
    <xf numFmtId="0" fontId="9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indent="1"/>
    </xf>
    <xf numFmtId="164" fontId="9" fillId="0" borderId="6" xfId="1" applyNumberFormat="1" applyFont="1" applyFill="1" applyBorder="1" applyProtection="1"/>
    <xf numFmtId="164" fontId="9" fillId="0" borderId="7" xfId="1" applyNumberFormat="1" applyFont="1" applyFill="1" applyBorder="1" applyProtection="1"/>
    <xf numFmtId="0" fontId="10" fillId="0" borderId="0" xfId="1" applyFont="1" applyFill="1" applyProtection="1"/>
    <xf numFmtId="0" fontId="11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view="pageLayout" zoomScaleNormal="100" workbookViewId="0">
      <selection sqref="A1:O1"/>
    </sheetView>
  </sheetViews>
  <sheetFormatPr defaultRowHeight="15.75" x14ac:dyDescent="0.25"/>
  <cols>
    <col min="1" max="1" width="5.42578125" style="4" customWidth="1"/>
    <col min="2" max="2" width="26.7109375" style="3" customWidth="1"/>
    <col min="3" max="4" width="7.7109375" style="3" customWidth="1"/>
    <col min="5" max="5" width="8.140625" style="3" customWidth="1"/>
    <col min="6" max="6" width="7.5703125" style="3" customWidth="1"/>
    <col min="7" max="7" width="7.42578125" style="3" customWidth="1"/>
    <col min="8" max="8" width="7.5703125" style="3" customWidth="1"/>
    <col min="9" max="9" width="7" style="3" customWidth="1"/>
    <col min="10" max="14" width="8.140625" style="3" customWidth="1"/>
    <col min="15" max="15" width="10.85546875" style="4" customWidth="1"/>
    <col min="16" max="256" width="9.140625" style="3"/>
    <col min="257" max="257" width="4.140625" style="3" customWidth="1"/>
    <col min="258" max="258" width="26.7109375" style="3" customWidth="1"/>
    <col min="259" max="260" width="7.7109375" style="3" customWidth="1"/>
    <col min="261" max="261" width="8.140625" style="3" customWidth="1"/>
    <col min="262" max="262" width="7.5703125" style="3" customWidth="1"/>
    <col min="263" max="263" width="7.42578125" style="3" customWidth="1"/>
    <col min="264" max="264" width="7.5703125" style="3" customWidth="1"/>
    <col min="265" max="265" width="7" style="3" customWidth="1"/>
    <col min="266" max="270" width="8.140625" style="3" customWidth="1"/>
    <col min="271" max="271" width="10.85546875" style="3" customWidth="1"/>
    <col min="272" max="512" width="9.140625" style="3"/>
    <col min="513" max="513" width="4.140625" style="3" customWidth="1"/>
    <col min="514" max="514" width="26.7109375" style="3" customWidth="1"/>
    <col min="515" max="516" width="7.7109375" style="3" customWidth="1"/>
    <col min="517" max="517" width="8.140625" style="3" customWidth="1"/>
    <col min="518" max="518" width="7.5703125" style="3" customWidth="1"/>
    <col min="519" max="519" width="7.42578125" style="3" customWidth="1"/>
    <col min="520" max="520" width="7.5703125" style="3" customWidth="1"/>
    <col min="521" max="521" width="7" style="3" customWidth="1"/>
    <col min="522" max="526" width="8.140625" style="3" customWidth="1"/>
    <col min="527" max="527" width="10.85546875" style="3" customWidth="1"/>
    <col min="528" max="768" width="9.140625" style="3"/>
    <col min="769" max="769" width="4.140625" style="3" customWidth="1"/>
    <col min="770" max="770" width="26.7109375" style="3" customWidth="1"/>
    <col min="771" max="772" width="7.7109375" style="3" customWidth="1"/>
    <col min="773" max="773" width="8.140625" style="3" customWidth="1"/>
    <col min="774" max="774" width="7.5703125" style="3" customWidth="1"/>
    <col min="775" max="775" width="7.42578125" style="3" customWidth="1"/>
    <col min="776" max="776" width="7.5703125" style="3" customWidth="1"/>
    <col min="777" max="777" width="7" style="3" customWidth="1"/>
    <col min="778" max="782" width="8.140625" style="3" customWidth="1"/>
    <col min="783" max="783" width="10.85546875" style="3" customWidth="1"/>
    <col min="784" max="1024" width="9.140625" style="3"/>
    <col min="1025" max="1025" width="4.140625" style="3" customWidth="1"/>
    <col min="1026" max="1026" width="26.7109375" style="3" customWidth="1"/>
    <col min="1027" max="1028" width="7.7109375" style="3" customWidth="1"/>
    <col min="1029" max="1029" width="8.140625" style="3" customWidth="1"/>
    <col min="1030" max="1030" width="7.5703125" style="3" customWidth="1"/>
    <col min="1031" max="1031" width="7.42578125" style="3" customWidth="1"/>
    <col min="1032" max="1032" width="7.5703125" style="3" customWidth="1"/>
    <col min="1033" max="1033" width="7" style="3" customWidth="1"/>
    <col min="1034" max="1038" width="8.140625" style="3" customWidth="1"/>
    <col min="1039" max="1039" width="10.85546875" style="3" customWidth="1"/>
    <col min="1040" max="1280" width="9.140625" style="3"/>
    <col min="1281" max="1281" width="4.140625" style="3" customWidth="1"/>
    <col min="1282" max="1282" width="26.7109375" style="3" customWidth="1"/>
    <col min="1283" max="1284" width="7.7109375" style="3" customWidth="1"/>
    <col min="1285" max="1285" width="8.140625" style="3" customWidth="1"/>
    <col min="1286" max="1286" width="7.5703125" style="3" customWidth="1"/>
    <col min="1287" max="1287" width="7.42578125" style="3" customWidth="1"/>
    <col min="1288" max="1288" width="7.5703125" style="3" customWidth="1"/>
    <col min="1289" max="1289" width="7" style="3" customWidth="1"/>
    <col min="1290" max="1294" width="8.140625" style="3" customWidth="1"/>
    <col min="1295" max="1295" width="10.85546875" style="3" customWidth="1"/>
    <col min="1296" max="1536" width="9.140625" style="3"/>
    <col min="1537" max="1537" width="4.140625" style="3" customWidth="1"/>
    <col min="1538" max="1538" width="26.7109375" style="3" customWidth="1"/>
    <col min="1539" max="1540" width="7.7109375" style="3" customWidth="1"/>
    <col min="1541" max="1541" width="8.140625" style="3" customWidth="1"/>
    <col min="1542" max="1542" width="7.5703125" style="3" customWidth="1"/>
    <col min="1543" max="1543" width="7.42578125" style="3" customWidth="1"/>
    <col min="1544" max="1544" width="7.5703125" style="3" customWidth="1"/>
    <col min="1545" max="1545" width="7" style="3" customWidth="1"/>
    <col min="1546" max="1550" width="8.140625" style="3" customWidth="1"/>
    <col min="1551" max="1551" width="10.85546875" style="3" customWidth="1"/>
    <col min="1552" max="1792" width="9.140625" style="3"/>
    <col min="1793" max="1793" width="4.140625" style="3" customWidth="1"/>
    <col min="1794" max="1794" width="26.7109375" style="3" customWidth="1"/>
    <col min="1795" max="1796" width="7.7109375" style="3" customWidth="1"/>
    <col min="1797" max="1797" width="8.140625" style="3" customWidth="1"/>
    <col min="1798" max="1798" width="7.5703125" style="3" customWidth="1"/>
    <col min="1799" max="1799" width="7.42578125" style="3" customWidth="1"/>
    <col min="1800" max="1800" width="7.5703125" style="3" customWidth="1"/>
    <col min="1801" max="1801" width="7" style="3" customWidth="1"/>
    <col min="1802" max="1806" width="8.140625" style="3" customWidth="1"/>
    <col min="1807" max="1807" width="10.85546875" style="3" customWidth="1"/>
    <col min="1808" max="2048" width="9.140625" style="3"/>
    <col min="2049" max="2049" width="4.140625" style="3" customWidth="1"/>
    <col min="2050" max="2050" width="26.7109375" style="3" customWidth="1"/>
    <col min="2051" max="2052" width="7.7109375" style="3" customWidth="1"/>
    <col min="2053" max="2053" width="8.140625" style="3" customWidth="1"/>
    <col min="2054" max="2054" width="7.5703125" style="3" customWidth="1"/>
    <col min="2055" max="2055" width="7.42578125" style="3" customWidth="1"/>
    <col min="2056" max="2056" width="7.5703125" style="3" customWidth="1"/>
    <col min="2057" max="2057" width="7" style="3" customWidth="1"/>
    <col min="2058" max="2062" width="8.140625" style="3" customWidth="1"/>
    <col min="2063" max="2063" width="10.85546875" style="3" customWidth="1"/>
    <col min="2064" max="2304" width="9.140625" style="3"/>
    <col min="2305" max="2305" width="4.140625" style="3" customWidth="1"/>
    <col min="2306" max="2306" width="26.7109375" style="3" customWidth="1"/>
    <col min="2307" max="2308" width="7.7109375" style="3" customWidth="1"/>
    <col min="2309" max="2309" width="8.140625" style="3" customWidth="1"/>
    <col min="2310" max="2310" width="7.5703125" style="3" customWidth="1"/>
    <col min="2311" max="2311" width="7.42578125" style="3" customWidth="1"/>
    <col min="2312" max="2312" width="7.5703125" style="3" customWidth="1"/>
    <col min="2313" max="2313" width="7" style="3" customWidth="1"/>
    <col min="2314" max="2318" width="8.140625" style="3" customWidth="1"/>
    <col min="2319" max="2319" width="10.85546875" style="3" customWidth="1"/>
    <col min="2320" max="2560" width="9.140625" style="3"/>
    <col min="2561" max="2561" width="4.140625" style="3" customWidth="1"/>
    <col min="2562" max="2562" width="26.7109375" style="3" customWidth="1"/>
    <col min="2563" max="2564" width="7.7109375" style="3" customWidth="1"/>
    <col min="2565" max="2565" width="8.140625" style="3" customWidth="1"/>
    <col min="2566" max="2566" width="7.5703125" style="3" customWidth="1"/>
    <col min="2567" max="2567" width="7.42578125" style="3" customWidth="1"/>
    <col min="2568" max="2568" width="7.5703125" style="3" customWidth="1"/>
    <col min="2569" max="2569" width="7" style="3" customWidth="1"/>
    <col min="2570" max="2574" width="8.140625" style="3" customWidth="1"/>
    <col min="2575" max="2575" width="10.85546875" style="3" customWidth="1"/>
    <col min="2576" max="2816" width="9.140625" style="3"/>
    <col min="2817" max="2817" width="4.140625" style="3" customWidth="1"/>
    <col min="2818" max="2818" width="26.7109375" style="3" customWidth="1"/>
    <col min="2819" max="2820" width="7.7109375" style="3" customWidth="1"/>
    <col min="2821" max="2821" width="8.140625" style="3" customWidth="1"/>
    <col min="2822" max="2822" width="7.5703125" style="3" customWidth="1"/>
    <col min="2823" max="2823" width="7.42578125" style="3" customWidth="1"/>
    <col min="2824" max="2824" width="7.5703125" style="3" customWidth="1"/>
    <col min="2825" max="2825" width="7" style="3" customWidth="1"/>
    <col min="2826" max="2830" width="8.140625" style="3" customWidth="1"/>
    <col min="2831" max="2831" width="10.85546875" style="3" customWidth="1"/>
    <col min="2832" max="3072" width="9.140625" style="3"/>
    <col min="3073" max="3073" width="4.140625" style="3" customWidth="1"/>
    <col min="3074" max="3074" width="26.7109375" style="3" customWidth="1"/>
    <col min="3075" max="3076" width="7.7109375" style="3" customWidth="1"/>
    <col min="3077" max="3077" width="8.140625" style="3" customWidth="1"/>
    <col min="3078" max="3078" width="7.5703125" style="3" customWidth="1"/>
    <col min="3079" max="3079" width="7.42578125" style="3" customWidth="1"/>
    <col min="3080" max="3080" width="7.5703125" style="3" customWidth="1"/>
    <col min="3081" max="3081" width="7" style="3" customWidth="1"/>
    <col min="3082" max="3086" width="8.140625" style="3" customWidth="1"/>
    <col min="3087" max="3087" width="10.85546875" style="3" customWidth="1"/>
    <col min="3088" max="3328" width="9.140625" style="3"/>
    <col min="3329" max="3329" width="4.140625" style="3" customWidth="1"/>
    <col min="3330" max="3330" width="26.7109375" style="3" customWidth="1"/>
    <col min="3331" max="3332" width="7.7109375" style="3" customWidth="1"/>
    <col min="3333" max="3333" width="8.140625" style="3" customWidth="1"/>
    <col min="3334" max="3334" width="7.5703125" style="3" customWidth="1"/>
    <col min="3335" max="3335" width="7.42578125" style="3" customWidth="1"/>
    <col min="3336" max="3336" width="7.5703125" style="3" customWidth="1"/>
    <col min="3337" max="3337" width="7" style="3" customWidth="1"/>
    <col min="3338" max="3342" width="8.140625" style="3" customWidth="1"/>
    <col min="3343" max="3343" width="10.85546875" style="3" customWidth="1"/>
    <col min="3344" max="3584" width="9.140625" style="3"/>
    <col min="3585" max="3585" width="4.140625" style="3" customWidth="1"/>
    <col min="3586" max="3586" width="26.7109375" style="3" customWidth="1"/>
    <col min="3587" max="3588" width="7.7109375" style="3" customWidth="1"/>
    <col min="3589" max="3589" width="8.140625" style="3" customWidth="1"/>
    <col min="3590" max="3590" width="7.5703125" style="3" customWidth="1"/>
    <col min="3591" max="3591" width="7.42578125" style="3" customWidth="1"/>
    <col min="3592" max="3592" width="7.5703125" style="3" customWidth="1"/>
    <col min="3593" max="3593" width="7" style="3" customWidth="1"/>
    <col min="3594" max="3598" width="8.140625" style="3" customWidth="1"/>
    <col min="3599" max="3599" width="10.85546875" style="3" customWidth="1"/>
    <col min="3600" max="3840" width="9.140625" style="3"/>
    <col min="3841" max="3841" width="4.140625" style="3" customWidth="1"/>
    <col min="3842" max="3842" width="26.7109375" style="3" customWidth="1"/>
    <col min="3843" max="3844" width="7.7109375" style="3" customWidth="1"/>
    <col min="3845" max="3845" width="8.140625" style="3" customWidth="1"/>
    <col min="3846" max="3846" width="7.5703125" style="3" customWidth="1"/>
    <col min="3847" max="3847" width="7.42578125" style="3" customWidth="1"/>
    <col min="3848" max="3848" width="7.5703125" style="3" customWidth="1"/>
    <col min="3849" max="3849" width="7" style="3" customWidth="1"/>
    <col min="3850" max="3854" width="8.140625" style="3" customWidth="1"/>
    <col min="3855" max="3855" width="10.85546875" style="3" customWidth="1"/>
    <col min="3856" max="4096" width="9.140625" style="3"/>
    <col min="4097" max="4097" width="4.140625" style="3" customWidth="1"/>
    <col min="4098" max="4098" width="26.7109375" style="3" customWidth="1"/>
    <col min="4099" max="4100" width="7.7109375" style="3" customWidth="1"/>
    <col min="4101" max="4101" width="8.140625" style="3" customWidth="1"/>
    <col min="4102" max="4102" width="7.5703125" style="3" customWidth="1"/>
    <col min="4103" max="4103" width="7.42578125" style="3" customWidth="1"/>
    <col min="4104" max="4104" width="7.5703125" style="3" customWidth="1"/>
    <col min="4105" max="4105" width="7" style="3" customWidth="1"/>
    <col min="4106" max="4110" width="8.140625" style="3" customWidth="1"/>
    <col min="4111" max="4111" width="10.85546875" style="3" customWidth="1"/>
    <col min="4112" max="4352" width="9.140625" style="3"/>
    <col min="4353" max="4353" width="4.140625" style="3" customWidth="1"/>
    <col min="4354" max="4354" width="26.7109375" style="3" customWidth="1"/>
    <col min="4355" max="4356" width="7.7109375" style="3" customWidth="1"/>
    <col min="4357" max="4357" width="8.140625" style="3" customWidth="1"/>
    <col min="4358" max="4358" width="7.5703125" style="3" customWidth="1"/>
    <col min="4359" max="4359" width="7.42578125" style="3" customWidth="1"/>
    <col min="4360" max="4360" width="7.5703125" style="3" customWidth="1"/>
    <col min="4361" max="4361" width="7" style="3" customWidth="1"/>
    <col min="4362" max="4366" width="8.140625" style="3" customWidth="1"/>
    <col min="4367" max="4367" width="10.85546875" style="3" customWidth="1"/>
    <col min="4368" max="4608" width="9.140625" style="3"/>
    <col min="4609" max="4609" width="4.140625" style="3" customWidth="1"/>
    <col min="4610" max="4610" width="26.7109375" style="3" customWidth="1"/>
    <col min="4611" max="4612" width="7.7109375" style="3" customWidth="1"/>
    <col min="4613" max="4613" width="8.140625" style="3" customWidth="1"/>
    <col min="4614" max="4614" width="7.5703125" style="3" customWidth="1"/>
    <col min="4615" max="4615" width="7.42578125" style="3" customWidth="1"/>
    <col min="4616" max="4616" width="7.5703125" style="3" customWidth="1"/>
    <col min="4617" max="4617" width="7" style="3" customWidth="1"/>
    <col min="4618" max="4622" width="8.140625" style="3" customWidth="1"/>
    <col min="4623" max="4623" width="10.85546875" style="3" customWidth="1"/>
    <col min="4624" max="4864" width="9.140625" style="3"/>
    <col min="4865" max="4865" width="4.140625" style="3" customWidth="1"/>
    <col min="4866" max="4866" width="26.7109375" style="3" customWidth="1"/>
    <col min="4867" max="4868" width="7.7109375" style="3" customWidth="1"/>
    <col min="4869" max="4869" width="8.140625" style="3" customWidth="1"/>
    <col min="4870" max="4870" width="7.5703125" style="3" customWidth="1"/>
    <col min="4871" max="4871" width="7.42578125" style="3" customWidth="1"/>
    <col min="4872" max="4872" width="7.5703125" style="3" customWidth="1"/>
    <col min="4873" max="4873" width="7" style="3" customWidth="1"/>
    <col min="4874" max="4878" width="8.140625" style="3" customWidth="1"/>
    <col min="4879" max="4879" width="10.85546875" style="3" customWidth="1"/>
    <col min="4880" max="5120" width="9.140625" style="3"/>
    <col min="5121" max="5121" width="4.140625" style="3" customWidth="1"/>
    <col min="5122" max="5122" width="26.7109375" style="3" customWidth="1"/>
    <col min="5123" max="5124" width="7.7109375" style="3" customWidth="1"/>
    <col min="5125" max="5125" width="8.140625" style="3" customWidth="1"/>
    <col min="5126" max="5126" width="7.5703125" style="3" customWidth="1"/>
    <col min="5127" max="5127" width="7.42578125" style="3" customWidth="1"/>
    <col min="5128" max="5128" width="7.5703125" style="3" customWidth="1"/>
    <col min="5129" max="5129" width="7" style="3" customWidth="1"/>
    <col min="5130" max="5134" width="8.140625" style="3" customWidth="1"/>
    <col min="5135" max="5135" width="10.85546875" style="3" customWidth="1"/>
    <col min="5136" max="5376" width="9.140625" style="3"/>
    <col min="5377" max="5377" width="4.140625" style="3" customWidth="1"/>
    <col min="5378" max="5378" width="26.7109375" style="3" customWidth="1"/>
    <col min="5379" max="5380" width="7.7109375" style="3" customWidth="1"/>
    <col min="5381" max="5381" width="8.140625" style="3" customWidth="1"/>
    <col min="5382" max="5382" width="7.5703125" style="3" customWidth="1"/>
    <col min="5383" max="5383" width="7.42578125" style="3" customWidth="1"/>
    <col min="5384" max="5384" width="7.5703125" style="3" customWidth="1"/>
    <col min="5385" max="5385" width="7" style="3" customWidth="1"/>
    <col min="5386" max="5390" width="8.140625" style="3" customWidth="1"/>
    <col min="5391" max="5391" width="10.85546875" style="3" customWidth="1"/>
    <col min="5392" max="5632" width="9.140625" style="3"/>
    <col min="5633" max="5633" width="4.140625" style="3" customWidth="1"/>
    <col min="5634" max="5634" width="26.7109375" style="3" customWidth="1"/>
    <col min="5635" max="5636" width="7.7109375" style="3" customWidth="1"/>
    <col min="5637" max="5637" width="8.140625" style="3" customWidth="1"/>
    <col min="5638" max="5638" width="7.5703125" style="3" customWidth="1"/>
    <col min="5639" max="5639" width="7.42578125" style="3" customWidth="1"/>
    <col min="5640" max="5640" width="7.5703125" style="3" customWidth="1"/>
    <col min="5641" max="5641" width="7" style="3" customWidth="1"/>
    <col min="5642" max="5646" width="8.140625" style="3" customWidth="1"/>
    <col min="5647" max="5647" width="10.85546875" style="3" customWidth="1"/>
    <col min="5648" max="5888" width="9.140625" style="3"/>
    <col min="5889" max="5889" width="4.140625" style="3" customWidth="1"/>
    <col min="5890" max="5890" width="26.7109375" style="3" customWidth="1"/>
    <col min="5891" max="5892" width="7.7109375" style="3" customWidth="1"/>
    <col min="5893" max="5893" width="8.140625" style="3" customWidth="1"/>
    <col min="5894" max="5894" width="7.5703125" style="3" customWidth="1"/>
    <col min="5895" max="5895" width="7.42578125" style="3" customWidth="1"/>
    <col min="5896" max="5896" width="7.5703125" style="3" customWidth="1"/>
    <col min="5897" max="5897" width="7" style="3" customWidth="1"/>
    <col min="5898" max="5902" width="8.140625" style="3" customWidth="1"/>
    <col min="5903" max="5903" width="10.85546875" style="3" customWidth="1"/>
    <col min="5904" max="6144" width="9.140625" style="3"/>
    <col min="6145" max="6145" width="4.140625" style="3" customWidth="1"/>
    <col min="6146" max="6146" width="26.7109375" style="3" customWidth="1"/>
    <col min="6147" max="6148" width="7.7109375" style="3" customWidth="1"/>
    <col min="6149" max="6149" width="8.140625" style="3" customWidth="1"/>
    <col min="6150" max="6150" width="7.5703125" style="3" customWidth="1"/>
    <col min="6151" max="6151" width="7.42578125" style="3" customWidth="1"/>
    <col min="6152" max="6152" width="7.5703125" style="3" customWidth="1"/>
    <col min="6153" max="6153" width="7" style="3" customWidth="1"/>
    <col min="6154" max="6158" width="8.140625" style="3" customWidth="1"/>
    <col min="6159" max="6159" width="10.85546875" style="3" customWidth="1"/>
    <col min="6160" max="6400" width="9.140625" style="3"/>
    <col min="6401" max="6401" width="4.140625" style="3" customWidth="1"/>
    <col min="6402" max="6402" width="26.7109375" style="3" customWidth="1"/>
    <col min="6403" max="6404" width="7.7109375" style="3" customWidth="1"/>
    <col min="6405" max="6405" width="8.140625" style="3" customWidth="1"/>
    <col min="6406" max="6406" width="7.5703125" style="3" customWidth="1"/>
    <col min="6407" max="6407" width="7.42578125" style="3" customWidth="1"/>
    <col min="6408" max="6408" width="7.5703125" style="3" customWidth="1"/>
    <col min="6409" max="6409" width="7" style="3" customWidth="1"/>
    <col min="6410" max="6414" width="8.140625" style="3" customWidth="1"/>
    <col min="6415" max="6415" width="10.85546875" style="3" customWidth="1"/>
    <col min="6416" max="6656" width="9.140625" style="3"/>
    <col min="6657" max="6657" width="4.140625" style="3" customWidth="1"/>
    <col min="6658" max="6658" width="26.7109375" style="3" customWidth="1"/>
    <col min="6659" max="6660" width="7.7109375" style="3" customWidth="1"/>
    <col min="6661" max="6661" width="8.140625" style="3" customWidth="1"/>
    <col min="6662" max="6662" width="7.5703125" style="3" customWidth="1"/>
    <col min="6663" max="6663" width="7.42578125" style="3" customWidth="1"/>
    <col min="6664" max="6664" width="7.5703125" style="3" customWidth="1"/>
    <col min="6665" max="6665" width="7" style="3" customWidth="1"/>
    <col min="6666" max="6670" width="8.140625" style="3" customWidth="1"/>
    <col min="6671" max="6671" width="10.85546875" style="3" customWidth="1"/>
    <col min="6672" max="6912" width="9.140625" style="3"/>
    <col min="6913" max="6913" width="4.140625" style="3" customWidth="1"/>
    <col min="6914" max="6914" width="26.7109375" style="3" customWidth="1"/>
    <col min="6915" max="6916" width="7.7109375" style="3" customWidth="1"/>
    <col min="6917" max="6917" width="8.140625" style="3" customWidth="1"/>
    <col min="6918" max="6918" width="7.5703125" style="3" customWidth="1"/>
    <col min="6919" max="6919" width="7.42578125" style="3" customWidth="1"/>
    <col min="6920" max="6920" width="7.5703125" style="3" customWidth="1"/>
    <col min="6921" max="6921" width="7" style="3" customWidth="1"/>
    <col min="6922" max="6926" width="8.140625" style="3" customWidth="1"/>
    <col min="6927" max="6927" width="10.85546875" style="3" customWidth="1"/>
    <col min="6928" max="7168" width="9.140625" style="3"/>
    <col min="7169" max="7169" width="4.140625" style="3" customWidth="1"/>
    <col min="7170" max="7170" width="26.7109375" style="3" customWidth="1"/>
    <col min="7171" max="7172" width="7.7109375" style="3" customWidth="1"/>
    <col min="7173" max="7173" width="8.140625" style="3" customWidth="1"/>
    <col min="7174" max="7174" width="7.5703125" style="3" customWidth="1"/>
    <col min="7175" max="7175" width="7.42578125" style="3" customWidth="1"/>
    <col min="7176" max="7176" width="7.5703125" style="3" customWidth="1"/>
    <col min="7177" max="7177" width="7" style="3" customWidth="1"/>
    <col min="7178" max="7182" width="8.140625" style="3" customWidth="1"/>
    <col min="7183" max="7183" width="10.85546875" style="3" customWidth="1"/>
    <col min="7184" max="7424" width="9.140625" style="3"/>
    <col min="7425" max="7425" width="4.140625" style="3" customWidth="1"/>
    <col min="7426" max="7426" width="26.7109375" style="3" customWidth="1"/>
    <col min="7427" max="7428" width="7.7109375" style="3" customWidth="1"/>
    <col min="7429" max="7429" width="8.140625" style="3" customWidth="1"/>
    <col min="7430" max="7430" width="7.5703125" style="3" customWidth="1"/>
    <col min="7431" max="7431" width="7.42578125" style="3" customWidth="1"/>
    <col min="7432" max="7432" width="7.5703125" style="3" customWidth="1"/>
    <col min="7433" max="7433" width="7" style="3" customWidth="1"/>
    <col min="7434" max="7438" width="8.140625" style="3" customWidth="1"/>
    <col min="7439" max="7439" width="10.85546875" style="3" customWidth="1"/>
    <col min="7440" max="7680" width="9.140625" style="3"/>
    <col min="7681" max="7681" width="4.140625" style="3" customWidth="1"/>
    <col min="7682" max="7682" width="26.7109375" style="3" customWidth="1"/>
    <col min="7683" max="7684" width="7.7109375" style="3" customWidth="1"/>
    <col min="7685" max="7685" width="8.140625" style="3" customWidth="1"/>
    <col min="7686" max="7686" width="7.5703125" style="3" customWidth="1"/>
    <col min="7687" max="7687" width="7.42578125" style="3" customWidth="1"/>
    <col min="7688" max="7688" width="7.5703125" style="3" customWidth="1"/>
    <col min="7689" max="7689" width="7" style="3" customWidth="1"/>
    <col min="7690" max="7694" width="8.140625" style="3" customWidth="1"/>
    <col min="7695" max="7695" width="10.85546875" style="3" customWidth="1"/>
    <col min="7696" max="7936" width="9.140625" style="3"/>
    <col min="7937" max="7937" width="4.140625" style="3" customWidth="1"/>
    <col min="7938" max="7938" width="26.7109375" style="3" customWidth="1"/>
    <col min="7939" max="7940" width="7.7109375" style="3" customWidth="1"/>
    <col min="7941" max="7941" width="8.140625" style="3" customWidth="1"/>
    <col min="7942" max="7942" width="7.5703125" style="3" customWidth="1"/>
    <col min="7943" max="7943" width="7.42578125" style="3" customWidth="1"/>
    <col min="7944" max="7944" width="7.5703125" style="3" customWidth="1"/>
    <col min="7945" max="7945" width="7" style="3" customWidth="1"/>
    <col min="7946" max="7950" width="8.140625" style="3" customWidth="1"/>
    <col min="7951" max="7951" width="10.85546875" style="3" customWidth="1"/>
    <col min="7952" max="8192" width="9.140625" style="3"/>
    <col min="8193" max="8193" width="4.140625" style="3" customWidth="1"/>
    <col min="8194" max="8194" width="26.7109375" style="3" customWidth="1"/>
    <col min="8195" max="8196" width="7.7109375" style="3" customWidth="1"/>
    <col min="8197" max="8197" width="8.140625" style="3" customWidth="1"/>
    <col min="8198" max="8198" width="7.5703125" style="3" customWidth="1"/>
    <col min="8199" max="8199" width="7.42578125" style="3" customWidth="1"/>
    <col min="8200" max="8200" width="7.5703125" style="3" customWidth="1"/>
    <col min="8201" max="8201" width="7" style="3" customWidth="1"/>
    <col min="8202" max="8206" width="8.140625" style="3" customWidth="1"/>
    <col min="8207" max="8207" width="10.85546875" style="3" customWidth="1"/>
    <col min="8208" max="8448" width="9.140625" style="3"/>
    <col min="8449" max="8449" width="4.140625" style="3" customWidth="1"/>
    <col min="8450" max="8450" width="26.7109375" style="3" customWidth="1"/>
    <col min="8451" max="8452" width="7.7109375" style="3" customWidth="1"/>
    <col min="8453" max="8453" width="8.140625" style="3" customWidth="1"/>
    <col min="8454" max="8454" width="7.5703125" style="3" customWidth="1"/>
    <col min="8455" max="8455" width="7.42578125" style="3" customWidth="1"/>
    <col min="8456" max="8456" width="7.5703125" style="3" customWidth="1"/>
    <col min="8457" max="8457" width="7" style="3" customWidth="1"/>
    <col min="8458" max="8462" width="8.140625" style="3" customWidth="1"/>
    <col min="8463" max="8463" width="10.85546875" style="3" customWidth="1"/>
    <col min="8464" max="8704" width="9.140625" style="3"/>
    <col min="8705" max="8705" width="4.140625" style="3" customWidth="1"/>
    <col min="8706" max="8706" width="26.7109375" style="3" customWidth="1"/>
    <col min="8707" max="8708" width="7.7109375" style="3" customWidth="1"/>
    <col min="8709" max="8709" width="8.140625" style="3" customWidth="1"/>
    <col min="8710" max="8710" width="7.5703125" style="3" customWidth="1"/>
    <col min="8711" max="8711" width="7.42578125" style="3" customWidth="1"/>
    <col min="8712" max="8712" width="7.5703125" style="3" customWidth="1"/>
    <col min="8713" max="8713" width="7" style="3" customWidth="1"/>
    <col min="8714" max="8718" width="8.140625" style="3" customWidth="1"/>
    <col min="8719" max="8719" width="10.85546875" style="3" customWidth="1"/>
    <col min="8720" max="8960" width="9.140625" style="3"/>
    <col min="8961" max="8961" width="4.140625" style="3" customWidth="1"/>
    <col min="8962" max="8962" width="26.7109375" style="3" customWidth="1"/>
    <col min="8963" max="8964" width="7.7109375" style="3" customWidth="1"/>
    <col min="8965" max="8965" width="8.140625" style="3" customWidth="1"/>
    <col min="8966" max="8966" width="7.5703125" style="3" customWidth="1"/>
    <col min="8967" max="8967" width="7.42578125" style="3" customWidth="1"/>
    <col min="8968" max="8968" width="7.5703125" style="3" customWidth="1"/>
    <col min="8969" max="8969" width="7" style="3" customWidth="1"/>
    <col min="8970" max="8974" width="8.140625" style="3" customWidth="1"/>
    <col min="8975" max="8975" width="10.85546875" style="3" customWidth="1"/>
    <col min="8976" max="9216" width="9.140625" style="3"/>
    <col min="9217" max="9217" width="4.140625" style="3" customWidth="1"/>
    <col min="9218" max="9218" width="26.7109375" style="3" customWidth="1"/>
    <col min="9219" max="9220" width="7.7109375" style="3" customWidth="1"/>
    <col min="9221" max="9221" width="8.140625" style="3" customWidth="1"/>
    <col min="9222" max="9222" width="7.5703125" style="3" customWidth="1"/>
    <col min="9223" max="9223" width="7.42578125" style="3" customWidth="1"/>
    <col min="9224" max="9224" width="7.5703125" style="3" customWidth="1"/>
    <col min="9225" max="9225" width="7" style="3" customWidth="1"/>
    <col min="9226" max="9230" width="8.140625" style="3" customWidth="1"/>
    <col min="9231" max="9231" width="10.85546875" style="3" customWidth="1"/>
    <col min="9232" max="9472" width="9.140625" style="3"/>
    <col min="9473" max="9473" width="4.140625" style="3" customWidth="1"/>
    <col min="9474" max="9474" width="26.7109375" style="3" customWidth="1"/>
    <col min="9475" max="9476" width="7.7109375" style="3" customWidth="1"/>
    <col min="9477" max="9477" width="8.140625" style="3" customWidth="1"/>
    <col min="9478" max="9478" width="7.5703125" style="3" customWidth="1"/>
    <col min="9479" max="9479" width="7.42578125" style="3" customWidth="1"/>
    <col min="9480" max="9480" width="7.5703125" style="3" customWidth="1"/>
    <col min="9481" max="9481" width="7" style="3" customWidth="1"/>
    <col min="9482" max="9486" width="8.140625" style="3" customWidth="1"/>
    <col min="9487" max="9487" width="10.85546875" style="3" customWidth="1"/>
    <col min="9488" max="9728" width="9.140625" style="3"/>
    <col min="9729" max="9729" width="4.140625" style="3" customWidth="1"/>
    <col min="9730" max="9730" width="26.7109375" style="3" customWidth="1"/>
    <col min="9731" max="9732" width="7.7109375" style="3" customWidth="1"/>
    <col min="9733" max="9733" width="8.140625" style="3" customWidth="1"/>
    <col min="9734" max="9734" width="7.5703125" style="3" customWidth="1"/>
    <col min="9735" max="9735" width="7.42578125" style="3" customWidth="1"/>
    <col min="9736" max="9736" width="7.5703125" style="3" customWidth="1"/>
    <col min="9737" max="9737" width="7" style="3" customWidth="1"/>
    <col min="9738" max="9742" width="8.140625" style="3" customWidth="1"/>
    <col min="9743" max="9743" width="10.85546875" style="3" customWidth="1"/>
    <col min="9744" max="9984" width="9.140625" style="3"/>
    <col min="9985" max="9985" width="4.140625" style="3" customWidth="1"/>
    <col min="9986" max="9986" width="26.7109375" style="3" customWidth="1"/>
    <col min="9987" max="9988" width="7.7109375" style="3" customWidth="1"/>
    <col min="9989" max="9989" width="8.140625" style="3" customWidth="1"/>
    <col min="9990" max="9990" width="7.5703125" style="3" customWidth="1"/>
    <col min="9991" max="9991" width="7.42578125" style="3" customWidth="1"/>
    <col min="9992" max="9992" width="7.5703125" style="3" customWidth="1"/>
    <col min="9993" max="9993" width="7" style="3" customWidth="1"/>
    <col min="9994" max="9998" width="8.140625" style="3" customWidth="1"/>
    <col min="9999" max="9999" width="10.85546875" style="3" customWidth="1"/>
    <col min="10000" max="10240" width="9.140625" style="3"/>
    <col min="10241" max="10241" width="4.140625" style="3" customWidth="1"/>
    <col min="10242" max="10242" width="26.7109375" style="3" customWidth="1"/>
    <col min="10243" max="10244" width="7.7109375" style="3" customWidth="1"/>
    <col min="10245" max="10245" width="8.140625" style="3" customWidth="1"/>
    <col min="10246" max="10246" width="7.5703125" style="3" customWidth="1"/>
    <col min="10247" max="10247" width="7.42578125" style="3" customWidth="1"/>
    <col min="10248" max="10248" width="7.5703125" style="3" customWidth="1"/>
    <col min="10249" max="10249" width="7" style="3" customWidth="1"/>
    <col min="10250" max="10254" width="8.140625" style="3" customWidth="1"/>
    <col min="10255" max="10255" width="10.85546875" style="3" customWidth="1"/>
    <col min="10256" max="10496" width="9.140625" style="3"/>
    <col min="10497" max="10497" width="4.140625" style="3" customWidth="1"/>
    <col min="10498" max="10498" width="26.7109375" style="3" customWidth="1"/>
    <col min="10499" max="10500" width="7.7109375" style="3" customWidth="1"/>
    <col min="10501" max="10501" width="8.140625" style="3" customWidth="1"/>
    <col min="10502" max="10502" width="7.5703125" style="3" customWidth="1"/>
    <col min="10503" max="10503" width="7.42578125" style="3" customWidth="1"/>
    <col min="10504" max="10504" width="7.5703125" style="3" customWidth="1"/>
    <col min="10505" max="10505" width="7" style="3" customWidth="1"/>
    <col min="10506" max="10510" width="8.140625" style="3" customWidth="1"/>
    <col min="10511" max="10511" width="10.85546875" style="3" customWidth="1"/>
    <col min="10512" max="10752" width="9.140625" style="3"/>
    <col min="10753" max="10753" width="4.140625" style="3" customWidth="1"/>
    <col min="10754" max="10754" width="26.7109375" style="3" customWidth="1"/>
    <col min="10755" max="10756" width="7.7109375" style="3" customWidth="1"/>
    <col min="10757" max="10757" width="8.140625" style="3" customWidth="1"/>
    <col min="10758" max="10758" width="7.5703125" style="3" customWidth="1"/>
    <col min="10759" max="10759" width="7.42578125" style="3" customWidth="1"/>
    <col min="10760" max="10760" width="7.5703125" style="3" customWidth="1"/>
    <col min="10761" max="10761" width="7" style="3" customWidth="1"/>
    <col min="10762" max="10766" width="8.140625" style="3" customWidth="1"/>
    <col min="10767" max="10767" width="10.85546875" style="3" customWidth="1"/>
    <col min="10768" max="11008" width="9.140625" style="3"/>
    <col min="11009" max="11009" width="4.140625" style="3" customWidth="1"/>
    <col min="11010" max="11010" width="26.7109375" style="3" customWidth="1"/>
    <col min="11011" max="11012" width="7.7109375" style="3" customWidth="1"/>
    <col min="11013" max="11013" width="8.140625" style="3" customWidth="1"/>
    <col min="11014" max="11014" width="7.5703125" style="3" customWidth="1"/>
    <col min="11015" max="11015" width="7.42578125" style="3" customWidth="1"/>
    <col min="11016" max="11016" width="7.5703125" style="3" customWidth="1"/>
    <col min="11017" max="11017" width="7" style="3" customWidth="1"/>
    <col min="11018" max="11022" width="8.140625" style="3" customWidth="1"/>
    <col min="11023" max="11023" width="10.85546875" style="3" customWidth="1"/>
    <col min="11024" max="11264" width="9.140625" style="3"/>
    <col min="11265" max="11265" width="4.140625" style="3" customWidth="1"/>
    <col min="11266" max="11266" width="26.7109375" style="3" customWidth="1"/>
    <col min="11267" max="11268" width="7.7109375" style="3" customWidth="1"/>
    <col min="11269" max="11269" width="8.140625" style="3" customWidth="1"/>
    <col min="11270" max="11270" width="7.5703125" style="3" customWidth="1"/>
    <col min="11271" max="11271" width="7.42578125" style="3" customWidth="1"/>
    <col min="11272" max="11272" width="7.5703125" style="3" customWidth="1"/>
    <col min="11273" max="11273" width="7" style="3" customWidth="1"/>
    <col min="11274" max="11278" width="8.140625" style="3" customWidth="1"/>
    <col min="11279" max="11279" width="10.85546875" style="3" customWidth="1"/>
    <col min="11280" max="11520" width="9.140625" style="3"/>
    <col min="11521" max="11521" width="4.140625" style="3" customWidth="1"/>
    <col min="11522" max="11522" width="26.7109375" style="3" customWidth="1"/>
    <col min="11523" max="11524" width="7.7109375" style="3" customWidth="1"/>
    <col min="11525" max="11525" width="8.140625" style="3" customWidth="1"/>
    <col min="11526" max="11526" width="7.5703125" style="3" customWidth="1"/>
    <col min="11527" max="11527" width="7.42578125" style="3" customWidth="1"/>
    <col min="11528" max="11528" width="7.5703125" style="3" customWidth="1"/>
    <col min="11529" max="11529" width="7" style="3" customWidth="1"/>
    <col min="11530" max="11534" width="8.140625" style="3" customWidth="1"/>
    <col min="11535" max="11535" width="10.85546875" style="3" customWidth="1"/>
    <col min="11536" max="11776" width="9.140625" style="3"/>
    <col min="11777" max="11777" width="4.140625" style="3" customWidth="1"/>
    <col min="11778" max="11778" width="26.7109375" style="3" customWidth="1"/>
    <col min="11779" max="11780" width="7.7109375" style="3" customWidth="1"/>
    <col min="11781" max="11781" width="8.140625" style="3" customWidth="1"/>
    <col min="11782" max="11782" width="7.5703125" style="3" customWidth="1"/>
    <col min="11783" max="11783" width="7.42578125" style="3" customWidth="1"/>
    <col min="11784" max="11784" width="7.5703125" style="3" customWidth="1"/>
    <col min="11785" max="11785" width="7" style="3" customWidth="1"/>
    <col min="11786" max="11790" width="8.140625" style="3" customWidth="1"/>
    <col min="11791" max="11791" width="10.85546875" style="3" customWidth="1"/>
    <col min="11792" max="12032" width="9.140625" style="3"/>
    <col min="12033" max="12033" width="4.140625" style="3" customWidth="1"/>
    <col min="12034" max="12034" width="26.7109375" style="3" customWidth="1"/>
    <col min="12035" max="12036" width="7.7109375" style="3" customWidth="1"/>
    <col min="12037" max="12037" width="8.140625" style="3" customWidth="1"/>
    <col min="12038" max="12038" width="7.5703125" style="3" customWidth="1"/>
    <col min="12039" max="12039" width="7.42578125" style="3" customWidth="1"/>
    <col min="12040" max="12040" width="7.5703125" style="3" customWidth="1"/>
    <col min="12041" max="12041" width="7" style="3" customWidth="1"/>
    <col min="12042" max="12046" width="8.140625" style="3" customWidth="1"/>
    <col min="12047" max="12047" width="10.85546875" style="3" customWidth="1"/>
    <col min="12048" max="12288" width="9.140625" style="3"/>
    <col min="12289" max="12289" width="4.140625" style="3" customWidth="1"/>
    <col min="12290" max="12290" width="26.7109375" style="3" customWidth="1"/>
    <col min="12291" max="12292" width="7.7109375" style="3" customWidth="1"/>
    <col min="12293" max="12293" width="8.140625" style="3" customWidth="1"/>
    <col min="12294" max="12294" width="7.5703125" style="3" customWidth="1"/>
    <col min="12295" max="12295" width="7.42578125" style="3" customWidth="1"/>
    <col min="12296" max="12296" width="7.5703125" style="3" customWidth="1"/>
    <col min="12297" max="12297" width="7" style="3" customWidth="1"/>
    <col min="12298" max="12302" width="8.140625" style="3" customWidth="1"/>
    <col min="12303" max="12303" width="10.85546875" style="3" customWidth="1"/>
    <col min="12304" max="12544" width="9.140625" style="3"/>
    <col min="12545" max="12545" width="4.140625" style="3" customWidth="1"/>
    <col min="12546" max="12546" width="26.7109375" style="3" customWidth="1"/>
    <col min="12547" max="12548" width="7.7109375" style="3" customWidth="1"/>
    <col min="12549" max="12549" width="8.140625" style="3" customWidth="1"/>
    <col min="12550" max="12550" width="7.5703125" style="3" customWidth="1"/>
    <col min="12551" max="12551" width="7.42578125" style="3" customWidth="1"/>
    <col min="12552" max="12552" width="7.5703125" style="3" customWidth="1"/>
    <col min="12553" max="12553" width="7" style="3" customWidth="1"/>
    <col min="12554" max="12558" width="8.140625" style="3" customWidth="1"/>
    <col min="12559" max="12559" width="10.85546875" style="3" customWidth="1"/>
    <col min="12560" max="12800" width="9.140625" style="3"/>
    <col min="12801" max="12801" width="4.140625" style="3" customWidth="1"/>
    <col min="12802" max="12802" width="26.7109375" style="3" customWidth="1"/>
    <col min="12803" max="12804" width="7.7109375" style="3" customWidth="1"/>
    <col min="12805" max="12805" width="8.140625" style="3" customWidth="1"/>
    <col min="12806" max="12806" width="7.5703125" style="3" customWidth="1"/>
    <col min="12807" max="12807" width="7.42578125" style="3" customWidth="1"/>
    <col min="12808" max="12808" width="7.5703125" style="3" customWidth="1"/>
    <col min="12809" max="12809" width="7" style="3" customWidth="1"/>
    <col min="12810" max="12814" width="8.140625" style="3" customWidth="1"/>
    <col min="12815" max="12815" width="10.85546875" style="3" customWidth="1"/>
    <col min="12816" max="13056" width="9.140625" style="3"/>
    <col min="13057" max="13057" width="4.140625" style="3" customWidth="1"/>
    <col min="13058" max="13058" width="26.7109375" style="3" customWidth="1"/>
    <col min="13059" max="13060" width="7.7109375" style="3" customWidth="1"/>
    <col min="13061" max="13061" width="8.140625" style="3" customWidth="1"/>
    <col min="13062" max="13062" width="7.5703125" style="3" customWidth="1"/>
    <col min="13063" max="13063" width="7.42578125" style="3" customWidth="1"/>
    <col min="13064" max="13064" width="7.5703125" style="3" customWidth="1"/>
    <col min="13065" max="13065" width="7" style="3" customWidth="1"/>
    <col min="13066" max="13070" width="8.140625" style="3" customWidth="1"/>
    <col min="13071" max="13071" width="10.85546875" style="3" customWidth="1"/>
    <col min="13072" max="13312" width="9.140625" style="3"/>
    <col min="13313" max="13313" width="4.140625" style="3" customWidth="1"/>
    <col min="13314" max="13314" width="26.7109375" style="3" customWidth="1"/>
    <col min="13315" max="13316" width="7.7109375" style="3" customWidth="1"/>
    <col min="13317" max="13317" width="8.140625" style="3" customWidth="1"/>
    <col min="13318" max="13318" width="7.5703125" style="3" customWidth="1"/>
    <col min="13319" max="13319" width="7.42578125" style="3" customWidth="1"/>
    <col min="13320" max="13320" width="7.5703125" style="3" customWidth="1"/>
    <col min="13321" max="13321" width="7" style="3" customWidth="1"/>
    <col min="13322" max="13326" width="8.140625" style="3" customWidth="1"/>
    <col min="13327" max="13327" width="10.85546875" style="3" customWidth="1"/>
    <col min="13328" max="13568" width="9.140625" style="3"/>
    <col min="13569" max="13569" width="4.140625" style="3" customWidth="1"/>
    <col min="13570" max="13570" width="26.7109375" style="3" customWidth="1"/>
    <col min="13571" max="13572" width="7.7109375" style="3" customWidth="1"/>
    <col min="13573" max="13573" width="8.140625" style="3" customWidth="1"/>
    <col min="13574" max="13574" width="7.5703125" style="3" customWidth="1"/>
    <col min="13575" max="13575" width="7.42578125" style="3" customWidth="1"/>
    <col min="13576" max="13576" width="7.5703125" style="3" customWidth="1"/>
    <col min="13577" max="13577" width="7" style="3" customWidth="1"/>
    <col min="13578" max="13582" width="8.140625" style="3" customWidth="1"/>
    <col min="13583" max="13583" width="10.85546875" style="3" customWidth="1"/>
    <col min="13584" max="13824" width="9.140625" style="3"/>
    <col min="13825" max="13825" width="4.140625" style="3" customWidth="1"/>
    <col min="13826" max="13826" width="26.7109375" style="3" customWidth="1"/>
    <col min="13827" max="13828" width="7.7109375" style="3" customWidth="1"/>
    <col min="13829" max="13829" width="8.140625" style="3" customWidth="1"/>
    <col min="13830" max="13830" width="7.5703125" style="3" customWidth="1"/>
    <col min="13831" max="13831" width="7.42578125" style="3" customWidth="1"/>
    <col min="13832" max="13832" width="7.5703125" style="3" customWidth="1"/>
    <col min="13833" max="13833" width="7" style="3" customWidth="1"/>
    <col min="13834" max="13838" width="8.140625" style="3" customWidth="1"/>
    <col min="13839" max="13839" width="10.85546875" style="3" customWidth="1"/>
    <col min="13840" max="14080" width="9.140625" style="3"/>
    <col min="14081" max="14081" width="4.140625" style="3" customWidth="1"/>
    <col min="14082" max="14082" width="26.7109375" style="3" customWidth="1"/>
    <col min="14083" max="14084" width="7.7109375" style="3" customWidth="1"/>
    <col min="14085" max="14085" width="8.140625" style="3" customWidth="1"/>
    <col min="14086" max="14086" width="7.5703125" style="3" customWidth="1"/>
    <col min="14087" max="14087" width="7.42578125" style="3" customWidth="1"/>
    <col min="14088" max="14088" width="7.5703125" style="3" customWidth="1"/>
    <col min="14089" max="14089" width="7" style="3" customWidth="1"/>
    <col min="14090" max="14094" width="8.140625" style="3" customWidth="1"/>
    <col min="14095" max="14095" width="10.85546875" style="3" customWidth="1"/>
    <col min="14096" max="14336" width="9.140625" style="3"/>
    <col min="14337" max="14337" width="4.140625" style="3" customWidth="1"/>
    <col min="14338" max="14338" width="26.7109375" style="3" customWidth="1"/>
    <col min="14339" max="14340" width="7.7109375" style="3" customWidth="1"/>
    <col min="14341" max="14341" width="8.140625" style="3" customWidth="1"/>
    <col min="14342" max="14342" width="7.5703125" style="3" customWidth="1"/>
    <col min="14343" max="14343" width="7.42578125" style="3" customWidth="1"/>
    <col min="14344" max="14344" width="7.5703125" style="3" customWidth="1"/>
    <col min="14345" max="14345" width="7" style="3" customWidth="1"/>
    <col min="14346" max="14350" width="8.140625" style="3" customWidth="1"/>
    <col min="14351" max="14351" width="10.85546875" style="3" customWidth="1"/>
    <col min="14352" max="14592" width="9.140625" style="3"/>
    <col min="14593" max="14593" width="4.140625" style="3" customWidth="1"/>
    <col min="14594" max="14594" width="26.7109375" style="3" customWidth="1"/>
    <col min="14595" max="14596" width="7.7109375" style="3" customWidth="1"/>
    <col min="14597" max="14597" width="8.140625" style="3" customWidth="1"/>
    <col min="14598" max="14598" width="7.5703125" style="3" customWidth="1"/>
    <col min="14599" max="14599" width="7.42578125" style="3" customWidth="1"/>
    <col min="14600" max="14600" width="7.5703125" style="3" customWidth="1"/>
    <col min="14601" max="14601" width="7" style="3" customWidth="1"/>
    <col min="14602" max="14606" width="8.140625" style="3" customWidth="1"/>
    <col min="14607" max="14607" width="10.85546875" style="3" customWidth="1"/>
    <col min="14608" max="14848" width="9.140625" style="3"/>
    <col min="14849" max="14849" width="4.140625" style="3" customWidth="1"/>
    <col min="14850" max="14850" width="26.7109375" style="3" customWidth="1"/>
    <col min="14851" max="14852" width="7.7109375" style="3" customWidth="1"/>
    <col min="14853" max="14853" width="8.140625" style="3" customWidth="1"/>
    <col min="14854" max="14854" width="7.5703125" style="3" customWidth="1"/>
    <col min="14855" max="14855" width="7.42578125" style="3" customWidth="1"/>
    <col min="14856" max="14856" width="7.5703125" style="3" customWidth="1"/>
    <col min="14857" max="14857" width="7" style="3" customWidth="1"/>
    <col min="14858" max="14862" width="8.140625" style="3" customWidth="1"/>
    <col min="14863" max="14863" width="10.85546875" style="3" customWidth="1"/>
    <col min="14864" max="15104" width="9.140625" style="3"/>
    <col min="15105" max="15105" width="4.140625" style="3" customWidth="1"/>
    <col min="15106" max="15106" width="26.7109375" style="3" customWidth="1"/>
    <col min="15107" max="15108" width="7.7109375" style="3" customWidth="1"/>
    <col min="15109" max="15109" width="8.140625" style="3" customWidth="1"/>
    <col min="15110" max="15110" width="7.5703125" style="3" customWidth="1"/>
    <col min="15111" max="15111" width="7.42578125" style="3" customWidth="1"/>
    <col min="15112" max="15112" width="7.5703125" style="3" customWidth="1"/>
    <col min="15113" max="15113" width="7" style="3" customWidth="1"/>
    <col min="15114" max="15118" width="8.140625" style="3" customWidth="1"/>
    <col min="15119" max="15119" width="10.85546875" style="3" customWidth="1"/>
    <col min="15120" max="15360" width="9.140625" style="3"/>
    <col min="15361" max="15361" width="4.140625" style="3" customWidth="1"/>
    <col min="15362" max="15362" width="26.7109375" style="3" customWidth="1"/>
    <col min="15363" max="15364" width="7.7109375" style="3" customWidth="1"/>
    <col min="15365" max="15365" width="8.140625" style="3" customWidth="1"/>
    <col min="15366" max="15366" width="7.5703125" style="3" customWidth="1"/>
    <col min="15367" max="15367" width="7.42578125" style="3" customWidth="1"/>
    <col min="15368" max="15368" width="7.5703125" style="3" customWidth="1"/>
    <col min="15369" max="15369" width="7" style="3" customWidth="1"/>
    <col min="15370" max="15374" width="8.140625" style="3" customWidth="1"/>
    <col min="15375" max="15375" width="10.85546875" style="3" customWidth="1"/>
    <col min="15376" max="15616" width="9.140625" style="3"/>
    <col min="15617" max="15617" width="4.140625" style="3" customWidth="1"/>
    <col min="15618" max="15618" width="26.7109375" style="3" customWidth="1"/>
    <col min="15619" max="15620" width="7.7109375" style="3" customWidth="1"/>
    <col min="15621" max="15621" width="8.140625" style="3" customWidth="1"/>
    <col min="15622" max="15622" width="7.5703125" style="3" customWidth="1"/>
    <col min="15623" max="15623" width="7.42578125" style="3" customWidth="1"/>
    <col min="15624" max="15624" width="7.5703125" style="3" customWidth="1"/>
    <col min="15625" max="15625" width="7" style="3" customWidth="1"/>
    <col min="15626" max="15630" width="8.140625" style="3" customWidth="1"/>
    <col min="15631" max="15631" width="10.85546875" style="3" customWidth="1"/>
    <col min="15632" max="15872" width="9.140625" style="3"/>
    <col min="15873" max="15873" width="4.140625" style="3" customWidth="1"/>
    <col min="15874" max="15874" width="26.7109375" style="3" customWidth="1"/>
    <col min="15875" max="15876" width="7.7109375" style="3" customWidth="1"/>
    <col min="15877" max="15877" width="8.140625" style="3" customWidth="1"/>
    <col min="15878" max="15878" width="7.5703125" style="3" customWidth="1"/>
    <col min="15879" max="15879" width="7.42578125" style="3" customWidth="1"/>
    <col min="15880" max="15880" width="7.5703125" style="3" customWidth="1"/>
    <col min="15881" max="15881" width="7" style="3" customWidth="1"/>
    <col min="15882" max="15886" width="8.140625" style="3" customWidth="1"/>
    <col min="15887" max="15887" width="10.85546875" style="3" customWidth="1"/>
    <col min="15888" max="16128" width="9.140625" style="3"/>
    <col min="16129" max="16129" width="4.140625" style="3" customWidth="1"/>
    <col min="16130" max="16130" width="26.7109375" style="3" customWidth="1"/>
    <col min="16131" max="16132" width="7.7109375" style="3" customWidth="1"/>
    <col min="16133" max="16133" width="8.140625" style="3" customWidth="1"/>
    <col min="16134" max="16134" width="7.5703125" style="3" customWidth="1"/>
    <col min="16135" max="16135" width="7.42578125" style="3" customWidth="1"/>
    <col min="16136" max="16136" width="7.5703125" style="3" customWidth="1"/>
    <col min="16137" max="16137" width="7" style="3" customWidth="1"/>
    <col min="16138" max="16142" width="8.140625" style="3" customWidth="1"/>
    <col min="16143" max="16143" width="10.85546875" style="3" customWidth="1"/>
    <col min="16144" max="16384" width="9.140625" style="3"/>
  </cols>
  <sheetData>
    <row r="1" spans="1:16" ht="28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2" customHeight="1" thickBot="1" x14ac:dyDescent="0.3">
      <c r="O2" s="5" t="s">
        <v>0</v>
      </c>
      <c r="P2" s="5"/>
    </row>
    <row r="3" spans="1:16" s="4" customFormat="1" ht="29.25" customHeight="1" thickBot="1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8" t="s">
        <v>15</v>
      </c>
    </row>
    <row r="4" spans="1:16" s="4" customFormat="1" ht="29.25" customHeight="1" thickBot="1" x14ac:dyDescent="0.3">
      <c r="A4" s="9" t="s">
        <v>16</v>
      </c>
      <c r="B4" s="10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1" t="s">
        <v>23</v>
      </c>
      <c r="I4" s="11" t="s">
        <v>24</v>
      </c>
      <c r="J4" s="11" t="s">
        <v>25</v>
      </c>
      <c r="K4" s="11" t="s">
        <v>26</v>
      </c>
      <c r="L4" s="11" t="s">
        <v>27</v>
      </c>
      <c r="M4" s="11" t="s">
        <v>28</v>
      </c>
      <c r="N4" s="11" t="s">
        <v>29</v>
      </c>
      <c r="O4" s="12" t="s">
        <v>30</v>
      </c>
    </row>
    <row r="5" spans="1:16" s="17" customFormat="1" ht="15" customHeight="1" thickBot="1" x14ac:dyDescent="0.3">
      <c r="A5" s="13" t="s">
        <v>31</v>
      </c>
      <c r="B5" s="14" t="s">
        <v>32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1:16" s="17" customFormat="1" ht="22.5" x14ac:dyDescent="0.25">
      <c r="A6" s="18" t="s">
        <v>33</v>
      </c>
      <c r="B6" s="19" t="s">
        <v>34</v>
      </c>
      <c r="C6" s="20">
        <f>65680/12</f>
        <v>5473.333333333333</v>
      </c>
      <c r="D6" s="20">
        <f t="shared" ref="D6:N6" si="0">65680/12</f>
        <v>5473.333333333333</v>
      </c>
      <c r="E6" s="20">
        <f t="shared" si="0"/>
        <v>5473.333333333333</v>
      </c>
      <c r="F6" s="20">
        <f t="shared" si="0"/>
        <v>5473.333333333333</v>
      </c>
      <c r="G6" s="20">
        <f t="shared" si="0"/>
        <v>5473.333333333333</v>
      </c>
      <c r="H6" s="20">
        <f t="shared" si="0"/>
        <v>5473.333333333333</v>
      </c>
      <c r="I6" s="20">
        <f t="shared" si="0"/>
        <v>5473.333333333333</v>
      </c>
      <c r="J6" s="20">
        <f t="shared" si="0"/>
        <v>5473.333333333333</v>
      </c>
      <c r="K6" s="20">
        <f t="shared" si="0"/>
        <v>5473.333333333333</v>
      </c>
      <c r="L6" s="20">
        <f t="shared" si="0"/>
        <v>5473.333333333333</v>
      </c>
      <c r="M6" s="20">
        <f t="shared" si="0"/>
        <v>5473.333333333333</v>
      </c>
      <c r="N6" s="20">
        <f t="shared" si="0"/>
        <v>5473.333333333333</v>
      </c>
      <c r="O6" s="21">
        <f>SUM(C6:N6)</f>
        <v>65680.000000000015</v>
      </c>
    </row>
    <row r="7" spans="1:16" s="26" customFormat="1" ht="22.5" x14ac:dyDescent="0.25">
      <c r="A7" s="22" t="s">
        <v>35</v>
      </c>
      <c r="B7" s="23" t="s">
        <v>36</v>
      </c>
      <c r="C7" s="24">
        <v>0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5">
        <f t="shared" ref="O7:O26" si="1">SUM(C7:N7)</f>
        <v>0</v>
      </c>
    </row>
    <row r="8" spans="1:16" s="26" customFormat="1" ht="22.5" x14ac:dyDescent="0.25">
      <c r="A8" s="22" t="s">
        <v>37</v>
      </c>
      <c r="B8" s="27" t="s">
        <v>38</v>
      </c>
      <c r="C8" s="28"/>
      <c r="D8" s="24">
        <v>50000</v>
      </c>
      <c r="E8" s="24">
        <v>50000</v>
      </c>
      <c r="F8" s="24">
        <v>50000</v>
      </c>
      <c r="G8" s="24">
        <v>50000</v>
      </c>
      <c r="H8" s="24">
        <f>238254-200000</f>
        <v>38254</v>
      </c>
      <c r="I8" s="28"/>
      <c r="J8" s="28"/>
      <c r="K8" s="28"/>
      <c r="L8" s="28"/>
      <c r="M8" s="28"/>
      <c r="N8" s="28"/>
      <c r="O8" s="29">
        <f t="shared" si="1"/>
        <v>238254</v>
      </c>
    </row>
    <row r="9" spans="1:16" s="26" customFormat="1" ht="14.1" customHeight="1" x14ac:dyDescent="0.25">
      <c r="A9" s="22" t="s">
        <v>39</v>
      </c>
      <c r="B9" s="30" t="s">
        <v>40</v>
      </c>
      <c r="C9" s="24">
        <f>2155/10</f>
        <v>215.5</v>
      </c>
      <c r="D9" s="24">
        <f>2155/10</f>
        <v>215.5</v>
      </c>
      <c r="E9" s="24">
        <v>2000</v>
      </c>
      <c r="F9" s="24">
        <f t="shared" ref="F9:J9" si="2">2155/10</f>
        <v>215.5</v>
      </c>
      <c r="G9" s="24">
        <f t="shared" si="2"/>
        <v>215.5</v>
      </c>
      <c r="H9" s="24">
        <f t="shared" si="2"/>
        <v>215.5</v>
      </c>
      <c r="I9" s="24">
        <f t="shared" si="2"/>
        <v>215.5</v>
      </c>
      <c r="J9" s="24">
        <f t="shared" si="2"/>
        <v>215.5</v>
      </c>
      <c r="K9" s="24">
        <v>2000</v>
      </c>
      <c r="L9" s="24">
        <f t="shared" ref="L9:N9" si="3">2155/10</f>
        <v>215.5</v>
      </c>
      <c r="M9" s="24">
        <f t="shared" si="3"/>
        <v>215.5</v>
      </c>
      <c r="N9" s="24">
        <f t="shared" si="3"/>
        <v>215.5</v>
      </c>
      <c r="O9" s="25">
        <f t="shared" si="1"/>
        <v>6155</v>
      </c>
    </row>
    <row r="10" spans="1:16" s="26" customFormat="1" ht="14.1" customHeight="1" x14ac:dyDescent="0.25">
      <c r="A10" s="22" t="s">
        <v>41</v>
      </c>
      <c r="B10" s="30" t="s">
        <v>42</v>
      </c>
      <c r="C10" s="24">
        <f>8886/12</f>
        <v>740.5</v>
      </c>
      <c r="D10" s="24">
        <f t="shared" ref="D10:N10" si="4">8886/12</f>
        <v>740.5</v>
      </c>
      <c r="E10" s="24">
        <f t="shared" si="4"/>
        <v>740.5</v>
      </c>
      <c r="F10" s="24">
        <f t="shared" si="4"/>
        <v>740.5</v>
      </c>
      <c r="G10" s="24">
        <f t="shared" si="4"/>
        <v>740.5</v>
      </c>
      <c r="H10" s="24">
        <f t="shared" si="4"/>
        <v>740.5</v>
      </c>
      <c r="I10" s="24">
        <f t="shared" si="4"/>
        <v>740.5</v>
      </c>
      <c r="J10" s="24">
        <f t="shared" si="4"/>
        <v>740.5</v>
      </c>
      <c r="K10" s="24">
        <f t="shared" si="4"/>
        <v>740.5</v>
      </c>
      <c r="L10" s="24">
        <f t="shared" si="4"/>
        <v>740.5</v>
      </c>
      <c r="M10" s="24">
        <f t="shared" si="4"/>
        <v>740.5</v>
      </c>
      <c r="N10" s="24">
        <f t="shared" si="4"/>
        <v>740.5</v>
      </c>
      <c r="O10" s="25">
        <f t="shared" si="1"/>
        <v>8886</v>
      </c>
    </row>
    <row r="11" spans="1:16" s="26" customFormat="1" ht="14.1" customHeight="1" x14ac:dyDescent="0.25">
      <c r="A11" s="22" t="s">
        <v>43</v>
      </c>
      <c r="B11" s="30" t="s">
        <v>44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>
        <f t="shared" si="1"/>
        <v>0</v>
      </c>
    </row>
    <row r="12" spans="1:16" s="26" customFormat="1" ht="14.1" customHeight="1" x14ac:dyDescent="0.25">
      <c r="A12" s="22" t="s">
        <v>45</v>
      </c>
      <c r="B12" s="30" t="s">
        <v>46</v>
      </c>
      <c r="C12" s="24">
        <f>3500/12+2463</f>
        <v>2754.6666666666665</v>
      </c>
      <c r="D12" s="24">
        <f t="shared" ref="D12:G12" si="5">3500/12+2463</f>
        <v>2754.6666666666665</v>
      </c>
      <c r="E12" s="24">
        <f t="shared" si="5"/>
        <v>2754.6666666666665</v>
      </c>
      <c r="F12" s="24">
        <f t="shared" si="5"/>
        <v>2754.6666666666665</v>
      </c>
      <c r="G12" s="24">
        <f t="shared" si="5"/>
        <v>2754.6666666666665</v>
      </c>
      <c r="H12" s="24">
        <f t="shared" ref="H12:N12" si="6">3500/12</f>
        <v>291.66666666666669</v>
      </c>
      <c r="I12" s="24">
        <f t="shared" si="6"/>
        <v>291.66666666666669</v>
      </c>
      <c r="J12" s="24">
        <f t="shared" si="6"/>
        <v>291.66666666666669</v>
      </c>
      <c r="K12" s="24">
        <f t="shared" si="6"/>
        <v>291.66666666666669</v>
      </c>
      <c r="L12" s="24">
        <f t="shared" si="6"/>
        <v>291.66666666666669</v>
      </c>
      <c r="M12" s="24">
        <f t="shared" si="6"/>
        <v>291.66666666666669</v>
      </c>
      <c r="N12" s="24">
        <f t="shared" si="6"/>
        <v>291.66666666666669</v>
      </c>
      <c r="O12" s="25">
        <f t="shared" si="1"/>
        <v>15814.999999999995</v>
      </c>
    </row>
    <row r="13" spans="1:16" s="26" customFormat="1" ht="23.25" thickBot="1" x14ac:dyDescent="0.3">
      <c r="A13" s="22" t="s">
        <v>47</v>
      </c>
      <c r="B13" s="23" t="s">
        <v>48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5">
        <f t="shared" si="1"/>
        <v>0</v>
      </c>
    </row>
    <row r="14" spans="1:16" s="26" customFormat="1" ht="14.1" customHeight="1" thickBot="1" x14ac:dyDescent="0.25">
      <c r="A14" s="22" t="s">
        <v>49</v>
      </c>
      <c r="B14" s="30" t="s">
        <v>50</v>
      </c>
      <c r="C14" s="31">
        <v>2921</v>
      </c>
      <c r="D14" s="24">
        <v>2922</v>
      </c>
      <c r="E14" s="24">
        <v>1137</v>
      </c>
      <c r="F14" s="24">
        <v>2922</v>
      </c>
      <c r="G14" s="24">
        <v>-567</v>
      </c>
      <c r="H14" s="24">
        <v>5145</v>
      </c>
      <c r="I14" s="24">
        <v>1896</v>
      </c>
      <c r="J14" s="24">
        <v>1896</v>
      </c>
      <c r="K14" s="24">
        <v>112</v>
      </c>
      <c r="L14" s="24">
        <v>1896</v>
      </c>
      <c r="M14" s="24">
        <v>2396</v>
      </c>
      <c r="N14" s="24">
        <v>1896</v>
      </c>
      <c r="O14" s="25">
        <f>SUM(C14:N14)</f>
        <v>24572</v>
      </c>
    </row>
    <row r="15" spans="1:16" s="17" customFormat="1" ht="15.95" customHeight="1" thickBot="1" x14ac:dyDescent="0.3">
      <c r="A15" s="13" t="s">
        <v>51</v>
      </c>
      <c r="B15" s="32" t="s">
        <v>52</v>
      </c>
      <c r="C15" s="33">
        <f>SUM(C6:C14)</f>
        <v>12105</v>
      </c>
      <c r="D15" s="33">
        <f t="shared" ref="D15:M15" si="7">SUM(D6:D14)</f>
        <v>62106</v>
      </c>
      <c r="E15" s="33">
        <f t="shared" si="7"/>
        <v>62105.5</v>
      </c>
      <c r="F15" s="33">
        <f t="shared" si="7"/>
        <v>62106</v>
      </c>
      <c r="G15" s="33">
        <f t="shared" si="7"/>
        <v>58617</v>
      </c>
      <c r="H15" s="33">
        <f t="shared" si="7"/>
        <v>50120</v>
      </c>
      <c r="I15" s="33">
        <f t="shared" si="7"/>
        <v>8617</v>
      </c>
      <c r="J15" s="33">
        <f t="shared" si="7"/>
        <v>8617</v>
      </c>
      <c r="K15" s="33">
        <f t="shared" si="7"/>
        <v>8617.4999999999982</v>
      </c>
      <c r="L15" s="33">
        <f>SUM(L6:L14)</f>
        <v>8617</v>
      </c>
      <c r="M15" s="33">
        <f t="shared" si="7"/>
        <v>9117</v>
      </c>
      <c r="N15" s="33">
        <f>SUM(N6:N14)</f>
        <v>8617</v>
      </c>
      <c r="O15" s="34">
        <f>SUM(C15:N15)</f>
        <v>359362</v>
      </c>
    </row>
    <row r="16" spans="1:16" s="17" customFormat="1" ht="15" customHeight="1" thickBot="1" x14ac:dyDescent="0.3">
      <c r="A16" s="13" t="s">
        <v>53</v>
      </c>
      <c r="B16" s="35" t="s">
        <v>54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15" s="26" customFormat="1" ht="14.1" customHeight="1" x14ac:dyDescent="0.25">
      <c r="A17" s="38" t="s">
        <v>55</v>
      </c>
      <c r="B17" s="39" t="s">
        <v>56</v>
      </c>
      <c r="C17" s="28">
        <f>27376/12+3073</f>
        <v>5354.3333333333339</v>
      </c>
      <c r="D17" s="28">
        <f>27376/12+3073+1</f>
        <v>5355.3333333333339</v>
      </c>
      <c r="E17" s="28">
        <f t="shared" ref="E17" si="8">27376/12+3073</f>
        <v>5354.3333333333339</v>
      </c>
      <c r="F17" s="28">
        <f>27376/12+3073+1</f>
        <v>5355.3333333333339</v>
      </c>
      <c r="G17" s="28">
        <f t="shared" ref="G17:N17" si="9">27376/12</f>
        <v>2281.3333333333335</v>
      </c>
      <c r="H17" s="28">
        <f t="shared" si="9"/>
        <v>2281.3333333333335</v>
      </c>
      <c r="I17" s="28">
        <f t="shared" si="9"/>
        <v>2281.3333333333335</v>
      </c>
      <c r="J17" s="28">
        <f t="shared" si="9"/>
        <v>2281.3333333333335</v>
      </c>
      <c r="K17" s="28">
        <f t="shared" si="9"/>
        <v>2281.3333333333335</v>
      </c>
      <c r="L17" s="28">
        <f t="shared" si="9"/>
        <v>2281.3333333333335</v>
      </c>
      <c r="M17" s="28">
        <f t="shared" si="9"/>
        <v>2281.3333333333335</v>
      </c>
      <c r="N17" s="28">
        <f t="shared" si="9"/>
        <v>2281.3333333333335</v>
      </c>
      <c r="O17" s="29">
        <f t="shared" si="1"/>
        <v>39670.000000000007</v>
      </c>
    </row>
    <row r="18" spans="1:15" s="26" customFormat="1" ht="27" customHeight="1" x14ac:dyDescent="0.25">
      <c r="A18" s="22" t="s">
        <v>57</v>
      </c>
      <c r="B18" s="23" t="s">
        <v>58</v>
      </c>
      <c r="C18" s="24">
        <f>7360/12+415</f>
        <v>1028.3333333333335</v>
      </c>
      <c r="D18" s="24">
        <f t="shared" ref="D18:F18" si="10">7360/12+415</f>
        <v>1028.3333333333335</v>
      </c>
      <c r="E18" s="24">
        <f t="shared" si="10"/>
        <v>1028.3333333333335</v>
      </c>
      <c r="F18" s="24">
        <f t="shared" si="10"/>
        <v>1028.3333333333335</v>
      </c>
      <c r="G18" s="24">
        <f t="shared" ref="G18:N18" si="11">7360/12</f>
        <v>613.33333333333337</v>
      </c>
      <c r="H18" s="24">
        <f t="shared" si="11"/>
        <v>613.33333333333337</v>
      </c>
      <c r="I18" s="24">
        <f t="shared" si="11"/>
        <v>613.33333333333337</v>
      </c>
      <c r="J18" s="24">
        <f t="shared" si="11"/>
        <v>613.33333333333337</v>
      </c>
      <c r="K18" s="24">
        <f t="shared" si="11"/>
        <v>613.33333333333337</v>
      </c>
      <c r="L18" s="24">
        <f t="shared" si="11"/>
        <v>613.33333333333337</v>
      </c>
      <c r="M18" s="24">
        <f t="shared" si="11"/>
        <v>613.33333333333337</v>
      </c>
      <c r="N18" s="24">
        <f t="shared" si="11"/>
        <v>613.33333333333337</v>
      </c>
      <c r="O18" s="25">
        <f t="shared" si="1"/>
        <v>9020</v>
      </c>
    </row>
    <row r="19" spans="1:15" s="26" customFormat="1" ht="14.1" customHeight="1" x14ac:dyDescent="0.25">
      <c r="A19" s="22" t="s">
        <v>59</v>
      </c>
      <c r="B19" s="30" t="s">
        <v>60</v>
      </c>
      <c r="C19" s="24">
        <f>30423/12</f>
        <v>2535.25</v>
      </c>
      <c r="D19" s="24">
        <f t="shared" ref="D19:N19" si="12">30423/12</f>
        <v>2535.25</v>
      </c>
      <c r="E19" s="24">
        <f t="shared" si="12"/>
        <v>2535.25</v>
      </c>
      <c r="F19" s="24">
        <f t="shared" si="12"/>
        <v>2535.25</v>
      </c>
      <c r="G19" s="24">
        <f t="shared" si="12"/>
        <v>2535.25</v>
      </c>
      <c r="H19" s="24">
        <f t="shared" si="12"/>
        <v>2535.25</v>
      </c>
      <c r="I19" s="24">
        <f t="shared" si="12"/>
        <v>2535.25</v>
      </c>
      <c r="J19" s="24">
        <f t="shared" si="12"/>
        <v>2535.25</v>
      </c>
      <c r="K19" s="24">
        <f t="shared" si="12"/>
        <v>2535.25</v>
      </c>
      <c r="L19" s="24">
        <f t="shared" si="12"/>
        <v>2535.25</v>
      </c>
      <c r="M19" s="24">
        <f t="shared" si="12"/>
        <v>2535.25</v>
      </c>
      <c r="N19" s="24">
        <f t="shared" si="12"/>
        <v>2535.25</v>
      </c>
      <c r="O19" s="25">
        <f t="shared" si="1"/>
        <v>30423</v>
      </c>
    </row>
    <row r="20" spans="1:15" s="26" customFormat="1" ht="14.1" customHeight="1" x14ac:dyDescent="0.25">
      <c r="A20" s="22" t="s">
        <v>61</v>
      </c>
      <c r="B20" s="30" t="s">
        <v>62</v>
      </c>
      <c r="C20" s="24">
        <f>8035/12</f>
        <v>669.58333333333337</v>
      </c>
      <c r="D20" s="24">
        <f t="shared" ref="D20:N20" si="13">8035/12</f>
        <v>669.58333333333337</v>
      </c>
      <c r="E20" s="24">
        <f t="shared" si="13"/>
        <v>669.58333333333337</v>
      </c>
      <c r="F20" s="24">
        <f t="shared" si="13"/>
        <v>669.58333333333337</v>
      </c>
      <c r="G20" s="24">
        <f t="shared" si="13"/>
        <v>669.58333333333337</v>
      </c>
      <c r="H20" s="24">
        <f t="shared" si="13"/>
        <v>669.58333333333337</v>
      </c>
      <c r="I20" s="24">
        <f t="shared" si="13"/>
        <v>669.58333333333337</v>
      </c>
      <c r="J20" s="24">
        <f t="shared" si="13"/>
        <v>669.58333333333337</v>
      </c>
      <c r="K20" s="24">
        <f t="shared" si="13"/>
        <v>669.58333333333337</v>
      </c>
      <c r="L20" s="24">
        <f t="shared" si="13"/>
        <v>669.58333333333337</v>
      </c>
      <c r="M20" s="24">
        <f t="shared" si="13"/>
        <v>669.58333333333337</v>
      </c>
      <c r="N20" s="24">
        <f t="shared" si="13"/>
        <v>669.58333333333337</v>
      </c>
      <c r="O20" s="25">
        <f t="shared" si="1"/>
        <v>8034.9999999999991</v>
      </c>
    </row>
    <row r="21" spans="1:15" s="26" customFormat="1" ht="14.1" customHeight="1" x14ac:dyDescent="0.25">
      <c r="A21" s="22" t="s">
        <v>63</v>
      </c>
      <c r="B21" s="30" t="s">
        <v>64</v>
      </c>
      <c r="C21" s="24">
        <f>7139/12</f>
        <v>594.91666666666663</v>
      </c>
      <c r="D21" s="24">
        <f t="shared" ref="D21:N21" si="14">7139/12</f>
        <v>594.91666666666663</v>
      </c>
      <c r="E21" s="24">
        <f t="shared" si="14"/>
        <v>594.91666666666663</v>
      </c>
      <c r="F21" s="24">
        <f t="shared" si="14"/>
        <v>594.91666666666663</v>
      </c>
      <c r="G21" s="24">
        <f t="shared" si="14"/>
        <v>594.91666666666663</v>
      </c>
      <c r="H21" s="24">
        <f t="shared" si="14"/>
        <v>594.91666666666663</v>
      </c>
      <c r="I21" s="24">
        <f t="shared" si="14"/>
        <v>594.91666666666663</v>
      </c>
      <c r="J21" s="24">
        <f t="shared" si="14"/>
        <v>594.91666666666663</v>
      </c>
      <c r="K21" s="24">
        <f t="shared" si="14"/>
        <v>594.91666666666663</v>
      </c>
      <c r="L21" s="24">
        <f t="shared" si="14"/>
        <v>594.91666666666663</v>
      </c>
      <c r="M21" s="24">
        <f>7139/12+500</f>
        <v>1094.9166666666665</v>
      </c>
      <c r="N21" s="24">
        <f t="shared" si="14"/>
        <v>594.91666666666663</v>
      </c>
      <c r="O21" s="25">
        <f t="shared" si="1"/>
        <v>7639.0000000000009</v>
      </c>
    </row>
    <row r="22" spans="1:15" s="26" customFormat="1" ht="14.1" customHeight="1" x14ac:dyDescent="0.25">
      <c r="A22" s="22" t="s">
        <v>65</v>
      </c>
      <c r="B22" s="30" t="s">
        <v>66</v>
      </c>
      <c r="C22" s="24"/>
      <c r="D22" s="24">
        <v>50000</v>
      </c>
      <c r="E22" s="24">
        <v>50000</v>
      </c>
      <c r="F22" s="24">
        <v>50000</v>
      </c>
      <c r="G22" s="24">
        <v>50000</v>
      </c>
      <c r="H22" s="24">
        <v>41503</v>
      </c>
      <c r="I22" s="24"/>
      <c r="J22" s="24"/>
      <c r="K22" s="24"/>
      <c r="L22" s="24"/>
      <c r="M22" s="24"/>
      <c r="N22" s="24"/>
      <c r="O22" s="25">
        <f t="shared" si="1"/>
        <v>241503</v>
      </c>
    </row>
    <row r="23" spans="1:15" s="26" customFormat="1" x14ac:dyDescent="0.25">
      <c r="A23" s="22" t="s">
        <v>67</v>
      </c>
      <c r="B23" s="23" t="s">
        <v>68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f t="shared" si="1"/>
        <v>0</v>
      </c>
    </row>
    <row r="24" spans="1:15" s="26" customFormat="1" ht="14.1" customHeight="1" x14ac:dyDescent="0.25">
      <c r="A24" s="22" t="s">
        <v>69</v>
      </c>
      <c r="B24" s="30" t="s">
        <v>70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f t="shared" si="1"/>
        <v>0</v>
      </c>
    </row>
    <row r="25" spans="1:15" s="26" customFormat="1" ht="14.1" customHeight="1" thickBot="1" x14ac:dyDescent="0.3">
      <c r="A25" s="22" t="s">
        <v>71</v>
      </c>
      <c r="B25" s="30" t="s">
        <v>72</v>
      </c>
      <c r="C25" s="24">
        <f>23072/12</f>
        <v>1922.6666666666667</v>
      </c>
      <c r="D25" s="24">
        <f t="shared" ref="D25:N25" si="15">23072/12</f>
        <v>1922.6666666666667</v>
      </c>
      <c r="E25" s="24">
        <f t="shared" si="15"/>
        <v>1922.6666666666667</v>
      </c>
      <c r="F25" s="24">
        <f t="shared" si="15"/>
        <v>1922.6666666666667</v>
      </c>
      <c r="G25" s="24">
        <f t="shared" si="15"/>
        <v>1922.6666666666667</v>
      </c>
      <c r="H25" s="24">
        <f t="shared" si="15"/>
        <v>1922.6666666666667</v>
      </c>
      <c r="I25" s="24">
        <f t="shared" si="15"/>
        <v>1922.6666666666667</v>
      </c>
      <c r="J25" s="24">
        <f t="shared" si="15"/>
        <v>1922.6666666666667</v>
      </c>
      <c r="K25" s="24">
        <f t="shared" si="15"/>
        <v>1922.6666666666667</v>
      </c>
      <c r="L25" s="24">
        <f t="shared" si="15"/>
        <v>1922.6666666666667</v>
      </c>
      <c r="M25" s="24">
        <f t="shared" si="15"/>
        <v>1922.6666666666667</v>
      </c>
      <c r="N25" s="24">
        <f t="shared" si="15"/>
        <v>1922.6666666666667</v>
      </c>
      <c r="O25" s="25">
        <f t="shared" si="1"/>
        <v>23072.000000000004</v>
      </c>
    </row>
    <row r="26" spans="1:15" s="17" customFormat="1" ht="15.95" customHeight="1" thickBot="1" x14ac:dyDescent="0.3">
      <c r="A26" s="40" t="s">
        <v>73</v>
      </c>
      <c r="B26" s="32" t="s">
        <v>74</v>
      </c>
      <c r="C26" s="33">
        <f t="shared" ref="C26:N26" si="16">SUM(C17:C25)</f>
        <v>12105.083333333334</v>
      </c>
      <c r="D26" s="33">
        <f t="shared" si="16"/>
        <v>62106.083333333336</v>
      </c>
      <c r="E26" s="33">
        <f t="shared" si="16"/>
        <v>62105.083333333336</v>
      </c>
      <c r="F26" s="33">
        <f t="shared" si="16"/>
        <v>62106.083333333336</v>
      </c>
      <c r="G26" s="33">
        <f t="shared" si="16"/>
        <v>58617.083333333328</v>
      </c>
      <c r="H26" s="33">
        <f t="shared" si="16"/>
        <v>50120.083333333328</v>
      </c>
      <c r="I26" s="33">
        <f t="shared" si="16"/>
        <v>8617.0833333333339</v>
      </c>
      <c r="J26" s="33">
        <f t="shared" si="16"/>
        <v>8617.0833333333339</v>
      </c>
      <c r="K26" s="33">
        <f t="shared" si="16"/>
        <v>8617.0833333333339</v>
      </c>
      <c r="L26" s="33">
        <f t="shared" si="16"/>
        <v>8617.0833333333339</v>
      </c>
      <c r="M26" s="33">
        <f t="shared" si="16"/>
        <v>9117.0833333333321</v>
      </c>
      <c r="N26" s="33">
        <f t="shared" si="16"/>
        <v>8617.0833333333339</v>
      </c>
      <c r="O26" s="34">
        <f t="shared" si="1"/>
        <v>359361.99999999988</v>
      </c>
    </row>
    <row r="27" spans="1:15" ht="16.5" thickBot="1" x14ac:dyDescent="0.3">
      <c r="A27" s="40" t="s">
        <v>75</v>
      </c>
      <c r="B27" s="41" t="s">
        <v>76</v>
      </c>
      <c r="C27" s="42">
        <f>C15-C26</f>
        <v>-8.3333333333939663E-2</v>
      </c>
      <c r="D27" s="42">
        <f t="shared" ref="D27:N27" si="17">D15-D26</f>
        <v>-8.3333333335758653E-2</v>
      </c>
      <c r="E27" s="42">
        <f t="shared" si="17"/>
        <v>0.41666666666424135</v>
      </c>
      <c r="F27" s="42">
        <f t="shared" si="17"/>
        <v>-8.3333333335758653E-2</v>
      </c>
      <c r="G27" s="42">
        <f t="shared" si="17"/>
        <v>-8.3333333328482695E-2</v>
      </c>
      <c r="H27" s="42">
        <f t="shared" si="17"/>
        <v>-8.3333333328482695E-2</v>
      </c>
      <c r="I27" s="42">
        <f t="shared" si="17"/>
        <v>-8.3333333333939663E-2</v>
      </c>
      <c r="J27" s="42">
        <f t="shared" si="17"/>
        <v>-8.3333333333939663E-2</v>
      </c>
      <c r="K27" s="42">
        <f t="shared" si="17"/>
        <v>0.41666666666424135</v>
      </c>
      <c r="L27" s="42">
        <f t="shared" si="17"/>
        <v>-8.3333333333939663E-2</v>
      </c>
      <c r="M27" s="42">
        <f t="shared" si="17"/>
        <v>-8.3333333332120674E-2</v>
      </c>
      <c r="N27" s="42">
        <f t="shared" si="17"/>
        <v>-8.3333333333939663E-2</v>
      </c>
      <c r="O27" s="43"/>
    </row>
    <row r="28" spans="1:15" x14ac:dyDescent="0.25">
      <c r="A28" s="44"/>
    </row>
    <row r="29" spans="1:15" x14ac:dyDescent="0.25">
      <c r="B29" s="45"/>
      <c r="C29" s="46"/>
      <c r="D29" s="46"/>
      <c r="O29" s="3"/>
    </row>
    <row r="30" spans="1:15" x14ac:dyDescent="0.25">
      <c r="O30" s="3"/>
    </row>
    <row r="31" spans="1:15" x14ac:dyDescent="0.25">
      <c r="O31" s="3"/>
    </row>
    <row r="32" spans="1:15" x14ac:dyDescent="0.25">
      <c r="O32" s="3"/>
    </row>
    <row r="33" spans="15:15" x14ac:dyDescent="0.25">
      <c r="O33" s="3"/>
    </row>
    <row r="34" spans="15:15" x14ac:dyDescent="0.25">
      <c r="O34" s="3"/>
    </row>
    <row r="35" spans="15:15" x14ac:dyDescent="0.25">
      <c r="O35" s="3"/>
    </row>
    <row r="36" spans="15:15" x14ac:dyDescent="0.25">
      <c r="O36" s="3"/>
    </row>
    <row r="37" spans="15:15" x14ac:dyDescent="0.25">
      <c r="O37" s="3"/>
    </row>
    <row r="38" spans="15:15" x14ac:dyDescent="0.25">
      <c r="O38" s="3"/>
    </row>
    <row r="39" spans="15:15" x14ac:dyDescent="0.25">
      <c r="O39" s="3"/>
    </row>
    <row r="40" spans="15:15" x14ac:dyDescent="0.25">
      <c r="O40" s="3"/>
    </row>
    <row r="41" spans="15:15" x14ac:dyDescent="0.25">
      <c r="O41" s="3"/>
    </row>
    <row r="42" spans="15:15" x14ac:dyDescent="0.25">
      <c r="O42" s="3"/>
    </row>
    <row r="43" spans="15:15" x14ac:dyDescent="0.25">
      <c r="O43" s="3"/>
    </row>
    <row r="44" spans="15:15" x14ac:dyDescent="0.25">
      <c r="O44" s="3"/>
    </row>
    <row r="45" spans="15:15" x14ac:dyDescent="0.25">
      <c r="O45" s="3"/>
    </row>
    <row r="46" spans="15:15" x14ac:dyDescent="0.25">
      <c r="O46" s="3"/>
    </row>
    <row r="47" spans="15:15" x14ac:dyDescent="0.25">
      <c r="O47" s="3"/>
    </row>
    <row r="48" spans="15:15" x14ac:dyDescent="0.25">
      <c r="O48" s="3"/>
    </row>
    <row r="49" spans="15:15" x14ac:dyDescent="0.25">
      <c r="O49" s="3"/>
    </row>
    <row r="50" spans="15:15" x14ac:dyDescent="0.25">
      <c r="O50" s="3"/>
    </row>
    <row r="51" spans="15:15" x14ac:dyDescent="0.25">
      <c r="O51" s="3"/>
    </row>
    <row r="52" spans="15:15" x14ac:dyDescent="0.25">
      <c r="O52" s="3"/>
    </row>
    <row r="53" spans="15:15" x14ac:dyDescent="0.25">
      <c r="O53" s="3"/>
    </row>
    <row r="54" spans="15:15" x14ac:dyDescent="0.25">
      <c r="O54" s="3"/>
    </row>
    <row r="55" spans="15:15" x14ac:dyDescent="0.25">
      <c r="O55" s="3"/>
    </row>
    <row r="56" spans="15:15" x14ac:dyDescent="0.25">
      <c r="O56" s="3"/>
    </row>
    <row r="57" spans="15:15" x14ac:dyDescent="0.25">
      <c r="O57" s="3"/>
    </row>
    <row r="58" spans="15:15" x14ac:dyDescent="0.25">
      <c r="O58" s="3"/>
    </row>
    <row r="59" spans="15:15" x14ac:dyDescent="0.25">
      <c r="O59" s="3"/>
    </row>
    <row r="60" spans="15:15" x14ac:dyDescent="0.25">
      <c r="O60" s="3"/>
    </row>
    <row r="61" spans="15:15" x14ac:dyDescent="0.25">
      <c r="O61" s="3"/>
    </row>
    <row r="62" spans="15:15" x14ac:dyDescent="0.25">
      <c r="O62" s="3"/>
    </row>
    <row r="63" spans="15:15" x14ac:dyDescent="0.25">
      <c r="O63" s="3"/>
    </row>
    <row r="64" spans="15:15" x14ac:dyDescent="0.25">
      <c r="O64" s="3"/>
    </row>
    <row r="65" spans="15:15" x14ac:dyDescent="0.25">
      <c r="O65" s="3"/>
    </row>
    <row r="66" spans="15:15" x14ac:dyDescent="0.25">
      <c r="O66" s="3"/>
    </row>
    <row r="67" spans="15:15" x14ac:dyDescent="0.25">
      <c r="O67" s="3"/>
    </row>
    <row r="68" spans="15:15" x14ac:dyDescent="0.25">
      <c r="O68" s="3"/>
    </row>
    <row r="69" spans="15:15" x14ac:dyDescent="0.25">
      <c r="O69" s="3"/>
    </row>
    <row r="70" spans="15:15" x14ac:dyDescent="0.25">
      <c r="O70" s="3"/>
    </row>
    <row r="71" spans="15:15" x14ac:dyDescent="0.25">
      <c r="O71" s="3"/>
    </row>
    <row r="72" spans="15:15" x14ac:dyDescent="0.25">
      <c r="O72" s="3"/>
    </row>
    <row r="73" spans="15:15" x14ac:dyDescent="0.25">
      <c r="O73" s="3"/>
    </row>
    <row r="74" spans="15:15" x14ac:dyDescent="0.25">
      <c r="O74" s="3"/>
    </row>
    <row r="75" spans="15:15" x14ac:dyDescent="0.25">
      <c r="O75" s="3"/>
    </row>
    <row r="76" spans="15:15" x14ac:dyDescent="0.25">
      <c r="O76" s="3"/>
    </row>
    <row r="77" spans="15:15" x14ac:dyDescent="0.25">
      <c r="O77" s="3"/>
    </row>
    <row r="78" spans="15:15" x14ac:dyDescent="0.25">
      <c r="O78" s="3"/>
    </row>
    <row r="79" spans="15:15" x14ac:dyDescent="0.25">
      <c r="O79" s="3"/>
    </row>
    <row r="80" spans="15:15" x14ac:dyDescent="0.25">
      <c r="O80" s="3"/>
    </row>
    <row r="81" spans="15:15" x14ac:dyDescent="0.25">
      <c r="O81" s="3"/>
    </row>
    <row r="82" spans="15:15" x14ac:dyDescent="0.25">
      <c r="O82" s="3"/>
    </row>
  </sheetData>
  <mergeCells count="3">
    <mergeCell ref="A1:O1"/>
    <mergeCell ref="B5:O5"/>
    <mergeCell ref="B16:O16"/>
  </mergeCells>
  <pageMargins left="0.31496062992125984" right="0.31496062992125984" top="0.84375" bottom="0.74803149606299213" header="0.31496062992125984" footer="0.31496062992125984"/>
  <pageSetup paperSize="9" orientation="landscape" r:id="rId1"/>
  <headerFooter>
    <oddHeader xml:space="preserve">&amp;C&amp;"-,Félkövér"&amp;9
Tiszagyulaháza Község 2014. évi előirányzat-felhasználási terve&amp;R&amp;"-,Dőlt"&amp;8a 4/2014. (II. 17.) Önkormányzati Rendelet  12. melléklete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2014-02-20T08:01:43Z</dcterms:created>
  <dcterms:modified xsi:type="dcterms:W3CDTF">2014-02-20T08:01:58Z</dcterms:modified>
</cp:coreProperties>
</file>