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7-2015-03-27-rend. mód. 1-összevont\"/>
    </mc:Choice>
  </mc:AlternateContent>
  <bookViews>
    <workbookView xWindow="0" yWindow="0" windowWidth="19200" windowHeight="11595"/>
  </bookViews>
  <sheets>
    <sheet name="összev.-4" sheetId="1" r:id="rId1"/>
  </sheets>
  <externalReferences>
    <externalReference r:id="rId2"/>
  </externalReferences>
  <definedNames>
    <definedName name="_xlnm.Print_Area" localSheetId="0">'összev.-4'!$A$1:$H$156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7" i="1" l="1"/>
  <c r="H142" i="1"/>
  <c r="H135" i="1"/>
  <c r="H155" i="1" s="1"/>
  <c r="E132" i="1"/>
  <c r="C132" i="1" s="1"/>
  <c r="C131" i="1" s="1"/>
  <c r="C155" i="1" s="1"/>
  <c r="E131" i="1"/>
  <c r="E155" i="1" s="1"/>
  <c r="C117" i="1"/>
  <c r="H116" i="1"/>
  <c r="G116" i="1"/>
  <c r="E116" i="1"/>
  <c r="D116" i="1"/>
  <c r="C116" i="1"/>
  <c r="C113" i="1"/>
  <c r="E112" i="1"/>
  <c r="C112" i="1" s="1"/>
  <c r="G107" i="1"/>
  <c r="G100" i="1" s="1"/>
  <c r="E107" i="1"/>
  <c r="C107" i="1"/>
  <c r="C99" i="1"/>
  <c r="E98" i="1"/>
  <c r="D98" i="1" s="1"/>
  <c r="D95" i="1" s="1"/>
  <c r="D130" i="1" s="1"/>
  <c r="D156" i="1" s="1"/>
  <c r="C97" i="1"/>
  <c r="C96" i="1"/>
  <c r="H95" i="1"/>
  <c r="H130" i="1" s="1"/>
  <c r="H156" i="1" s="1"/>
  <c r="F95" i="1"/>
  <c r="G88" i="1"/>
  <c r="F88" i="1"/>
  <c r="H81" i="1"/>
  <c r="H77" i="1"/>
  <c r="E75" i="1"/>
  <c r="D75" i="1"/>
  <c r="D74" i="1" s="1"/>
  <c r="D88" i="1" s="1"/>
  <c r="H74" i="1"/>
  <c r="E74" i="1"/>
  <c r="E88" i="1" s="1"/>
  <c r="C74" i="1"/>
  <c r="C88" i="1" s="1"/>
  <c r="H69" i="1"/>
  <c r="H65" i="1"/>
  <c r="H88" i="1" s="1"/>
  <c r="H59" i="1"/>
  <c r="F59" i="1"/>
  <c r="E59" i="1"/>
  <c r="C59" i="1"/>
  <c r="H54" i="1"/>
  <c r="G54" i="1"/>
  <c r="E54" i="1"/>
  <c r="C54" i="1"/>
  <c r="H48" i="1"/>
  <c r="G48" i="1"/>
  <c r="E48" i="1"/>
  <c r="C48" i="1"/>
  <c r="C47" i="1"/>
  <c r="C45" i="1"/>
  <c r="C44" i="1"/>
  <c r="C43" i="1"/>
  <c r="C42" i="1"/>
  <c r="C41" i="1"/>
  <c r="C40" i="1"/>
  <c r="C39" i="1"/>
  <c r="C38" i="1"/>
  <c r="C37" i="1"/>
  <c r="C36" i="1" s="1"/>
  <c r="H36" i="1"/>
  <c r="G36" i="1"/>
  <c r="E36" i="1"/>
  <c r="D36" i="1"/>
  <c r="E35" i="1"/>
  <c r="C35" i="1" s="1"/>
  <c r="E34" i="1"/>
  <c r="C34" i="1" s="1"/>
  <c r="E33" i="1"/>
  <c r="C33" i="1" s="1"/>
  <c r="C28" i="1" s="1"/>
  <c r="E32" i="1"/>
  <c r="C32" i="1" s="1"/>
  <c r="E31" i="1"/>
  <c r="C31" i="1" s="1"/>
  <c r="E30" i="1"/>
  <c r="C30" i="1" s="1"/>
  <c r="H29" i="1"/>
  <c r="H28" i="1" s="1"/>
  <c r="E29" i="1"/>
  <c r="C29" i="1"/>
  <c r="E28" i="1"/>
  <c r="D28" i="1"/>
  <c r="H21" i="1"/>
  <c r="E21" i="1"/>
  <c r="D21" i="1"/>
  <c r="C21" i="1"/>
  <c r="E19" i="1"/>
  <c r="H14" i="1"/>
  <c r="G14" i="1"/>
  <c r="E14" i="1"/>
  <c r="D14" i="1"/>
  <c r="C14" i="1"/>
  <c r="E11" i="1"/>
  <c r="E10" i="1"/>
  <c r="H7" i="1"/>
  <c r="H64" i="1" s="1"/>
  <c r="H89" i="1" s="1"/>
  <c r="G7" i="1"/>
  <c r="G64" i="1" s="1"/>
  <c r="G89" i="1" s="1"/>
  <c r="F7" i="1"/>
  <c r="F64" i="1" s="1"/>
  <c r="E7" i="1"/>
  <c r="E64" i="1" s="1"/>
  <c r="E89" i="1" s="1"/>
  <c r="D7" i="1"/>
  <c r="D64" i="1" s="1"/>
  <c r="D89" i="1" s="1"/>
  <c r="C7" i="1"/>
  <c r="C64" i="1" l="1"/>
  <c r="C89" i="1" s="1"/>
  <c r="G95" i="1"/>
  <c r="G130" i="1" s="1"/>
  <c r="G156" i="1" s="1"/>
  <c r="C100" i="1"/>
  <c r="C95" i="1" s="1"/>
  <c r="C130" i="1" s="1"/>
  <c r="C156" i="1" s="1"/>
  <c r="E95" i="1"/>
  <c r="E130" i="1" s="1"/>
  <c r="E156" i="1" s="1"/>
</calcChain>
</file>

<file path=xl/sharedStrings.xml><?xml version="1.0" encoding="utf-8"?>
<sst xmlns="http://schemas.openxmlformats.org/spreadsheetml/2006/main" count="326" uniqueCount="279">
  <si>
    <t>4.melléklet a 7/2015.(III.27.) önkormányzati rendelethez</t>
  </si>
  <si>
    <t>1.melléklet a 2/2015.(II.13.) önkormányzati rendelethez</t>
  </si>
  <si>
    <t>B E V É T E L E K</t>
  </si>
  <si>
    <t>1. sz. táblázat</t>
  </si>
  <si>
    <t>Ezer forintban</t>
  </si>
  <si>
    <t>Sor-
szám</t>
  </si>
  <si>
    <t>Bevételi jogcím</t>
  </si>
  <si>
    <t>2015. évi előirányzat</t>
  </si>
  <si>
    <t>Módosított előirányzat</t>
  </si>
  <si>
    <t>Kötelező feladatok mód. Előirányzata</t>
  </si>
  <si>
    <t>Módosítás</t>
  </si>
  <si>
    <t>Önként vállalt feladatok előirányzata</t>
  </si>
  <si>
    <t>Államigazgatási feladatok előirányzata</t>
  </si>
  <si>
    <t>A</t>
  </si>
  <si>
    <t>B</t>
  </si>
  <si>
    <t>C</t>
  </si>
  <si>
    <t>D</t>
  </si>
  <si>
    <t>E</t>
  </si>
  <si>
    <t>F</t>
  </si>
  <si>
    <t>G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</si>
  <si>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</si>
  <si>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</si>
  <si>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</si>
  <si>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</si>
  <si>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</si>
  <si>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</si>
  <si>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</si>
  <si>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</si>
  <si>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</si>
  <si>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</si>
  <si>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</si>
  <si>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</si>
  <si>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</si>
  <si>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</si>
  <si>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</si>
  <si>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</si>
  <si>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</si>
  <si>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</si>
  <si>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</si>
  <si>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</si>
  <si>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</si>
  <si>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</si>
  <si>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</si>
  <si>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</si>
  <si>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</si>
  <si>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</si>
  <si>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</si>
  <si>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</si>
  <si>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</si>
  <si>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</si>
  <si>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</si>
  <si>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</si>
  <si>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</si>
  <si>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</si>
  <si>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</si>
  <si>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</si>
  <si>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</si>
  <si>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</si>
  <si>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</si>
  <si>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</si>
  <si>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</si>
  <si>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</si>
  <si>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</si>
  <si>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</si>
  <si>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</si>
  <si>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</si>
  <si>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</si>
  <si>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</si>
  <si>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</si>
  <si>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</si>
  <si>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</si>
  <si>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</si>
  <si>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</si>
  <si>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</si>
  <si>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</si>
  <si>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</si>
  <si>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</si>
  <si>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</si>
  <si>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</si>
  <si>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</si>
  <si>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</si>
  <si>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</si>
  <si>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</si>
  <si>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</si>
  <si>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</si>
  <si>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</si>
  <si>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</si>
  <si>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</si>
  <si>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</si>
  <si>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</si>
  <si>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</si>
  <si>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</si>
  <si>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</si>
  <si>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</si>
  <si>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</si>
  <si>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</si>
  <si>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</si>
  <si>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</si>
  <si>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</si>
  <si>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</si>
  <si>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</si>
  <si>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</si>
  <si>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</si>
  <si>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</si>
  <si>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</si>
  <si>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</si>
  <si>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</si>
  <si>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</si>
  <si>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</si>
  <si>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</si>
  <si>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</si>
  <si>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</si>
  <si>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</si>
  <si>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</si>
  <si>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</si>
  <si>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</si>
  <si>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</si>
  <si>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</si>
  <si>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</si>
  <si>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</si>
  <si>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</si>
  <si>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</si>
  <si>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</si>
  <si>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</si>
  <si>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</si>
  <si>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</si>
  <si>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</si>
  <si>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</si>
  <si>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</si>
  <si>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</si>
  <si>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</si>
  <si>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</si>
  <si>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</si>
  <si>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</si>
  <si>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</si>
  <si>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</si>
  <si>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</si>
  <si>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</si>
  <si>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</si>
  <si>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</si>
  <si>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</si>
  <si>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</si>
  <si>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</si>
  <si>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</si>
  <si>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</si>
  <si>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</si>
  <si>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</si>
  <si>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</si>
  <si>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</si>
  <si>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</si>
  <si>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</si>
  <si>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</si>
  <si>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</si>
  <si>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</si>
  <si>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</si>
  <si>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</si>
  <si>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</si>
  <si>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</si>
  <si>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</si>
  <si>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</si>
  <si>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</si>
  <si>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</si>
  <si>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</si>
  <si>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</si>
  <si>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</si>
  <si>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</si>
  <si>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</si>
  <si>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</si>
  <si>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</si>
  <si>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</si>
  <si>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</si>
  <si>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</si>
  <si>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</si>
  <si>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</si>
  <si>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</si>
  <si>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</si>
  <si>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</si>
  <si>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</si>
  <si>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</si>
  <si>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</si>
  <si>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</si>
  <si>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</si>
  <si>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</si>
  <si>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</si>
  <si>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</si>
  <si>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</si>
  <si>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</si>
  <si>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2. sz. táblázat</t>
  </si>
  <si>
    <t>Kiadási jogcímek</t>
  </si>
  <si>
    <t>Kötelező feladatok előirányzata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</si>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</sst>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55">
    <xf numFmtId="0" fontId="0" fillId="0" borderId="0" xfId="0"/>
    <xf numFmtId="0" fontId="1" fillId="0" borderId="0" xfId="1" applyFont="1" applyFill="1" applyProtection="1"/>
    <xf numFmtId="0" fontId="2" fillId="0" borderId="0" xfId="1" applyFont="1" applyFill="1" applyAlignment="1" applyProtection="1">
      <alignment horizontal="center"/>
    </xf>
    <xf numFmtId="0" fontId="1" fillId="0" borderId="0" xfId="1" applyFill="1" applyProtection="1"/>
    <xf numFmtId="0" fontId="3" fillId="0" borderId="0" xfId="1" applyFont="1" applyFill="1" applyProtection="1"/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3" fontId="8" fillId="0" borderId="5" xfId="1" applyNumberFormat="1" applyFont="1" applyFill="1" applyBorder="1" applyAlignment="1" applyProtection="1">
      <alignment horizontal="right" vertical="center" wrapText="1" indent="1"/>
    </xf>
    <xf numFmtId="3" fontId="8" fillId="0" borderId="4" xfId="1" applyNumberFormat="1" applyFont="1" applyFill="1" applyBorder="1" applyAlignment="1" applyProtection="1">
      <alignment horizontal="right" vertical="center" wrapText="1" indent="1"/>
    </xf>
    <xf numFmtId="3" fontId="10" fillId="0" borderId="0" xfId="1" applyNumberFormat="1" applyFont="1" applyFill="1" applyProtection="1"/>
    <xf numFmtId="0" fontId="10" fillId="0" borderId="0" xfId="1" applyFont="1" applyFill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wrapText="1" indent="1"/>
    </xf>
    <xf numFmtId="3" fontId="11" fillId="0" borderId="12" xfId="0" applyNumberFormat="1" applyFont="1" applyBorder="1" applyAlignment="1" applyProtection="1">
      <alignment horizontal="right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3" fontId="11" fillId="0" borderId="16" xfId="0" applyNumberFormat="1" applyFont="1" applyBorder="1" applyAlignment="1" applyProtection="1">
      <alignment horizontal="right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right" wrapText="1" indent="1"/>
    </xf>
    <xf numFmtId="3" fontId="11" fillId="0" borderId="21" xfId="0" applyNumberFormat="1" applyFont="1" applyBorder="1" applyAlignment="1" applyProtection="1">
      <alignment horizontal="right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5" xfId="0" applyNumberFormat="1" applyFont="1" applyBorder="1" applyAlignment="1" applyProtection="1">
      <alignment horizontal="right" vertical="center" wrapText="1" indent="1"/>
    </xf>
    <xf numFmtId="3" fontId="12" fillId="0" borderId="4" xfId="0" applyNumberFormat="1" applyFont="1" applyBorder="1" applyAlignment="1" applyProtection="1">
      <alignment horizontal="right" vertical="center" wrapText="1" indent="1"/>
    </xf>
    <xf numFmtId="3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4" xfId="1" applyNumberFormat="1" applyFont="1" applyFill="1" applyBorder="1" applyAlignment="1" applyProtection="1">
      <alignment horizontal="righ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11" fillId="0" borderId="15" xfId="0" quotePrefix="1" applyFont="1" applyBorder="1" applyAlignment="1" applyProtection="1">
      <alignment horizontal="left" wrapText="1" indent="1"/>
    </xf>
    <xf numFmtId="3" fontId="11" fillId="0" borderId="15" xfId="0" applyNumberFormat="1" applyFont="1" applyBorder="1" applyAlignment="1" applyProtection="1">
      <alignment horizontal="right" wrapText="1" indent="1"/>
    </xf>
    <xf numFmtId="3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0" applyFont="1" applyBorder="1" applyAlignment="1" applyProtection="1">
      <alignment wrapText="1"/>
    </xf>
    <xf numFmtId="0" fontId="11" fillId="0" borderId="19" xfId="0" applyFont="1" applyBorder="1" applyAlignment="1" applyProtection="1">
      <alignment wrapText="1"/>
    </xf>
    <xf numFmtId="0" fontId="11" fillId="0" borderId="10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3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3" fontId="12" fillId="0" borderId="5" xfId="0" applyNumberFormat="1" applyFont="1" applyBorder="1" applyAlignment="1" applyProtection="1">
      <alignment horizontal="right" wrapText="1" indent="1"/>
    </xf>
    <xf numFmtId="3" fontId="12" fillId="0" borderId="4" xfId="0" applyNumberFormat="1" applyFont="1" applyBorder="1" applyAlignment="1" applyProtection="1">
      <alignment horizontal="right" wrapText="1" indent="1"/>
    </xf>
    <xf numFmtId="0" fontId="12" fillId="0" borderId="23" xfId="0" applyFont="1" applyBorder="1" applyAlignment="1" applyProtection="1">
      <alignment wrapText="1"/>
    </xf>
    <xf numFmtId="0" fontId="12" fillId="0" borderId="24" xfId="0" applyFont="1" applyBorder="1" applyAlignment="1" applyProtection="1">
      <alignment wrapText="1"/>
    </xf>
    <xf numFmtId="3" fontId="12" fillId="0" borderId="25" xfId="0" applyNumberFormat="1" applyFont="1" applyBorder="1" applyAlignment="1" applyProtection="1">
      <alignment horizontal="right" wrapText="1" inden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vertical="center" wrapText="1"/>
    </xf>
    <xf numFmtId="164" fontId="4" fillId="0" borderId="0" xfId="1" applyNumberFormat="1" applyFont="1" applyFill="1" applyBorder="1" applyAlignment="1" applyProtection="1">
      <alignment horizontal="right" vertical="center" wrapText="1" indent="1"/>
    </xf>
    <xf numFmtId="164" fontId="5" fillId="0" borderId="1" xfId="1" applyNumberFormat="1" applyFont="1" applyFill="1" applyBorder="1" applyAlignment="1" applyProtection="1">
      <alignment horizontal="left"/>
    </xf>
    <xf numFmtId="164" fontId="5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vertical="center" wrapText="1"/>
    </xf>
    <xf numFmtId="3" fontId="8" fillId="0" borderId="8" xfId="1" applyNumberFormat="1" applyFont="1" applyFill="1" applyBorder="1" applyAlignment="1" applyProtection="1">
      <alignment horizontal="right" vertical="center" wrapText="1" indent="1"/>
    </xf>
    <xf numFmtId="3" fontId="8" fillId="0" borderId="9" xfId="1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49" fontId="9" fillId="0" borderId="26" xfId="1" applyNumberFormat="1" applyFont="1" applyFill="1" applyBorder="1" applyAlignment="1" applyProtection="1">
      <alignment horizontal="left" vertical="center" wrapText="1" indent="1"/>
    </xf>
    <xf numFmtId="0" fontId="9" fillId="0" borderId="27" xfId="1" applyFont="1" applyFill="1" applyBorder="1" applyAlignment="1" applyProtection="1">
      <alignment horizontal="left" vertical="center" wrapText="1" indent="1"/>
    </xf>
    <xf numFmtId="3" fontId="9" fillId="0" borderId="27" xfId="1" applyNumberFormat="1" applyFont="1" applyFill="1" applyBorder="1" applyAlignment="1" applyProtection="1">
      <alignment horizontal="righ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8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1" xfId="1" applyNumberFormat="1" applyFont="1" applyFill="1" applyBorder="1" applyAlignment="1" applyProtection="1">
      <alignment horizontal="right" vertical="center" wrapText="1" indent="1"/>
    </xf>
    <xf numFmtId="3" fontId="9" fillId="0" borderId="21" xfId="1" applyNumberFormat="1" applyFont="1" applyFill="1" applyBorder="1" applyAlignment="1" applyProtection="1">
      <alignment horizontal="right" vertical="center" wrapText="1" indent="2"/>
    </xf>
    <xf numFmtId="164" fontId="9" fillId="0" borderId="22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9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3" fontId="9" fillId="0" borderId="21" xfId="1" applyNumberFormat="1" applyFont="1" applyFill="1" applyBorder="1" applyAlignment="1" applyProtection="1">
      <alignment horizontal="right" indent="7"/>
    </xf>
    <xf numFmtId="0" fontId="9" fillId="0" borderId="15" xfId="1" applyFont="1" applyFill="1" applyBorder="1" applyAlignment="1" applyProtection="1">
      <alignment horizontal="left" vertical="center" wrapText="1" indent="6"/>
    </xf>
    <xf numFmtId="3" fontId="9" fillId="0" borderId="21" xfId="1" applyNumberFormat="1" applyFont="1" applyFill="1" applyBorder="1" applyAlignment="1" applyProtection="1">
      <alignment horizontal="right" vertical="center" wrapText="1" indent="7"/>
    </xf>
    <xf numFmtId="3" fontId="9" fillId="0" borderId="21" xfId="1" applyNumberFormat="1" applyFont="1" applyFill="1" applyBorder="1" applyAlignment="1" applyProtection="1">
      <alignment horizontal="right" indent="1"/>
    </xf>
    <xf numFmtId="49" fontId="9" fillId="0" borderId="29" xfId="1" applyNumberFormat="1" applyFont="1" applyFill="1" applyBorder="1" applyAlignment="1" applyProtection="1">
      <alignment horizontal="left" vertical="center" wrapText="1" indent="1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7"/>
    </xf>
    <xf numFmtId="3" fontId="9" fillId="0" borderId="11" xfId="1" applyNumberFormat="1" applyFont="1" applyFill="1" applyBorder="1" applyAlignment="1" applyProtection="1">
      <alignment horizontal="right" vertical="center" wrapText="1" indent="1"/>
    </xf>
    <xf numFmtId="164" fontId="9" fillId="0" borderId="17" xfId="1" applyNumberFormat="1" applyFont="1" applyFill="1" applyBorder="1" applyAlignment="1" applyProtection="1">
      <alignment horizontal="right" vertical="center" wrapText="1" indent="2"/>
      <protection locked="0"/>
    </xf>
    <xf numFmtId="49" fontId="9" fillId="0" borderId="23" xfId="1" applyNumberFormat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/>
    </xf>
    <xf numFmtId="3" fontId="9" fillId="0" borderId="20" xfId="1" applyNumberFormat="1" applyFont="1" applyFill="1" applyBorder="1" applyAlignment="1" applyProtection="1">
      <alignment horizontal="right" vertical="center" wrapText="1"/>
    </xf>
    <xf numFmtId="3" fontId="9" fillId="0" borderId="25" xfId="1" applyNumberFormat="1" applyFont="1" applyFill="1" applyBorder="1" applyAlignment="1" applyProtection="1">
      <alignment horizontal="right" vertical="center" wrapText="1" indent="7"/>
    </xf>
    <xf numFmtId="164" fontId="9" fillId="0" borderId="30" xfId="1" applyNumberFormat="1" applyFont="1" applyFill="1" applyBorder="1" applyAlignment="1" applyProtection="1">
      <alignment horizontal="right" vertical="center" wrapText="1" indent="2"/>
      <protection locked="0"/>
    </xf>
    <xf numFmtId="0" fontId="8" fillId="0" borderId="3" xfId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right" vertical="center" wrapText="1" indent="2"/>
    </xf>
    <xf numFmtId="164" fontId="9" fillId="0" borderId="13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9" xfId="1" applyFont="1" applyFill="1" applyBorder="1" applyAlignment="1" applyProtection="1">
      <alignment horizontal="lef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9" xfId="0" applyFont="1" applyBorder="1" applyAlignment="1" applyProtection="1">
      <alignment horizontal="left" vertical="center" wrapText="1" indent="1"/>
    </xf>
    <xf numFmtId="3" fontId="11" fillId="0" borderId="15" xfId="0" applyNumberFormat="1" applyFont="1" applyBorder="1" applyAlignment="1" applyProtection="1">
      <alignment horizontal="right" vertical="center" wrapText="1" indent="1"/>
    </xf>
    <xf numFmtId="0" fontId="11" fillId="0" borderId="15" xfId="0" applyFont="1" applyBorder="1" applyAlignment="1" applyProtection="1">
      <alignment horizontal="lef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6"/>
    </xf>
    <xf numFmtId="164" fontId="9" fillId="0" borderId="32" xfId="1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3" xfId="1" applyFont="1" applyFill="1" applyBorder="1" applyAlignment="1" applyProtection="1">
      <alignment horizontal="left" vertical="center" wrapText="1" indent="1"/>
    </xf>
    <xf numFmtId="3" fontId="13" fillId="0" borderId="5" xfId="1" applyNumberFormat="1" applyFont="1" applyFill="1" applyBorder="1" applyAlignment="1" applyProtection="1">
      <alignment horizontal="right" vertical="center" wrapText="1" indent="1"/>
    </xf>
    <xf numFmtId="3" fontId="9" fillId="0" borderId="33" xfId="1" applyNumberFormat="1" applyFont="1" applyFill="1" applyBorder="1" applyAlignment="1" applyProtection="1">
      <alignment horizontal="righ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4" xfId="1" applyFont="1" applyFill="1" applyBorder="1" applyAlignment="1" applyProtection="1">
      <alignment horizontal="left" vertical="center" wrapText="1" indent="1"/>
    </xf>
    <xf numFmtId="3" fontId="9" fillId="0" borderId="24" xfId="1" applyNumberFormat="1" applyFont="1" applyFill="1" applyBorder="1" applyAlignment="1" applyProtection="1">
      <alignment horizontal="righ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3" fontId="13" fillId="0" borderId="35" xfId="1" applyNumberFormat="1" applyFont="1" applyFill="1" applyBorder="1" applyAlignment="1" applyProtection="1">
      <alignment horizontal="right" vertical="center" wrapText="1" indent="1"/>
    </xf>
    <xf numFmtId="3" fontId="13" fillId="0" borderId="2" xfId="1" applyNumberFormat="1" applyFont="1" applyFill="1" applyBorder="1" applyAlignment="1" applyProtection="1">
      <alignment horizontal="right" vertical="center" wrapText="1" indent="1"/>
    </xf>
    <xf numFmtId="164" fontId="8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164" fontId="13" fillId="0" borderId="36" xfId="1" applyNumberFormat="1" applyFont="1" applyFill="1" applyBorder="1" applyAlignment="1" applyProtection="1">
      <alignment horizontal="right" vertical="center" wrapText="1" indent="1"/>
    </xf>
    <xf numFmtId="164" fontId="12" fillId="0" borderId="36" xfId="0" applyNumberFormat="1" applyFont="1" applyBorder="1" applyAlignment="1" applyProtection="1">
      <alignment horizontal="right" vertical="center" wrapText="1" indent="1"/>
    </xf>
    <xf numFmtId="0" fontId="13" fillId="0" borderId="3" xfId="1" applyFont="1" applyFill="1" applyBorder="1" applyAlignment="1" applyProtection="1">
      <alignment horizontal="right" vertical="center" wrapText="1" indent="2"/>
    </xf>
    <xf numFmtId="0" fontId="13" fillId="0" borderId="4" xfId="1" applyFont="1" applyFill="1" applyBorder="1" applyAlignment="1" applyProtection="1">
      <alignment horizontal="right" vertical="center" wrapText="1" indent="2"/>
    </xf>
    <xf numFmtId="3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9" xfId="0" quotePrefix="1" applyNumberFormat="1" applyFont="1" applyBorder="1" applyAlignment="1" applyProtection="1">
      <alignment horizontal="right" vertical="center" wrapText="1" indent="1"/>
    </xf>
    <xf numFmtId="0" fontId="15" fillId="0" borderId="0" xfId="1" applyFont="1" applyFill="1" applyProtection="1"/>
    <xf numFmtId="0" fontId="16" fillId="0" borderId="0" xfId="1" applyFont="1" applyFill="1" applyProtection="1"/>
    <xf numFmtId="0" fontId="12" fillId="0" borderId="40" xfId="0" applyFont="1" applyBorder="1" applyAlignment="1" applyProtection="1">
      <alignment horizontal="left" vertical="center" wrapText="1" indent="1"/>
    </xf>
    <xf numFmtId="0" fontId="14" fillId="0" borderId="41" xfId="0" applyFont="1" applyBorder="1" applyAlignment="1" applyProtection="1">
      <alignment horizontal="left" vertical="center" wrapText="1" indent="1"/>
    </xf>
    <xf numFmtId="3" fontId="14" fillId="0" borderId="25" xfId="0" applyNumberFormat="1" applyFont="1" applyBorder="1" applyAlignment="1" applyProtection="1">
      <alignment horizontal="right" vertical="center" wrapText="1" indent="1"/>
    </xf>
    <xf numFmtId="3" fontId="14" fillId="0" borderId="3" xfId="0" applyNumberFormat="1" applyFont="1" applyBorder="1" applyAlignment="1" applyProtection="1">
      <alignment horizontal="right" vertical="center" wrapText="1" indent="1"/>
    </xf>
    <xf numFmtId="164" fontId="14" fillId="0" borderId="40" xfId="0" quotePrefix="1" applyNumberFormat="1" applyFont="1" applyBorder="1" applyAlignment="1" applyProtection="1">
      <alignment horizontal="right" vertical="center" wrapText="1" indent="1"/>
    </xf>
    <xf numFmtId="0" fontId="1" fillId="0" borderId="42" xfId="1" applyFont="1" applyFill="1" applyBorder="1" applyProtection="1"/>
    <xf numFmtId="0" fontId="1" fillId="0" borderId="0" xfId="1" applyFont="1" applyFill="1" applyBorder="1" applyProtection="1"/>
    <xf numFmtId="0" fontId="1" fillId="0" borderId="0" xfId="1" applyFont="1" applyFill="1" applyBorder="1" applyAlignment="1" applyProtection="1">
      <alignment horizontal="right" vertical="center" indent="1"/>
    </xf>
    <xf numFmtId="0" fontId="16" fillId="0" borderId="0" xfId="1" applyFont="1" applyFill="1" applyBorder="1" applyAlignment="1" applyProtection="1">
      <alignment horizontal="center"/>
    </xf>
    <xf numFmtId="164" fontId="5" fillId="0" borderId="0" xfId="1" applyNumberFormat="1" applyFont="1" applyFill="1" applyBorder="1" applyAlignment="1" applyProtection="1">
      <alignment horizontal="left" vertical="center"/>
    </xf>
    <xf numFmtId="164" fontId="5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vertical="center" wrapText="1"/>
    </xf>
    <xf numFmtId="3" fontId="8" fillId="0" borderId="0" xfId="1" applyNumberFormat="1" applyFont="1" applyFill="1" applyBorder="1" applyAlignment="1" applyProtection="1">
      <alignment vertical="center" wrapText="1"/>
    </xf>
    <xf numFmtId="0" fontId="1" fillId="0" borderId="0" xfId="1" applyFill="1" applyBorder="1" applyProtection="1"/>
    <xf numFmtId="0" fontId="1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.rend.m&#243;d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ELLENŐRZÉS-1.sz.2.a.sz.2.b.sz."/>
      <sheetName val="összev.-1"/>
      <sheetName val="összev.-2"/>
      <sheetName val="összev.-3"/>
      <sheetName val="összev.-4"/>
      <sheetName val="összev.-5"/>
      <sheetName val="összev.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">
          <cell r="E11">
            <v>100869</v>
          </cell>
        </row>
        <row r="12">
          <cell r="E12">
            <v>7408</v>
          </cell>
        </row>
        <row r="20">
          <cell r="E20">
            <v>133596</v>
          </cell>
        </row>
        <row r="30">
          <cell r="E30">
            <v>165000</v>
          </cell>
        </row>
        <row r="31">
          <cell r="E31">
            <v>44000</v>
          </cell>
        </row>
        <row r="33">
          <cell r="E33">
            <v>121000</v>
          </cell>
        </row>
        <row r="34">
          <cell r="E34">
            <v>11000</v>
          </cell>
        </row>
        <row r="36">
          <cell r="E36">
            <v>1500</v>
          </cell>
        </row>
        <row r="106">
          <cell r="E106">
            <v>77411</v>
          </cell>
          <cell r="G106">
            <v>16520</v>
          </cell>
        </row>
        <row r="111">
          <cell r="E111">
            <v>8500</v>
          </cell>
        </row>
        <row r="131">
          <cell r="E131">
            <v>3333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63"/>
  <sheetViews>
    <sheetView tabSelected="1" view="pageBreakPreview" zoomScaleNormal="120" zoomScaleSheetLayoutView="100" workbookViewId="0">
      <selection activeCell="F1" sqref="F1:H1"/>
    </sheetView>
  </sheetViews>
  <sheetFormatPr defaultRowHeight="15.75" x14ac:dyDescent="0.25"/>
  <cols>
    <col min="1" max="1" width="9.5" style="1" customWidth="1"/>
    <col min="2" max="2" width="55" style="1" customWidth="1"/>
    <col min="3" max="4" width="13.33203125" style="1" customWidth="1"/>
    <col min="5" max="6" width="14.5" style="1" customWidth="1"/>
    <col min="7" max="7" width="13.6640625" style="1" customWidth="1"/>
    <col min="8" max="8" width="14.1640625" style="154" customWidth="1"/>
    <col min="9" max="9" width="13.33203125" style="3" customWidth="1"/>
    <col min="10" max="10" width="9.83203125" style="3" bestFit="1" customWidth="1"/>
    <col min="11" max="16384" width="9.33203125" style="3"/>
  </cols>
  <sheetData>
    <row r="1" spans="1:9" x14ac:dyDescent="0.25">
      <c r="F1" s="2" t="s">
        <v>0</v>
      </c>
      <c r="G1" s="2"/>
      <c r="H1" s="2"/>
    </row>
    <row r="2" spans="1:9" x14ac:dyDescent="0.25">
      <c r="E2" s="4"/>
      <c r="F2" s="2" t="s">
        <v>1</v>
      </c>
      <c r="G2" s="2"/>
      <c r="H2" s="2"/>
      <c r="I2" s="4"/>
    </row>
    <row r="3" spans="1:9" ht="15.95" customHeight="1" x14ac:dyDescent="0.25">
      <c r="A3" s="5" t="s">
        <v>2</v>
      </c>
      <c r="B3" s="5"/>
      <c r="C3" s="5"/>
      <c r="D3" s="5"/>
      <c r="E3" s="5"/>
      <c r="F3" s="5"/>
      <c r="G3" s="5"/>
      <c r="H3" s="5"/>
    </row>
    <row r="4" spans="1:9" ht="15.95" customHeight="1" thickBot="1" x14ac:dyDescent="0.3">
      <c r="A4" s="6" t="s">
        <v>3</v>
      </c>
      <c r="B4" s="6"/>
      <c r="C4" s="7"/>
      <c r="D4" s="7"/>
      <c r="E4" s="7"/>
      <c r="F4" s="7"/>
      <c r="G4" s="7"/>
      <c r="H4" s="8" t="s">
        <v>4</v>
      </c>
    </row>
    <row r="5" spans="1:9" ht="38.1" customHeight="1" thickBot="1" x14ac:dyDescent="0.3">
      <c r="A5" s="9" t="s">
        <v>5</v>
      </c>
      <c r="B5" s="10" t="s">
        <v>6</v>
      </c>
      <c r="C5" s="11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1" t="s">
        <v>12</v>
      </c>
    </row>
    <row r="6" spans="1:9" s="17" customFormat="1" ht="12" customHeight="1" thickBot="1" x14ac:dyDescent="0.25">
      <c r="A6" s="13"/>
      <c r="B6" s="14" t="s">
        <v>13</v>
      </c>
      <c r="C6" s="15" t="s">
        <v>14</v>
      </c>
      <c r="D6" s="15" t="s">
        <v>15</v>
      </c>
      <c r="E6" s="15" t="s">
        <v>16</v>
      </c>
      <c r="F6" s="15" t="s">
        <v>17</v>
      </c>
      <c r="G6" s="15" t="s">
        <v>18</v>
      </c>
      <c r="H6" s="16" t="s">
        <v>19</v>
      </c>
    </row>
    <row r="7" spans="1:9" s="23" customFormat="1" ht="12" customHeight="1" thickBot="1" x14ac:dyDescent="0.25">
      <c r="A7" s="18" t="s">
        <v>20</v>
      </c>
      <c r="B7" s="19" t="s">
        <v>21</v>
      </c>
      <c r="C7" s="20">
        <f>SUM(C8:C13)</f>
        <v>368944</v>
      </c>
      <c r="D7" s="20">
        <f>SUM(D8:D13)</f>
        <v>368944</v>
      </c>
      <c r="E7" s="20">
        <f>SUM(E8:E13)</f>
        <v>368944</v>
      </c>
      <c r="F7" s="20">
        <f>SUM(F8:F13)</f>
        <v>0</v>
      </c>
      <c r="G7" s="20">
        <f>SUM(G8:G13)</f>
        <v>0</v>
      </c>
      <c r="H7" s="21">
        <f>+H8+H9+H10+H11+H12+H13</f>
        <v>0</v>
      </c>
      <c r="I7" s="22"/>
    </row>
    <row r="8" spans="1:9" s="23" customFormat="1" ht="12" customHeight="1" x14ac:dyDescent="0.2">
      <c r="A8" s="24" t="s">
        <v>22</v>
      </c>
      <c r="B8" s="25" t="s">
        <v>23</v>
      </c>
      <c r="C8" s="26">
        <v>128270</v>
      </c>
      <c r="D8" s="26">
        <v>128270</v>
      </c>
      <c r="E8" s="26">
        <v>128270</v>
      </c>
      <c r="F8" s="26"/>
      <c r="G8" s="26"/>
      <c r="H8" s="27"/>
    </row>
    <row r="9" spans="1:9" s="23" customFormat="1" ht="12" customHeight="1" x14ac:dyDescent="0.2">
      <c r="A9" s="28" t="s">
        <v>24</v>
      </c>
      <c r="B9" s="29" t="s">
        <v>25</v>
      </c>
      <c r="C9" s="26">
        <v>132397</v>
      </c>
      <c r="D9" s="26">
        <v>132397</v>
      </c>
      <c r="E9" s="26">
        <v>132397</v>
      </c>
      <c r="F9" s="26"/>
      <c r="G9" s="30"/>
      <c r="H9" s="31"/>
    </row>
    <row r="10" spans="1:9" s="23" customFormat="1" ht="12" customHeight="1" x14ac:dyDescent="0.2">
      <c r="A10" s="28" t="s">
        <v>26</v>
      </c>
      <c r="B10" s="29" t="s">
        <v>27</v>
      </c>
      <c r="C10" s="26">
        <v>100869</v>
      </c>
      <c r="D10" s="26">
        <v>100869</v>
      </c>
      <c r="E10" s="26">
        <f>+'[1]összev.-6'!E11</f>
        <v>100869</v>
      </c>
      <c r="F10" s="26"/>
      <c r="G10" s="30"/>
      <c r="H10" s="31"/>
    </row>
    <row r="11" spans="1:9" s="23" customFormat="1" ht="12" customHeight="1" x14ac:dyDescent="0.2">
      <c r="A11" s="28" t="s">
        <v>28</v>
      </c>
      <c r="B11" s="29" t="s">
        <v>29</v>
      </c>
      <c r="C11" s="26">
        <v>7408</v>
      </c>
      <c r="D11" s="26">
        <v>7408</v>
      </c>
      <c r="E11" s="26">
        <f>+'[1]összev.-6'!E12</f>
        <v>7408</v>
      </c>
      <c r="F11" s="26"/>
      <c r="G11" s="30"/>
      <c r="H11" s="31"/>
    </row>
    <row r="12" spans="1:9" s="23" customFormat="1" ht="12" customHeight="1" x14ac:dyDescent="0.2">
      <c r="A12" s="28" t="s">
        <v>30</v>
      </c>
      <c r="B12" s="29" t="s">
        <v>31</v>
      </c>
      <c r="C12" s="26"/>
      <c r="D12" s="26"/>
      <c r="E12" s="26"/>
      <c r="F12" s="26"/>
      <c r="G12" s="30"/>
      <c r="H12" s="31"/>
    </row>
    <row r="13" spans="1:9" s="23" customFormat="1" ht="12" customHeight="1" thickBot="1" x14ac:dyDescent="0.25">
      <c r="A13" s="32" t="s">
        <v>32</v>
      </c>
      <c r="B13" s="33" t="s">
        <v>33</v>
      </c>
      <c r="C13" s="26"/>
      <c r="D13" s="26"/>
      <c r="E13" s="26"/>
      <c r="F13" s="34"/>
      <c r="G13" s="35"/>
      <c r="H13" s="31"/>
    </row>
    <row r="14" spans="1:9" s="23" customFormat="1" ht="12" customHeight="1" thickBot="1" x14ac:dyDescent="0.25">
      <c r="A14" s="18" t="s">
        <v>34</v>
      </c>
      <c r="B14" s="36" t="s">
        <v>35</v>
      </c>
      <c r="C14" s="37">
        <f>SUM(C15:C19)</f>
        <v>133946</v>
      </c>
      <c r="D14" s="37">
        <f>SUM(D15:D19)</f>
        <v>133946</v>
      </c>
      <c r="E14" s="37">
        <f>SUM(E15:E19)</f>
        <v>133596</v>
      </c>
      <c r="F14" s="37"/>
      <c r="G14" s="37">
        <f>SUM(G15:G20)</f>
        <v>350</v>
      </c>
      <c r="H14" s="38">
        <f>SUM(H15:H20)</f>
        <v>0</v>
      </c>
      <c r="I14" s="22"/>
    </row>
    <row r="15" spans="1:9" s="23" customFormat="1" ht="12" customHeight="1" x14ac:dyDescent="0.2">
      <c r="A15" s="24" t="s">
        <v>36</v>
      </c>
      <c r="B15" s="25" t="s">
        <v>37</v>
      </c>
      <c r="C15" s="26"/>
      <c r="D15" s="26"/>
      <c r="E15" s="26"/>
      <c r="F15" s="26"/>
      <c r="G15" s="26"/>
      <c r="H15" s="27"/>
    </row>
    <row r="16" spans="1:9" s="23" customFormat="1" ht="12" customHeight="1" x14ac:dyDescent="0.2">
      <c r="A16" s="28" t="s">
        <v>38</v>
      </c>
      <c r="B16" s="29" t="s">
        <v>39</v>
      </c>
      <c r="C16" s="26"/>
      <c r="D16" s="26"/>
      <c r="E16" s="26"/>
      <c r="F16" s="26"/>
      <c r="G16" s="26"/>
      <c r="H16" s="31"/>
    </row>
    <row r="17" spans="1:9" s="23" customFormat="1" ht="12" customHeight="1" x14ac:dyDescent="0.2">
      <c r="A17" s="28" t="s">
        <v>40</v>
      </c>
      <c r="B17" s="29" t="s">
        <v>41</v>
      </c>
      <c r="C17" s="26"/>
      <c r="D17" s="26"/>
      <c r="E17" s="26"/>
      <c r="F17" s="26"/>
      <c r="G17" s="26"/>
      <c r="H17" s="31"/>
    </row>
    <row r="18" spans="1:9" s="23" customFormat="1" ht="12" customHeight="1" x14ac:dyDescent="0.2">
      <c r="A18" s="28" t="s">
        <v>42</v>
      </c>
      <c r="B18" s="29" t="s">
        <v>43</v>
      </c>
      <c r="C18" s="26"/>
      <c r="D18" s="26"/>
      <c r="E18" s="26"/>
      <c r="F18" s="26"/>
      <c r="G18" s="26"/>
      <c r="H18" s="31"/>
    </row>
    <row r="19" spans="1:9" s="23" customFormat="1" ht="12" customHeight="1" x14ac:dyDescent="0.2">
      <c r="A19" s="28" t="s">
        <v>44</v>
      </c>
      <c r="B19" s="29" t="s">
        <v>45</v>
      </c>
      <c r="C19" s="26">
        <v>133946</v>
      </c>
      <c r="D19" s="26">
        <v>133946</v>
      </c>
      <c r="E19" s="26">
        <f>+'[1]összev.-6'!E20</f>
        <v>133596</v>
      </c>
      <c r="F19" s="26"/>
      <c r="G19" s="26">
        <v>350</v>
      </c>
      <c r="H19" s="31"/>
    </row>
    <row r="20" spans="1:9" s="23" customFormat="1" ht="12" customHeight="1" thickBot="1" x14ac:dyDescent="0.25">
      <c r="A20" s="32" t="s">
        <v>46</v>
      </c>
      <c r="B20" s="33" t="s">
        <v>47</v>
      </c>
      <c r="C20" s="26"/>
      <c r="D20" s="26"/>
      <c r="E20" s="26"/>
      <c r="F20" s="34"/>
      <c r="G20" s="35"/>
      <c r="H20" s="39"/>
    </row>
    <row r="21" spans="1:9" s="23" customFormat="1" ht="18" customHeight="1" thickBot="1" x14ac:dyDescent="0.25">
      <c r="A21" s="18" t="s">
        <v>48</v>
      </c>
      <c r="B21" s="19" t="s">
        <v>49</v>
      </c>
      <c r="C21" s="20">
        <f>SUM(C22:C26)</f>
        <v>35474</v>
      </c>
      <c r="D21" s="20">
        <f>SUM(D22:D26)</f>
        <v>35474</v>
      </c>
      <c r="E21" s="20">
        <f>SUM(E22:E26)</f>
        <v>35474</v>
      </c>
      <c r="F21" s="20"/>
      <c r="G21" s="20"/>
      <c r="H21" s="21">
        <f>+H22+H23+H24+H25+H26</f>
        <v>0</v>
      </c>
    </row>
    <row r="22" spans="1:9" s="23" customFormat="1" ht="12" customHeight="1" x14ac:dyDescent="0.2">
      <c r="A22" s="24" t="s">
        <v>50</v>
      </c>
      <c r="B22" s="25" t="s">
        <v>51</v>
      </c>
      <c r="C22" s="26"/>
      <c r="D22" s="26"/>
      <c r="E22" s="26"/>
      <c r="F22" s="26"/>
      <c r="G22" s="26"/>
      <c r="H22" s="27"/>
    </row>
    <row r="23" spans="1:9" s="23" customFormat="1" ht="12" customHeight="1" x14ac:dyDescent="0.2">
      <c r="A23" s="28" t="s">
        <v>52</v>
      </c>
      <c r="B23" s="29" t="s">
        <v>53</v>
      </c>
      <c r="C23" s="30"/>
      <c r="D23" s="30"/>
      <c r="E23" s="30"/>
      <c r="F23" s="30"/>
      <c r="G23" s="30"/>
      <c r="H23" s="31"/>
    </row>
    <row r="24" spans="1:9" s="23" customFormat="1" ht="12" customHeight="1" x14ac:dyDescent="0.2">
      <c r="A24" s="28" t="s">
        <v>54</v>
      </c>
      <c r="B24" s="29" t="s">
        <v>55</v>
      </c>
      <c r="C24" s="30"/>
      <c r="D24" s="30"/>
      <c r="E24" s="30"/>
      <c r="F24" s="30"/>
      <c r="G24" s="30"/>
      <c r="H24" s="31"/>
    </row>
    <row r="25" spans="1:9" s="23" customFormat="1" ht="12" customHeight="1" x14ac:dyDescent="0.2">
      <c r="A25" s="28" t="s">
        <v>56</v>
      </c>
      <c r="B25" s="29" t="s">
        <v>57</v>
      </c>
      <c r="C25" s="30"/>
      <c r="D25" s="30"/>
      <c r="E25" s="30"/>
      <c r="F25" s="30"/>
      <c r="G25" s="30"/>
      <c r="H25" s="31"/>
    </row>
    <row r="26" spans="1:9" s="23" customFormat="1" ht="12" customHeight="1" x14ac:dyDescent="0.2">
      <c r="A26" s="28" t="s">
        <v>58</v>
      </c>
      <c r="B26" s="29" t="s">
        <v>59</v>
      </c>
      <c r="C26" s="30">
        <v>35474</v>
      </c>
      <c r="D26" s="30">
        <v>35474</v>
      </c>
      <c r="E26" s="30">
        <v>35474</v>
      </c>
      <c r="F26" s="30"/>
      <c r="G26" s="30"/>
      <c r="H26" s="31"/>
    </row>
    <row r="27" spans="1:9" s="23" customFormat="1" ht="12" customHeight="1" thickBot="1" x14ac:dyDescent="0.25">
      <c r="A27" s="32" t="s">
        <v>60</v>
      </c>
      <c r="B27" s="33" t="s">
        <v>61</v>
      </c>
      <c r="C27" s="35">
        <v>35474</v>
      </c>
      <c r="D27" s="35">
        <v>35474</v>
      </c>
      <c r="E27" s="35">
        <v>35474</v>
      </c>
      <c r="F27" s="35"/>
      <c r="G27" s="35"/>
      <c r="H27" s="39"/>
    </row>
    <row r="28" spans="1:9" s="23" customFormat="1" ht="12" customHeight="1" thickBot="1" x14ac:dyDescent="0.25">
      <c r="A28" s="18" t="s">
        <v>62</v>
      </c>
      <c r="B28" s="19" t="s">
        <v>63</v>
      </c>
      <c r="C28" s="20">
        <f>C29+C33+C35</f>
        <v>177500</v>
      </c>
      <c r="D28" s="20">
        <f>D29+D33+D35</f>
        <v>177500</v>
      </c>
      <c r="E28" s="20">
        <f>E29+E33+E34+E35</f>
        <v>177500</v>
      </c>
      <c r="F28" s="20"/>
      <c r="G28" s="20"/>
      <c r="H28" s="40">
        <f>+H29+H33+H34+H35</f>
        <v>0</v>
      </c>
      <c r="I28" s="22"/>
    </row>
    <row r="29" spans="1:9" s="23" customFormat="1" ht="12" customHeight="1" x14ac:dyDescent="0.2">
      <c r="A29" s="24" t="s">
        <v>64</v>
      </c>
      <c r="B29" s="25" t="s">
        <v>65</v>
      </c>
      <c r="C29" s="26">
        <f t="shared" ref="C29:C35" si="0">+E29+G29+H29</f>
        <v>165000</v>
      </c>
      <c r="D29" s="26">
        <v>165000</v>
      </c>
      <c r="E29" s="26">
        <f>+'[1]összev.-6'!E30</f>
        <v>165000</v>
      </c>
      <c r="F29" s="26"/>
      <c r="G29" s="26"/>
      <c r="H29" s="41">
        <f>+H30+H31</f>
        <v>0</v>
      </c>
    </row>
    <row r="30" spans="1:9" s="23" customFormat="1" ht="12" customHeight="1" x14ac:dyDescent="0.2">
      <c r="A30" s="28" t="s">
        <v>66</v>
      </c>
      <c r="B30" s="29" t="s">
        <v>67</v>
      </c>
      <c r="C30" s="26">
        <f t="shared" si="0"/>
        <v>44000</v>
      </c>
      <c r="D30" s="26">
        <v>44000</v>
      </c>
      <c r="E30" s="26">
        <f>+'[1]összev.-6'!E31</f>
        <v>44000</v>
      </c>
      <c r="F30" s="26"/>
      <c r="G30" s="30"/>
      <c r="H30" s="31"/>
    </row>
    <row r="31" spans="1:9" s="23" customFormat="1" ht="12" customHeight="1" x14ac:dyDescent="0.2">
      <c r="A31" s="28" t="s">
        <v>68</v>
      </c>
      <c r="B31" s="29" t="s">
        <v>69</v>
      </c>
      <c r="C31" s="26">
        <f t="shared" si="0"/>
        <v>0</v>
      </c>
      <c r="D31" s="26">
        <v>0</v>
      </c>
      <c r="E31" s="26">
        <f>+'[1]összev.-6'!E32</f>
        <v>0</v>
      </c>
      <c r="F31" s="26"/>
      <c r="G31" s="30"/>
      <c r="H31" s="31"/>
    </row>
    <row r="32" spans="1:9" s="23" customFormat="1" ht="12" customHeight="1" x14ac:dyDescent="0.2">
      <c r="A32" s="28" t="s">
        <v>70</v>
      </c>
      <c r="B32" s="42" t="s">
        <v>71</v>
      </c>
      <c r="C32" s="26">
        <f t="shared" si="0"/>
        <v>121000</v>
      </c>
      <c r="D32" s="26">
        <v>121000</v>
      </c>
      <c r="E32" s="26">
        <f>+'[1]összev.-6'!E33</f>
        <v>121000</v>
      </c>
      <c r="F32" s="26"/>
      <c r="G32" s="30"/>
      <c r="H32" s="31"/>
    </row>
    <row r="33" spans="1:9" s="23" customFormat="1" ht="12" customHeight="1" x14ac:dyDescent="0.2">
      <c r="A33" s="28" t="s">
        <v>72</v>
      </c>
      <c r="B33" s="29" t="s">
        <v>73</v>
      </c>
      <c r="C33" s="26">
        <f t="shared" si="0"/>
        <v>11000</v>
      </c>
      <c r="D33" s="26">
        <v>11000</v>
      </c>
      <c r="E33" s="26">
        <f>+'[1]összev.-6'!E34</f>
        <v>11000</v>
      </c>
      <c r="F33" s="26"/>
      <c r="G33" s="30"/>
      <c r="H33" s="31"/>
    </row>
    <row r="34" spans="1:9" s="23" customFormat="1" ht="12" customHeight="1" x14ac:dyDescent="0.2">
      <c r="A34" s="28" t="s">
        <v>74</v>
      </c>
      <c r="B34" s="29" t="s">
        <v>75</v>
      </c>
      <c r="C34" s="26">
        <f t="shared" si="0"/>
        <v>0</v>
      </c>
      <c r="D34" s="26"/>
      <c r="E34" s="26">
        <f>+'[1]összev.-6'!E35</f>
        <v>0</v>
      </c>
      <c r="F34" s="26"/>
      <c r="G34" s="30"/>
      <c r="H34" s="31"/>
    </row>
    <row r="35" spans="1:9" s="23" customFormat="1" ht="12" customHeight="1" thickBot="1" x14ac:dyDescent="0.25">
      <c r="A35" s="32" t="s">
        <v>76</v>
      </c>
      <c r="B35" s="33" t="s">
        <v>77</v>
      </c>
      <c r="C35" s="26">
        <f t="shared" si="0"/>
        <v>1500</v>
      </c>
      <c r="D35" s="26">
        <v>1500</v>
      </c>
      <c r="E35" s="26">
        <f>+'[1]összev.-6'!E36</f>
        <v>1500</v>
      </c>
      <c r="F35" s="34"/>
      <c r="G35" s="35"/>
      <c r="H35" s="39"/>
    </row>
    <row r="36" spans="1:9" s="23" customFormat="1" ht="12" customHeight="1" thickBot="1" x14ac:dyDescent="0.25">
      <c r="A36" s="18" t="s">
        <v>78</v>
      </c>
      <c r="B36" s="19" t="s">
        <v>79</v>
      </c>
      <c r="C36" s="20">
        <f>SUM(C37:C47)</f>
        <v>122309</v>
      </c>
      <c r="D36" s="20">
        <f>SUM(D37:D47)</f>
        <v>122309</v>
      </c>
      <c r="E36" s="20">
        <f>SUM(E37:E47)</f>
        <v>83419</v>
      </c>
      <c r="F36" s="20"/>
      <c r="G36" s="20">
        <f>SUM(G37:G47)</f>
        <v>38820</v>
      </c>
      <c r="H36" s="21">
        <f>SUM(H37:H47)</f>
        <v>70</v>
      </c>
      <c r="I36" s="22"/>
    </row>
    <row r="37" spans="1:9" s="23" customFormat="1" ht="12" customHeight="1" x14ac:dyDescent="0.2">
      <c r="A37" s="24" t="s">
        <v>80</v>
      </c>
      <c r="B37" s="25" t="s">
        <v>81</v>
      </c>
      <c r="C37" s="26">
        <f>+E37+G37+H37</f>
        <v>600</v>
      </c>
      <c r="D37" s="26">
        <v>600</v>
      </c>
      <c r="E37" s="26"/>
      <c r="F37" s="26"/>
      <c r="G37" s="26">
        <v>600</v>
      </c>
      <c r="H37" s="27"/>
    </row>
    <row r="38" spans="1:9" s="23" customFormat="1" ht="12" customHeight="1" x14ac:dyDescent="0.2">
      <c r="A38" s="28" t="s">
        <v>82</v>
      </c>
      <c r="B38" s="29" t="s">
        <v>83</v>
      </c>
      <c r="C38" s="26">
        <f t="shared" ref="C38:C47" si="1">+E38+G38+H38</f>
        <v>7915</v>
      </c>
      <c r="D38" s="26">
        <v>7915</v>
      </c>
      <c r="E38" s="26">
        <v>2517</v>
      </c>
      <c r="F38" s="26"/>
      <c r="G38" s="26">
        <v>5398</v>
      </c>
      <c r="H38" s="27"/>
    </row>
    <row r="39" spans="1:9" s="23" customFormat="1" ht="12" customHeight="1" x14ac:dyDescent="0.2">
      <c r="A39" s="28" t="s">
        <v>84</v>
      </c>
      <c r="B39" s="29" t="s">
        <v>85</v>
      </c>
      <c r="C39" s="26">
        <f t="shared" si="1"/>
        <v>9231</v>
      </c>
      <c r="D39" s="26">
        <v>9231</v>
      </c>
      <c r="E39" s="26">
        <v>9231</v>
      </c>
      <c r="F39" s="26"/>
      <c r="G39" s="26"/>
      <c r="H39" s="27"/>
    </row>
    <row r="40" spans="1:9" s="23" customFormat="1" ht="12" customHeight="1" x14ac:dyDescent="0.2">
      <c r="A40" s="28" t="s">
        <v>86</v>
      </c>
      <c r="B40" s="29" t="s">
        <v>87</v>
      </c>
      <c r="C40" s="26">
        <f t="shared" si="1"/>
        <v>3776</v>
      </c>
      <c r="D40" s="26">
        <v>3776</v>
      </c>
      <c r="E40" s="26">
        <v>3776</v>
      </c>
      <c r="F40" s="26"/>
      <c r="G40" s="26"/>
      <c r="H40" s="27"/>
    </row>
    <row r="41" spans="1:9" s="23" customFormat="1" ht="12" customHeight="1" x14ac:dyDescent="0.2">
      <c r="A41" s="28" t="s">
        <v>88</v>
      </c>
      <c r="B41" s="29" t="s">
        <v>89</v>
      </c>
      <c r="C41" s="26">
        <f t="shared" si="1"/>
        <v>53493</v>
      </c>
      <c r="D41" s="26">
        <v>53493</v>
      </c>
      <c r="E41" s="26">
        <v>25178</v>
      </c>
      <c r="F41" s="26"/>
      <c r="G41" s="26">
        <v>28315</v>
      </c>
      <c r="H41" s="27"/>
    </row>
    <row r="42" spans="1:9" s="23" customFormat="1" ht="12" customHeight="1" x14ac:dyDescent="0.2">
      <c r="A42" s="28" t="s">
        <v>90</v>
      </c>
      <c r="B42" s="29" t="s">
        <v>91</v>
      </c>
      <c r="C42" s="26">
        <f t="shared" si="1"/>
        <v>20873</v>
      </c>
      <c r="D42" s="26">
        <v>20873</v>
      </c>
      <c r="E42" s="26">
        <v>20711</v>
      </c>
      <c r="F42" s="26"/>
      <c r="G42" s="26">
        <v>162</v>
      </c>
      <c r="H42" s="27"/>
    </row>
    <row r="43" spans="1:9" s="23" customFormat="1" ht="12" customHeight="1" x14ac:dyDescent="0.2">
      <c r="A43" s="28" t="s">
        <v>92</v>
      </c>
      <c r="B43" s="29" t="s">
        <v>93</v>
      </c>
      <c r="C43" s="26">
        <f t="shared" si="1"/>
        <v>22000</v>
      </c>
      <c r="D43" s="26">
        <v>22000</v>
      </c>
      <c r="E43" s="26">
        <v>22000</v>
      </c>
      <c r="F43" s="26"/>
      <c r="G43" s="26"/>
      <c r="H43" s="27"/>
    </row>
    <row r="44" spans="1:9" s="23" customFormat="1" ht="12" customHeight="1" x14ac:dyDescent="0.2">
      <c r="A44" s="28" t="s">
        <v>94</v>
      </c>
      <c r="B44" s="29" t="s">
        <v>95</v>
      </c>
      <c r="C44" s="26">
        <f t="shared" si="1"/>
        <v>6</v>
      </c>
      <c r="D44" s="26">
        <v>6</v>
      </c>
      <c r="E44" s="26">
        <v>6</v>
      </c>
      <c r="F44" s="26"/>
      <c r="G44" s="26"/>
      <c r="H44" s="27"/>
    </row>
    <row r="45" spans="1:9" s="23" customFormat="1" ht="12" customHeight="1" x14ac:dyDescent="0.2">
      <c r="A45" s="28" t="s">
        <v>96</v>
      </c>
      <c r="B45" s="29" t="s">
        <v>97</v>
      </c>
      <c r="C45" s="26">
        <f t="shared" si="1"/>
        <v>4345</v>
      </c>
      <c r="D45" s="26">
        <v>4345</v>
      </c>
      <c r="E45" s="30"/>
      <c r="F45" s="26"/>
      <c r="G45" s="26">
        <v>4345</v>
      </c>
      <c r="H45" s="27"/>
    </row>
    <row r="46" spans="1:9" s="23" customFormat="1" ht="12" customHeight="1" x14ac:dyDescent="0.2">
      <c r="A46" s="28" t="s">
        <v>98</v>
      </c>
      <c r="B46" s="33" t="s">
        <v>99</v>
      </c>
      <c r="C46" s="26"/>
      <c r="D46" s="43"/>
      <c r="E46" s="35"/>
      <c r="F46" s="43"/>
      <c r="G46" s="26"/>
      <c r="H46" s="27"/>
    </row>
    <row r="47" spans="1:9" s="23" customFormat="1" ht="12" customHeight="1" thickBot="1" x14ac:dyDescent="0.25">
      <c r="A47" s="28" t="s">
        <v>100</v>
      </c>
      <c r="B47" s="33" t="s">
        <v>101</v>
      </c>
      <c r="C47" s="26">
        <f t="shared" si="1"/>
        <v>70</v>
      </c>
      <c r="D47" s="34">
        <v>70</v>
      </c>
      <c r="E47" s="35"/>
      <c r="F47" s="34"/>
      <c r="G47" s="26"/>
      <c r="H47" s="27">
        <v>70</v>
      </c>
    </row>
    <row r="48" spans="1:9" s="23" customFormat="1" ht="12" customHeight="1" thickBot="1" x14ac:dyDescent="0.25">
      <c r="A48" s="18" t="s">
        <v>102</v>
      </c>
      <c r="B48" s="19" t="s">
        <v>103</v>
      </c>
      <c r="C48" s="20">
        <f>SUM(C49:C53)</f>
        <v>0</v>
      </c>
      <c r="D48" s="20"/>
      <c r="E48" s="20">
        <f>SUM(E49:E53)</f>
        <v>0</v>
      </c>
      <c r="F48" s="20"/>
      <c r="G48" s="20">
        <f>SUM(G49:G53)</f>
        <v>0</v>
      </c>
      <c r="H48" s="21">
        <f>SUM(H49:H53)</f>
        <v>0</v>
      </c>
      <c r="I48" s="22"/>
    </row>
    <row r="49" spans="1:10" s="23" customFormat="1" ht="12" customHeight="1" x14ac:dyDescent="0.2">
      <c r="A49" s="24" t="s">
        <v>104</v>
      </c>
      <c r="B49" s="25" t="s">
        <v>105</v>
      </c>
      <c r="C49" s="26"/>
      <c r="D49" s="26"/>
      <c r="E49" s="26"/>
      <c r="F49" s="26"/>
      <c r="G49" s="26"/>
      <c r="H49" s="44"/>
    </row>
    <row r="50" spans="1:10" s="23" customFormat="1" ht="12" customHeight="1" x14ac:dyDescent="0.2">
      <c r="A50" s="28" t="s">
        <v>106</v>
      </c>
      <c r="B50" s="29" t="s">
        <v>107</v>
      </c>
      <c r="C50" s="26"/>
      <c r="D50" s="26"/>
      <c r="E50" s="26"/>
      <c r="F50" s="26"/>
      <c r="G50" s="30"/>
      <c r="H50" s="45"/>
    </row>
    <row r="51" spans="1:10" s="23" customFormat="1" ht="12" customHeight="1" x14ac:dyDescent="0.2">
      <c r="A51" s="28" t="s">
        <v>108</v>
      </c>
      <c r="B51" s="29" t="s">
        <v>109</v>
      </c>
      <c r="C51" s="26"/>
      <c r="D51" s="26"/>
      <c r="E51" s="26"/>
      <c r="F51" s="26"/>
      <c r="G51" s="30"/>
      <c r="H51" s="45"/>
    </row>
    <row r="52" spans="1:10" s="23" customFormat="1" ht="12" customHeight="1" x14ac:dyDescent="0.2">
      <c r="A52" s="28" t="s">
        <v>110</v>
      </c>
      <c r="B52" s="29" t="s">
        <v>111</v>
      </c>
      <c r="C52" s="26"/>
      <c r="D52" s="26"/>
      <c r="E52" s="30"/>
      <c r="F52" s="30"/>
      <c r="G52" s="30"/>
      <c r="H52" s="45"/>
    </row>
    <row r="53" spans="1:10" s="23" customFormat="1" ht="12" customHeight="1" thickBot="1" x14ac:dyDescent="0.25">
      <c r="A53" s="32" t="s">
        <v>112</v>
      </c>
      <c r="B53" s="33" t="s">
        <v>113</v>
      </c>
      <c r="C53" s="26"/>
      <c r="D53" s="34"/>
      <c r="E53" s="35"/>
      <c r="F53" s="35"/>
      <c r="G53" s="35"/>
      <c r="H53" s="46"/>
    </row>
    <row r="54" spans="1:10" s="23" customFormat="1" ht="12" customHeight="1" thickBot="1" x14ac:dyDescent="0.25">
      <c r="A54" s="18" t="s">
        <v>114</v>
      </c>
      <c r="B54" s="19" t="s">
        <v>115</v>
      </c>
      <c r="C54" s="20">
        <f>+C55+C56+C57</f>
        <v>0</v>
      </c>
      <c r="D54" s="20"/>
      <c r="E54" s="20">
        <f>+E55+E56+E57</f>
        <v>0</v>
      </c>
      <c r="F54" s="20"/>
      <c r="G54" s="20">
        <f>+G55+G56+G57</f>
        <v>0</v>
      </c>
      <c r="H54" s="21">
        <f>+H55+H56+H57</f>
        <v>0</v>
      </c>
      <c r="J54" s="22"/>
    </row>
    <row r="55" spans="1:10" s="23" customFormat="1" ht="12.75" customHeight="1" x14ac:dyDescent="0.2">
      <c r="A55" s="24" t="s">
        <v>116</v>
      </c>
      <c r="B55" s="25" t="s">
        <v>117</v>
      </c>
      <c r="C55" s="26"/>
      <c r="D55" s="26"/>
      <c r="E55" s="26"/>
      <c r="F55" s="26"/>
      <c r="G55" s="26"/>
      <c r="H55" s="27"/>
    </row>
    <row r="56" spans="1:10" s="23" customFormat="1" ht="12" customHeight="1" x14ac:dyDescent="0.2">
      <c r="A56" s="28" t="s">
        <v>118</v>
      </c>
      <c r="B56" s="29" t="s">
        <v>119</v>
      </c>
      <c r="C56" s="26"/>
      <c r="D56" s="26"/>
      <c r="E56" s="30"/>
      <c r="F56" s="30"/>
      <c r="G56" s="30"/>
      <c r="H56" s="31"/>
    </row>
    <row r="57" spans="1:10" s="23" customFormat="1" ht="12" customHeight="1" x14ac:dyDescent="0.2">
      <c r="A57" s="28" t="s">
        <v>120</v>
      </c>
      <c r="B57" s="29" t="s">
        <v>121</v>
      </c>
      <c r="C57" s="26"/>
      <c r="D57" s="26"/>
      <c r="E57" s="30"/>
      <c r="F57" s="30"/>
      <c r="G57" s="30"/>
      <c r="H57" s="31"/>
    </row>
    <row r="58" spans="1:10" s="23" customFormat="1" ht="12" customHeight="1" thickBot="1" x14ac:dyDescent="0.25">
      <c r="A58" s="32" t="s">
        <v>122</v>
      </c>
      <c r="B58" s="33" t="s">
        <v>123</v>
      </c>
      <c r="C58" s="35"/>
      <c r="D58" s="35"/>
      <c r="E58" s="35"/>
      <c r="F58" s="35"/>
      <c r="G58" s="35"/>
      <c r="H58" s="39"/>
    </row>
    <row r="59" spans="1:10" s="23" customFormat="1" ht="12" customHeight="1" thickBot="1" x14ac:dyDescent="0.25">
      <c r="A59" s="18" t="s">
        <v>124</v>
      </c>
      <c r="B59" s="36" t="s">
        <v>125</v>
      </c>
      <c r="C59" s="37">
        <f>SUM(C60:C62)</f>
        <v>0</v>
      </c>
      <c r="D59" s="37">
        <v>0</v>
      </c>
      <c r="E59" s="37">
        <f>SUM(E60:E62)</f>
        <v>0</v>
      </c>
      <c r="F59" s="37">
        <f>SUM(F60:F62)</f>
        <v>0</v>
      </c>
      <c r="G59" s="37"/>
      <c r="H59" s="21">
        <f>SUM(H60:H62)</f>
        <v>0</v>
      </c>
    </row>
    <row r="60" spans="1:10" s="23" customFormat="1" ht="12" customHeight="1" x14ac:dyDescent="0.2">
      <c r="A60" s="24" t="s">
        <v>126</v>
      </c>
      <c r="B60" s="25" t="s">
        <v>127</v>
      </c>
      <c r="C60" s="26"/>
      <c r="D60" s="26"/>
      <c r="E60" s="26"/>
      <c r="F60" s="26"/>
      <c r="G60" s="26"/>
      <c r="H60" s="45"/>
    </row>
    <row r="61" spans="1:10" s="23" customFormat="1" ht="12" customHeight="1" x14ac:dyDescent="0.2">
      <c r="A61" s="28" t="s">
        <v>128</v>
      </c>
      <c r="B61" s="29" t="s">
        <v>129</v>
      </c>
      <c r="C61" s="30"/>
      <c r="D61" s="30"/>
      <c r="E61" s="30"/>
      <c r="F61" s="30"/>
      <c r="G61" s="30"/>
      <c r="H61" s="45"/>
    </row>
    <row r="62" spans="1:10" s="23" customFormat="1" ht="12" customHeight="1" x14ac:dyDescent="0.2">
      <c r="A62" s="28" t="s">
        <v>130</v>
      </c>
      <c r="B62" s="29" t="s">
        <v>131</v>
      </c>
      <c r="C62" s="30">
        <v>0</v>
      </c>
      <c r="D62" s="30">
        <v>0</v>
      </c>
      <c r="E62" s="30">
        <v>0</v>
      </c>
      <c r="F62" s="30">
        <v>0</v>
      </c>
      <c r="G62" s="30"/>
      <c r="H62" s="45"/>
    </row>
    <row r="63" spans="1:10" s="23" customFormat="1" ht="12" customHeight="1" thickBot="1" x14ac:dyDescent="0.25">
      <c r="A63" s="32" t="s">
        <v>132</v>
      </c>
      <c r="B63" s="33" t="s">
        <v>133</v>
      </c>
      <c r="C63" s="35">
        <v>0</v>
      </c>
      <c r="D63" s="35">
        <v>0</v>
      </c>
      <c r="E63" s="35">
        <v>0</v>
      </c>
      <c r="F63" s="35">
        <v>0</v>
      </c>
      <c r="G63" s="35"/>
      <c r="H63" s="45"/>
    </row>
    <row r="64" spans="1:10" s="23" customFormat="1" ht="12" customHeight="1" thickBot="1" x14ac:dyDescent="0.25">
      <c r="A64" s="18" t="s">
        <v>134</v>
      </c>
      <c r="B64" s="19" t="s">
        <v>135</v>
      </c>
      <c r="C64" s="20">
        <f>C7+C14+C21+C28+C36+C48+C54+C59</f>
        <v>838173</v>
      </c>
      <c r="D64" s="20">
        <f>D7+D14+D21+D28+D36+D48+D54+D59</f>
        <v>838173</v>
      </c>
      <c r="E64" s="20">
        <f>E7+E14+E21+E28+E36+E48+E54+E59</f>
        <v>798933</v>
      </c>
      <c r="F64" s="20">
        <f>F7+F14+F21+F28+F36+F48+F54+F59</f>
        <v>0</v>
      </c>
      <c r="G64" s="20">
        <f>G7+G14+G21+G28+G36+G48+G54+G59</f>
        <v>39170</v>
      </c>
      <c r="H64" s="40">
        <f>+H7+H14+H21+H28+H36+H48+H54+H59</f>
        <v>70</v>
      </c>
      <c r="I64" s="22"/>
    </row>
    <row r="65" spans="1:8" s="23" customFormat="1" ht="12" customHeight="1" thickBot="1" x14ac:dyDescent="0.25">
      <c r="A65" s="47" t="s">
        <v>136</v>
      </c>
      <c r="B65" s="36" t="s">
        <v>137</v>
      </c>
      <c r="C65" s="37"/>
      <c r="D65" s="37"/>
      <c r="E65" s="37"/>
      <c r="F65" s="37"/>
      <c r="G65" s="37"/>
      <c r="H65" s="21">
        <f>SUM(H66:H68)</f>
        <v>0</v>
      </c>
    </row>
    <row r="66" spans="1:8" s="23" customFormat="1" ht="12" customHeight="1" x14ac:dyDescent="0.2">
      <c r="A66" s="24" t="s">
        <v>138</v>
      </c>
      <c r="B66" s="25" t="s">
        <v>139</v>
      </c>
      <c r="C66" s="26"/>
      <c r="D66" s="26"/>
      <c r="E66" s="26"/>
      <c r="F66" s="26"/>
      <c r="G66" s="26"/>
      <c r="H66" s="45"/>
    </row>
    <row r="67" spans="1:8" s="23" customFormat="1" ht="12" customHeight="1" x14ac:dyDescent="0.2">
      <c r="A67" s="28" t="s">
        <v>140</v>
      </c>
      <c r="B67" s="29" t="s">
        <v>141</v>
      </c>
      <c r="C67" s="30"/>
      <c r="D67" s="30"/>
      <c r="E67" s="30"/>
      <c r="F67" s="30"/>
      <c r="G67" s="30"/>
      <c r="H67" s="45"/>
    </row>
    <row r="68" spans="1:8" s="23" customFormat="1" ht="12" customHeight="1" thickBot="1" x14ac:dyDescent="0.25">
      <c r="A68" s="32" t="s">
        <v>142</v>
      </c>
      <c r="B68" s="48" t="s">
        <v>143</v>
      </c>
      <c r="C68" s="35"/>
      <c r="D68" s="35"/>
      <c r="E68" s="35"/>
      <c r="F68" s="35"/>
      <c r="G68" s="35"/>
      <c r="H68" s="45"/>
    </row>
    <row r="69" spans="1:8" s="23" customFormat="1" ht="12" customHeight="1" thickBot="1" x14ac:dyDescent="0.25">
      <c r="A69" s="47" t="s">
        <v>144</v>
      </c>
      <c r="B69" s="36" t="s">
        <v>145</v>
      </c>
      <c r="C69" s="37"/>
      <c r="D69" s="37"/>
      <c r="E69" s="37"/>
      <c r="F69" s="37"/>
      <c r="G69" s="37"/>
      <c r="H69" s="21">
        <f>SUM(H70:H73)</f>
        <v>0</v>
      </c>
    </row>
    <row r="70" spans="1:8" s="23" customFormat="1" ht="12" customHeight="1" x14ac:dyDescent="0.2">
      <c r="A70" s="24" t="s">
        <v>146</v>
      </c>
      <c r="B70" s="25" t="s">
        <v>147</v>
      </c>
      <c r="C70" s="26"/>
      <c r="D70" s="26"/>
      <c r="E70" s="26"/>
      <c r="F70" s="26"/>
      <c r="G70" s="26"/>
      <c r="H70" s="45"/>
    </row>
    <row r="71" spans="1:8" s="23" customFormat="1" ht="12" customHeight="1" x14ac:dyDescent="0.2">
      <c r="A71" s="28" t="s">
        <v>148</v>
      </c>
      <c r="B71" s="29" t="s">
        <v>149</v>
      </c>
      <c r="C71" s="30"/>
      <c r="D71" s="30"/>
      <c r="E71" s="30"/>
      <c r="F71" s="30"/>
      <c r="G71" s="30"/>
      <c r="H71" s="45"/>
    </row>
    <row r="72" spans="1:8" s="23" customFormat="1" ht="12" customHeight="1" x14ac:dyDescent="0.2">
      <c r="A72" s="28" t="s">
        <v>150</v>
      </c>
      <c r="B72" s="29" t="s">
        <v>151</v>
      </c>
      <c r="C72" s="30"/>
      <c r="D72" s="30"/>
      <c r="E72" s="30"/>
      <c r="F72" s="30"/>
      <c r="G72" s="30"/>
      <c r="H72" s="45"/>
    </row>
    <row r="73" spans="1:8" s="23" customFormat="1" ht="12" customHeight="1" thickBot="1" x14ac:dyDescent="0.25">
      <c r="A73" s="32" t="s">
        <v>152</v>
      </c>
      <c r="B73" s="33" t="s">
        <v>153</v>
      </c>
      <c r="C73" s="35"/>
      <c r="D73" s="35"/>
      <c r="E73" s="35"/>
      <c r="F73" s="35"/>
      <c r="G73" s="35"/>
      <c r="H73" s="45"/>
    </row>
    <row r="74" spans="1:8" s="23" customFormat="1" ht="12" customHeight="1" thickBot="1" x14ac:dyDescent="0.25">
      <c r="A74" s="47" t="s">
        <v>154</v>
      </c>
      <c r="B74" s="36" t="s">
        <v>155</v>
      </c>
      <c r="C74" s="37">
        <f>SUM(C75:C76)</f>
        <v>43578</v>
      </c>
      <c r="D74" s="37">
        <f>SUM(D75:D76)</f>
        <v>54050</v>
      </c>
      <c r="E74" s="37">
        <f>SUM(E75:E76)</f>
        <v>54050</v>
      </c>
      <c r="F74" s="37">
        <v>10472</v>
      </c>
      <c r="G74" s="37"/>
      <c r="H74" s="21">
        <f>SUM(H75:H76)</f>
        <v>0</v>
      </c>
    </row>
    <row r="75" spans="1:8" s="23" customFormat="1" ht="12" customHeight="1" x14ac:dyDescent="0.2">
      <c r="A75" s="24" t="s">
        <v>156</v>
      </c>
      <c r="B75" s="25" t="s">
        <v>157</v>
      </c>
      <c r="C75" s="26">
        <v>43578</v>
      </c>
      <c r="D75" s="26">
        <f>E75+G75+H75</f>
        <v>54050</v>
      </c>
      <c r="E75" s="26">
        <f>43578+F75</f>
        <v>54050</v>
      </c>
      <c r="F75" s="26">
        <v>10472</v>
      </c>
      <c r="G75" s="26"/>
      <c r="H75" s="45"/>
    </row>
    <row r="76" spans="1:8" s="23" customFormat="1" ht="12" customHeight="1" thickBot="1" x14ac:dyDescent="0.25">
      <c r="A76" s="32" t="s">
        <v>158</v>
      </c>
      <c r="B76" s="33" t="s">
        <v>159</v>
      </c>
      <c r="C76" s="26"/>
      <c r="D76" s="34"/>
      <c r="E76" s="35"/>
      <c r="F76" s="35"/>
      <c r="G76" s="35"/>
      <c r="H76" s="45"/>
    </row>
    <row r="77" spans="1:8" s="23" customFormat="1" ht="12" customHeight="1" thickBot="1" x14ac:dyDescent="0.25">
      <c r="A77" s="47" t="s">
        <v>160</v>
      </c>
      <c r="B77" s="36" t="s">
        <v>161</v>
      </c>
      <c r="C77" s="37"/>
      <c r="D77" s="37"/>
      <c r="E77" s="37"/>
      <c r="F77" s="37"/>
      <c r="G77" s="37"/>
      <c r="H77" s="21">
        <f>SUM(H78:H80)</f>
        <v>0</v>
      </c>
    </row>
    <row r="78" spans="1:8" s="23" customFormat="1" ht="12" customHeight="1" x14ac:dyDescent="0.2">
      <c r="A78" s="24" t="s">
        <v>162</v>
      </c>
      <c r="B78" s="25" t="s">
        <v>163</v>
      </c>
      <c r="C78" s="26"/>
      <c r="D78" s="26"/>
      <c r="E78" s="26"/>
      <c r="F78" s="26"/>
      <c r="G78" s="26"/>
      <c r="H78" s="45"/>
    </row>
    <row r="79" spans="1:8" s="23" customFormat="1" ht="12" customHeight="1" x14ac:dyDescent="0.2">
      <c r="A79" s="28" t="s">
        <v>164</v>
      </c>
      <c r="B79" s="29" t="s">
        <v>165</v>
      </c>
      <c r="C79" s="26"/>
      <c r="D79" s="26"/>
      <c r="E79" s="26"/>
      <c r="F79" s="26"/>
      <c r="G79" s="26"/>
      <c r="H79" s="45"/>
    </row>
    <row r="80" spans="1:8" s="23" customFormat="1" ht="12" customHeight="1" thickBot="1" x14ac:dyDescent="0.25">
      <c r="A80" s="28" t="s">
        <v>166</v>
      </c>
      <c r="B80" s="29" t="s">
        <v>167</v>
      </c>
      <c r="C80" s="30"/>
      <c r="D80" s="30"/>
      <c r="E80" s="30"/>
      <c r="F80" s="30"/>
      <c r="G80" s="30"/>
      <c r="H80" s="45"/>
    </row>
    <row r="81" spans="1:10" s="23" customFormat="1" ht="12" customHeight="1" thickBot="1" x14ac:dyDescent="0.25">
      <c r="A81" s="47" t="s">
        <v>168</v>
      </c>
      <c r="B81" s="36" t="s">
        <v>169</v>
      </c>
      <c r="C81" s="37"/>
      <c r="D81" s="37"/>
      <c r="E81" s="37"/>
      <c r="F81" s="37"/>
      <c r="G81" s="37"/>
      <c r="H81" s="21">
        <f>SUM(H82:H85)</f>
        <v>0</v>
      </c>
    </row>
    <row r="82" spans="1:10" s="23" customFormat="1" ht="12" customHeight="1" x14ac:dyDescent="0.2">
      <c r="A82" s="49" t="s">
        <v>170</v>
      </c>
      <c r="B82" s="25" t="s">
        <v>171</v>
      </c>
      <c r="C82" s="26"/>
      <c r="D82" s="26"/>
      <c r="E82" s="26"/>
      <c r="F82" s="26"/>
      <c r="G82" s="26"/>
      <c r="H82" s="45"/>
    </row>
    <row r="83" spans="1:10" s="23" customFormat="1" ht="12" customHeight="1" x14ac:dyDescent="0.2">
      <c r="A83" s="50" t="s">
        <v>172</v>
      </c>
      <c r="B83" s="29" t="s">
        <v>173</v>
      </c>
      <c r="C83" s="26"/>
      <c r="D83" s="26"/>
      <c r="E83" s="26"/>
      <c r="F83" s="26"/>
      <c r="G83" s="26"/>
      <c r="H83" s="45"/>
    </row>
    <row r="84" spans="1:10" s="23" customFormat="1" ht="12" customHeight="1" x14ac:dyDescent="0.2">
      <c r="A84" s="50" t="s">
        <v>174</v>
      </c>
      <c r="B84" s="29" t="s">
        <v>175</v>
      </c>
      <c r="C84" s="26"/>
      <c r="D84" s="26"/>
      <c r="E84" s="26"/>
      <c r="F84" s="26"/>
      <c r="G84" s="26"/>
      <c r="H84" s="45"/>
    </row>
    <row r="85" spans="1:10" s="23" customFormat="1" ht="12" customHeight="1" thickBot="1" x14ac:dyDescent="0.25">
      <c r="A85" s="50" t="s">
        <v>176</v>
      </c>
      <c r="B85" s="29" t="s">
        <v>177</v>
      </c>
      <c r="C85" s="30"/>
      <c r="D85" s="30"/>
      <c r="E85" s="30"/>
      <c r="F85" s="30"/>
      <c r="G85" s="30"/>
      <c r="H85" s="45"/>
    </row>
    <row r="86" spans="1:10" s="23" customFormat="1" ht="13.5" customHeight="1" thickBot="1" x14ac:dyDescent="0.25">
      <c r="A86" s="47" t="s">
        <v>178</v>
      </c>
      <c r="B86" s="36" t="s">
        <v>179</v>
      </c>
      <c r="C86" s="37"/>
      <c r="D86" s="37"/>
      <c r="E86" s="37"/>
      <c r="F86" s="37"/>
      <c r="G86" s="37"/>
      <c r="H86" s="51"/>
    </row>
    <row r="87" spans="1:10" s="23" customFormat="1" ht="13.5" customHeight="1" thickBot="1" x14ac:dyDescent="0.25">
      <c r="A87" s="47" t="s">
        <v>180</v>
      </c>
      <c r="B87" s="36" t="s">
        <v>181</v>
      </c>
      <c r="C87" s="37"/>
      <c r="D87" s="37"/>
      <c r="E87" s="37"/>
      <c r="F87" s="37"/>
      <c r="G87" s="37"/>
      <c r="H87" s="51"/>
    </row>
    <row r="88" spans="1:10" s="23" customFormat="1" ht="15.75" customHeight="1" thickBot="1" x14ac:dyDescent="0.25">
      <c r="A88" s="47" t="s">
        <v>182</v>
      </c>
      <c r="B88" s="52" t="s">
        <v>183</v>
      </c>
      <c r="C88" s="53">
        <f t="shared" ref="C88:H88" si="2">C65+C69+C74+C77+C81+C86+C87</f>
        <v>43578</v>
      </c>
      <c r="D88" s="53">
        <f t="shared" si="2"/>
        <v>54050</v>
      </c>
      <c r="E88" s="53">
        <f t="shared" si="2"/>
        <v>54050</v>
      </c>
      <c r="F88" s="53">
        <f t="shared" si="2"/>
        <v>10472</v>
      </c>
      <c r="G88" s="53">
        <f t="shared" si="2"/>
        <v>0</v>
      </c>
      <c r="H88" s="54">
        <f t="shared" si="2"/>
        <v>0</v>
      </c>
    </row>
    <row r="89" spans="1:10" s="23" customFormat="1" ht="13.5" customHeight="1" thickBot="1" x14ac:dyDescent="0.25">
      <c r="A89" s="55" t="s">
        <v>184</v>
      </c>
      <c r="B89" s="56" t="s">
        <v>185</v>
      </c>
      <c r="C89" s="57">
        <f>C64+C88</f>
        <v>881751</v>
      </c>
      <c r="D89" s="57">
        <f>D64+D88</f>
        <v>892223</v>
      </c>
      <c r="E89" s="57">
        <f>E64+E88</f>
        <v>852983</v>
      </c>
      <c r="F89" s="57">
        <v>10472</v>
      </c>
      <c r="G89" s="57">
        <f>G64+G88</f>
        <v>39170</v>
      </c>
      <c r="H89" s="40">
        <f>+H64+H88</f>
        <v>70</v>
      </c>
      <c r="I89" s="22"/>
    </row>
    <row r="90" spans="1:10" s="23" customFormat="1" ht="36" customHeight="1" x14ac:dyDescent="0.2">
      <c r="A90" s="58"/>
      <c r="B90" s="59"/>
      <c r="C90" s="59"/>
      <c r="D90" s="59"/>
      <c r="E90" s="59"/>
      <c r="F90" s="59"/>
      <c r="G90" s="59"/>
      <c r="H90" s="60"/>
    </row>
    <row r="91" spans="1:10" ht="16.5" customHeight="1" x14ac:dyDescent="0.25">
      <c r="A91" s="5" t="s">
        <v>186</v>
      </c>
      <c r="B91" s="5"/>
      <c r="C91" s="5"/>
      <c r="D91" s="5"/>
      <c r="E91" s="5"/>
      <c r="F91" s="5"/>
      <c r="G91" s="5"/>
      <c r="H91" s="5"/>
    </row>
    <row r="92" spans="1:10" s="64" customFormat="1" ht="16.5" customHeight="1" thickBot="1" x14ac:dyDescent="0.3">
      <c r="A92" s="61" t="s">
        <v>187</v>
      </c>
      <c r="B92" s="61"/>
      <c r="C92" s="62"/>
      <c r="D92" s="62"/>
      <c r="E92" s="62"/>
      <c r="F92" s="62"/>
      <c r="G92" s="62"/>
      <c r="H92" s="63" t="s">
        <v>4</v>
      </c>
    </row>
    <row r="93" spans="1:10" ht="38.1" customHeight="1" thickBot="1" x14ac:dyDescent="0.3">
      <c r="A93" s="9" t="s">
        <v>5</v>
      </c>
      <c r="B93" s="10" t="s">
        <v>188</v>
      </c>
      <c r="C93" s="11" t="s">
        <v>7</v>
      </c>
      <c r="D93" s="12" t="s">
        <v>8</v>
      </c>
      <c r="E93" s="12" t="s">
        <v>189</v>
      </c>
      <c r="F93" s="12" t="s">
        <v>10</v>
      </c>
      <c r="G93" s="12" t="s">
        <v>11</v>
      </c>
      <c r="H93" s="11" t="s">
        <v>12</v>
      </c>
    </row>
    <row r="94" spans="1:10" s="17" customFormat="1" ht="12" customHeight="1" thickBot="1" x14ac:dyDescent="0.25">
      <c r="A94" s="65"/>
      <c r="B94" s="66" t="s">
        <v>13</v>
      </c>
      <c r="C94" s="67" t="s">
        <v>14</v>
      </c>
      <c r="D94" s="67"/>
      <c r="E94" s="67" t="s">
        <v>15</v>
      </c>
      <c r="F94" s="67"/>
      <c r="G94" s="67" t="s">
        <v>16</v>
      </c>
      <c r="H94" s="68" t="s">
        <v>17</v>
      </c>
    </row>
    <row r="95" spans="1:10" ht="12" customHeight="1" thickBot="1" x14ac:dyDescent="0.3">
      <c r="A95" s="69" t="s">
        <v>20</v>
      </c>
      <c r="B95" s="70" t="s">
        <v>190</v>
      </c>
      <c r="C95" s="71">
        <f>SUM(C96:C100)+C113</f>
        <v>813162</v>
      </c>
      <c r="D95" s="71">
        <f>SUM(D96:D100)+D113</f>
        <v>823634</v>
      </c>
      <c r="E95" s="71">
        <f>SUM(E96:E100)+E113</f>
        <v>708369</v>
      </c>
      <c r="F95" s="71">
        <f>SUM(F96:F113)</f>
        <v>10472</v>
      </c>
      <c r="G95" s="71">
        <f>SUM(G96:G100)+G113</f>
        <v>94932</v>
      </c>
      <c r="H95" s="72">
        <f>SUM(H96:H100)+H113</f>
        <v>20333</v>
      </c>
      <c r="I95" s="73"/>
    </row>
    <row r="96" spans="1:10" ht="12" customHeight="1" x14ac:dyDescent="0.25">
      <c r="A96" s="74" t="s">
        <v>22</v>
      </c>
      <c r="B96" s="75" t="s">
        <v>191</v>
      </c>
      <c r="C96" s="76">
        <f>E96+G96+H96</f>
        <v>346035</v>
      </c>
      <c r="D96" s="76">
        <v>346035</v>
      </c>
      <c r="E96" s="77">
        <v>313278</v>
      </c>
      <c r="F96" s="77"/>
      <c r="G96" s="77">
        <v>19733</v>
      </c>
      <c r="H96" s="78">
        <v>13024</v>
      </c>
      <c r="J96" s="4"/>
    </row>
    <row r="97" spans="1:10" ht="12" customHeight="1" x14ac:dyDescent="0.25">
      <c r="A97" s="28" t="s">
        <v>24</v>
      </c>
      <c r="B97" s="79" t="s">
        <v>192</v>
      </c>
      <c r="C97" s="80">
        <f>E97+G97+H97</f>
        <v>91139</v>
      </c>
      <c r="D97" s="80">
        <v>91139</v>
      </c>
      <c r="E97" s="81">
        <v>81893</v>
      </c>
      <c r="F97" s="81"/>
      <c r="G97" s="81">
        <v>5430</v>
      </c>
      <c r="H97" s="82">
        <v>3816</v>
      </c>
      <c r="J97" s="4"/>
    </row>
    <row r="98" spans="1:10" ht="12" customHeight="1" x14ac:dyDescent="0.25">
      <c r="A98" s="28" t="s">
        <v>26</v>
      </c>
      <c r="B98" s="79" t="s">
        <v>193</v>
      </c>
      <c r="C98" s="81">
        <v>219759</v>
      </c>
      <c r="D98" s="81">
        <f>E98+G98+H98</f>
        <v>245231</v>
      </c>
      <c r="E98" s="81">
        <f>163017+F98</f>
        <v>188489</v>
      </c>
      <c r="F98" s="81">
        <v>25472</v>
      </c>
      <c r="G98" s="81">
        <v>53249</v>
      </c>
      <c r="H98" s="82">
        <v>3493</v>
      </c>
      <c r="J98" s="4"/>
    </row>
    <row r="99" spans="1:10" ht="12" customHeight="1" x14ac:dyDescent="0.25">
      <c r="A99" s="28" t="s">
        <v>28</v>
      </c>
      <c r="B99" s="83" t="s">
        <v>194</v>
      </c>
      <c r="C99" s="81">
        <f>E99+G99+H99</f>
        <v>38798</v>
      </c>
      <c r="D99" s="81">
        <v>38798</v>
      </c>
      <c r="E99" s="81">
        <v>38798</v>
      </c>
      <c r="F99" s="81"/>
      <c r="G99" s="81">
        <v>0</v>
      </c>
      <c r="H99" s="82">
        <v>0</v>
      </c>
      <c r="J99" s="4"/>
    </row>
    <row r="100" spans="1:10" ht="12" customHeight="1" x14ac:dyDescent="0.25">
      <c r="A100" s="28" t="s">
        <v>195</v>
      </c>
      <c r="B100" s="84" t="s">
        <v>196</v>
      </c>
      <c r="C100" s="81">
        <f>E100+G100+H100</f>
        <v>102431</v>
      </c>
      <c r="D100" s="81">
        <v>102431</v>
      </c>
      <c r="E100" s="85">
        <v>85911</v>
      </c>
      <c r="F100" s="85"/>
      <c r="G100" s="85">
        <f>G107+G113</f>
        <v>16520</v>
      </c>
      <c r="H100" s="86">
        <v>0</v>
      </c>
      <c r="J100" s="4"/>
    </row>
    <row r="101" spans="1:10" ht="12" customHeight="1" x14ac:dyDescent="0.25">
      <c r="A101" s="28" t="s">
        <v>32</v>
      </c>
      <c r="B101" s="79" t="s">
        <v>197</v>
      </c>
      <c r="C101" s="81"/>
      <c r="D101" s="87"/>
      <c r="E101" s="88"/>
      <c r="F101" s="88"/>
      <c r="G101" s="88"/>
      <c r="H101" s="89"/>
    </row>
    <row r="102" spans="1:10" ht="12" customHeight="1" x14ac:dyDescent="0.25">
      <c r="A102" s="28" t="s">
        <v>198</v>
      </c>
      <c r="B102" s="90" t="s">
        <v>199</v>
      </c>
      <c r="C102" s="81"/>
      <c r="D102" s="87"/>
      <c r="E102" s="88"/>
      <c r="F102" s="88"/>
      <c r="G102" s="88"/>
      <c r="H102" s="89"/>
    </row>
    <row r="103" spans="1:10" ht="12" customHeight="1" x14ac:dyDescent="0.25">
      <c r="A103" s="28" t="s">
        <v>200</v>
      </c>
      <c r="B103" s="90" t="s">
        <v>201</v>
      </c>
      <c r="C103" s="81"/>
      <c r="D103" s="87"/>
      <c r="E103" s="88"/>
      <c r="F103" s="88"/>
      <c r="G103" s="88"/>
      <c r="H103" s="89"/>
    </row>
    <row r="104" spans="1:10" ht="12" customHeight="1" x14ac:dyDescent="0.25">
      <c r="A104" s="28" t="s">
        <v>202</v>
      </c>
      <c r="B104" s="91" t="s">
        <v>203</v>
      </c>
      <c r="C104" s="81"/>
      <c r="D104" s="87"/>
      <c r="E104" s="92"/>
      <c r="F104" s="92"/>
      <c r="G104" s="92"/>
      <c r="H104" s="89"/>
    </row>
    <row r="105" spans="1:10" ht="12" customHeight="1" x14ac:dyDescent="0.25">
      <c r="A105" s="28" t="s">
        <v>204</v>
      </c>
      <c r="B105" s="93" t="s">
        <v>205</v>
      </c>
      <c r="C105" s="81"/>
      <c r="D105" s="87"/>
      <c r="E105" s="94"/>
      <c r="F105" s="94"/>
      <c r="G105" s="94"/>
      <c r="H105" s="89"/>
    </row>
    <row r="106" spans="1:10" ht="12" customHeight="1" x14ac:dyDescent="0.25">
      <c r="A106" s="28" t="s">
        <v>206</v>
      </c>
      <c r="B106" s="93" t="s">
        <v>207</v>
      </c>
      <c r="C106" s="81"/>
      <c r="D106" s="87"/>
      <c r="E106" s="94"/>
      <c r="F106" s="94"/>
      <c r="G106" s="94"/>
      <c r="H106" s="89"/>
    </row>
    <row r="107" spans="1:10" ht="12" customHeight="1" x14ac:dyDescent="0.25">
      <c r="A107" s="28" t="s">
        <v>208</v>
      </c>
      <c r="B107" s="91" t="s">
        <v>209</v>
      </c>
      <c r="C107" s="81">
        <f>E107+G107+H107</f>
        <v>93931</v>
      </c>
      <c r="D107" s="87">
        <v>93931</v>
      </c>
      <c r="E107" s="95">
        <f>+'[1]összev.-6'!E106</f>
        <v>77411</v>
      </c>
      <c r="F107" s="95"/>
      <c r="G107" s="95">
        <f>+'[1]összev.-6'!G106</f>
        <v>16520</v>
      </c>
      <c r="H107" s="89"/>
    </row>
    <row r="108" spans="1:10" ht="12" customHeight="1" x14ac:dyDescent="0.25">
      <c r="A108" s="28" t="s">
        <v>210</v>
      </c>
      <c r="B108" s="91" t="s">
        <v>211</v>
      </c>
      <c r="C108" s="81"/>
      <c r="D108" s="87"/>
      <c r="E108" s="92"/>
      <c r="F108" s="92"/>
      <c r="G108" s="92"/>
      <c r="H108" s="89"/>
    </row>
    <row r="109" spans="1:10" ht="12" customHeight="1" x14ac:dyDescent="0.25">
      <c r="A109" s="28" t="s">
        <v>212</v>
      </c>
      <c r="B109" s="93" t="s">
        <v>213</v>
      </c>
      <c r="C109" s="81"/>
      <c r="D109" s="87"/>
      <c r="E109" s="94"/>
      <c r="F109" s="94"/>
      <c r="G109" s="94"/>
      <c r="H109" s="89"/>
    </row>
    <row r="110" spans="1:10" ht="12" customHeight="1" x14ac:dyDescent="0.25">
      <c r="A110" s="96" t="s">
        <v>214</v>
      </c>
      <c r="B110" s="90" t="s">
        <v>215</v>
      </c>
      <c r="C110" s="81"/>
      <c r="D110" s="87"/>
      <c r="E110" s="94"/>
      <c r="F110" s="94"/>
      <c r="G110" s="94"/>
      <c r="H110" s="89"/>
    </row>
    <row r="111" spans="1:10" ht="12" customHeight="1" x14ac:dyDescent="0.25">
      <c r="A111" s="28" t="s">
        <v>216</v>
      </c>
      <c r="B111" s="90" t="s">
        <v>217</v>
      </c>
      <c r="C111" s="81"/>
      <c r="D111" s="87"/>
      <c r="E111" s="87"/>
      <c r="F111" s="87"/>
      <c r="G111" s="94"/>
      <c r="H111" s="89"/>
    </row>
    <row r="112" spans="1:10" ht="14.25" customHeight="1" x14ac:dyDescent="0.25">
      <c r="A112" s="32" t="s">
        <v>218</v>
      </c>
      <c r="B112" s="93" t="s">
        <v>219</v>
      </c>
      <c r="C112" s="97">
        <f>E112+G112+H112</f>
        <v>8500</v>
      </c>
      <c r="D112" s="87">
        <v>8500</v>
      </c>
      <c r="E112" s="87">
        <f>+'[1]összev.-6'!E111</f>
        <v>8500</v>
      </c>
      <c r="F112" s="87"/>
      <c r="G112" s="94"/>
      <c r="H112" s="89"/>
    </row>
    <row r="113" spans="1:8" ht="12" customHeight="1" x14ac:dyDescent="0.25">
      <c r="A113" s="28" t="s">
        <v>220</v>
      </c>
      <c r="B113" s="98" t="s">
        <v>221</v>
      </c>
      <c r="C113" s="81">
        <f>+C114+C115</f>
        <v>15000</v>
      </c>
      <c r="D113" s="81"/>
      <c r="E113" s="81"/>
      <c r="F113" s="81">
        <v>-15000</v>
      </c>
      <c r="G113" s="99"/>
      <c r="H113" s="89"/>
    </row>
    <row r="114" spans="1:8" ht="12" customHeight="1" x14ac:dyDescent="0.25">
      <c r="A114" s="28" t="s">
        <v>222</v>
      </c>
      <c r="B114" s="79" t="s">
        <v>223</v>
      </c>
      <c r="C114" s="100">
        <v>15000</v>
      </c>
      <c r="D114" s="100"/>
      <c r="E114" s="81"/>
      <c r="F114" s="81">
        <v>-15000</v>
      </c>
      <c r="G114" s="99"/>
      <c r="H114" s="101"/>
    </row>
    <row r="115" spans="1:8" ht="12" customHeight="1" thickBot="1" x14ac:dyDescent="0.3">
      <c r="A115" s="102" t="s">
        <v>224</v>
      </c>
      <c r="B115" s="90" t="s">
        <v>225</v>
      </c>
      <c r="C115" s="80"/>
      <c r="D115" s="80"/>
      <c r="E115" s="103"/>
      <c r="F115" s="104"/>
      <c r="G115" s="105"/>
      <c r="H115" s="106"/>
    </row>
    <row r="116" spans="1:8" ht="12" customHeight="1" thickBot="1" x14ac:dyDescent="0.3">
      <c r="A116" s="18" t="s">
        <v>34</v>
      </c>
      <c r="B116" s="107" t="s">
        <v>226</v>
      </c>
      <c r="C116" s="20">
        <f>SUM(C117+C119+C121)</f>
        <v>65256</v>
      </c>
      <c r="D116" s="20">
        <f>SUM(D117+D119+D121)</f>
        <v>65256</v>
      </c>
      <c r="E116" s="20">
        <f>SUM(E117+E119+E121)</f>
        <v>65256</v>
      </c>
      <c r="F116" s="20"/>
      <c r="G116" s="20">
        <f>SUM(G117:G121)</f>
        <v>0</v>
      </c>
      <c r="H116" s="108">
        <f>+H117+H119+H121</f>
        <v>0</v>
      </c>
    </row>
    <row r="117" spans="1:8" ht="12" customHeight="1" x14ac:dyDescent="0.25">
      <c r="A117" s="24" t="s">
        <v>36</v>
      </c>
      <c r="B117" s="79" t="s">
        <v>227</v>
      </c>
      <c r="C117" s="85">
        <f>E117+G117+H117</f>
        <v>65256</v>
      </c>
      <c r="D117" s="85">
        <v>65256</v>
      </c>
      <c r="E117" s="85">
        <v>65256</v>
      </c>
      <c r="F117" s="85"/>
      <c r="G117" s="85"/>
      <c r="H117" s="109"/>
    </row>
    <row r="118" spans="1:8" ht="12" customHeight="1" x14ac:dyDescent="0.25">
      <c r="A118" s="24" t="s">
        <v>38</v>
      </c>
      <c r="B118" s="110" t="s">
        <v>228</v>
      </c>
      <c r="C118" s="85">
        <v>49663</v>
      </c>
      <c r="D118" s="80">
        <v>49663</v>
      </c>
      <c r="E118" s="80">
        <v>49663</v>
      </c>
      <c r="F118" s="80"/>
      <c r="G118" s="80"/>
      <c r="H118" s="109"/>
    </row>
    <row r="119" spans="1:8" ht="12" customHeight="1" x14ac:dyDescent="0.25">
      <c r="A119" s="24" t="s">
        <v>40</v>
      </c>
      <c r="B119" s="110" t="s">
        <v>229</v>
      </c>
      <c r="C119" s="85"/>
      <c r="D119" s="81"/>
      <c r="E119" s="87"/>
      <c r="F119" s="87"/>
      <c r="G119" s="87"/>
      <c r="H119" s="101"/>
    </row>
    <row r="120" spans="1:8" ht="12" customHeight="1" x14ac:dyDescent="0.25">
      <c r="A120" s="24" t="s">
        <v>42</v>
      </c>
      <c r="B120" s="110" t="s">
        <v>230</v>
      </c>
      <c r="C120" s="85"/>
      <c r="D120" s="85"/>
      <c r="E120" s="81"/>
      <c r="F120" s="81"/>
      <c r="G120" s="81"/>
      <c r="H120" s="111"/>
    </row>
    <row r="121" spans="1:8" ht="12" customHeight="1" x14ac:dyDescent="0.25">
      <c r="A121" s="24" t="s">
        <v>44</v>
      </c>
      <c r="B121" s="112" t="s">
        <v>231</v>
      </c>
      <c r="C121" s="85"/>
      <c r="D121" s="85"/>
      <c r="E121" s="113"/>
      <c r="F121" s="113"/>
      <c r="G121" s="113"/>
      <c r="H121" s="111"/>
    </row>
    <row r="122" spans="1:8" ht="12" customHeight="1" x14ac:dyDescent="0.25">
      <c r="A122" s="24" t="s">
        <v>46</v>
      </c>
      <c r="B122" s="114" t="s">
        <v>232</v>
      </c>
      <c r="C122" s="113"/>
      <c r="D122" s="113"/>
      <c r="E122" s="113"/>
      <c r="F122" s="113"/>
      <c r="G122" s="113"/>
      <c r="H122" s="111"/>
    </row>
    <row r="123" spans="1:8" ht="12" customHeight="1" x14ac:dyDescent="0.25">
      <c r="A123" s="24" t="s">
        <v>233</v>
      </c>
      <c r="B123" s="115" t="s">
        <v>234</v>
      </c>
      <c r="C123" s="81"/>
      <c r="D123" s="81"/>
      <c r="E123" s="81"/>
      <c r="F123" s="81"/>
      <c r="G123" s="81"/>
      <c r="H123" s="111"/>
    </row>
    <row r="124" spans="1:8" ht="10.5" customHeight="1" x14ac:dyDescent="0.25">
      <c r="A124" s="24" t="s">
        <v>235</v>
      </c>
      <c r="B124" s="93" t="s">
        <v>236</v>
      </c>
      <c r="C124" s="81"/>
      <c r="D124" s="81"/>
      <c r="E124" s="81"/>
      <c r="F124" s="81"/>
      <c r="G124" s="81"/>
      <c r="H124" s="111"/>
    </row>
    <row r="125" spans="1:8" ht="12" customHeight="1" x14ac:dyDescent="0.25">
      <c r="A125" s="24" t="s">
        <v>237</v>
      </c>
      <c r="B125" s="93" t="s">
        <v>238</v>
      </c>
      <c r="C125" s="81"/>
      <c r="D125" s="81"/>
      <c r="E125" s="81"/>
      <c r="F125" s="81"/>
      <c r="G125" s="81"/>
      <c r="H125" s="111"/>
    </row>
    <row r="126" spans="1:8" ht="12" customHeight="1" x14ac:dyDescent="0.25">
      <c r="A126" s="24" t="s">
        <v>239</v>
      </c>
      <c r="B126" s="93" t="s">
        <v>240</v>
      </c>
      <c r="C126" s="81"/>
      <c r="D126" s="81"/>
      <c r="E126" s="81"/>
      <c r="F126" s="81"/>
      <c r="G126" s="81"/>
      <c r="H126" s="111"/>
    </row>
    <row r="127" spans="1:8" ht="12" customHeight="1" x14ac:dyDescent="0.25">
      <c r="A127" s="24" t="s">
        <v>241</v>
      </c>
      <c r="B127" s="93" t="s">
        <v>242</v>
      </c>
      <c r="C127" s="81"/>
      <c r="D127" s="81"/>
      <c r="E127" s="81"/>
      <c r="F127" s="81"/>
      <c r="G127" s="81"/>
      <c r="H127" s="111"/>
    </row>
    <row r="128" spans="1:8" ht="12" customHeight="1" x14ac:dyDescent="0.25">
      <c r="A128" s="24" t="s">
        <v>243</v>
      </c>
      <c r="B128" s="93" t="s">
        <v>244</v>
      </c>
      <c r="C128" s="81"/>
      <c r="D128" s="81"/>
      <c r="E128" s="81"/>
      <c r="F128" s="81"/>
      <c r="G128" s="81"/>
      <c r="H128" s="111"/>
    </row>
    <row r="129" spans="1:10" ht="10.5" customHeight="1" thickBot="1" x14ac:dyDescent="0.3">
      <c r="A129" s="96" t="s">
        <v>245</v>
      </c>
      <c r="B129" s="93" t="s">
        <v>246</v>
      </c>
      <c r="C129" s="97"/>
      <c r="D129" s="97"/>
      <c r="E129" s="97"/>
      <c r="F129" s="97"/>
      <c r="G129" s="97"/>
      <c r="H129" s="116"/>
    </row>
    <row r="130" spans="1:10" ht="12" customHeight="1" thickBot="1" x14ac:dyDescent="0.3">
      <c r="A130" s="18" t="s">
        <v>48</v>
      </c>
      <c r="B130" s="117" t="s">
        <v>247</v>
      </c>
      <c r="C130" s="118">
        <f>C95+C116</f>
        <v>878418</v>
      </c>
      <c r="D130" s="118">
        <f>D95+D116</f>
        <v>888890</v>
      </c>
      <c r="E130" s="118">
        <f>E95+E116</f>
        <v>773625</v>
      </c>
      <c r="F130" s="118">
        <v>10472</v>
      </c>
      <c r="G130" s="118">
        <f>G95+G116</f>
        <v>94932</v>
      </c>
      <c r="H130" s="40">
        <f>H95+H116</f>
        <v>20333</v>
      </c>
      <c r="I130" s="73"/>
      <c r="J130" s="73"/>
    </row>
    <row r="131" spans="1:10" ht="12" customHeight="1" thickBot="1" x14ac:dyDescent="0.3">
      <c r="A131" s="18" t="s">
        <v>248</v>
      </c>
      <c r="B131" s="117" t="s">
        <v>249</v>
      </c>
      <c r="C131" s="118">
        <f>SUM(C132:C134)</f>
        <v>3333</v>
      </c>
      <c r="D131" s="118">
        <v>3333</v>
      </c>
      <c r="E131" s="118">
        <f>SUM(E132:E134)</f>
        <v>3333</v>
      </c>
      <c r="F131" s="118"/>
      <c r="G131" s="118"/>
      <c r="H131" s="40"/>
    </row>
    <row r="132" spans="1:10" ht="12" customHeight="1" x14ac:dyDescent="0.25">
      <c r="A132" s="24" t="s">
        <v>64</v>
      </c>
      <c r="B132" s="98" t="s">
        <v>250</v>
      </c>
      <c r="C132" s="76">
        <f>+G132+H132+E132</f>
        <v>3333</v>
      </c>
      <c r="D132" s="119">
        <v>3333</v>
      </c>
      <c r="E132" s="100">
        <f>+'[1]összev.-6'!E131</f>
        <v>3333</v>
      </c>
      <c r="F132" s="100"/>
      <c r="G132" s="100"/>
      <c r="H132" s="120"/>
    </row>
    <row r="133" spans="1:10" ht="12" customHeight="1" x14ac:dyDescent="0.25">
      <c r="A133" s="24" t="s">
        <v>72</v>
      </c>
      <c r="B133" s="98" t="s">
        <v>251</v>
      </c>
      <c r="C133" s="81"/>
      <c r="D133" s="119"/>
      <c r="E133" s="81"/>
      <c r="F133" s="81"/>
      <c r="G133" s="81"/>
      <c r="H133" s="120"/>
    </row>
    <row r="134" spans="1:10" ht="12" customHeight="1" thickBot="1" x14ac:dyDescent="0.3">
      <c r="A134" s="96" t="s">
        <v>74</v>
      </c>
      <c r="B134" s="121" t="s">
        <v>252</v>
      </c>
      <c r="C134" s="122"/>
      <c r="D134" s="123"/>
      <c r="E134" s="97"/>
      <c r="F134" s="97"/>
      <c r="G134" s="97"/>
      <c r="H134" s="120"/>
    </row>
    <row r="135" spans="1:10" ht="12" customHeight="1" thickBot="1" x14ac:dyDescent="0.3">
      <c r="A135" s="18" t="s">
        <v>78</v>
      </c>
      <c r="B135" s="117" t="s">
        <v>253</v>
      </c>
      <c r="C135" s="124"/>
      <c r="D135" s="125"/>
      <c r="E135" s="126"/>
      <c r="F135" s="125"/>
      <c r="G135" s="40"/>
      <c r="H135" s="127">
        <f>SUM(H136:H141)</f>
        <v>0</v>
      </c>
    </row>
    <row r="136" spans="1:10" ht="12" customHeight="1" x14ac:dyDescent="0.25">
      <c r="A136" s="24" t="s">
        <v>80</v>
      </c>
      <c r="B136" s="98" t="s">
        <v>254</v>
      </c>
      <c r="C136" s="76"/>
      <c r="D136" s="119"/>
      <c r="E136" s="100"/>
      <c r="F136" s="100"/>
      <c r="G136" s="100"/>
      <c r="H136" s="120"/>
    </row>
    <row r="137" spans="1:10" ht="12" customHeight="1" x14ac:dyDescent="0.25">
      <c r="A137" s="24" t="s">
        <v>82</v>
      </c>
      <c r="B137" s="98" t="s">
        <v>255</v>
      </c>
      <c r="C137" s="100"/>
      <c r="D137" s="119"/>
      <c r="E137" s="81"/>
      <c r="F137" s="81"/>
      <c r="G137" s="81"/>
      <c r="H137" s="120"/>
    </row>
    <row r="138" spans="1:10" ht="12" customHeight="1" x14ac:dyDescent="0.25">
      <c r="A138" s="24" t="s">
        <v>84</v>
      </c>
      <c r="B138" s="98" t="s">
        <v>256</v>
      </c>
      <c r="C138" s="100"/>
      <c r="D138" s="119"/>
      <c r="E138" s="81"/>
      <c r="F138" s="81"/>
      <c r="G138" s="81"/>
      <c r="H138" s="120"/>
    </row>
    <row r="139" spans="1:10" ht="12" customHeight="1" x14ac:dyDescent="0.25">
      <c r="A139" s="24" t="s">
        <v>86</v>
      </c>
      <c r="B139" s="98" t="s">
        <v>257</v>
      </c>
      <c r="C139" s="81"/>
      <c r="D139" s="128"/>
      <c r="E139" s="97"/>
      <c r="F139" s="97"/>
      <c r="G139" s="97"/>
      <c r="H139" s="120"/>
    </row>
    <row r="140" spans="1:10" ht="12" customHeight="1" x14ac:dyDescent="0.25">
      <c r="A140" s="24" t="s">
        <v>88</v>
      </c>
      <c r="B140" s="98" t="s">
        <v>258</v>
      </c>
      <c r="C140" s="100"/>
      <c r="D140" s="81"/>
      <c r="E140" s="97"/>
      <c r="F140" s="97"/>
      <c r="G140" s="97"/>
      <c r="H140" s="120"/>
    </row>
    <row r="141" spans="1:10" ht="12" customHeight="1" thickBot="1" x14ac:dyDescent="0.3">
      <c r="A141" s="96" t="s">
        <v>90</v>
      </c>
      <c r="B141" s="98" t="s">
        <v>259</v>
      </c>
      <c r="C141" s="122"/>
      <c r="D141" s="123"/>
      <c r="E141" s="97"/>
      <c r="F141" s="97"/>
      <c r="G141" s="97"/>
      <c r="H141" s="120"/>
    </row>
    <row r="142" spans="1:10" ht="12" customHeight="1" thickBot="1" x14ac:dyDescent="0.3">
      <c r="A142" s="18" t="s">
        <v>102</v>
      </c>
      <c r="B142" s="117" t="s">
        <v>260</v>
      </c>
      <c r="C142" s="124"/>
      <c r="D142" s="125"/>
      <c r="E142" s="126"/>
      <c r="F142" s="125"/>
      <c r="G142" s="40"/>
      <c r="H142" s="129">
        <f>+H143+H144+H145+H146</f>
        <v>0</v>
      </c>
    </row>
    <row r="143" spans="1:10" ht="12" customHeight="1" x14ac:dyDescent="0.25">
      <c r="A143" s="24" t="s">
        <v>104</v>
      </c>
      <c r="B143" s="98" t="s">
        <v>261</v>
      </c>
      <c r="C143" s="76"/>
      <c r="D143" s="119"/>
      <c r="E143" s="100"/>
      <c r="F143" s="100"/>
      <c r="G143" s="100"/>
      <c r="H143" s="120"/>
    </row>
    <row r="144" spans="1:10" ht="12" customHeight="1" x14ac:dyDescent="0.25">
      <c r="A144" s="24" t="s">
        <v>106</v>
      </c>
      <c r="B144" s="98" t="s">
        <v>262</v>
      </c>
      <c r="C144" s="100"/>
      <c r="D144" s="119"/>
      <c r="E144" s="81"/>
      <c r="F144" s="81"/>
      <c r="G144" s="81"/>
      <c r="H144" s="120"/>
    </row>
    <row r="145" spans="1:14" ht="12" customHeight="1" x14ac:dyDescent="0.25">
      <c r="A145" s="24" t="s">
        <v>108</v>
      </c>
      <c r="B145" s="98" t="s">
        <v>263</v>
      </c>
      <c r="C145" s="100"/>
      <c r="D145" s="119"/>
      <c r="E145" s="81"/>
      <c r="F145" s="81"/>
      <c r="G145" s="81"/>
      <c r="H145" s="120"/>
    </row>
    <row r="146" spans="1:14" ht="12" customHeight="1" thickBot="1" x14ac:dyDescent="0.3">
      <c r="A146" s="96" t="s">
        <v>110</v>
      </c>
      <c r="B146" s="121" t="s">
        <v>264</v>
      </c>
      <c r="C146" s="122"/>
      <c r="D146" s="123"/>
      <c r="E146" s="97"/>
      <c r="F146" s="97"/>
      <c r="G146" s="97"/>
      <c r="H146" s="120"/>
    </row>
    <row r="147" spans="1:14" ht="12" customHeight="1" thickBot="1" x14ac:dyDescent="0.3">
      <c r="A147" s="18" t="s">
        <v>265</v>
      </c>
      <c r="B147" s="117" t="s">
        <v>266</v>
      </c>
      <c r="C147" s="124"/>
      <c r="D147" s="125"/>
      <c r="E147" s="126"/>
      <c r="F147" s="125"/>
      <c r="G147" s="40"/>
      <c r="H147" s="130">
        <f>+H148+H149+H151+H152</f>
        <v>0</v>
      </c>
    </row>
    <row r="148" spans="1:14" ht="12" customHeight="1" x14ac:dyDescent="0.25">
      <c r="A148" s="24" t="s">
        <v>116</v>
      </c>
      <c r="B148" s="98" t="s">
        <v>267</v>
      </c>
      <c r="C148" s="76"/>
      <c r="D148" s="119"/>
      <c r="E148" s="100"/>
      <c r="F148" s="100"/>
      <c r="G148" s="100"/>
      <c r="H148" s="120"/>
    </row>
    <row r="149" spans="1:14" ht="12" customHeight="1" x14ac:dyDescent="0.25">
      <c r="A149" s="24" t="s">
        <v>118</v>
      </c>
      <c r="B149" s="98" t="s">
        <v>268</v>
      </c>
      <c r="C149" s="100"/>
      <c r="D149" s="119"/>
      <c r="E149" s="81"/>
      <c r="F149" s="81"/>
      <c r="G149" s="81"/>
      <c r="H149" s="120"/>
    </row>
    <row r="150" spans="1:14" ht="12" customHeight="1" x14ac:dyDescent="0.25">
      <c r="A150" s="24" t="s">
        <v>120</v>
      </c>
      <c r="B150" s="98" t="s">
        <v>269</v>
      </c>
      <c r="C150" s="100"/>
      <c r="D150" s="119"/>
      <c r="E150" s="81"/>
      <c r="F150" s="81"/>
      <c r="G150" s="81"/>
      <c r="H150" s="120"/>
    </row>
    <row r="151" spans="1:14" ht="12" customHeight="1" x14ac:dyDescent="0.25">
      <c r="A151" s="24" t="s">
        <v>122</v>
      </c>
      <c r="B151" s="98" t="s">
        <v>270</v>
      </c>
      <c r="C151" s="100"/>
      <c r="D151" s="119"/>
      <c r="E151" s="81"/>
      <c r="F151" s="81"/>
      <c r="G151" s="81"/>
      <c r="H151" s="120"/>
    </row>
    <row r="152" spans="1:14" ht="12" customHeight="1" thickBot="1" x14ac:dyDescent="0.3">
      <c r="A152" s="24" t="s">
        <v>271</v>
      </c>
      <c r="B152" s="98" t="s">
        <v>272</v>
      </c>
      <c r="C152" s="122"/>
      <c r="D152" s="123"/>
      <c r="E152" s="97"/>
      <c r="F152" s="97"/>
      <c r="G152" s="97"/>
      <c r="H152" s="120"/>
    </row>
    <row r="153" spans="1:14" ht="12" customHeight="1" thickBot="1" x14ac:dyDescent="0.3">
      <c r="A153" s="18" t="s">
        <v>124</v>
      </c>
      <c r="B153" s="117" t="s">
        <v>273</v>
      </c>
      <c r="C153" s="131"/>
      <c r="D153" s="131"/>
      <c r="E153" s="131"/>
      <c r="F153" s="131"/>
      <c r="G153" s="131"/>
      <c r="H153" s="132"/>
    </row>
    <row r="154" spans="1:14" ht="12" customHeight="1" thickBot="1" x14ac:dyDescent="0.3">
      <c r="A154" s="18" t="s">
        <v>134</v>
      </c>
      <c r="B154" s="117" t="s">
        <v>274</v>
      </c>
      <c r="C154" s="133"/>
      <c r="D154" s="123"/>
      <c r="E154" s="80"/>
      <c r="F154" s="80"/>
      <c r="G154" s="133"/>
      <c r="H154" s="134"/>
    </row>
    <row r="155" spans="1:14" ht="15" customHeight="1" thickBot="1" x14ac:dyDescent="0.3">
      <c r="A155" s="69" t="s">
        <v>275</v>
      </c>
      <c r="B155" s="117" t="s">
        <v>276</v>
      </c>
      <c r="C155" s="118">
        <f>+C131+C135+C142+C147+C153+C154</f>
        <v>3333</v>
      </c>
      <c r="D155" s="118">
        <v>3333</v>
      </c>
      <c r="E155" s="118">
        <f>+E131+E135+E142+E147</f>
        <v>3333</v>
      </c>
      <c r="F155" s="118"/>
      <c r="G155" s="40"/>
      <c r="H155" s="135">
        <f>+H131+H135+H142+H147</f>
        <v>0</v>
      </c>
      <c r="K155" s="136"/>
      <c r="L155" s="137"/>
      <c r="M155" s="137"/>
      <c r="N155" s="137"/>
    </row>
    <row r="156" spans="1:14" s="23" customFormat="1" ht="12.95" customHeight="1" thickBot="1" x14ac:dyDescent="0.25">
      <c r="A156" s="138" t="s">
        <v>277</v>
      </c>
      <c r="B156" s="139" t="s">
        <v>278</v>
      </c>
      <c r="C156" s="140">
        <f>C130+C155</f>
        <v>881751</v>
      </c>
      <c r="D156" s="140">
        <f>D130+D155</f>
        <v>892223</v>
      </c>
      <c r="E156" s="141">
        <f>E130+E155</f>
        <v>776958</v>
      </c>
      <c r="F156" s="140">
        <v>10472</v>
      </c>
      <c r="G156" s="140">
        <f>G130+G155</f>
        <v>94932</v>
      </c>
      <c r="H156" s="142">
        <f>+H130+H155</f>
        <v>20333</v>
      </c>
      <c r="I156" s="22"/>
    </row>
    <row r="157" spans="1:14" ht="7.5" customHeight="1" x14ac:dyDescent="0.25">
      <c r="A157" s="143"/>
      <c r="B157" s="144"/>
      <c r="C157" s="144"/>
      <c r="D157" s="144"/>
      <c r="E157" s="144"/>
      <c r="F157" s="144"/>
      <c r="G157" s="144"/>
      <c r="H157" s="145"/>
    </row>
    <row r="158" spans="1:14" x14ac:dyDescent="0.25">
      <c r="A158" s="146"/>
      <c r="B158" s="146"/>
      <c r="C158" s="146"/>
      <c r="D158" s="146"/>
      <c r="E158" s="146"/>
      <c r="F158" s="146"/>
      <c r="G158" s="146"/>
      <c r="H158" s="146"/>
    </row>
    <row r="159" spans="1:14" ht="15" customHeight="1" x14ac:dyDescent="0.25">
      <c r="A159" s="147"/>
      <c r="B159" s="147"/>
      <c r="C159" s="148"/>
      <c r="D159" s="148"/>
      <c r="E159" s="148"/>
      <c r="F159" s="148"/>
      <c r="G159" s="148"/>
      <c r="H159" s="149"/>
    </row>
    <row r="160" spans="1:14" ht="22.5" customHeight="1" x14ac:dyDescent="0.25">
      <c r="A160" s="150"/>
      <c r="B160" s="151"/>
      <c r="C160" s="152"/>
      <c r="D160" s="152"/>
      <c r="E160" s="152"/>
      <c r="F160" s="152"/>
      <c r="G160" s="152"/>
      <c r="H160" s="152"/>
      <c r="I160" s="153"/>
    </row>
    <row r="161" spans="1:8" ht="33.75" customHeight="1" x14ac:dyDescent="0.25">
      <c r="A161" s="150"/>
      <c r="B161" s="151"/>
      <c r="C161" s="152"/>
      <c r="D161" s="152"/>
      <c r="E161" s="152"/>
      <c r="F161" s="152"/>
      <c r="G161" s="152"/>
      <c r="H161" s="152"/>
    </row>
    <row r="162" spans="1:8" x14ac:dyDescent="0.25">
      <c r="A162" s="144"/>
      <c r="B162" s="144"/>
      <c r="C162" s="144"/>
      <c r="D162" s="144"/>
      <c r="E162" s="144"/>
      <c r="F162" s="144"/>
      <c r="G162" s="144"/>
      <c r="H162" s="145"/>
    </row>
    <row r="163" spans="1:8" x14ac:dyDescent="0.25">
      <c r="A163" s="144"/>
      <c r="B163" s="144"/>
      <c r="C163" s="144"/>
      <c r="D163" s="144"/>
      <c r="E163" s="144"/>
      <c r="F163" s="144"/>
      <c r="G163" s="144"/>
      <c r="H163" s="145"/>
    </row>
  </sheetData>
  <mergeCells count="8">
    <mergeCell ref="A158:H158"/>
    <mergeCell ref="A159:B159"/>
    <mergeCell ref="F1:H1"/>
    <mergeCell ref="F2:H2"/>
    <mergeCell ref="A3:H3"/>
    <mergeCell ref="A4:B4"/>
    <mergeCell ref="A91:H91"/>
    <mergeCell ref="A92:B92"/>
  </mergeCells>
  <printOptions horizontalCentered="1"/>
  <pageMargins left="0.78740157480314965" right="0.78740157480314965" top="1.2598425196850394" bottom="0" header="0.39370078740157483" footer="0.59055118110236227"/>
  <pageSetup paperSize="9" scale="64" fitToHeight="0" orientation="portrait" r:id="rId1"/>
  <headerFooter alignWithMargins="0">
    <oddHeader xml:space="preserve">&amp;C&amp;"Times New Roman CE,Félkövér"&amp;12
Téglás Város Önkormányzata
2015. ÉVI KÖLTSÉGVETÉSÉNEK ÖSSZEVONT MÉRLEGE&amp;10
</oddHeader>
  </headerFooter>
  <rowBreaks count="1" manualBreakCount="1">
    <brk id="8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összev.-4</vt:lpstr>
      <vt:lpstr>'összev.-4'!Nyomtatási_terület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2015-03-27T07:22:19Z</dcterms:created>
  <dcterms:modified xsi:type="dcterms:W3CDTF">2015-03-27T07:23:13Z</dcterms:modified>
</cp:coreProperties>
</file>