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étye 2020\20.06.29\Gétye 2019. évi előirányzat módosítás\"/>
    </mc:Choice>
  </mc:AlternateContent>
  <bookViews>
    <workbookView xWindow="-120" yWindow="-120" windowWidth="29040" windowHeight="15840" activeTab="3"/>
  </bookViews>
  <sheets>
    <sheet name="bevételek" sheetId="3" r:id="rId1"/>
    <sheet name="kiadások működés felhalmozás" sheetId="2" r:id="rId2"/>
    <sheet name="MÉRLEG (2)" sheetId="25" r:id="rId3"/>
    <sheet name="beruházások felújítások" sheetId="11" r:id="rId4"/>
  </sheets>
  <definedNames>
    <definedName name="_pr232" localSheetId="2">'MÉRLEG (2)'!$A$17</definedName>
    <definedName name="_pr233" localSheetId="2">'MÉRLEG (2)'!$A$18</definedName>
    <definedName name="_pr234" localSheetId="2">'MÉRLEG (2)'!$A$19</definedName>
    <definedName name="_pr235" localSheetId="2">'MÉRLEG (2)'!$A$20</definedName>
    <definedName name="_pr236" localSheetId="2">'MÉRLEG (2)'!$A$21</definedName>
    <definedName name="_pr312" localSheetId="2">'MÉRLEG (2)'!$A$8</definedName>
    <definedName name="_pr313" localSheetId="2">'MÉRLEG (2)'!$A$9</definedName>
    <definedName name="_pr314" localSheetId="2">'MÉRLEG (2)'!$A$10</definedName>
    <definedName name="_pr315" localSheetId="2">'MÉRLEG (2)'!$A$11</definedName>
    <definedName name="_xlnm.Print_Area" localSheetId="3">'beruházások felújítások'!$A$1:$H$94</definedName>
    <definedName name="_xlnm.Print_Area" localSheetId="0">bevételek!$A$1:$F$97</definedName>
    <definedName name="_xlnm.Print_Area" localSheetId="1">'kiadások működés felhalmozás'!$A$1:$F$123</definedName>
    <definedName name="_xlnm.Print_Area" localSheetId="2">'MÉRLEG (2)'!$A$1:$E$154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11" l="1"/>
  <c r="C61" i="3" l="1"/>
  <c r="F57" i="3"/>
  <c r="F58" i="3"/>
  <c r="F59" i="3"/>
  <c r="F60" i="3"/>
  <c r="F8" i="3"/>
  <c r="C23" i="2" l="1"/>
  <c r="E6" i="11" l="1"/>
  <c r="D111" i="25" l="1"/>
  <c r="D107" i="25"/>
  <c r="D96" i="25"/>
  <c r="D89" i="25"/>
  <c r="C152" i="25"/>
  <c r="C128" i="25"/>
  <c r="C124" i="25"/>
  <c r="C118" i="25"/>
  <c r="C129" i="25" s="1"/>
  <c r="C111" i="25"/>
  <c r="C107" i="25"/>
  <c r="C96" i="25"/>
  <c r="C89" i="25"/>
  <c r="C112" i="25" s="1"/>
  <c r="C80" i="25"/>
  <c r="C62" i="25"/>
  <c r="C53" i="25"/>
  <c r="C63" i="25" s="1"/>
  <c r="C48" i="25"/>
  <c r="C39" i="25"/>
  <c r="C25" i="25"/>
  <c r="C16" i="25"/>
  <c r="C9" i="25"/>
  <c r="C40" i="25" l="1"/>
  <c r="C64" i="25" s="1"/>
  <c r="C81" i="25" s="1"/>
  <c r="C130" i="25"/>
  <c r="C153" i="25" s="1"/>
  <c r="E58" i="11" l="1"/>
  <c r="E59" i="11"/>
  <c r="E60" i="11"/>
  <c r="E62" i="11"/>
  <c r="E63" i="11"/>
  <c r="E64" i="11"/>
  <c r="E65" i="11"/>
  <c r="E67" i="11"/>
  <c r="E68" i="11"/>
  <c r="E69" i="11"/>
  <c r="E70" i="11"/>
  <c r="E72" i="11"/>
  <c r="E73" i="11"/>
  <c r="E75" i="11"/>
  <c r="E78" i="11"/>
  <c r="E79" i="11"/>
  <c r="E80" i="11"/>
  <c r="E81" i="11"/>
  <c r="E83" i="11"/>
  <c r="E84" i="11"/>
  <c r="E85" i="11"/>
  <c r="E86" i="11"/>
  <c r="E87" i="11"/>
  <c r="E88" i="11"/>
  <c r="E89" i="11"/>
  <c r="E90" i="11"/>
  <c r="E91" i="11"/>
  <c r="E92" i="11"/>
  <c r="E57" i="11"/>
  <c r="C76" i="11"/>
  <c r="F22" i="2" l="1"/>
  <c r="E37" i="11"/>
  <c r="D128" i="25"/>
  <c r="D124" i="25"/>
  <c r="D118" i="25"/>
  <c r="C73" i="2"/>
  <c r="C59" i="2"/>
  <c r="C49" i="2"/>
  <c r="C43" i="2"/>
  <c r="C40" i="2"/>
  <c r="C32" i="2"/>
  <c r="C29" i="2"/>
  <c r="D27" i="3"/>
  <c r="E27" i="3"/>
  <c r="C27" i="3"/>
  <c r="C49" i="3"/>
  <c r="D36" i="3"/>
  <c r="E36" i="3"/>
  <c r="C36" i="3"/>
  <c r="C24" i="3"/>
  <c r="C12" i="3"/>
  <c r="C82" i="3"/>
  <c r="C65" i="3"/>
  <c r="C55" i="3"/>
  <c r="D61" i="11"/>
  <c r="D66" i="11"/>
  <c r="D71" i="11"/>
  <c r="D76" i="11"/>
  <c r="E76" i="11" s="1"/>
  <c r="D82" i="11"/>
  <c r="D93" i="11" s="1"/>
  <c r="C82" i="11"/>
  <c r="C71" i="11"/>
  <c r="C66" i="11"/>
  <c r="E66" i="11" s="1"/>
  <c r="C61" i="11"/>
  <c r="E7" i="11"/>
  <c r="E8" i="11"/>
  <c r="E9" i="11"/>
  <c r="E11" i="11"/>
  <c r="E12" i="11"/>
  <c r="E13" i="11"/>
  <c r="E14" i="11"/>
  <c r="E16" i="11"/>
  <c r="E17" i="11"/>
  <c r="E18" i="11"/>
  <c r="E19" i="11"/>
  <c r="E21" i="11"/>
  <c r="E22" i="11"/>
  <c r="E24" i="11"/>
  <c r="E26" i="11"/>
  <c r="E27" i="11"/>
  <c r="E28" i="11"/>
  <c r="E29" i="11"/>
  <c r="E30" i="11"/>
  <c r="E31" i="11"/>
  <c r="E32" i="11"/>
  <c r="E33" i="11"/>
  <c r="E34" i="11"/>
  <c r="E35" i="11"/>
  <c r="E38" i="11"/>
  <c r="E39" i="11"/>
  <c r="E42" i="11"/>
  <c r="E43" i="11"/>
  <c r="E44" i="11"/>
  <c r="E45" i="11"/>
  <c r="E47" i="11"/>
  <c r="E48" i="11"/>
  <c r="E49" i="11"/>
  <c r="E50" i="11"/>
  <c r="E52" i="11"/>
  <c r="C10" i="11"/>
  <c r="E10" i="11" s="1"/>
  <c r="C15" i="11"/>
  <c r="E15" i="11" s="1"/>
  <c r="C20" i="11"/>
  <c r="E20" i="11" s="1"/>
  <c r="C25" i="11"/>
  <c r="E25" i="11" s="1"/>
  <c r="C41" i="11"/>
  <c r="E41" i="11" s="1"/>
  <c r="C46" i="11"/>
  <c r="E46" i="11"/>
  <c r="C51" i="11"/>
  <c r="E51" i="11" s="1"/>
  <c r="D152" i="25"/>
  <c r="E152" i="25"/>
  <c r="E128" i="25"/>
  <c r="E124" i="25"/>
  <c r="E118" i="25"/>
  <c r="E111" i="25"/>
  <c r="E107" i="25"/>
  <c r="E96" i="25"/>
  <c r="E89" i="25"/>
  <c r="D80" i="25"/>
  <c r="E80" i="25"/>
  <c r="D62" i="25"/>
  <c r="E62" i="25"/>
  <c r="D53" i="25"/>
  <c r="E53" i="25"/>
  <c r="D48" i="25"/>
  <c r="E48" i="25"/>
  <c r="E39" i="25"/>
  <c r="D39" i="25"/>
  <c r="E25" i="25"/>
  <c r="D25" i="25"/>
  <c r="E16" i="25"/>
  <c r="D16" i="25"/>
  <c r="E9" i="25"/>
  <c r="D9" i="25"/>
  <c r="D119" i="2"/>
  <c r="E119" i="2"/>
  <c r="D114" i="2"/>
  <c r="E114" i="2"/>
  <c r="D107" i="2"/>
  <c r="E107" i="2"/>
  <c r="D102" i="2"/>
  <c r="E102" i="2"/>
  <c r="C119" i="2"/>
  <c r="F119" i="2" s="1"/>
  <c r="C114" i="2"/>
  <c r="C107" i="2"/>
  <c r="C102" i="2"/>
  <c r="D96" i="2"/>
  <c r="E96" i="2"/>
  <c r="D87" i="2"/>
  <c r="E87" i="2"/>
  <c r="D82" i="2"/>
  <c r="E82" i="2"/>
  <c r="E97" i="2" s="1"/>
  <c r="D73" i="2"/>
  <c r="E73" i="2"/>
  <c r="D59" i="2"/>
  <c r="E59" i="2"/>
  <c r="D49" i="2"/>
  <c r="E49" i="2"/>
  <c r="D43" i="2"/>
  <c r="E43" i="2"/>
  <c r="D32" i="2"/>
  <c r="E32" i="2"/>
  <c r="D40" i="2"/>
  <c r="E40" i="2"/>
  <c r="D29" i="2"/>
  <c r="E29" i="2"/>
  <c r="D19" i="2"/>
  <c r="D24" i="2" s="1"/>
  <c r="E19" i="2"/>
  <c r="E24" i="2" s="1"/>
  <c r="F7" i="2"/>
  <c r="F8" i="2"/>
  <c r="F9" i="2"/>
  <c r="F10" i="2"/>
  <c r="F11" i="2"/>
  <c r="F12" i="2"/>
  <c r="F13" i="2"/>
  <c r="F14" i="2"/>
  <c r="F15" i="2"/>
  <c r="F16" i="2"/>
  <c r="F17" i="2"/>
  <c r="F18" i="2"/>
  <c r="F20" i="2"/>
  <c r="F21" i="2"/>
  <c r="F25" i="2"/>
  <c r="F26" i="2"/>
  <c r="F27" i="2"/>
  <c r="F28" i="2"/>
  <c r="F30" i="2"/>
  <c r="F31" i="2"/>
  <c r="F33" i="2"/>
  <c r="F34" i="2"/>
  <c r="F35" i="2"/>
  <c r="F36" i="2"/>
  <c r="F37" i="2"/>
  <c r="F38" i="2"/>
  <c r="F39" i="2"/>
  <c r="F41" i="2"/>
  <c r="F42" i="2"/>
  <c r="F44" i="2"/>
  <c r="F45" i="2"/>
  <c r="F46" i="2"/>
  <c r="F47" i="2"/>
  <c r="F48" i="2"/>
  <c r="F51" i="2"/>
  <c r="F52" i="2"/>
  <c r="F53" i="2"/>
  <c r="F54" i="2"/>
  <c r="F55" i="2"/>
  <c r="F56" i="2"/>
  <c r="F57" i="2"/>
  <c r="F58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5" i="2"/>
  <c r="F76" i="2"/>
  <c r="F77" i="2"/>
  <c r="F78" i="2"/>
  <c r="F79" i="2"/>
  <c r="F80" i="2"/>
  <c r="F81" i="2"/>
  <c r="F83" i="2"/>
  <c r="F84" i="2"/>
  <c r="F85" i="2"/>
  <c r="F86" i="2"/>
  <c r="F88" i="2"/>
  <c r="F89" i="2"/>
  <c r="F90" i="2"/>
  <c r="F91" i="2"/>
  <c r="F92" i="2"/>
  <c r="F93" i="2"/>
  <c r="F94" i="2"/>
  <c r="F95" i="2"/>
  <c r="F99" i="2"/>
  <c r="F100" i="2"/>
  <c r="F101" i="2"/>
  <c r="F103" i="2"/>
  <c r="F104" i="2"/>
  <c r="F105" i="2"/>
  <c r="F106" i="2"/>
  <c r="F108" i="2"/>
  <c r="F109" i="2"/>
  <c r="F110" i="2"/>
  <c r="F111" i="2"/>
  <c r="F112" i="2"/>
  <c r="F113" i="2"/>
  <c r="F115" i="2"/>
  <c r="F116" i="2"/>
  <c r="F117" i="2"/>
  <c r="F118" i="2"/>
  <c r="F120" i="2"/>
  <c r="F6" i="2"/>
  <c r="C96" i="2"/>
  <c r="C97" i="2" s="1"/>
  <c r="C87" i="2"/>
  <c r="C82" i="2"/>
  <c r="F23" i="2"/>
  <c r="C19" i="2"/>
  <c r="D93" i="3"/>
  <c r="E93" i="3"/>
  <c r="D88" i="3"/>
  <c r="E88" i="3"/>
  <c r="D77" i="3"/>
  <c r="E77" i="3"/>
  <c r="D72" i="3"/>
  <c r="D95" i="3" s="1"/>
  <c r="E72" i="3"/>
  <c r="C93" i="3"/>
  <c r="C88" i="3"/>
  <c r="C77" i="3"/>
  <c r="C72" i="3"/>
  <c r="D82" i="3"/>
  <c r="E82" i="3"/>
  <c r="D65" i="3"/>
  <c r="E65" i="3"/>
  <c r="D61" i="3"/>
  <c r="E61" i="3"/>
  <c r="F61" i="3" s="1"/>
  <c r="D55" i="3"/>
  <c r="E55" i="3"/>
  <c r="D49" i="3"/>
  <c r="E49" i="3"/>
  <c r="D24" i="3"/>
  <c r="E24" i="3"/>
  <c r="D12" i="3"/>
  <c r="D18" i="3" s="1"/>
  <c r="E12" i="3"/>
  <c r="E18" i="3" s="1"/>
  <c r="F7" i="3"/>
  <c r="F9" i="3"/>
  <c r="F10" i="3"/>
  <c r="F11" i="3"/>
  <c r="F13" i="3"/>
  <c r="F14" i="3"/>
  <c r="F15" i="3"/>
  <c r="F16" i="3"/>
  <c r="F17" i="3"/>
  <c r="F19" i="3"/>
  <c r="F20" i="3"/>
  <c r="F21" i="3"/>
  <c r="F22" i="3"/>
  <c r="F23" i="3"/>
  <c r="F25" i="3"/>
  <c r="F26" i="3"/>
  <c r="F28" i="3"/>
  <c r="F29" i="3"/>
  <c r="F30" i="3"/>
  <c r="F31" i="3"/>
  <c r="F32" i="3"/>
  <c r="F33" i="3"/>
  <c r="F34" i="3"/>
  <c r="F35" i="3"/>
  <c r="F37" i="3"/>
  <c r="F39" i="3"/>
  <c r="F40" i="3"/>
  <c r="F41" i="3"/>
  <c r="F42" i="3"/>
  <c r="F43" i="3"/>
  <c r="F44" i="3"/>
  <c r="F45" i="3"/>
  <c r="F46" i="3"/>
  <c r="F47" i="3"/>
  <c r="F48" i="3"/>
  <c r="F50" i="3"/>
  <c r="F51" i="3"/>
  <c r="F52" i="3"/>
  <c r="F53" i="3"/>
  <c r="F54" i="3"/>
  <c r="F56" i="3"/>
  <c r="F62" i="3"/>
  <c r="F63" i="3"/>
  <c r="F64" i="3"/>
  <c r="F67" i="3"/>
  <c r="F68" i="3"/>
  <c r="F69" i="3"/>
  <c r="F70" i="3"/>
  <c r="F71" i="3"/>
  <c r="F73" i="3"/>
  <c r="F74" i="3"/>
  <c r="F75" i="3"/>
  <c r="F76" i="3"/>
  <c r="F78" i="3"/>
  <c r="F79" i="3"/>
  <c r="F80" i="3"/>
  <c r="F81" i="3"/>
  <c r="F83" i="3"/>
  <c r="F84" i="3"/>
  <c r="F85" i="3"/>
  <c r="F86" i="3"/>
  <c r="F87" i="3"/>
  <c r="F89" i="3"/>
  <c r="F90" i="3"/>
  <c r="F91" i="3"/>
  <c r="F92" i="3"/>
  <c r="F94" i="3"/>
  <c r="F6" i="3"/>
  <c r="F96" i="2" l="1"/>
  <c r="D50" i="2"/>
  <c r="D74" i="2" s="1"/>
  <c r="F107" i="2"/>
  <c r="F88" i="3"/>
  <c r="F114" i="2"/>
  <c r="F59" i="2"/>
  <c r="D97" i="2"/>
  <c r="D98" i="2" s="1"/>
  <c r="E61" i="11"/>
  <c r="F102" i="2"/>
  <c r="D121" i="2"/>
  <c r="C93" i="11"/>
  <c r="E93" i="11" s="1"/>
  <c r="E82" i="11"/>
  <c r="E71" i="11"/>
  <c r="C77" i="11"/>
  <c r="C53" i="11"/>
  <c r="E53" i="11" s="1"/>
  <c r="E129" i="25"/>
  <c r="F55" i="3"/>
  <c r="F49" i="3"/>
  <c r="D77" i="11"/>
  <c r="E63" i="25"/>
  <c r="E95" i="3"/>
  <c r="F77" i="3"/>
  <c r="E121" i="2"/>
  <c r="F32" i="2"/>
  <c r="F93" i="3"/>
  <c r="F65" i="3"/>
  <c r="F12" i="3"/>
  <c r="F18" i="3" s="1"/>
  <c r="F72" i="3"/>
  <c r="F87" i="2"/>
  <c r="E50" i="2"/>
  <c r="F29" i="2"/>
  <c r="F82" i="3"/>
  <c r="C121" i="2"/>
  <c r="E38" i="3"/>
  <c r="F40" i="2"/>
  <c r="F36" i="3"/>
  <c r="D38" i="3"/>
  <c r="F43" i="2"/>
  <c r="D129" i="25"/>
  <c r="F82" i="2"/>
  <c r="E74" i="2"/>
  <c r="E98" i="2" s="1"/>
  <c r="E122" i="2" s="1"/>
  <c r="F24" i="3"/>
  <c r="F49" i="2"/>
  <c r="D112" i="25"/>
  <c r="F73" i="2"/>
  <c r="C50" i="2"/>
  <c r="C24" i="2"/>
  <c r="F24" i="2" s="1"/>
  <c r="C38" i="3"/>
  <c r="C18" i="3"/>
  <c r="C36" i="11"/>
  <c r="E36" i="11" s="1"/>
  <c r="C95" i="3"/>
  <c r="E112" i="25"/>
  <c r="E40" i="25"/>
  <c r="D63" i="25"/>
  <c r="D40" i="25"/>
  <c r="F97" i="2"/>
  <c r="F19" i="2"/>
  <c r="F27" i="3"/>
  <c r="E66" i="3"/>
  <c r="D66" i="3"/>
  <c r="D96" i="3" s="1"/>
  <c r="E130" i="25" l="1"/>
  <c r="E153" i="25" s="1"/>
  <c r="D122" i="2"/>
  <c r="E96" i="3"/>
  <c r="F95" i="3"/>
  <c r="F121" i="2"/>
  <c r="E64" i="25"/>
  <c r="E81" i="25" s="1"/>
  <c r="E77" i="11"/>
  <c r="C66" i="3"/>
  <c r="C96" i="3" s="1"/>
  <c r="D130" i="25"/>
  <c r="D153" i="25" s="1"/>
  <c r="C74" i="2"/>
  <c r="C98" i="2" s="1"/>
  <c r="F98" i="2" s="1"/>
  <c r="F38" i="3"/>
  <c r="F66" i="3" s="1"/>
  <c r="D64" i="25"/>
  <c r="D81" i="25" s="1"/>
  <c r="F50" i="2"/>
  <c r="F96" i="3" l="1"/>
  <c r="F74" i="2"/>
  <c r="C122" i="2"/>
  <c r="F122" i="2" s="1"/>
</calcChain>
</file>

<file path=xl/sharedStrings.xml><?xml version="1.0" encoding="utf-8"?>
<sst xmlns="http://schemas.openxmlformats.org/spreadsheetml/2006/main" count="800" uniqueCount="446">
  <si>
    <t>ÖNKORMÁNYZATI ELŐIRÁNYZATOK</t>
  </si>
  <si>
    <t>MINDÖSSZESEN</t>
  </si>
  <si>
    <t>ÖSSZESEN</t>
  </si>
  <si>
    <t>Rovat-
szám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</si>
  <si>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</si>
  <si>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</si>
  <si>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</si>
  <si>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</si>
  <si>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</si>
  <si>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</si>
  <si>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</si>
  <si>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</si>
  <si>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</si>
  <si>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</si>
  <si>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</si>
  <si>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</si>
  <si>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</si>
  <si>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</si>
  <si>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</si>
  <si>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</si>
  <si>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</si>
  <si>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</si>
  <si>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</si>
  <si>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</si>
  <si>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</si>
  <si>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</si>
  <si>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</si>
  <si>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</si>
  <si>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</si>
  <si>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</si>
  <si>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</si>
  <si>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</si>
  <si>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</si>
  <si>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</si>
  <si>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</si>
  <si>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</si>
  <si>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</si>
  <si>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</si>
  <si>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</si>
  <si>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</si>
  <si>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</si>
  <si>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</si>
  <si>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</si>
  <si>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</si>
  <si>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</si>
  <si>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</si>
  <si>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</si>
  <si>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</si>
  <si>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</si>
  <si>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</si>
  <si>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</si>
  <si>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</si>
  <si>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</si>
  <si>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</si>
  <si>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</si>
  <si>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</si>
  <si>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</si>
  <si>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</si>
  <si>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</si>
  <si>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</si>
  <si>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</si>
  <si>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</si>
  <si>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</si>
  <si>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</si>
  <si>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</si>
  <si>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</si>
  <si>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</si>
  <si>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</si>
  <si>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</si>
  <si>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</si>
  <si>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</si>
  <si>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</si>
  <si>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</si>
  <si>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</si>
  <si>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</si>
  <si>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</si>
  <si>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</si>
  <si>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</si>
  <si>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</si>
  <si>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</si>
  <si>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</si>
  <si>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</si>
  <si>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</si>
  <si>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</si>
  <si>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</si>
  <si>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</si>
  <si>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</si>
  <si>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</si>
  <si>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</si>
  <si>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</si>
  <si>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</si>
  <si>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</si>
  <si>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</si>
  <si>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</si>
  <si>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</si>
  <si>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</si>
  <si>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</si>
  <si>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</si>
  <si>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</si>
  <si>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</si>
  <si>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</si>
  <si>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</si>
  <si>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</si>
  <si>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</si>
  <si>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</si>
  <si>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</si>
  <si>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</si>
  <si>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</si>
  <si>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</si>
  <si>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</si>
  <si>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</si>
  <si>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</si>
  <si>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</si>
  <si>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</si>
  <si>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</si>
  <si>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</si>
  <si>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</si>
  <si>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</si>
  <si>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</si>
  <si>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</si>
  <si>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</si>
  <si>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</si>
  <si>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</si>
  <si>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</si>
  <si>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</si>
  <si>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</si>
  <si>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</si>
  <si>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</si>
  <si>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</si>
  <si>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</si>
  <si>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</si>
  <si>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</si>
  <si>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</si>
  <si>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</si>
  <si>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</si>
  <si>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</si>
  <si>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</si>
  <si>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</si>
  <si>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</si>
  <si>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</si>
  <si>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</si>
  <si>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</si>
  <si>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</si>
  <si>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</si>
  <si>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</si>
  <si>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</si>
  <si>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</si>
  <si>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</si>
  <si>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</si>
  <si>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</si>
  <si>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</si>
  <si>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</si>
  <si>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</si>
  <si>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</si>
  <si>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</si>
  <si>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</si>
  <si>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</si>
  <si>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</si>
  <si>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</si>
  <si>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</si>
  <si>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</si>
  <si>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</si>
  <si>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</si>
  <si>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</si>
  <si>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</si>
  <si>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</si>
  <si>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</si>
  <si>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</si>
  <si>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</si>
  <si>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</si>
  <si>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</si>
  <si>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</si>
  <si>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</si>
  <si>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</si>
  <si>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</si>
  <si>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</si>
  <si>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</si>
  <si>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</si>
  <si>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</si>
  <si>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</si>
  <si>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B113</t>
  </si>
  <si>
    <t>Települési önkormányzatok kulturális feladatainak támogatása</t>
  </si>
  <si>
    <t>B114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</si>
  <si>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</si>
  <si>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</si>
  <si>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</si>
  <si>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</si>
  <si>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</si>
  <si>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</si>
  <si>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</si>
  <si>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</si>
  <si>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</si>
  <si>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</si>
  <si>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</si>
  <si>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</si>
  <si>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</si>
  <si>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</si>
  <si>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</si>
  <si>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</si>
  <si>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</si>
  <si>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</si>
  <si>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</si>
  <si>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</si>
  <si>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</si>
  <si>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</si>
  <si>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</si>
  <si>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</si>
  <si>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</si>
  <si>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</si>
  <si>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</si>
  <si>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</si>
  <si>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</si>
  <si>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</si>
  <si>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</si>
  <si>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</si>
  <si>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</si>
  <si>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</si>
  <si>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</si>
  <si>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</si>
  <si>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</si>
  <si>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</si>
  <si>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</si>
  <si>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</si>
  <si>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</si>
  <si>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</si>
  <si>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</si>
  <si>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</si>
  <si>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</si>
  <si>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</si>
  <si>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</si>
  <si>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</si>
  <si>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</si>
  <si>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</si>
  <si>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</si>
  <si>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</si>
  <si>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</si>
  <si>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</si>
  <si>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</si>
  <si>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</si>
  <si>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</si>
  <si>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</si>
  <si>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</si>
  <si>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</si>
  <si>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</si>
  <si>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</si>
  <si>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</si>
  <si>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</si>
  <si>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</si>
  <si>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</si>
  <si>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</si>
  <si>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</si>
  <si>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</si>
  <si>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</si>
  <si>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</si>
  <si>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</si>
  <si>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</si>
  <si>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</si>
  <si>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</si>
  <si>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</si>
  <si>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</si>
  <si>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</si>
  <si>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</si>
  <si>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</si>
  <si>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</si>
  <si>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</si>
  <si>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</si>
  <si>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</si>
  <si>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</si>
  <si>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</si>
  <si>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</si>
  <si>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</si>
  <si>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</si>
  <si>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</si>
  <si>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</si>
  <si>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</si>
  <si>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</si>
  <si>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</si>
  <si>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</si>
  <si>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</si>
  <si>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</si>
  <si>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</si>
  <si>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</si>
  <si>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</si>
  <si>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</si>
  <si>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</si>
  <si>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</si>
  <si>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</si>
  <si>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</si>
  <si>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</si>
  <si>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</si>
  <si>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</si>
  <si>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</si>
  <si>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</si>
  <si>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</si>
  <si>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</si>
  <si>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</si>
  <si>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</si>
  <si>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</si>
  <si>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</si>
  <si>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</si>
  <si>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</si>
  <si>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</si>
  <si>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</si>
  <si>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</si>
  <si>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</si>
  <si>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</si>
  <si>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</si>
  <si>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</si>
  <si>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</si>
  <si>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</si>
  <si>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</si>
  <si>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</si>
  <si>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</si>
  <si>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</si>
  <si>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</si>
  <si>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</si>
  <si>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</si>
  <si>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</si>
  <si>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</si>
  <si>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</si>
  <si>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</si>
  <si>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</si>
  <si>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</si>
  <si>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</si>
  <si>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</si>
  <si>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</si>
  <si>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</si>
  <si>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</si>
  <si>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</si>
  <si>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</si>
  <si>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</si>
  <si>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</si>
  <si>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</si>
  <si>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</si>
  <si>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</si>
  <si>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</si>
  <si>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</si>
  <si>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</si>
  <si>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</si>
  <si>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</si>
  <si>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</si>
  <si>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</si>
  <si>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</si>
  <si>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</si>
  <si>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</si>
  <si>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</si>
  <si>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</si>
  <si>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</si>
  <si>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</si>
  <si>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</si>
  <si>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</si>
  <si>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</si>
  <si>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</si>
  <si>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</si>
  <si>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</si>
  <si>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</si>
  <si>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</si>
  <si>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</si>
  <si>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</si>
  <si>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</si>
  <si>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</si>
  <si>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</si>
  <si>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</si>
  <si>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</si>
  <si>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</si>
  <si>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</si>
  <si>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</si>
  <si>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</si>
  <si>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</si>
  <si>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</si>
  <si>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</si>
  <si>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</si>
  <si>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</si>
  <si>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</si>
  <si>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</si>
  <si>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</si>
  <si>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</si>
  <si>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</si>
  <si>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</si>
  <si>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</si>
  <si>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</si>
  <si>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</si>
  <si>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</si>
  <si>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</si>
  <si>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</si>
  <si>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</si>
  <si>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</si>
  <si>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</si>
  <si>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</si>
  <si>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</si>
  <si>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</si>
  <si>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</si>
  <si>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</si>
  <si>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</si>
  <si>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</si>
  <si>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</si>
  <si>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</si>
  <si>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</si>
  <si>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</si>
  <si>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</si>
  <si>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</si>
  <si>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</si>
  <si>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</si>
  <si>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</si>
  <si>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</si>
  <si>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</si>
  <si>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</si>
  <si>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Megnevezés</t>
  </si>
  <si>
    <t>nettó</t>
  </si>
  <si>
    <t>áfa</t>
  </si>
  <si>
    <t xml:space="preserve">Bevételek </t>
  </si>
  <si>
    <t>Települési önkormányzatok szociális,gyermekjóléti és gyermekétkeztetési feladatainak tám.</t>
  </si>
  <si>
    <t>Működési célú költségvetési és kiegészítő támogatások</t>
  </si>
  <si>
    <t>Elszámolásból származó bevételek</t>
  </si>
  <si>
    <t>Kiadások</t>
  </si>
  <si>
    <t>Tartalékok</t>
  </si>
  <si>
    <t xml:space="preserve">A helyi önkormányzat költségvetési mérlege közgazdasági tagolásban </t>
  </si>
  <si>
    <t xml:space="preserve">Beruházások és felújítások </t>
  </si>
  <si>
    <t>összesen</t>
  </si>
  <si>
    <t>B411</t>
  </si>
  <si>
    <t>B65</t>
  </si>
  <si>
    <t>falubusz csere</t>
  </si>
  <si>
    <t>K513</t>
  </si>
  <si>
    <t>Működési célú támogatások az Európai Uniónak</t>
  </si>
  <si>
    <t>Önkormányzat 2019. évi költségvetése</t>
  </si>
  <si>
    <t>2018. évi várható (teljesítés)              Ft</t>
  </si>
  <si>
    <t>garázs bejáró</t>
  </si>
  <si>
    <t>garázs építése</t>
  </si>
  <si>
    <t>kiránduló központ pályázati önrész</t>
  </si>
  <si>
    <t>kereszt felújítás, kőkereszt áthelyezés</t>
  </si>
  <si>
    <t>előtető készítése</t>
  </si>
  <si>
    <t>konvektor csere</t>
  </si>
  <si>
    <t>Működési célú visszatérítendő támogatások, kölcsönök visszatérülése az Európai Uniótól</t>
  </si>
  <si>
    <t>B64</t>
  </si>
  <si>
    <t>2017. évi várható (teljesítés)         Ft</t>
  </si>
  <si>
    <t>2017. évi várható (teljesítés)     Ft</t>
  </si>
  <si>
    <t>2018. évi várható (teljesítés)     Ft</t>
  </si>
  <si>
    <t>Működési célú visszatérítendő támogatások, kölcsönök visszatérülése az kormányoktól és más nemzetközi szervezetektől</t>
  </si>
  <si>
    <t>2019. évi módosított ei.                          Forint</t>
  </si>
  <si>
    <t>2019. évi módosított ei.         Forint</t>
  </si>
  <si>
    <t>Magyar Falu program keretében meghirdetett Falu-és tanyagondnoki szolgálat támogatása</t>
  </si>
  <si>
    <t>útfelújítás -Zártkerti fejlesztés Gétye községben</t>
  </si>
  <si>
    <t>1. melléklet a 2/2020. (VII.6.) önkormányzati rendelethez</t>
  </si>
  <si>
    <t>1. melléklet  2/2020. (VII.6.) önkormányzati rendelethez</t>
  </si>
  <si>
    <t>2. melléklet 2/2020. (VII.6.) önkormányzati rendelethez</t>
  </si>
  <si>
    <t>3. melléklet 2/2020. (VII.6.)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</si>
</sst>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1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7" fillId="5" borderId="1" xfId="0" applyFont="1" applyFill="1" applyBorder="1"/>
    <xf numFmtId="0" fontId="18" fillId="5" borderId="1" xfId="0" applyFont="1" applyFill="1" applyBorder="1"/>
    <xf numFmtId="0" fontId="8" fillId="4" borderId="1" xfId="0" applyFont="1" applyFill="1" applyBorder="1" applyAlignment="1">
      <alignment horizontal="left" vertical="center" wrapText="1"/>
    </xf>
    <xf numFmtId="0" fontId="19" fillId="0" borderId="0" xfId="0" applyFont="1"/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vertical="center"/>
    </xf>
    <xf numFmtId="0" fontId="20" fillId="6" borderId="1" xfId="0" applyFont="1" applyFill="1" applyBorder="1"/>
    <xf numFmtId="0" fontId="21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17" fillId="7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3" fontId="7" fillId="0" borderId="1" xfId="0" applyNumberFormat="1" applyFont="1" applyBorder="1"/>
    <xf numFmtId="165" fontId="10" fillId="6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wrapText="1"/>
    </xf>
    <xf numFmtId="0" fontId="23" fillId="0" borderId="0" xfId="0" applyFont="1"/>
    <xf numFmtId="0" fontId="4" fillId="0" borderId="1" xfId="0" applyFont="1" applyBorder="1" applyAlignment="1">
      <alignment wrapText="1"/>
    </xf>
    <xf numFmtId="3" fontId="0" fillId="0" borderId="0" xfId="0" applyNumberFormat="1"/>
    <xf numFmtId="0" fontId="4" fillId="0" borderId="1" xfId="0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 wrapText="1"/>
    </xf>
    <xf numFmtId="3" fontId="24" fillId="0" borderId="1" xfId="0" applyNumberFormat="1" applyFont="1" applyBorder="1"/>
    <xf numFmtId="3" fontId="13" fillId="0" borderId="1" xfId="0" applyNumberFormat="1" applyFont="1" applyBorder="1"/>
    <xf numFmtId="3" fontId="10" fillId="0" borderId="1" xfId="0" applyNumberFormat="1" applyFont="1" applyBorder="1"/>
    <xf numFmtId="3" fontId="9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/>
    </xf>
    <xf numFmtId="3" fontId="26" fillId="0" borderId="1" xfId="0" applyNumberFormat="1" applyFont="1" applyBorder="1" applyAlignment="1">
      <alignment horizontal="right" vertical="center"/>
    </xf>
    <xf numFmtId="3" fontId="26" fillId="0" borderId="1" xfId="0" applyNumberFormat="1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center" wrapText="1"/>
    </xf>
    <xf numFmtId="3" fontId="25" fillId="0" borderId="1" xfId="0" applyNumberFormat="1" applyFont="1" applyBorder="1"/>
    <xf numFmtId="3" fontId="10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3" fontId="7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left" vertical="center" wrapText="1"/>
    </xf>
    <xf numFmtId="0" fontId="27" fillId="0" borderId="0" xfId="0" applyFont="1"/>
    <xf numFmtId="0" fontId="29" fillId="0" borderId="0" xfId="0" applyFont="1"/>
    <xf numFmtId="0" fontId="27" fillId="0" borderId="1" xfId="0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0" fontId="6" fillId="2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4" fillId="0" borderId="0" xfId="0" applyFont="1"/>
    <xf numFmtId="3" fontId="6" fillId="2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Border="1"/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15" fillId="0" borderId="0" xfId="0" applyFont="1" applyFill="1"/>
    <xf numFmtId="0" fontId="0" fillId="0" borderId="0" xfId="0" applyFill="1"/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23" fillId="0" borderId="2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workbookViewId="0">
      <selection activeCell="C4" sqref="C4:F4"/>
    </sheetView>
  </sheetViews>
  <sheetFormatPr defaultRowHeight="14.4" x14ac:dyDescent="0.3"/>
  <cols>
    <col min="1" max="1" width="92.5546875" customWidth="1"/>
    <col min="3" max="3" width="16.44140625" customWidth="1"/>
    <col min="4" max="4" width="16" customWidth="1"/>
    <col min="5" max="5" width="16.6640625" customWidth="1"/>
    <col min="6" max="6" width="14.6640625" customWidth="1"/>
  </cols>
  <sheetData>
    <row r="1" spans="1:6" ht="27" customHeight="1" x14ac:dyDescent="0.35">
      <c r="A1" s="89" t="s">
        <v>424</v>
      </c>
      <c r="B1" s="90"/>
      <c r="C1" s="90"/>
      <c r="D1" s="90"/>
      <c r="E1" s="90"/>
      <c r="F1" s="91"/>
    </row>
    <row r="2" spans="1:6" ht="23.25" customHeight="1" x14ac:dyDescent="0.35">
      <c r="A2" s="92" t="s">
        <v>410</v>
      </c>
      <c r="B2" s="90"/>
      <c r="C2" s="90"/>
      <c r="D2" s="90"/>
      <c r="E2" s="90"/>
      <c r="F2" s="91"/>
    </row>
    <row r="3" spans="1:6" ht="18" x14ac:dyDescent="0.35">
      <c r="A3" s="36"/>
    </row>
    <row r="4" spans="1:6" x14ac:dyDescent="0.3">
      <c r="C4" s="93" t="s">
        <v>442</v>
      </c>
      <c r="D4" s="93"/>
      <c r="E4" s="93"/>
      <c r="F4" s="93"/>
    </row>
    <row r="5" spans="1:6" ht="40.200000000000003" x14ac:dyDescent="0.3">
      <c r="A5" s="1" t="s">
        <v>4</v>
      </c>
      <c r="B5" s="2" t="s">
        <v>3</v>
      </c>
      <c r="C5" s="42" t="s">
        <v>398</v>
      </c>
      <c r="D5" s="42" t="s">
        <v>399</v>
      </c>
      <c r="E5" s="42" t="s">
        <v>400</v>
      </c>
      <c r="F5" s="42" t="s">
        <v>2</v>
      </c>
    </row>
    <row r="6" spans="1:6" ht="15" customHeight="1" x14ac:dyDescent="0.3">
      <c r="A6" s="22" t="s">
        <v>176</v>
      </c>
      <c r="B6" s="5" t="s">
        <v>177</v>
      </c>
      <c r="C6" s="57">
        <v>14359906</v>
      </c>
      <c r="D6" s="57"/>
      <c r="E6" s="57"/>
      <c r="F6" s="57">
        <f>SUM(C6:E6)</f>
        <v>14359906</v>
      </c>
    </row>
    <row r="7" spans="1:6" ht="15" customHeight="1" x14ac:dyDescent="0.3">
      <c r="A7" s="4" t="s">
        <v>178</v>
      </c>
      <c r="B7" s="5" t="s">
        <v>179</v>
      </c>
      <c r="C7" s="57"/>
      <c r="D7" s="57"/>
      <c r="E7" s="57"/>
      <c r="F7" s="57">
        <f t="shared" ref="F7:F72" si="0">SUM(C7:E7)</f>
        <v>0</v>
      </c>
    </row>
    <row r="8" spans="1:6" ht="15" customHeight="1" x14ac:dyDescent="0.3">
      <c r="A8" s="4" t="s">
        <v>411</v>
      </c>
      <c r="B8" s="5" t="s">
        <v>180</v>
      </c>
      <c r="C8" s="57">
        <v>7395602</v>
      </c>
      <c r="D8" s="57"/>
      <c r="E8" s="57"/>
      <c r="F8" s="57">
        <f t="shared" si="0"/>
        <v>7395602</v>
      </c>
    </row>
    <row r="9" spans="1:6" ht="15" customHeight="1" x14ac:dyDescent="0.3">
      <c r="A9" s="4" t="s">
        <v>181</v>
      </c>
      <c r="B9" s="5" t="s">
        <v>182</v>
      </c>
      <c r="C9" s="57">
        <v>1800000</v>
      </c>
      <c r="D9" s="57"/>
      <c r="E9" s="57"/>
      <c r="F9" s="57">
        <f t="shared" si="0"/>
        <v>1800000</v>
      </c>
    </row>
    <row r="10" spans="1:6" ht="15" customHeight="1" x14ac:dyDescent="0.3">
      <c r="A10" s="4" t="s">
        <v>412</v>
      </c>
      <c r="B10" s="5" t="s">
        <v>183</v>
      </c>
      <c r="C10" s="57">
        <v>1499500</v>
      </c>
      <c r="D10" s="57"/>
      <c r="E10" s="57"/>
      <c r="F10" s="57">
        <f t="shared" si="0"/>
        <v>1499500</v>
      </c>
    </row>
    <row r="11" spans="1:6" ht="15" customHeight="1" x14ac:dyDescent="0.3">
      <c r="A11" s="4" t="s">
        <v>413</v>
      </c>
      <c r="B11" s="5" t="s">
        <v>184</v>
      </c>
      <c r="C11" s="57">
        <v>55360</v>
      </c>
      <c r="D11" s="57"/>
      <c r="E11" s="57"/>
      <c r="F11" s="57">
        <f t="shared" si="0"/>
        <v>55360</v>
      </c>
    </row>
    <row r="12" spans="1:6" ht="15" customHeight="1" x14ac:dyDescent="0.3">
      <c r="A12" s="6" t="s">
        <v>379</v>
      </c>
      <c r="B12" s="7" t="s">
        <v>185</v>
      </c>
      <c r="C12" s="57">
        <f>SUM(C6:C11)</f>
        <v>25110368</v>
      </c>
      <c r="D12" s="57">
        <f>SUM(D6:D11)</f>
        <v>0</v>
      </c>
      <c r="E12" s="57">
        <f>SUM(E6:E11)</f>
        <v>0</v>
      </c>
      <c r="F12" s="57">
        <f t="shared" si="0"/>
        <v>25110368</v>
      </c>
    </row>
    <row r="13" spans="1:6" ht="15" customHeight="1" x14ac:dyDescent="0.3">
      <c r="A13" s="4" t="s">
        <v>186</v>
      </c>
      <c r="B13" s="5" t="s">
        <v>187</v>
      </c>
      <c r="C13" s="57"/>
      <c r="D13" s="57"/>
      <c r="E13" s="57"/>
      <c r="F13" s="57">
        <f t="shared" si="0"/>
        <v>0</v>
      </c>
    </row>
    <row r="14" spans="1:6" ht="15" customHeight="1" x14ac:dyDescent="0.3">
      <c r="A14" s="4" t="s">
        <v>188</v>
      </c>
      <c r="B14" s="5" t="s">
        <v>189</v>
      </c>
      <c r="C14" s="57"/>
      <c r="D14" s="57"/>
      <c r="E14" s="57"/>
      <c r="F14" s="57">
        <f t="shared" si="0"/>
        <v>0</v>
      </c>
    </row>
    <row r="15" spans="1:6" ht="15" customHeight="1" x14ac:dyDescent="0.3">
      <c r="A15" s="4" t="s">
        <v>342</v>
      </c>
      <c r="B15" s="5" t="s">
        <v>190</v>
      </c>
      <c r="C15" s="57"/>
      <c r="D15" s="57"/>
      <c r="E15" s="57"/>
      <c r="F15" s="57">
        <f t="shared" si="0"/>
        <v>0</v>
      </c>
    </row>
    <row r="16" spans="1:6" ht="15" customHeight="1" x14ac:dyDescent="0.3">
      <c r="A16" s="4" t="s">
        <v>343</v>
      </c>
      <c r="B16" s="5" t="s">
        <v>191</v>
      </c>
      <c r="C16" s="57"/>
      <c r="D16" s="57"/>
      <c r="E16" s="57"/>
      <c r="F16" s="57">
        <f t="shared" si="0"/>
        <v>0</v>
      </c>
    </row>
    <row r="17" spans="1:6" ht="15" customHeight="1" x14ac:dyDescent="0.3">
      <c r="A17" s="4" t="s">
        <v>344</v>
      </c>
      <c r="B17" s="5" t="s">
        <v>192</v>
      </c>
      <c r="C17" s="57">
        <v>8150607</v>
      </c>
      <c r="D17" s="57"/>
      <c r="E17" s="57"/>
      <c r="F17" s="57">
        <f t="shared" si="0"/>
        <v>8150607</v>
      </c>
    </row>
    <row r="18" spans="1:6" ht="15" customHeight="1" x14ac:dyDescent="0.3">
      <c r="A18" s="30" t="s">
        <v>380</v>
      </c>
      <c r="B18" s="38" t="s">
        <v>193</v>
      </c>
      <c r="C18" s="65">
        <f>SUM(C13:C17)+C12</f>
        <v>33260975</v>
      </c>
      <c r="D18" s="65">
        <f t="shared" ref="D18:F18" si="1">SUM(D13:D17)+D12</f>
        <v>0</v>
      </c>
      <c r="E18" s="65">
        <f t="shared" si="1"/>
        <v>0</v>
      </c>
      <c r="F18" s="65">
        <f t="shared" si="1"/>
        <v>33260975</v>
      </c>
    </row>
    <row r="19" spans="1:6" ht="15" customHeight="1" x14ac:dyDescent="0.3">
      <c r="A19" s="4" t="s">
        <v>194</v>
      </c>
      <c r="B19" s="5" t="s">
        <v>195</v>
      </c>
      <c r="C19" s="57"/>
      <c r="D19" s="57"/>
      <c r="E19" s="57"/>
      <c r="F19" s="57">
        <f t="shared" si="0"/>
        <v>0</v>
      </c>
    </row>
    <row r="20" spans="1:6" ht="15" customHeight="1" x14ac:dyDescent="0.3">
      <c r="A20" s="4" t="s">
        <v>196</v>
      </c>
      <c r="B20" s="5" t="s">
        <v>197</v>
      </c>
      <c r="C20" s="57"/>
      <c r="D20" s="57"/>
      <c r="E20" s="57"/>
      <c r="F20" s="57">
        <f t="shared" si="0"/>
        <v>0</v>
      </c>
    </row>
    <row r="21" spans="1:6" ht="15" customHeight="1" x14ac:dyDescent="0.3">
      <c r="A21" s="4" t="s">
        <v>345</v>
      </c>
      <c r="B21" s="5" t="s">
        <v>198</v>
      </c>
      <c r="C21" s="57"/>
      <c r="D21" s="57"/>
      <c r="E21" s="57"/>
      <c r="F21" s="57">
        <f t="shared" si="0"/>
        <v>0</v>
      </c>
    </row>
    <row r="22" spans="1:6" ht="15" customHeight="1" x14ac:dyDescent="0.3">
      <c r="A22" s="4" t="s">
        <v>346</v>
      </c>
      <c r="B22" s="5" t="s">
        <v>199</v>
      </c>
      <c r="C22" s="57"/>
      <c r="D22" s="57"/>
      <c r="E22" s="57"/>
      <c r="F22" s="57">
        <f t="shared" si="0"/>
        <v>0</v>
      </c>
    </row>
    <row r="23" spans="1:6" ht="15" customHeight="1" x14ac:dyDescent="0.3">
      <c r="A23" s="4" t="s">
        <v>347</v>
      </c>
      <c r="B23" s="5" t="s">
        <v>200</v>
      </c>
      <c r="C23" s="57">
        <v>22149564</v>
      </c>
      <c r="D23" s="57"/>
      <c r="E23" s="57"/>
      <c r="F23" s="57">
        <f t="shared" si="0"/>
        <v>22149564</v>
      </c>
    </row>
    <row r="24" spans="1:6" ht="15" customHeight="1" x14ac:dyDescent="0.3">
      <c r="A24" s="30" t="s">
        <v>381</v>
      </c>
      <c r="B24" s="38" t="s">
        <v>201</v>
      </c>
      <c r="C24" s="65">
        <f>SUM(C19:C23)</f>
        <v>22149564</v>
      </c>
      <c r="D24" s="65">
        <f>SUM(D19:D23)</f>
        <v>0</v>
      </c>
      <c r="E24" s="65">
        <f>SUM(E19:E23)</f>
        <v>0</v>
      </c>
      <c r="F24" s="65">
        <f t="shared" si="0"/>
        <v>22149564</v>
      </c>
    </row>
    <row r="25" spans="1:6" ht="15" customHeight="1" x14ac:dyDescent="0.3">
      <c r="A25" s="4" t="s">
        <v>348</v>
      </c>
      <c r="B25" s="5" t="s">
        <v>202</v>
      </c>
      <c r="C25" s="57"/>
      <c r="D25" s="57"/>
      <c r="E25" s="57"/>
      <c r="F25" s="57">
        <f t="shared" si="0"/>
        <v>0</v>
      </c>
    </row>
    <row r="26" spans="1:6" ht="15" customHeight="1" x14ac:dyDescent="0.3">
      <c r="A26" s="4" t="s">
        <v>349</v>
      </c>
      <c r="B26" s="5" t="s">
        <v>203</v>
      </c>
      <c r="C26" s="57"/>
      <c r="D26" s="57"/>
      <c r="E26" s="57"/>
      <c r="F26" s="57">
        <f t="shared" si="0"/>
        <v>0</v>
      </c>
    </row>
    <row r="27" spans="1:6" ht="15" customHeight="1" x14ac:dyDescent="0.3">
      <c r="A27" s="6" t="s">
        <v>382</v>
      </c>
      <c r="B27" s="7" t="s">
        <v>204</v>
      </c>
      <c r="C27" s="65">
        <f>SUM(C25:C26)</f>
        <v>0</v>
      </c>
      <c r="D27" s="65">
        <f t="shared" ref="D27:E27" si="2">SUM(D25:D26)</f>
        <v>0</v>
      </c>
      <c r="E27" s="65">
        <f t="shared" si="2"/>
        <v>0</v>
      </c>
      <c r="F27" s="65">
        <f t="shared" si="0"/>
        <v>0</v>
      </c>
    </row>
    <row r="28" spans="1:6" ht="15" customHeight="1" x14ac:dyDescent="0.3">
      <c r="A28" s="4" t="s">
        <v>350</v>
      </c>
      <c r="B28" s="5" t="s">
        <v>205</v>
      </c>
      <c r="C28" s="57"/>
      <c r="D28" s="57"/>
      <c r="E28" s="57"/>
      <c r="F28" s="57">
        <f t="shared" si="0"/>
        <v>0</v>
      </c>
    </row>
    <row r="29" spans="1:6" ht="15" customHeight="1" x14ac:dyDescent="0.3">
      <c r="A29" s="4" t="s">
        <v>351</v>
      </c>
      <c r="B29" s="5" t="s">
        <v>206</v>
      </c>
      <c r="C29" s="57"/>
      <c r="D29" s="57"/>
      <c r="E29" s="57"/>
      <c r="F29" s="57">
        <f t="shared" si="0"/>
        <v>0</v>
      </c>
    </row>
    <row r="30" spans="1:6" ht="15" customHeight="1" x14ac:dyDescent="0.3">
      <c r="A30" s="4" t="s">
        <v>352</v>
      </c>
      <c r="B30" s="5" t="s">
        <v>207</v>
      </c>
      <c r="C30" s="57">
        <v>1400000</v>
      </c>
      <c r="D30" s="57"/>
      <c r="E30" s="57"/>
      <c r="F30" s="57">
        <f t="shared" si="0"/>
        <v>1400000</v>
      </c>
    </row>
    <row r="31" spans="1:6" ht="15" customHeight="1" x14ac:dyDescent="0.3">
      <c r="A31" s="4" t="s">
        <v>353</v>
      </c>
      <c r="B31" s="5" t="s">
        <v>208</v>
      </c>
      <c r="C31" s="57">
        <v>390000</v>
      </c>
      <c r="D31" s="57"/>
      <c r="E31" s="57"/>
      <c r="F31" s="57">
        <f t="shared" si="0"/>
        <v>390000</v>
      </c>
    </row>
    <row r="32" spans="1:6" ht="15" customHeight="1" x14ac:dyDescent="0.3">
      <c r="A32" s="4" t="s">
        <v>354</v>
      </c>
      <c r="B32" s="5" t="s">
        <v>209</v>
      </c>
      <c r="C32" s="57"/>
      <c r="D32" s="57"/>
      <c r="E32" s="57"/>
      <c r="F32" s="57">
        <f t="shared" si="0"/>
        <v>0</v>
      </c>
    </row>
    <row r="33" spans="1:6" ht="15" customHeight="1" x14ac:dyDescent="0.3">
      <c r="A33" s="4" t="s">
        <v>210</v>
      </c>
      <c r="B33" s="5" t="s">
        <v>211</v>
      </c>
      <c r="C33" s="57"/>
      <c r="D33" s="57"/>
      <c r="E33" s="57"/>
      <c r="F33" s="57">
        <f t="shared" si="0"/>
        <v>0</v>
      </c>
    </row>
    <row r="34" spans="1:6" ht="15" customHeight="1" x14ac:dyDescent="0.3">
      <c r="A34" s="4" t="s">
        <v>355</v>
      </c>
      <c r="B34" s="5" t="s">
        <v>212</v>
      </c>
      <c r="C34" s="57">
        <v>300000</v>
      </c>
      <c r="D34" s="57"/>
      <c r="E34" s="57"/>
      <c r="F34" s="57">
        <f t="shared" si="0"/>
        <v>300000</v>
      </c>
    </row>
    <row r="35" spans="1:6" ht="15" customHeight="1" x14ac:dyDescent="0.3">
      <c r="A35" s="4" t="s">
        <v>356</v>
      </c>
      <c r="B35" s="5" t="s">
        <v>213</v>
      </c>
      <c r="C35" s="57"/>
      <c r="D35" s="57"/>
      <c r="E35" s="57"/>
      <c r="F35" s="57">
        <f t="shared" si="0"/>
        <v>0</v>
      </c>
    </row>
    <row r="36" spans="1:6" ht="15" customHeight="1" x14ac:dyDescent="0.3">
      <c r="A36" s="6" t="s">
        <v>383</v>
      </c>
      <c r="B36" s="7" t="s">
        <v>214</v>
      </c>
      <c r="C36" s="65">
        <f>SUM(C31:C35)</f>
        <v>690000</v>
      </c>
      <c r="D36" s="65">
        <f t="shared" ref="D36:F36" si="3">SUM(D31:D35)</f>
        <v>0</v>
      </c>
      <c r="E36" s="65">
        <f t="shared" si="3"/>
        <v>0</v>
      </c>
      <c r="F36" s="65">
        <f t="shared" si="3"/>
        <v>690000</v>
      </c>
    </row>
    <row r="37" spans="1:6" ht="15" customHeight="1" x14ac:dyDescent="0.3">
      <c r="A37" s="4" t="s">
        <v>357</v>
      </c>
      <c r="B37" s="5" t="s">
        <v>215</v>
      </c>
      <c r="C37" s="57">
        <v>1000</v>
      </c>
      <c r="D37" s="57"/>
      <c r="E37" s="57"/>
      <c r="F37" s="57">
        <f t="shared" si="0"/>
        <v>1000</v>
      </c>
    </row>
    <row r="38" spans="1:6" ht="15" customHeight="1" x14ac:dyDescent="0.3">
      <c r="A38" s="30" t="s">
        <v>384</v>
      </c>
      <c r="B38" s="38" t="s">
        <v>216</v>
      </c>
      <c r="C38" s="65">
        <f>SUM(C27+C30+C36+C37)</f>
        <v>2091000</v>
      </c>
      <c r="D38" s="65">
        <f>SUM(D27+D30+D36+D37)</f>
        <v>0</v>
      </c>
      <c r="E38" s="65">
        <f>SUM(E27+E30+E36+E37)</f>
        <v>0</v>
      </c>
      <c r="F38" s="65">
        <f t="shared" si="0"/>
        <v>2091000</v>
      </c>
    </row>
    <row r="39" spans="1:6" ht="15" customHeight="1" x14ac:dyDescent="0.3">
      <c r="A39" s="11" t="s">
        <v>217</v>
      </c>
      <c r="B39" s="5" t="s">
        <v>218</v>
      </c>
      <c r="C39" s="57"/>
      <c r="D39" s="57"/>
      <c r="E39" s="57"/>
      <c r="F39" s="57">
        <f t="shared" si="0"/>
        <v>0</v>
      </c>
    </row>
    <row r="40" spans="1:6" ht="15" customHeight="1" x14ac:dyDescent="0.3">
      <c r="A40" s="11" t="s">
        <v>358</v>
      </c>
      <c r="B40" s="5" t="s">
        <v>219</v>
      </c>
      <c r="C40" s="57">
        <v>6200</v>
      </c>
      <c r="D40" s="57"/>
      <c r="E40" s="57"/>
      <c r="F40" s="57">
        <f t="shared" si="0"/>
        <v>6200</v>
      </c>
    </row>
    <row r="41" spans="1:6" ht="15" customHeight="1" x14ac:dyDescent="0.3">
      <c r="A41" s="11" t="s">
        <v>359</v>
      </c>
      <c r="B41" s="5" t="s">
        <v>220</v>
      </c>
      <c r="C41" s="57"/>
      <c r="D41" s="57"/>
      <c r="E41" s="57"/>
      <c r="F41" s="57">
        <f t="shared" si="0"/>
        <v>0</v>
      </c>
    </row>
    <row r="42" spans="1:6" ht="15" customHeight="1" x14ac:dyDescent="0.3">
      <c r="A42" s="11" t="s">
        <v>360</v>
      </c>
      <c r="B42" s="5" t="s">
        <v>221</v>
      </c>
      <c r="C42" s="57">
        <v>381894</v>
      </c>
      <c r="D42" s="57"/>
      <c r="E42" s="57"/>
      <c r="F42" s="57">
        <f t="shared" si="0"/>
        <v>381894</v>
      </c>
    </row>
    <row r="43" spans="1:6" ht="15" customHeight="1" x14ac:dyDescent="0.3">
      <c r="A43" s="11" t="s">
        <v>222</v>
      </c>
      <c r="B43" s="5" t="s">
        <v>223</v>
      </c>
      <c r="C43" s="57"/>
      <c r="D43" s="57"/>
      <c r="E43" s="57"/>
      <c r="F43" s="57">
        <f t="shared" si="0"/>
        <v>0</v>
      </c>
    </row>
    <row r="44" spans="1:6" ht="15" customHeight="1" x14ac:dyDescent="0.3">
      <c r="A44" s="11" t="s">
        <v>224</v>
      </c>
      <c r="B44" s="5" t="s">
        <v>225</v>
      </c>
      <c r="C44" s="57"/>
      <c r="D44" s="57"/>
      <c r="E44" s="57"/>
      <c r="F44" s="57">
        <f t="shared" si="0"/>
        <v>0</v>
      </c>
    </row>
    <row r="45" spans="1:6" ht="15" customHeight="1" x14ac:dyDescent="0.3">
      <c r="A45" s="11" t="s">
        <v>226</v>
      </c>
      <c r="B45" s="5" t="s">
        <v>227</v>
      </c>
      <c r="C45" s="57"/>
      <c r="D45" s="57"/>
      <c r="E45" s="57"/>
      <c r="F45" s="57">
        <f t="shared" si="0"/>
        <v>0</v>
      </c>
    </row>
    <row r="46" spans="1:6" ht="15" customHeight="1" x14ac:dyDescent="0.3">
      <c r="A46" s="11" t="s">
        <v>361</v>
      </c>
      <c r="B46" s="5" t="s">
        <v>228</v>
      </c>
      <c r="C46" s="57">
        <v>20</v>
      </c>
      <c r="D46" s="57"/>
      <c r="E46" s="57"/>
      <c r="F46" s="57">
        <f t="shared" si="0"/>
        <v>20</v>
      </c>
    </row>
    <row r="47" spans="1:6" ht="15" customHeight="1" x14ac:dyDescent="0.3">
      <c r="A47" s="11" t="s">
        <v>362</v>
      </c>
      <c r="B47" s="5" t="s">
        <v>229</v>
      </c>
      <c r="C47" s="57"/>
      <c r="D47" s="57"/>
      <c r="E47" s="57"/>
      <c r="F47" s="57">
        <f t="shared" si="0"/>
        <v>0</v>
      </c>
    </row>
    <row r="48" spans="1:6" ht="15" customHeight="1" x14ac:dyDescent="0.3">
      <c r="A48" s="11" t="s">
        <v>363</v>
      </c>
      <c r="B48" s="5" t="s">
        <v>419</v>
      </c>
      <c r="C48" s="57">
        <v>2192</v>
      </c>
      <c r="D48" s="57"/>
      <c r="E48" s="57"/>
      <c r="F48" s="57">
        <f t="shared" si="0"/>
        <v>2192</v>
      </c>
    </row>
    <row r="49" spans="1:6" ht="15" customHeight="1" x14ac:dyDescent="0.3">
      <c r="A49" s="37" t="s">
        <v>385</v>
      </c>
      <c r="B49" s="38" t="s">
        <v>230</v>
      </c>
      <c r="C49" s="65">
        <f>SUM(C39:C48)</f>
        <v>390306</v>
      </c>
      <c r="D49" s="65">
        <f>SUM(D39:D48)</f>
        <v>0</v>
      </c>
      <c r="E49" s="65">
        <f>SUM(E39:E48)</f>
        <v>0</v>
      </c>
      <c r="F49" s="65">
        <f t="shared" si="0"/>
        <v>390306</v>
      </c>
    </row>
    <row r="50" spans="1:6" ht="15" customHeight="1" x14ac:dyDescent="0.3">
      <c r="A50" s="11" t="s">
        <v>364</v>
      </c>
      <c r="B50" s="5" t="s">
        <v>231</v>
      </c>
      <c r="C50" s="57"/>
      <c r="D50" s="57"/>
      <c r="E50" s="57"/>
      <c r="F50" s="57">
        <f t="shared" si="0"/>
        <v>0</v>
      </c>
    </row>
    <row r="51" spans="1:6" ht="15" customHeight="1" x14ac:dyDescent="0.3">
      <c r="A51" s="11" t="s">
        <v>365</v>
      </c>
      <c r="B51" s="5" t="s">
        <v>232</v>
      </c>
      <c r="C51" s="57">
        <v>100000</v>
      </c>
      <c r="D51" s="57"/>
      <c r="E51" s="57"/>
      <c r="F51" s="57">
        <f t="shared" si="0"/>
        <v>100000</v>
      </c>
    </row>
    <row r="52" spans="1:6" ht="15" customHeight="1" x14ac:dyDescent="0.3">
      <c r="A52" s="11" t="s">
        <v>233</v>
      </c>
      <c r="B52" s="5" t="s">
        <v>234</v>
      </c>
      <c r="C52" s="57">
        <v>2000000</v>
      </c>
      <c r="D52" s="57"/>
      <c r="E52" s="57"/>
      <c r="F52" s="57">
        <f t="shared" si="0"/>
        <v>2000000</v>
      </c>
    </row>
    <row r="53" spans="1:6" ht="15" customHeight="1" x14ac:dyDescent="0.3">
      <c r="A53" s="11" t="s">
        <v>366</v>
      </c>
      <c r="B53" s="5" t="s">
        <v>235</v>
      </c>
      <c r="C53" s="57"/>
      <c r="D53" s="57"/>
      <c r="E53" s="57"/>
      <c r="F53" s="57">
        <f t="shared" si="0"/>
        <v>0</v>
      </c>
    </row>
    <row r="54" spans="1:6" ht="15" customHeight="1" x14ac:dyDescent="0.3">
      <c r="A54" s="11" t="s">
        <v>236</v>
      </c>
      <c r="B54" s="5" t="s">
        <v>237</v>
      </c>
      <c r="C54" s="57"/>
      <c r="D54" s="57"/>
      <c r="E54" s="57"/>
      <c r="F54" s="57">
        <f t="shared" si="0"/>
        <v>0</v>
      </c>
    </row>
    <row r="55" spans="1:6" ht="15" customHeight="1" x14ac:dyDescent="0.3">
      <c r="A55" s="30" t="s">
        <v>386</v>
      </c>
      <c r="B55" s="38" t="s">
        <v>238</v>
      </c>
      <c r="C55" s="65">
        <f>SUM(C50:C54)</f>
        <v>2100000</v>
      </c>
      <c r="D55" s="65">
        <f>SUM(D50:D54)</f>
        <v>0</v>
      </c>
      <c r="E55" s="65">
        <f>SUM(E50:E54)</f>
        <v>0</v>
      </c>
      <c r="F55" s="65">
        <f t="shared" si="0"/>
        <v>2100000</v>
      </c>
    </row>
    <row r="56" spans="1:6" ht="15" customHeight="1" x14ac:dyDescent="0.3">
      <c r="A56" s="11" t="s">
        <v>239</v>
      </c>
      <c r="B56" s="5" t="s">
        <v>240</v>
      </c>
      <c r="C56" s="57"/>
      <c r="D56" s="57"/>
      <c r="E56" s="57"/>
      <c r="F56" s="57">
        <f t="shared" si="0"/>
        <v>0</v>
      </c>
    </row>
    <row r="57" spans="1:6" ht="15" customHeight="1" x14ac:dyDescent="0.3">
      <c r="A57" s="4" t="s">
        <v>432</v>
      </c>
      <c r="B57" s="5" t="s">
        <v>241</v>
      </c>
      <c r="C57" s="57"/>
      <c r="D57" s="57"/>
      <c r="E57" s="57"/>
      <c r="F57" s="57">
        <f t="shared" si="0"/>
        <v>0</v>
      </c>
    </row>
    <row r="58" spans="1:6" ht="26.4" x14ac:dyDescent="0.3">
      <c r="A58" s="4" t="s">
        <v>437</v>
      </c>
      <c r="B58" s="5" t="s">
        <v>242</v>
      </c>
      <c r="C58" s="57"/>
      <c r="D58" s="57"/>
      <c r="E58" s="57"/>
      <c r="F58" s="57">
        <f t="shared" si="0"/>
        <v>0</v>
      </c>
    </row>
    <row r="59" spans="1:6" ht="14.25" customHeight="1" x14ac:dyDescent="0.3">
      <c r="A59" s="11" t="s">
        <v>367</v>
      </c>
      <c r="B59" s="5" t="s">
        <v>433</v>
      </c>
      <c r="C59" s="57"/>
      <c r="D59" s="57"/>
      <c r="E59" s="57"/>
      <c r="F59" s="57">
        <f t="shared" si="0"/>
        <v>0</v>
      </c>
    </row>
    <row r="60" spans="1:6" ht="14.25" customHeight="1" x14ac:dyDescent="0.3">
      <c r="A60" s="11" t="s">
        <v>368</v>
      </c>
      <c r="B60" s="5" t="s">
        <v>420</v>
      </c>
      <c r="C60" s="57">
        <v>900500</v>
      </c>
      <c r="D60" s="57"/>
      <c r="E60" s="57"/>
      <c r="F60" s="57">
        <f t="shared" si="0"/>
        <v>900500</v>
      </c>
    </row>
    <row r="61" spans="1:6" ht="15" customHeight="1" x14ac:dyDescent="0.3">
      <c r="A61" s="30" t="s">
        <v>387</v>
      </c>
      <c r="B61" s="38" t="s">
        <v>243</v>
      </c>
      <c r="C61" s="65">
        <f>SUM(C56:C60)</f>
        <v>900500</v>
      </c>
      <c r="D61" s="65">
        <f>SUM(D56:D59)</f>
        <v>0</v>
      </c>
      <c r="E61" s="65">
        <f>SUM(E56:E59)</f>
        <v>0</v>
      </c>
      <c r="F61" s="65">
        <f t="shared" si="0"/>
        <v>900500</v>
      </c>
    </row>
    <row r="62" spans="1:6" ht="15" customHeight="1" x14ac:dyDescent="0.3">
      <c r="A62" s="11" t="s">
        <v>244</v>
      </c>
      <c r="B62" s="5" t="s">
        <v>245</v>
      </c>
      <c r="C62" s="57"/>
      <c r="D62" s="57"/>
      <c r="E62" s="57"/>
      <c r="F62" s="57">
        <f t="shared" si="0"/>
        <v>0</v>
      </c>
    </row>
    <row r="63" spans="1:6" ht="15" customHeight="1" x14ac:dyDescent="0.3">
      <c r="A63" s="4" t="s">
        <v>369</v>
      </c>
      <c r="B63" s="5" t="s">
        <v>246</v>
      </c>
      <c r="C63" s="57"/>
      <c r="D63" s="57"/>
      <c r="E63" s="57"/>
      <c r="F63" s="57">
        <f t="shared" si="0"/>
        <v>0</v>
      </c>
    </row>
    <row r="64" spans="1:6" ht="15" customHeight="1" x14ac:dyDescent="0.3">
      <c r="A64" s="11" t="s">
        <v>370</v>
      </c>
      <c r="B64" s="5" t="s">
        <v>247</v>
      </c>
      <c r="C64" s="57"/>
      <c r="D64" s="57"/>
      <c r="E64" s="57"/>
      <c r="F64" s="57">
        <f t="shared" si="0"/>
        <v>0</v>
      </c>
    </row>
    <row r="65" spans="1:6" ht="15" customHeight="1" x14ac:dyDescent="0.3">
      <c r="A65" s="30" t="s">
        <v>389</v>
      </c>
      <c r="B65" s="38" t="s">
        <v>248</v>
      </c>
      <c r="C65" s="65">
        <f>SUM(C62:C64)</f>
        <v>0</v>
      </c>
      <c r="D65" s="65">
        <f>SUM(D62:D64)</f>
        <v>0</v>
      </c>
      <c r="E65" s="65">
        <f>SUM(E62:E64)</f>
        <v>0</v>
      </c>
      <c r="F65" s="65">
        <f t="shared" si="0"/>
        <v>0</v>
      </c>
    </row>
    <row r="66" spans="1:6" ht="15.6" x14ac:dyDescent="0.3">
      <c r="A66" s="35" t="s">
        <v>388</v>
      </c>
      <c r="B66" s="26" t="s">
        <v>249</v>
      </c>
      <c r="C66" s="65">
        <f>SUM(C18+C24+C38+C49+C55+C61+C65)</f>
        <v>60892345</v>
      </c>
      <c r="D66" s="65">
        <f t="shared" ref="D66:F66" si="4">SUM(D18+D24+D38+D49+D55+D61+D65)</f>
        <v>0</v>
      </c>
      <c r="E66" s="65">
        <f t="shared" si="4"/>
        <v>0</v>
      </c>
      <c r="F66" s="65">
        <f t="shared" si="4"/>
        <v>60892345</v>
      </c>
    </row>
    <row r="67" spans="1:6" ht="15.6" x14ac:dyDescent="0.3">
      <c r="A67" s="44" t="s">
        <v>405</v>
      </c>
      <c r="B67" s="43"/>
      <c r="C67" s="57"/>
      <c r="D67" s="57"/>
      <c r="E67" s="57"/>
      <c r="F67" s="57">
        <f t="shared" si="0"/>
        <v>0</v>
      </c>
    </row>
    <row r="68" spans="1:6" ht="15.6" x14ac:dyDescent="0.3">
      <c r="A68" s="44" t="s">
        <v>406</v>
      </c>
      <c r="B68" s="43"/>
      <c r="C68" s="57"/>
      <c r="D68" s="57"/>
      <c r="E68" s="57"/>
      <c r="F68" s="57">
        <f t="shared" si="0"/>
        <v>0</v>
      </c>
    </row>
    <row r="69" spans="1:6" x14ac:dyDescent="0.3">
      <c r="A69" s="28" t="s">
        <v>371</v>
      </c>
      <c r="B69" s="4" t="s">
        <v>250</v>
      </c>
      <c r="C69" s="57"/>
      <c r="D69" s="57"/>
      <c r="E69" s="57"/>
      <c r="F69" s="57">
        <f t="shared" si="0"/>
        <v>0</v>
      </c>
    </row>
    <row r="70" spans="1:6" x14ac:dyDescent="0.3">
      <c r="A70" s="11" t="s">
        <v>251</v>
      </c>
      <c r="B70" s="4" t="s">
        <v>252</v>
      </c>
      <c r="C70" s="57"/>
      <c r="D70" s="57"/>
      <c r="E70" s="57"/>
      <c r="F70" s="57">
        <f t="shared" si="0"/>
        <v>0</v>
      </c>
    </row>
    <row r="71" spans="1:6" x14ac:dyDescent="0.3">
      <c r="A71" s="28" t="s">
        <v>372</v>
      </c>
      <c r="B71" s="4" t="s">
        <v>253</v>
      </c>
      <c r="C71" s="57"/>
      <c r="D71" s="57"/>
      <c r="E71" s="57"/>
      <c r="F71" s="57">
        <f t="shared" si="0"/>
        <v>0</v>
      </c>
    </row>
    <row r="72" spans="1:6" x14ac:dyDescent="0.3">
      <c r="A72" s="13" t="s">
        <v>390</v>
      </c>
      <c r="B72" s="6" t="s">
        <v>254</v>
      </c>
      <c r="C72" s="65">
        <f>SUM(C69:C71)</f>
        <v>0</v>
      </c>
      <c r="D72" s="65">
        <f>SUM(D69:D71)</f>
        <v>0</v>
      </c>
      <c r="E72" s="65">
        <f>SUM(E69:E71)</f>
        <v>0</v>
      </c>
      <c r="F72" s="65">
        <f t="shared" si="0"/>
        <v>0</v>
      </c>
    </row>
    <row r="73" spans="1:6" x14ac:dyDescent="0.3">
      <c r="A73" s="11" t="s">
        <v>373</v>
      </c>
      <c r="B73" s="4" t="s">
        <v>255</v>
      </c>
      <c r="C73" s="57"/>
      <c r="D73" s="57"/>
      <c r="E73" s="57"/>
      <c r="F73" s="57">
        <f t="shared" ref="F73:F96" si="5">SUM(C73:E73)</f>
        <v>0</v>
      </c>
    </row>
    <row r="74" spans="1:6" x14ac:dyDescent="0.3">
      <c r="A74" s="28" t="s">
        <v>256</v>
      </c>
      <c r="B74" s="4" t="s">
        <v>257</v>
      </c>
      <c r="C74" s="57"/>
      <c r="D74" s="57"/>
      <c r="E74" s="57"/>
      <c r="F74" s="57">
        <f t="shared" si="5"/>
        <v>0</v>
      </c>
    </row>
    <row r="75" spans="1:6" x14ac:dyDescent="0.3">
      <c r="A75" s="11" t="s">
        <v>374</v>
      </c>
      <c r="B75" s="4" t="s">
        <v>258</v>
      </c>
      <c r="C75" s="57"/>
      <c r="D75" s="57"/>
      <c r="E75" s="57"/>
      <c r="F75" s="57">
        <f t="shared" si="5"/>
        <v>0</v>
      </c>
    </row>
    <row r="76" spans="1:6" x14ac:dyDescent="0.3">
      <c r="A76" s="28" t="s">
        <v>259</v>
      </c>
      <c r="B76" s="4" t="s">
        <v>260</v>
      </c>
      <c r="C76" s="57"/>
      <c r="D76" s="57"/>
      <c r="E76" s="57"/>
      <c r="F76" s="57">
        <f t="shared" si="5"/>
        <v>0</v>
      </c>
    </row>
    <row r="77" spans="1:6" x14ac:dyDescent="0.3">
      <c r="A77" s="12" t="s">
        <v>391</v>
      </c>
      <c r="B77" s="6" t="s">
        <v>261</v>
      </c>
      <c r="C77" s="65">
        <f>SUM(C73:C76)</f>
        <v>0</v>
      </c>
      <c r="D77" s="65">
        <f>SUM(D73:D76)</f>
        <v>0</v>
      </c>
      <c r="E77" s="65">
        <f>SUM(E73:E76)</f>
        <v>0</v>
      </c>
      <c r="F77" s="65">
        <f t="shared" si="5"/>
        <v>0</v>
      </c>
    </row>
    <row r="78" spans="1:6" x14ac:dyDescent="0.3">
      <c r="A78" s="4" t="s">
        <v>403</v>
      </c>
      <c r="B78" s="4" t="s">
        <v>262</v>
      </c>
      <c r="C78" s="57">
        <v>29711787</v>
      </c>
      <c r="D78" s="57"/>
      <c r="E78" s="57"/>
      <c r="F78" s="57">
        <f t="shared" si="5"/>
        <v>29711787</v>
      </c>
    </row>
    <row r="79" spans="1:6" x14ac:dyDescent="0.3">
      <c r="A79" s="4" t="s">
        <v>404</v>
      </c>
      <c r="B79" s="4" t="s">
        <v>262</v>
      </c>
      <c r="C79" s="57"/>
      <c r="D79" s="57"/>
      <c r="E79" s="57"/>
      <c r="F79" s="57">
        <f t="shared" si="5"/>
        <v>0</v>
      </c>
    </row>
    <row r="80" spans="1:6" x14ac:dyDescent="0.3">
      <c r="A80" s="4" t="s">
        <v>401</v>
      </c>
      <c r="B80" s="4" t="s">
        <v>263</v>
      </c>
      <c r="C80" s="57"/>
      <c r="D80" s="57"/>
      <c r="E80" s="57"/>
      <c r="F80" s="57">
        <f t="shared" si="5"/>
        <v>0</v>
      </c>
    </row>
    <row r="81" spans="1:6" x14ac:dyDescent="0.3">
      <c r="A81" s="4" t="s">
        <v>402</v>
      </c>
      <c r="B81" s="4" t="s">
        <v>263</v>
      </c>
      <c r="C81" s="57"/>
      <c r="D81" s="57"/>
      <c r="E81" s="57"/>
      <c r="F81" s="57">
        <f t="shared" si="5"/>
        <v>0</v>
      </c>
    </row>
    <row r="82" spans="1:6" x14ac:dyDescent="0.3">
      <c r="A82" s="6" t="s">
        <v>392</v>
      </c>
      <c r="B82" s="6" t="s">
        <v>264</v>
      </c>
      <c r="C82" s="65">
        <f>SUM(C78:C81)</f>
        <v>29711787</v>
      </c>
      <c r="D82" s="65">
        <f>SUM(D78:D81)</f>
        <v>0</v>
      </c>
      <c r="E82" s="65">
        <f>SUM(E78:E81)</f>
        <v>0</v>
      </c>
      <c r="F82" s="65">
        <f t="shared" si="5"/>
        <v>29711787</v>
      </c>
    </row>
    <row r="83" spans="1:6" x14ac:dyDescent="0.3">
      <c r="A83" s="28" t="s">
        <v>265</v>
      </c>
      <c r="B83" s="4" t="s">
        <v>266</v>
      </c>
      <c r="C83" s="57"/>
      <c r="D83" s="57"/>
      <c r="E83" s="57"/>
      <c r="F83" s="57">
        <f t="shared" si="5"/>
        <v>0</v>
      </c>
    </row>
    <row r="84" spans="1:6" x14ac:dyDescent="0.3">
      <c r="A84" s="28" t="s">
        <v>267</v>
      </c>
      <c r="B84" s="4" t="s">
        <v>268</v>
      </c>
      <c r="C84" s="57"/>
      <c r="D84" s="57"/>
      <c r="E84" s="57"/>
      <c r="F84" s="57">
        <f t="shared" si="5"/>
        <v>0</v>
      </c>
    </row>
    <row r="85" spans="1:6" x14ac:dyDescent="0.3">
      <c r="A85" s="28" t="s">
        <v>269</v>
      </c>
      <c r="B85" s="4" t="s">
        <v>270</v>
      </c>
      <c r="C85" s="57"/>
      <c r="D85" s="57"/>
      <c r="E85" s="57"/>
      <c r="F85" s="57">
        <f t="shared" si="5"/>
        <v>0</v>
      </c>
    </row>
    <row r="86" spans="1:6" x14ac:dyDescent="0.3">
      <c r="A86" s="28" t="s">
        <v>271</v>
      </c>
      <c r="B86" s="4" t="s">
        <v>272</v>
      </c>
      <c r="C86" s="57"/>
      <c r="D86" s="57"/>
      <c r="E86" s="57"/>
      <c r="F86" s="57">
        <f t="shared" si="5"/>
        <v>0</v>
      </c>
    </row>
    <row r="87" spans="1:6" x14ac:dyDescent="0.3">
      <c r="A87" s="11" t="s">
        <v>375</v>
      </c>
      <c r="B87" s="4" t="s">
        <v>273</v>
      </c>
      <c r="C87" s="57"/>
      <c r="D87" s="57"/>
      <c r="E87" s="57"/>
      <c r="F87" s="57">
        <f t="shared" si="5"/>
        <v>0</v>
      </c>
    </row>
    <row r="88" spans="1:6" x14ac:dyDescent="0.3">
      <c r="A88" s="13" t="s">
        <v>393</v>
      </c>
      <c r="B88" s="6" t="s">
        <v>274</v>
      </c>
      <c r="C88" s="57">
        <f>SUM(C83:C87)</f>
        <v>0</v>
      </c>
      <c r="D88" s="57">
        <f>SUM(D83:D87)</f>
        <v>0</v>
      </c>
      <c r="E88" s="57">
        <f>SUM(E83:E87)</f>
        <v>0</v>
      </c>
      <c r="F88" s="57">
        <f t="shared" si="5"/>
        <v>0</v>
      </c>
    </row>
    <row r="89" spans="1:6" x14ac:dyDescent="0.3">
      <c r="A89" s="11" t="s">
        <v>275</v>
      </c>
      <c r="B89" s="4" t="s">
        <v>276</v>
      </c>
      <c r="C89" s="57"/>
      <c r="D89" s="57"/>
      <c r="E89" s="57"/>
      <c r="F89" s="57">
        <f t="shared" si="5"/>
        <v>0</v>
      </c>
    </row>
    <row r="90" spans="1:6" x14ac:dyDescent="0.3">
      <c r="A90" s="11" t="s">
        <v>277</v>
      </c>
      <c r="B90" s="4" t="s">
        <v>278</v>
      </c>
      <c r="C90" s="57"/>
      <c r="D90" s="57"/>
      <c r="E90" s="57"/>
      <c r="F90" s="57">
        <f t="shared" si="5"/>
        <v>0</v>
      </c>
    </row>
    <row r="91" spans="1:6" x14ac:dyDescent="0.3">
      <c r="A91" s="28" t="s">
        <v>279</v>
      </c>
      <c r="B91" s="4" t="s">
        <v>280</v>
      </c>
      <c r="C91" s="57"/>
      <c r="D91" s="57"/>
      <c r="E91" s="57"/>
      <c r="F91" s="57">
        <f t="shared" si="5"/>
        <v>0</v>
      </c>
    </row>
    <row r="92" spans="1:6" x14ac:dyDescent="0.3">
      <c r="A92" s="28" t="s">
        <v>376</v>
      </c>
      <c r="B92" s="4" t="s">
        <v>281</v>
      </c>
      <c r="C92" s="57"/>
      <c r="D92" s="57"/>
      <c r="E92" s="57"/>
      <c r="F92" s="57">
        <f t="shared" si="5"/>
        <v>0</v>
      </c>
    </row>
    <row r="93" spans="1:6" x14ac:dyDescent="0.3">
      <c r="A93" s="12" t="s">
        <v>394</v>
      </c>
      <c r="B93" s="6" t="s">
        <v>282</v>
      </c>
      <c r="C93" s="57">
        <f>SUM(C89:C92)</f>
        <v>0</v>
      </c>
      <c r="D93" s="57">
        <f>SUM(D89:D92)</f>
        <v>0</v>
      </c>
      <c r="E93" s="57">
        <f>SUM(E89:E92)</f>
        <v>0</v>
      </c>
      <c r="F93" s="57">
        <f t="shared" si="5"/>
        <v>0</v>
      </c>
    </row>
    <row r="94" spans="1:6" x14ac:dyDescent="0.3">
      <c r="A94" s="13" t="s">
        <v>283</v>
      </c>
      <c r="B94" s="6" t="s">
        <v>284</v>
      </c>
      <c r="C94" s="57"/>
      <c r="D94" s="57"/>
      <c r="E94" s="57"/>
      <c r="F94" s="57">
        <f t="shared" si="5"/>
        <v>0</v>
      </c>
    </row>
    <row r="95" spans="1:6" ht="15.6" x14ac:dyDescent="0.3">
      <c r="A95" s="31" t="s">
        <v>395</v>
      </c>
      <c r="B95" s="32" t="s">
        <v>285</v>
      </c>
      <c r="C95" s="65">
        <f>SUM(C72+C77+C82+C88+C93+C94)</f>
        <v>29711787</v>
      </c>
      <c r="D95" s="65">
        <f>SUM(D72+D77+D82+D88+D93+D94)</f>
        <v>0</v>
      </c>
      <c r="E95" s="65">
        <f>SUM(E72+E77+E82+E88+E93+E94)</f>
        <v>0</v>
      </c>
      <c r="F95" s="65">
        <f t="shared" si="5"/>
        <v>29711787</v>
      </c>
    </row>
    <row r="96" spans="1:6" ht="15.6" x14ac:dyDescent="0.3">
      <c r="A96" s="33" t="s">
        <v>378</v>
      </c>
      <c r="B96" s="34"/>
      <c r="C96" s="65">
        <f>SUM(C66+C95)</f>
        <v>90604132</v>
      </c>
      <c r="D96" s="65">
        <f>SUM(D66+D95)</f>
        <v>0</v>
      </c>
      <c r="E96" s="65">
        <f>SUM(E66+E95)</f>
        <v>0</v>
      </c>
      <c r="F96" s="65">
        <f t="shared" si="5"/>
        <v>90604132</v>
      </c>
    </row>
    <row r="97" spans="3:6" x14ac:dyDescent="0.3">
      <c r="C97" s="51"/>
      <c r="D97" s="51"/>
      <c r="E97" s="51"/>
      <c r="F97" s="51"/>
    </row>
  </sheetData>
  <mergeCells count="3">
    <mergeCell ref="A1:F1"/>
    <mergeCell ref="A2:F2"/>
    <mergeCell ref="C4:F4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2"/>
  <sheetViews>
    <sheetView workbookViewId="0">
      <selection activeCell="D4" sqref="D4:F4"/>
    </sheetView>
  </sheetViews>
  <sheetFormatPr defaultRowHeight="14.4" x14ac:dyDescent="0.3"/>
  <cols>
    <col min="1" max="1" width="105.109375" customWidth="1"/>
    <col min="3" max="3" width="17.109375" customWidth="1"/>
    <col min="4" max="4" width="20.109375" customWidth="1"/>
    <col min="5" max="5" width="18.88671875" customWidth="1"/>
    <col min="6" max="6" width="15.5546875" customWidth="1"/>
  </cols>
  <sheetData>
    <row r="1" spans="1:6" ht="21" customHeight="1" x14ac:dyDescent="0.35">
      <c r="A1" s="89" t="s">
        <v>424</v>
      </c>
      <c r="B1" s="90"/>
      <c r="C1" s="90"/>
      <c r="D1" s="90"/>
      <c r="E1" s="90"/>
      <c r="F1" s="91"/>
    </row>
    <row r="2" spans="1:6" ht="18.75" customHeight="1" x14ac:dyDescent="0.35">
      <c r="A2" s="92" t="s">
        <v>414</v>
      </c>
      <c r="B2" s="90"/>
      <c r="C2" s="90"/>
      <c r="D2" s="90"/>
      <c r="E2" s="90"/>
      <c r="F2" s="91"/>
    </row>
    <row r="3" spans="1:6" ht="18" x14ac:dyDescent="0.35">
      <c r="A3" s="36"/>
      <c r="E3" s="49"/>
    </row>
    <row r="4" spans="1:6" x14ac:dyDescent="0.3">
      <c r="A4" s="3" t="s">
        <v>0</v>
      </c>
      <c r="D4" s="93" t="s">
        <v>443</v>
      </c>
      <c r="E4" s="93"/>
      <c r="F4" s="93"/>
    </row>
    <row r="5" spans="1:6" ht="40.200000000000003" x14ac:dyDescent="0.3">
      <c r="A5" s="1" t="s">
        <v>4</v>
      </c>
      <c r="B5" s="2" t="s">
        <v>5</v>
      </c>
      <c r="C5" s="42" t="s">
        <v>398</v>
      </c>
      <c r="D5" s="42" t="s">
        <v>399</v>
      </c>
      <c r="E5" s="42" t="s">
        <v>400</v>
      </c>
      <c r="F5" s="42" t="s">
        <v>2</v>
      </c>
    </row>
    <row r="6" spans="1:6" x14ac:dyDescent="0.3">
      <c r="A6" s="20" t="s">
        <v>6</v>
      </c>
      <c r="B6" s="20" t="s">
        <v>7</v>
      </c>
      <c r="C6" s="58">
        <v>8721868</v>
      </c>
      <c r="D6" s="58"/>
      <c r="E6" s="58"/>
      <c r="F6" s="57">
        <f>SUM(C6:E6)</f>
        <v>8721868</v>
      </c>
    </row>
    <row r="7" spans="1:6" x14ac:dyDescent="0.3">
      <c r="A7" s="20" t="s">
        <v>8</v>
      </c>
      <c r="B7" s="21" t="s">
        <v>9</v>
      </c>
      <c r="C7" s="58"/>
      <c r="D7" s="58"/>
      <c r="E7" s="58"/>
      <c r="F7" s="57">
        <f t="shared" ref="F7:F70" si="0">SUM(C7:E7)</f>
        <v>0</v>
      </c>
    </row>
    <row r="8" spans="1:6" x14ac:dyDescent="0.3">
      <c r="A8" s="20" t="s">
        <v>10</v>
      </c>
      <c r="B8" s="21" t="s">
        <v>11</v>
      </c>
      <c r="C8" s="58"/>
      <c r="D8" s="58"/>
      <c r="E8" s="58"/>
      <c r="F8" s="57">
        <f t="shared" si="0"/>
        <v>0</v>
      </c>
    </row>
    <row r="9" spans="1:6" x14ac:dyDescent="0.3">
      <c r="A9" s="22" t="s">
        <v>12</v>
      </c>
      <c r="B9" s="21" t="s">
        <v>13</v>
      </c>
      <c r="C9" s="58"/>
      <c r="D9" s="58"/>
      <c r="E9" s="58"/>
      <c r="F9" s="57">
        <f t="shared" si="0"/>
        <v>0</v>
      </c>
    </row>
    <row r="10" spans="1:6" x14ac:dyDescent="0.3">
      <c r="A10" s="22" t="s">
        <v>14</v>
      </c>
      <c r="B10" s="21" t="s">
        <v>15</v>
      </c>
      <c r="C10" s="58"/>
      <c r="D10" s="58"/>
      <c r="E10" s="58"/>
      <c r="F10" s="57">
        <f t="shared" si="0"/>
        <v>0</v>
      </c>
    </row>
    <row r="11" spans="1:6" x14ac:dyDescent="0.3">
      <c r="A11" s="22" t="s">
        <v>16</v>
      </c>
      <c r="B11" s="21" t="s">
        <v>17</v>
      </c>
      <c r="C11" s="58"/>
      <c r="D11" s="58"/>
      <c r="E11" s="58"/>
      <c r="F11" s="57">
        <f t="shared" si="0"/>
        <v>0</v>
      </c>
    </row>
    <row r="12" spans="1:6" x14ac:dyDescent="0.3">
      <c r="A12" s="22" t="s">
        <v>18</v>
      </c>
      <c r="B12" s="21" t="s">
        <v>19</v>
      </c>
      <c r="C12" s="58">
        <v>100000</v>
      </c>
      <c r="D12" s="58"/>
      <c r="E12" s="58"/>
      <c r="F12" s="57">
        <f t="shared" si="0"/>
        <v>100000</v>
      </c>
    </row>
    <row r="13" spans="1:6" x14ac:dyDescent="0.3">
      <c r="A13" s="22" t="s">
        <v>20</v>
      </c>
      <c r="B13" s="21" t="s">
        <v>21</v>
      </c>
      <c r="C13" s="58">
        <v>30000</v>
      </c>
      <c r="D13" s="58"/>
      <c r="E13" s="58"/>
      <c r="F13" s="57">
        <f t="shared" si="0"/>
        <v>30000</v>
      </c>
    </row>
    <row r="14" spans="1:6" x14ac:dyDescent="0.3">
      <c r="A14" s="4" t="s">
        <v>22</v>
      </c>
      <c r="B14" s="21" t="s">
        <v>23</v>
      </c>
      <c r="C14" s="58"/>
      <c r="D14" s="58"/>
      <c r="E14" s="58"/>
      <c r="F14" s="57">
        <f t="shared" si="0"/>
        <v>0</v>
      </c>
    </row>
    <row r="15" spans="1:6" x14ac:dyDescent="0.3">
      <c r="A15" s="4" t="s">
        <v>24</v>
      </c>
      <c r="B15" s="21" t="s">
        <v>25</v>
      </c>
      <c r="C15" s="58"/>
      <c r="D15" s="58"/>
      <c r="E15" s="58"/>
      <c r="F15" s="57">
        <f t="shared" si="0"/>
        <v>0</v>
      </c>
    </row>
    <row r="16" spans="1:6" x14ac:dyDescent="0.3">
      <c r="A16" s="4" t="s">
        <v>26</v>
      </c>
      <c r="B16" s="21" t="s">
        <v>27</v>
      </c>
      <c r="C16" s="58"/>
      <c r="D16" s="58"/>
      <c r="E16" s="58"/>
      <c r="F16" s="57">
        <f t="shared" si="0"/>
        <v>0</v>
      </c>
    </row>
    <row r="17" spans="1:6" x14ac:dyDescent="0.3">
      <c r="A17" s="4" t="s">
        <v>28</v>
      </c>
      <c r="B17" s="21" t="s">
        <v>29</v>
      </c>
      <c r="C17" s="58"/>
      <c r="D17" s="58"/>
      <c r="E17" s="58"/>
      <c r="F17" s="57">
        <f t="shared" si="0"/>
        <v>0</v>
      </c>
    </row>
    <row r="18" spans="1:6" x14ac:dyDescent="0.3">
      <c r="A18" s="4" t="s">
        <v>308</v>
      </c>
      <c r="B18" s="21" t="s">
        <v>30</v>
      </c>
      <c r="C18" s="58">
        <v>65144</v>
      </c>
      <c r="D18" s="58"/>
      <c r="E18" s="58"/>
      <c r="F18" s="57">
        <f t="shared" si="0"/>
        <v>65144</v>
      </c>
    </row>
    <row r="19" spans="1:6" x14ac:dyDescent="0.3">
      <c r="A19" s="23" t="s">
        <v>286</v>
      </c>
      <c r="B19" s="24" t="s">
        <v>31</v>
      </c>
      <c r="C19" s="59">
        <f>SUM(C6:C18)</f>
        <v>8917012</v>
      </c>
      <c r="D19" s="59">
        <f>SUM(D6:D18)</f>
        <v>0</v>
      </c>
      <c r="E19" s="59">
        <f>SUM(E6:E18)</f>
        <v>0</v>
      </c>
      <c r="F19" s="65">
        <f t="shared" si="0"/>
        <v>8917012</v>
      </c>
    </row>
    <row r="20" spans="1:6" x14ac:dyDescent="0.3">
      <c r="A20" s="4" t="s">
        <v>32</v>
      </c>
      <c r="B20" s="21" t="s">
        <v>33</v>
      </c>
      <c r="C20" s="58">
        <v>3785205</v>
      </c>
      <c r="D20" s="58"/>
      <c r="E20" s="58"/>
      <c r="F20" s="57">
        <f t="shared" si="0"/>
        <v>3785205</v>
      </c>
    </row>
    <row r="21" spans="1:6" x14ac:dyDescent="0.3">
      <c r="A21" s="4" t="s">
        <v>34</v>
      </c>
      <c r="B21" s="21" t="s">
        <v>35</v>
      </c>
      <c r="C21" s="58">
        <v>343083</v>
      </c>
      <c r="D21" s="58"/>
      <c r="E21" s="58"/>
      <c r="F21" s="57">
        <f t="shared" si="0"/>
        <v>343083</v>
      </c>
    </row>
    <row r="22" spans="1:6" x14ac:dyDescent="0.3">
      <c r="A22" s="5" t="s">
        <v>36</v>
      </c>
      <c r="B22" s="21" t="s">
        <v>37</v>
      </c>
      <c r="C22" s="58"/>
      <c r="D22" s="58"/>
      <c r="E22" s="58"/>
      <c r="F22" s="57">
        <f t="shared" si="0"/>
        <v>0</v>
      </c>
    </row>
    <row r="23" spans="1:6" x14ac:dyDescent="0.3">
      <c r="A23" s="6" t="s">
        <v>287</v>
      </c>
      <c r="B23" s="24" t="s">
        <v>38</v>
      </c>
      <c r="C23" s="58">
        <f>SUM(C20:C22)</f>
        <v>4128288</v>
      </c>
      <c r="D23" s="58"/>
      <c r="E23" s="58"/>
      <c r="F23" s="57">
        <f t="shared" si="0"/>
        <v>4128288</v>
      </c>
    </row>
    <row r="24" spans="1:6" x14ac:dyDescent="0.3">
      <c r="A24" s="39" t="s">
        <v>338</v>
      </c>
      <c r="B24" s="40" t="s">
        <v>39</v>
      </c>
      <c r="C24" s="59">
        <f>SUM(C19+C23)</f>
        <v>13045300</v>
      </c>
      <c r="D24" s="59">
        <f>SUM(D19+D23)</f>
        <v>0</v>
      </c>
      <c r="E24" s="59">
        <f>SUM(E19+E23)</f>
        <v>0</v>
      </c>
      <c r="F24" s="65">
        <f>SUM(C24:E24)</f>
        <v>13045300</v>
      </c>
    </row>
    <row r="25" spans="1:6" x14ac:dyDescent="0.3">
      <c r="A25" s="30" t="s">
        <v>309</v>
      </c>
      <c r="B25" s="40" t="s">
        <v>40</v>
      </c>
      <c r="C25" s="59">
        <v>1942981</v>
      </c>
      <c r="D25" s="58"/>
      <c r="E25" s="58"/>
      <c r="F25" s="65">
        <f t="shared" si="0"/>
        <v>1942981</v>
      </c>
    </row>
    <row r="26" spans="1:6" x14ac:dyDescent="0.3">
      <c r="A26" s="4" t="s">
        <v>41</v>
      </c>
      <c r="B26" s="21" t="s">
        <v>42</v>
      </c>
      <c r="C26" s="58">
        <v>35000</v>
      </c>
      <c r="D26" s="58"/>
      <c r="E26" s="58"/>
      <c r="F26" s="57">
        <f t="shared" si="0"/>
        <v>35000</v>
      </c>
    </row>
    <row r="27" spans="1:6" x14ac:dyDescent="0.3">
      <c r="A27" s="4" t="s">
        <v>43</v>
      </c>
      <c r="B27" s="21" t="s">
        <v>44</v>
      </c>
      <c r="C27" s="58">
        <v>3610833</v>
      </c>
      <c r="D27" s="58"/>
      <c r="E27" s="58"/>
      <c r="F27" s="57">
        <f t="shared" si="0"/>
        <v>3610833</v>
      </c>
    </row>
    <row r="28" spans="1:6" x14ac:dyDescent="0.3">
      <c r="A28" s="4" t="s">
        <v>45</v>
      </c>
      <c r="B28" s="21" t="s">
        <v>46</v>
      </c>
      <c r="C28" s="58"/>
      <c r="D28" s="58"/>
      <c r="E28" s="58"/>
      <c r="F28" s="57">
        <f t="shared" si="0"/>
        <v>0</v>
      </c>
    </row>
    <row r="29" spans="1:6" x14ac:dyDescent="0.3">
      <c r="A29" s="6" t="s">
        <v>288</v>
      </c>
      <c r="B29" s="24" t="s">
        <v>47</v>
      </c>
      <c r="C29" s="58">
        <f>SUM(C26:C28)</f>
        <v>3645833</v>
      </c>
      <c r="D29" s="58">
        <f>SUM(D26:D28)</f>
        <v>0</v>
      </c>
      <c r="E29" s="58">
        <f>SUM(E26:E28)</f>
        <v>0</v>
      </c>
      <c r="F29" s="57">
        <f t="shared" si="0"/>
        <v>3645833</v>
      </c>
    </row>
    <row r="30" spans="1:6" x14ac:dyDescent="0.3">
      <c r="A30" s="4" t="s">
        <v>48</v>
      </c>
      <c r="B30" s="21" t="s">
        <v>49</v>
      </c>
      <c r="C30" s="58">
        <v>192455</v>
      </c>
      <c r="D30" s="58"/>
      <c r="E30" s="58"/>
      <c r="F30" s="57">
        <f t="shared" si="0"/>
        <v>192455</v>
      </c>
    </row>
    <row r="31" spans="1:6" x14ac:dyDescent="0.3">
      <c r="A31" s="4" t="s">
        <v>50</v>
      </c>
      <c r="B31" s="21" t="s">
        <v>51</v>
      </c>
      <c r="C31" s="58"/>
      <c r="D31" s="58"/>
      <c r="E31" s="58"/>
      <c r="F31" s="57">
        <f t="shared" si="0"/>
        <v>0</v>
      </c>
    </row>
    <row r="32" spans="1:6" ht="15" customHeight="1" x14ac:dyDescent="0.3">
      <c r="A32" s="6" t="s">
        <v>339</v>
      </c>
      <c r="B32" s="24" t="s">
        <v>52</v>
      </c>
      <c r="C32" s="58">
        <f>SUM(C30:C31)</f>
        <v>192455</v>
      </c>
      <c r="D32" s="58">
        <f>SUM(D30:D31)</f>
        <v>0</v>
      </c>
      <c r="E32" s="58">
        <f>SUM(E30:E31)</f>
        <v>0</v>
      </c>
      <c r="F32" s="57">
        <f t="shared" si="0"/>
        <v>192455</v>
      </c>
    </row>
    <row r="33" spans="1:6" x14ac:dyDescent="0.3">
      <c r="A33" s="4" t="s">
        <v>53</v>
      </c>
      <c r="B33" s="21" t="s">
        <v>54</v>
      </c>
      <c r="C33" s="58">
        <v>722953</v>
      </c>
      <c r="D33" s="58"/>
      <c r="E33" s="58"/>
      <c r="F33" s="57">
        <f t="shared" si="0"/>
        <v>722953</v>
      </c>
    </row>
    <row r="34" spans="1:6" x14ac:dyDescent="0.3">
      <c r="A34" s="4" t="s">
        <v>55</v>
      </c>
      <c r="B34" s="21" t="s">
        <v>56</v>
      </c>
      <c r="C34" s="58">
        <v>261543</v>
      </c>
      <c r="D34" s="58"/>
      <c r="E34" s="58"/>
      <c r="F34" s="57">
        <f t="shared" si="0"/>
        <v>261543</v>
      </c>
    </row>
    <row r="35" spans="1:6" x14ac:dyDescent="0.3">
      <c r="A35" s="4" t="s">
        <v>310</v>
      </c>
      <c r="B35" s="21" t="s">
        <v>57</v>
      </c>
      <c r="C35" s="58"/>
      <c r="D35" s="58"/>
      <c r="E35" s="58"/>
      <c r="F35" s="57">
        <f t="shared" si="0"/>
        <v>0</v>
      </c>
    </row>
    <row r="36" spans="1:6" x14ac:dyDescent="0.3">
      <c r="A36" s="4" t="s">
        <v>58</v>
      </c>
      <c r="B36" s="21" t="s">
        <v>59</v>
      </c>
      <c r="C36" s="58">
        <v>850000</v>
      </c>
      <c r="D36" s="58"/>
      <c r="E36" s="58"/>
      <c r="F36" s="57">
        <f t="shared" si="0"/>
        <v>850000</v>
      </c>
    </row>
    <row r="37" spans="1:6" x14ac:dyDescent="0.3">
      <c r="A37" s="9" t="s">
        <v>311</v>
      </c>
      <c r="B37" s="21" t="s">
        <v>60</v>
      </c>
      <c r="C37" s="58"/>
      <c r="D37" s="58"/>
      <c r="E37" s="58"/>
      <c r="F37" s="57">
        <f t="shared" si="0"/>
        <v>0</v>
      </c>
    </row>
    <row r="38" spans="1:6" x14ac:dyDescent="0.3">
      <c r="A38" s="5" t="s">
        <v>61</v>
      </c>
      <c r="B38" s="21" t="s">
        <v>62</v>
      </c>
      <c r="C38" s="58">
        <v>1379900</v>
      </c>
      <c r="D38" s="58"/>
      <c r="E38" s="58"/>
      <c r="F38" s="57">
        <f t="shared" si="0"/>
        <v>1379900</v>
      </c>
    </row>
    <row r="39" spans="1:6" x14ac:dyDescent="0.3">
      <c r="A39" s="4" t="s">
        <v>312</v>
      </c>
      <c r="B39" s="21" t="s">
        <v>63</v>
      </c>
      <c r="C39" s="58">
        <v>1460334</v>
      </c>
      <c r="D39" s="58"/>
      <c r="E39" s="58"/>
      <c r="F39" s="57">
        <f t="shared" si="0"/>
        <v>1460334</v>
      </c>
    </row>
    <row r="40" spans="1:6" x14ac:dyDescent="0.3">
      <c r="A40" s="6" t="s">
        <v>289</v>
      </c>
      <c r="B40" s="24" t="s">
        <v>64</v>
      </c>
      <c r="C40" s="58">
        <f>SUM(C33:C39)</f>
        <v>4674730</v>
      </c>
      <c r="D40" s="58">
        <f>SUM(D33:D39)</f>
        <v>0</v>
      </c>
      <c r="E40" s="58">
        <f>SUM(E33:E39)</f>
        <v>0</v>
      </c>
      <c r="F40" s="57">
        <f t="shared" si="0"/>
        <v>4674730</v>
      </c>
    </row>
    <row r="41" spans="1:6" x14ac:dyDescent="0.3">
      <c r="A41" s="4" t="s">
        <v>65</v>
      </c>
      <c r="B41" s="21" t="s">
        <v>66</v>
      </c>
      <c r="C41" s="58">
        <v>577735</v>
      </c>
      <c r="D41" s="58"/>
      <c r="E41" s="58"/>
      <c r="F41" s="57">
        <f t="shared" si="0"/>
        <v>577735</v>
      </c>
    </row>
    <row r="42" spans="1:6" x14ac:dyDescent="0.3">
      <c r="A42" s="4" t="s">
        <v>67</v>
      </c>
      <c r="B42" s="21" t="s">
        <v>68</v>
      </c>
      <c r="C42" s="58"/>
      <c r="D42" s="58"/>
      <c r="E42" s="58"/>
      <c r="F42" s="57">
        <f t="shared" si="0"/>
        <v>0</v>
      </c>
    </row>
    <row r="43" spans="1:6" x14ac:dyDescent="0.3">
      <c r="A43" s="6" t="s">
        <v>290</v>
      </c>
      <c r="B43" s="24" t="s">
        <v>69</v>
      </c>
      <c r="C43" s="58">
        <f>SUM(C41:C42)</f>
        <v>577735</v>
      </c>
      <c r="D43" s="58">
        <f>SUM(D41:D42)</f>
        <v>0</v>
      </c>
      <c r="E43" s="58">
        <f>SUM(E41:E42)</f>
        <v>0</v>
      </c>
      <c r="F43" s="57">
        <f t="shared" si="0"/>
        <v>577735</v>
      </c>
    </row>
    <row r="44" spans="1:6" x14ac:dyDescent="0.3">
      <c r="A44" s="4" t="s">
        <v>70</v>
      </c>
      <c r="B44" s="21" t="s">
        <v>71</v>
      </c>
      <c r="C44" s="58">
        <v>2261082</v>
      </c>
      <c r="D44" s="58"/>
      <c r="E44" s="58"/>
      <c r="F44" s="57">
        <f t="shared" si="0"/>
        <v>2261082</v>
      </c>
    </row>
    <row r="45" spans="1:6" x14ac:dyDescent="0.3">
      <c r="A45" s="4" t="s">
        <v>72</v>
      </c>
      <c r="B45" s="21" t="s">
        <v>73</v>
      </c>
      <c r="C45" s="58"/>
      <c r="D45" s="58"/>
      <c r="E45" s="58"/>
      <c r="F45" s="57">
        <f t="shared" si="0"/>
        <v>0</v>
      </c>
    </row>
    <row r="46" spans="1:6" x14ac:dyDescent="0.3">
      <c r="A46" s="4" t="s">
        <v>313</v>
      </c>
      <c r="B46" s="21" t="s">
        <v>74</v>
      </c>
      <c r="C46" s="58"/>
      <c r="D46" s="58"/>
      <c r="E46" s="58"/>
      <c r="F46" s="57">
        <f t="shared" si="0"/>
        <v>0</v>
      </c>
    </row>
    <row r="47" spans="1:6" x14ac:dyDescent="0.3">
      <c r="A47" s="4" t="s">
        <v>314</v>
      </c>
      <c r="B47" s="21" t="s">
        <v>75</v>
      </c>
      <c r="C47" s="58"/>
      <c r="D47" s="58"/>
      <c r="E47" s="58"/>
      <c r="F47" s="57">
        <f t="shared" si="0"/>
        <v>0</v>
      </c>
    </row>
    <row r="48" spans="1:6" x14ac:dyDescent="0.3">
      <c r="A48" s="4" t="s">
        <v>76</v>
      </c>
      <c r="B48" s="21" t="s">
        <v>77</v>
      </c>
      <c r="C48" s="58">
        <v>342234</v>
      </c>
      <c r="D48" s="58"/>
      <c r="E48" s="58"/>
      <c r="F48" s="57">
        <f t="shared" si="0"/>
        <v>342234</v>
      </c>
    </row>
    <row r="49" spans="1:6" x14ac:dyDescent="0.3">
      <c r="A49" s="6" t="s">
        <v>291</v>
      </c>
      <c r="B49" s="24" t="s">
        <v>78</v>
      </c>
      <c r="C49" s="58">
        <f>SUM(C44:C48)</f>
        <v>2603316</v>
      </c>
      <c r="D49" s="58">
        <f>SUM(D44:D48)</f>
        <v>0</v>
      </c>
      <c r="E49" s="58">
        <f>SUM(E44:E48)</f>
        <v>0</v>
      </c>
      <c r="F49" s="57">
        <f t="shared" si="0"/>
        <v>2603316</v>
      </c>
    </row>
    <row r="50" spans="1:6" x14ac:dyDescent="0.3">
      <c r="A50" s="30" t="s">
        <v>292</v>
      </c>
      <c r="B50" s="40" t="s">
        <v>79</v>
      </c>
      <c r="C50" s="59">
        <f>SUM(C29+C32+C40+C43+C49)</f>
        <v>11694069</v>
      </c>
      <c r="D50" s="59">
        <f>SUM(D29+D32+D40+D43+D49)</f>
        <v>0</v>
      </c>
      <c r="E50" s="59">
        <f>SUM(E29+E32+E40+E43+E49)</f>
        <v>0</v>
      </c>
      <c r="F50" s="65">
        <f t="shared" si="0"/>
        <v>11694069</v>
      </c>
    </row>
    <row r="51" spans="1:6" x14ac:dyDescent="0.3">
      <c r="A51" s="11" t="s">
        <v>80</v>
      </c>
      <c r="B51" s="21" t="s">
        <v>81</v>
      </c>
      <c r="C51" s="58"/>
      <c r="D51" s="58"/>
      <c r="E51" s="58"/>
      <c r="F51" s="57">
        <f t="shared" si="0"/>
        <v>0</v>
      </c>
    </row>
    <row r="52" spans="1:6" x14ac:dyDescent="0.3">
      <c r="A52" s="11" t="s">
        <v>293</v>
      </c>
      <c r="B52" s="21" t="s">
        <v>82</v>
      </c>
      <c r="C52" s="58"/>
      <c r="D52" s="58"/>
      <c r="E52" s="58"/>
      <c r="F52" s="57">
        <f t="shared" si="0"/>
        <v>0</v>
      </c>
    </row>
    <row r="53" spans="1:6" x14ac:dyDescent="0.3">
      <c r="A53" s="14" t="s">
        <v>315</v>
      </c>
      <c r="B53" s="21" t="s">
        <v>83</v>
      </c>
      <c r="C53" s="58"/>
      <c r="D53" s="58"/>
      <c r="E53" s="58"/>
      <c r="F53" s="57">
        <f t="shared" si="0"/>
        <v>0</v>
      </c>
    </row>
    <row r="54" spans="1:6" x14ac:dyDescent="0.3">
      <c r="A54" s="14" t="s">
        <v>316</v>
      </c>
      <c r="B54" s="21" t="s">
        <v>84</v>
      </c>
      <c r="C54" s="58"/>
      <c r="D54" s="58"/>
      <c r="E54" s="58"/>
      <c r="F54" s="57">
        <f t="shared" si="0"/>
        <v>0</v>
      </c>
    </row>
    <row r="55" spans="1:6" x14ac:dyDescent="0.3">
      <c r="A55" s="14" t="s">
        <v>317</v>
      </c>
      <c r="B55" s="21" t="s">
        <v>85</v>
      </c>
      <c r="C55" s="58"/>
      <c r="D55" s="58"/>
      <c r="E55" s="58"/>
      <c r="F55" s="57">
        <f t="shared" si="0"/>
        <v>0</v>
      </c>
    </row>
    <row r="56" spans="1:6" x14ac:dyDescent="0.3">
      <c r="A56" s="11" t="s">
        <v>318</v>
      </c>
      <c r="B56" s="21" t="s">
        <v>86</v>
      </c>
      <c r="C56" s="58"/>
      <c r="D56" s="58"/>
      <c r="E56" s="58"/>
      <c r="F56" s="57">
        <f t="shared" si="0"/>
        <v>0</v>
      </c>
    </row>
    <row r="57" spans="1:6" x14ac:dyDescent="0.3">
      <c r="A57" s="11" t="s">
        <v>319</v>
      </c>
      <c r="B57" s="21" t="s">
        <v>87</v>
      </c>
      <c r="C57" s="58"/>
      <c r="D57" s="58"/>
      <c r="E57" s="58"/>
      <c r="F57" s="57">
        <f t="shared" si="0"/>
        <v>0</v>
      </c>
    </row>
    <row r="58" spans="1:6" x14ac:dyDescent="0.3">
      <c r="A58" s="11" t="s">
        <v>320</v>
      </c>
      <c r="B58" s="21" t="s">
        <v>88</v>
      </c>
      <c r="C58" s="58">
        <v>2761334</v>
      </c>
      <c r="D58" s="58"/>
      <c r="E58" s="58"/>
      <c r="F58" s="57">
        <f t="shared" si="0"/>
        <v>2761334</v>
      </c>
    </row>
    <row r="59" spans="1:6" x14ac:dyDescent="0.3">
      <c r="A59" s="37" t="s">
        <v>294</v>
      </c>
      <c r="B59" s="40" t="s">
        <v>89</v>
      </c>
      <c r="C59" s="59">
        <f>SUM(C51:C58)</f>
        <v>2761334</v>
      </c>
      <c r="D59" s="59">
        <f>SUM(D51:D58)</f>
        <v>0</v>
      </c>
      <c r="E59" s="59">
        <f>SUM(E51:E58)</f>
        <v>0</v>
      </c>
      <c r="F59" s="65">
        <f t="shared" si="0"/>
        <v>2761334</v>
      </c>
    </row>
    <row r="60" spans="1:6" x14ac:dyDescent="0.3">
      <c r="A60" s="10" t="s">
        <v>321</v>
      </c>
      <c r="B60" s="21" t="s">
        <v>90</v>
      </c>
      <c r="C60" s="58"/>
      <c r="D60" s="58"/>
      <c r="E60" s="58"/>
      <c r="F60" s="57">
        <f t="shared" si="0"/>
        <v>0</v>
      </c>
    </row>
    <row r="61" spans="1:6" x14ac:dyDescent="0.3">
      <c r="A61" s="10" t="s">
        <v>91</v>
      </c>
      <c r="B61" s="21" t="s">
        <v>92</v>
      </c>
      <c r="C61" s="58">
        <v>1923248</v>
      </c>
      <c r="D61" s="58"/>
      <c r="E61" s="58"/>
      <c r="F61" s="57">
        <f t="shared" si="0"/>
        <v>1923248</v>
      </c>
    </row>
    <row r="62" spans="1:6" x14ac:dyDescent="0.3">
      <c r="A62" s="10" t="s">
        <v>93</v>
      </c>
      <c r="B62" s="21" t="s">
        <v>94</v>
      </c>
      <c r="C62" s="58"/>
      <c r="D62" s="58"/>
      <c r="E62" s="58"/>
      <c r="F62" s="57">
        <f t="shared" si="0"/>
        <v>0</v>
      </c>
    </row>
    <row r="63" spans="1:6" x14ac:dyDescent="0.3">
      <c r="A63" s="10" t="s">
        <v>295</v>
      </c>
      <c r="B63" s="21" t="s">
        <v>95</v>
      </c>
      <c r="C63" s="58"/>
      <c r="D63" s="58"/>
      <c r="E63" s="58"/>
      <c r="F63" s="57">
        <f t="shared" si="0"/>
        <v>0</v>
      </c>
    </row>
    <row r="64" spans="1:6" x14ac:dyDescent="0.3">
      <c r="A64" s="10" t="s">
        <v>322</v>
      </c>
      <c r="B64" s="21" t="s">
        <v>96</v>
      </c>
      <c r="C64" s="58"/>
      <c r="D64" s="58"/>
      <c r="E64" s="58"/>
      <c r="F64" s="57">
        <f t="shared" si="0"/>
        <v>0</v>
      </c>
    </row>
    <row r="65" spans="1:6" x14ac:dyDescent="0.3">
      <c r="A65" s="10" t="s">
        <v>296</v>
      </c>
      <c r="B65" s="21" t="s">
        <v>97</v>
      </c>
      <c r="C65" s="58">
        <v>129803</v>
      </c>
      <c r="D65" s="58"/>
      <c r="E65" s="58">
        <v>1007776</v>
      </c>
      <c r="F65" s="57">
        <f t="shared" si="0"/>
        <v>1137579</v>
      </c>
    </row>
    <row r="66" spans="1:6" x14ac:dyDescent="0.3">
      <c r="A66" s="10" t="s">
        <v>323</v>
      </c>
      <c r="B66" s="21" t="s">
        <v>98</v>
      </c>
      <c r="C66" s="58"/>
      <c r="D66" s="58"/>
      <c r="E66" s="58"/>
      <c r="F66" s="57">
        <f t="shared" si="0"/>
        <v>0</v>
      </c>
    </row>
    <row r="67" spans="1:6" x14ac:dyDescent="0.3">
      <c r="A67" s="10" t="s">
        <v>324</v>
      </c>
      <c r="B67" s="21" t="s">
        <v>99</v>
      </c>
      <c r="C67" s="58"/>
      <c r="D67" s="58"/>
      <c r="E67" s="58"/>
      <c r="F67" s="57">
        <f t="shared" si="0"/>
        <v>0</v>
      </c>
    </row>
    <row r="68" spans="1:6" x14ac:dyDescent="0.3">
      <c r="A68" s="10" t="s">
        <v>100</v>
      </c>
      <c r="B68" s="21" t="s">
        <v>101</v>
      </c>
      <c r="C68" s="58"/>
      <c r="D68" s="58"/>
      <c r="E68" s="58"/>
      <c r="F68" s="57">
        <f t="shared" si="0"/>
        <v>0</v>
      </c>
    </row>
    <row r="69" spans="1:6" x14ac:dyDescent="0.3">
      <c r="A69" s="15" t="s">
        <v>102</v>
      </c>
      <c r="B69" s="21" t="s">
        <v>103</v>
      </c>
      <c r="C69" s="58"/>
      <c r="D69" s="58"/>
      <c r="E69" s="58"/>
      <c r="F69" s="57">
        <f t="shared" si="0"/>
        <v>0</v>
      </c>
    </row>
    <row r="70" spans="1:6" x14ac:dyDescent="0.3">
      <c r="A70" s="10" t="s">
        <v>423</v>
      </c>
      <c r="B70" s="21" t="s">
        <v>104</v>
      </c>
      <c r="C70" s="58"/>
      <c r="D70" s="58"/>
      <c r="E70" s="58"/>
      <c r="F70" s="57">
        <f t="shared" si="0"/>
        <v>0</v>
      </c>
    </row>
    <row r="71" spans="1:6" x14ac:dyDescent="0.3">
      <c r="A71" s="10" t="s">
        <v>325</v>
      </c>
      <c r="B71" s="21" t="s">
        <v>105</v>
      </c>
      <c r="C71" s="58">
        <v>1412300</v>
      </c>
      <c r="D71" s="58"/>
      <c r="E71" s="58"/>
      <c r="F71" s="57">
        <f t="shared" ref="F71:F122" si="1">SUM(C71:E71)</f>
        <v>1412300</v>
      </c>
    </row>
    <row r="72" spans="1:6" x14ac:dyDescent="0.3">
      <c r="A72" s="15" t="s">
        <v>415</v>
      </c>
      <c r="B72" s="21" t="s">
        <v>422</v>
      </c>
      <c r="C72" s="58">
        <v>17780630</v>
      </c>
      <c r="D72" s="58"/>
      <c r="E72" s="58"/>
      <c r="F72" s="57">
        <f t="shared" si="1"/>
        <v>17780630</v>
      </c>
    </row>
    <row r="73" spans="1:6" x14ac:dyDescent="0.3">
      <c r="A73" s="37" t="s">
        <v>297</v>
      </c>
      <c r="B73" s="40" t="s">
        <v>106</v>
      </c>
      <c r="C73" s="59">
        <f>SUM(C60:C72)</f>
        <v>21245981</v>
      </c>
      <c r="D73" s="59">
        <f>SUM(D60:D72)</f>
        <v>0</v>
      </c>
      <c r="E73" s="59">
        <f>SUM(E60:E72)</f>
        <v>1007776</v>
      </c>
      <c r="F73" s="65">
        <f t="shared" si="1"/>
        <v>22253757</v>
      </c>
    </row>
    <row r="74" spans="1:6" ht="15.6" x14ac:dyDescent="0.3">
      <c r="A74" s="41" t="s">
        <v>397</v>
      </c>
      <c r="B74" s="40"/>
      <c r="C74" s="59">
        <f>SUM(C24+C25+C50+C59+C73)</f>
        <v>50689665</v>
      </c>
      <c r="D74" s="59">
        <f>SUM(D24+D25+D50+D59+D73)</f>
        <v>0</v>
      </c>
      <c r="E74" s="59">
        <f>SUM(E24+E25+E50+E59+E73)</f>
        <v>1007776</v>
      </c>
      <c r="F74" s="65">
        <f t="shared" si="1"/>
        <v>51697441</v>
      </c>
    </row>
    <row r="75" spans="1:6" x14ac:dyDescent="0.3">
      <c r="A75" s="25" t="s">
        <v>107</v>
      </c>
      <c r="B75" s="21" t="s">
        <v>108</v>
      </c>
      <c r="C75" s="58"/>
      <c r="D75" s="58"/>
      <c r="E75" s="58"/>
      <c r="F75" s="57">
        <f t="shared" si="1"/>
        <v>0</v>
      </c>
    </row>
    <row r="76" spans="1:6" x14ac:dyDescent="0.3">
      <c r="A76" s="25" t="s">
        <v>326</v>
      </c>
      <c r="B76" s="21" t="s">
        <v>109</v>
      </c>
      <c r="C76" s="58">
        <v>4359130</v>
      </c>
      <c r="D76" s="58"/>
      <c r="E76" s="58"/>
      <c r="F76" s="57">
        <f t="shared" si="1"/>
        <v>4359130</v>
      </c>
    </row>
    <row r="77" spans="1:6" x14ac:dyDescent="0.3">
      <c r="A77" s="25" t="s">
        <v>110</v>
      </c>
      <c r="B77" s="21" t="s">
        <v>111</v>
      </c>
      <c r="C77" s="58"/>
      <c r="D77" s="58"/>
      <c r="E77" s="58"/>
      <c r="F77" s="57">
        <f t="shared" si="1"/>
        <v>0</v>
      </c>
    </row>
    <row r="78" spans="1:6" x14ac:dyDescent="0.3">
      <c r="A78" s="25" t="s">
        <v>112</v>
      </c>
      <c r="B78" s="21" t="s">
        <v>113</v>
      </c>
      <c r="C78" s="58">
        <v>19406655</v>
      </c>
      <c r="D78" s="58"/>
      <c r="E78" s="58"/>
      <c r="F78" s="57">
        <f t="shared" si="1"/>
        <v>19406655</v>
      </c>
    </row>
    <row r="79" spans="1:6" x14ac:dyDescent="0.3">
      <c r="A79" s="5" t="s">
        <v>114</v>
      </c>
      <c r="B79" s="21" t="s">
        <v>115</v>
      </c>
      <c r="C79" s="58"/>
      <c r="D79" s="58"/>
      <c r="E79" s="58"/>
      <c r="F79" s="57">
        <f t="shared" si="1"/>
        <v>0</v>
      </c>
    </row>
    <row r="80" spans="1:6" x14ac:dyDescent="0.3">
      <c r="A80" s="5" t="s">
        <v>116</v>
      </c>
      <c r="B80" s="21" t="s">
        <v>117</v>
      </c>
      <c r="C80" s="58"/>
      <c r="D80" s="58"/>
      <c r="E80" s="58"/>
      <c r="F80" s="57">
        <f t="shared" si="1"/>
        <v>0</v>
      </c>
    </row>
    <row r="81" spans="1:6" x14ac:dyDescent="0.3">
      <c r="A81" s="5" t="s">
        <v>118</v>
      </c>
      <c r="B81" s="21" t="s">
        <v>119</v>
      </c>
      <c r="C81" s="58">
        <v>6380312</v>
      </c>
      <c r="D81" s="58"/>
      <c r="E81" s="58"/>
      <c r="F81" s="57">
        <f t="shared" si="1"/>
        <v>6380312</v>
      </c>
    </row>
    <row r="82" spans="1:6" x14ac:dyDescent="0.3">
      <c r="A82" s="38" t="s">
        <v>299</v>
      </c>
      <c r="B82" s="40" t="s">
        <v>120</v>
      </c>
      <c r="C82" s="59">
        <f>SUM(C75:C81)</f>
        <v>30146097</v>
      </c>
      <c r="D82" s="59">
        <f>SUM(D75:D81)</f>
        <v>0</v>
      </c>
      <c r="E82" s="59">
        <f>SUM(E75:E81)</f>
        <v>0</v>
      </c>
      <c r="F82" s="65">
        <f t="shared" si="1"/>
        <v>30146097</v>
      </c>
    </row>
    <row r="83" spans="1:6" x14ac:dyDescent="0.3">
      <c r="A83" s="11" t="s">
        <v>121</v>
      </c>
      <c r="B83" s="21" t="s">
        <v>122</v>
      </c>
      <c r="C83" s="58">
        <v>6196454</v>
      </c>
      <c r="D83" s="58"/>
      <c r="E83" s="58"/>
      <c r="F83" s="57">
        <f t="shared" si="1"/>
        <v>6196454</v>
      </c>
    </row>
    <row r="84" spans="1:6" x14ac:dyDescent="0.3">
      <c r="A84" s="11" t="s">
        <v>123</v>
      </c>
      <c r="B84" s="21" t="s">
        <v>124</v>
      </c>
      <c r="C84" s="58"/>
      <c r="D84" s="58"/>
      <c r="E84" s="58"/>
      <c r="F84" s="57">
        <f t="shared" si="1"/>
        <v>0</v>
      </c>
    </row>
    <row r="85" spans="1:6" x14ac:dyDescent="0.3">
      <c r="A85" s="11" t="s">
        <v>125</v>
      </c>
      <c r="B85" s="21" t="s">
        <v>126</v>
      </c>
      <c r="C85" s="58"/>
      <c r="D85" s="58"/>
      <c r="E85" s="58"/>
      <c r="F85" s="57">
        <f t="shared" si="1"/>
        <v>0</v>
      </c>
    </row>
    <row r="86" spans="1:6" x14ac:dyDescent="0.3">
      <c r="A86" s="11" t="s">
        <v>127</v>
      </c>
      <c r="B86" s="21" t="s">
        <v>128</v>
      </c>
      <c r="C86" s="58">
        <v>1673042</v>
      </c>
      <c r="D86" s="58"/>
      <c r="E86" s="58"/>
      <c r="F86" s="57">
        <f t="shared" si="1"/>
        <v>1673042</v>
      </c>
    </row>
    <row r="87" spans="1:6" x14ac:dyDescent="0.3">
      <c r="A87" s="37" t="s">
        <v>300</v>
      </c>
      <c r="B87" s="40" t="s">
        <v>129</v>
      </c>
      <c r="C87" s="59">
        <f>SUM(C83:C86)</f>
        <v>7869496</v>
      </c>
      <c r="D87" s="59">
        <f>SUM(D83:D86)</f>
        <v>0</v>
      </c>
      <c r="E87" s="59">
        <f>SUM(E83:E86)</f>
        <v>0</v>
      </c>
      <c r="F87" s="65">
        <f t="shared" si="1"/>
        <v>7869496</v>
      </c>
    </row>
    <row r="88" spans="1:6" x14ac:dyDescent="0.3">
      <c r="A88" s="11" t="s">
        <v>130</v>
      </c>
      <c r="B88" s="21" t="s">
        <v>131</v>
      </c>
      <c r="C88" s="58"/>
      <c r="D88" s="58"/>
      <c r="E88" s="58"/>
      <c r="F88" s="57">
        <f t="shared" si="1"/>
        <v>0</v>
      </c>
    </row>
    <row r="89" spans="1:6" x14ac:dyDescent="0.3">
      <c r="A89" s="11" t="s">
        <v>327</v>
      </c>
      <c r="B89" s="21" t="s">
        <v>132</v>
      </c>
      <c r="C89" s="58"/>
      <c r="D89" s="58"/>
      <c r="E89" s="58"/>
      <c r="F89" s="57">
        <f t="shared" si="1"/>
        <v>0</v>
      </c>
    </row>
    <row r="90" spans="1:6" x14ac:dyDescent="0.3">
      <c r="A90" s="11" t="s">
        <v>328</v>
      </c>
      <c r="B90" s="21" t="s">
        <v>133</v>
      </c>
      <c r="C90" s="58"/>
      <c r="D90" s="58"/>
      <c r="E90" s="58"/>
      <c r="F90" s="57">
        <f t="shared" si="1"/>
        <v>0</v>
      </c>
    </row>
    <row r="91" spans="1:6" x14ac:dyDescent="0.3">
      <c r="A91" s="11" t="s">
        <v>329</v>
      </c>
      <c r="B91" s="21" t="s">
        <v>134</v>
      </c>
      <c r="C91" s="58"/>
      <c r="D91" s="58"/>
      <c r="E91" s="58"/>
      <c r="F91" s="57">
        <f t="shared" si="1"/>
        <v>0</v>
      </c>
    </row>
    <row r="92" spans="1:6" x14ac:dyDescent="0.3">
      <c r="A92" s="11" t="s">
        <v>330</v>
      </c>
      <c r="B92" s="21" t="s">
        <v>135</v>
      </c>
      <c r="C92" s="58"/>
      <c r="D92" s="58"/>
      <c r="E92" s="58"/>
      <c r="F92" s="57">
        <f t="shared" si="1"/>
        <v>0</v>
      </c>
    </row>
    <row r="93" spans="1:6" x14ac:dyDescent="0.3">
      <c r="A93" s="11" t="s">
        <v>331</v>
      </c>
      <c r="B93" s="21" t="s">
        <v>136</v>
      </c>
      <c r="C93" s="58"/>
      <c r="D93" s="58"/>
      <c r="E93" s="58"/>
      <c r="F93" s="57">
        <f t="shared" si="1"/>
        <v>0</v>
      </c>
    </row>
    <row r="94" spans="1:6" x14ac:dyDescent="0.3">
      <c r="A94" s="11" t="s">
        <v>137</v>
      </c>
      <c r="B94" s="21" t="s">
        <v>138</v>
      </c>
      <c r="C94" s="58"/>
      <c r="D94" s="58"/>
      <c r="E94" s="58"/>
      <c r="F94" s="57">
        <f t="shared" si="1"/>
        <v>0</v>
      </c>
    </row>
    <row r="95" spans="1:6" x14ac:dyDescent="0.3">
      <c r="A95" s="11" t="s">
        <v>332</v>
      </c>
      <c r="B95" s="21" t="s">
        <v>139</v>
      </c>
      <c r="C95" s="58"/>
      <c r="D95" s="58"/>
      <c r="E95" s="58"/>
      <c r="F95" s="57">
        <f t="shared" si="1"/>
        <v>0</v>
      </c>
    </row>
    <row r="96" spans="1:6" x14ac:dyDescent="0.3">
      <c r="A96" s="37" t="s">
        <v>301</v>
      </c>
      <c r="B96" s="40" t="s">
        <v>140</v>
      </c>
      <c r="C96" s="59">
        <f>SUM(C88:C95)</f>
        <v>0</v>
      </c>
      <c r="D96" s="59">
        <f>SUM(D88:D95)</f>
        <v>0</v>
      </c>
      <c r="E96" s="59">
        <f>SUM(E88:E95)</f>
        <v>0</v>
      </c>
      <c r="F96" s="65">
        <f t="shared" si="1"/>
        <v>0</v>
      </c>
    </row>
    <row r="97" spans="1:23" ht="15.6" x14ac:dyDescent="0.3">
      <c r="A97" s="41" t="s">
        <v>396</v>
      </c>
      <c r="B97" s="40"/>
      <c r="C97" s="59">
        <f>SUM(C96,C87,C82)</f>
        <v>38015593</v>
      </c>
      <c r="D97" s="59">
        <f>SUM(D96,D87,D82)</f>
        <v>0</v>
      </c>
      <c r="E97" s="59">
        <f>SUM(E96,E87,E82)</f>
        <v>0</v>
      </c>
      <c r="F97" s="65">
        <f t="shared" si="1"/>
        <v>38015593</v>
      </c>
    </row>
    <row r="98" spans="1:23" ht="15.6" x14ac:dyDescent="0.3">
      <c r="A98" s="26" t="s">
        <v>340</v>
      </c>
      <c r="B98" s="27" t="s">
        <v>141</v>
      </c>
      <c r="C98" s="59">
        <f>SUM(C74+C97)</f>
        <v>88705258</v>
      </c>
      <c r="D98" s="59">
        <f>SUM(D74+D97)</f>
        <v>0</v>
      </c>
      <c r="E98" s="59">
        <f>SUM(E74+E97)</f>
        <v>1007776</v>
      </c>
      <c r="F98" s="65">
        <f>SUM(C98:E98)</f>
        <v>89713034</v>
      </c>
    </row>
    <row r="99" spans="1:23" x14ac:dyDescent="0.3">
      <c r="A99" s="11" t="s">
        <v>333</v>
      </c>
      <c r="B99" s="4" t="s">
        <v>142</v>
      </c>
      <c r="C99" s="56"/>
      <c r="D99" s="56"/>
      <c r="E99" s="56"/>
      <c r="F99" s="57">
        <f t="shared" si="1"/>
        <v>0</v>
      </c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</row>
    <row r="100" spans="1:23" x14ac:dyDescent="0.3">
      <c r="A100" s="11" t="s">
        <v>143</v>
      </c>
      <c r="B100" s="4" t="s">
        <v>144</v>
      </c>
      <c r="C100" s="56"/>
      <c r="D100" s="56"/>
      <c r="E100" s="56"/>
      <c r="F100" s="57">
        <f t="shared" si="1"/>
        <v>0</v>
      </c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</row>
    <row r="101" spans="1:23" x14ac:dyDescent="0.3">
      <c r="A101" s="11" t="s">
        <v>334</v>
      </c>
      <c r="B101" s="4" t="s">
        <v>145</v>
      </c>
      <c r="C101" s="56"/>
      <c r="D101" s="56"/>
      <c r="E101" s="56"/>
      <c r="F101" s="57">
        <f t="shared" si="1"/>
        <v>0</v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</row>
    <row r="102" spans="1:23" x14ac:dyDescent="0.3">
      <c r="A102" s="13" t="s">
        <v>302</v>
      </c>
      <c r="B102" s="6" t="s">
        <v>146</v>
      </c>
      <c r="C102" s="53">
        <f>SUM(C99:C101)</f>
        <v>0</v>
      </c>
      <c r="D102" s="53">
        <f>SUM(D99:D101)</f>
        <v>0</v>
      </c>
      <c r="E102" s="53">
        <f>SUM(E99:E101)</f>
        <v>0</v>
      </c>
      <c r="F102" s="57">
        <f t="shared" si="1"/>
        <v>0</v>
      </c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</row>
    <row r="103" spans="1:23" x14ac:dyDescent="0.3">
      <c r="A103" s="28" t="s">
        <v>335</v>
      </c>
      <c r="B103" s="4" t="s">
        <v>147</v>
      </c>
      <c r="C103" s="55"/>
      <c r="D103" s="55"/>
      <c r="E103" s="55"/>
      <c r="F103" s="57">
        <f t="shared" si="1"/>
        <v>0</v>
      </c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</row>
    <row r="104" spans="1:23" x14ac:dyDescent="0.3">
      <c r="A104" s="28" t="s">
        <v>305</v>
      </c>
      <c r="B104" s="4" t="s">
        <v>148</v>
      </c>
      <c r="C104" s="55"/>
      <c r="D104" s="55"/>
      <c r="E104" s="55"/>
      <c r="F104" s="57">
        <f t="shared" si="1"/>
        <v>0</v>
      </c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</row>
    <row r="105" spans="1:23" x14ac:dyDescent="0.3">
      <c r="A105" s="11" t="s">
        <v>149</v>
      </c>
      <c r="B105" s="4" t="s">
        <v>150</v>
      </c>
      <c r="C105" s="56"/>
      <c r="D105" s="56"/>
      <c r="E105" s="56"/>
      <c r="F105" s="57">
        <f t="shared" si="1"/>
        <v>0</v>
      </c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</row>
    <row r="106" spans="1:23" x14ac:dyDescent="0.3">
      <c r="A106" s="11" t="s">
        <v>336</v>
      </c>
      <c r="B106" s="4" t="s">
        <v>151</v>
      </c>
      <c r="C106" s="56"/>
      <c r="D106" s="56"/>
      <c r="E106" s="56"/>
      <c r="F106" s="57">
        <f t="shared" si="1"/>
        <v>0</v>
      </c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</row>
    <row r="107" spans="1:23" x14ac:dyDescent="0.3">
      <c r="A107" s="12" t="s">
        <v>303</v>
      </c>
      <c r="B107" s="6" t="s">
        <v>152</v>
      </c>
      <c r="C107" s="54">
        <f>SUM(C103:C106)</f>
        <v>0</v>
      </c>
      <c r="D107" s="54">
        <f>SUM(D103:D106)</f>
        <v>0</v>
      </c>
      <c r="E107" s="54">
        <f>SUM(E103:E106)</f>
        <v>0</v>
      </c>
      <c r="F107" s="57">
        <f t="shared" si="1"/>
        <v>0</v>
      </c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</row>
    <row r="108" spans="1:23" x14ac:dyDescent="0.3">
      <c r="A108" s="28" t="s">
        <v>153</v>
      </c>
      <c r="B108" s="4" t="s">
        <v>154</v>
      </c>
      <c r="C108" s="55"/>
      <c r="D108" s="55"/>
      <c r="E108" s="55"/>
      <c r="F108" s="57">
        <f t="shared" si="1"/>
        <v>0</v>
      </c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</row>
    <row r="109" spans="1:23" x14ac:dyDescent="0.3">
      <c r="A109" s="28" t="s">
        <v>155</v>
      </c>
      <c r="B109" s="4" t="s">
        <v>156</v>
      </c>
      <c r="C109" s="55">
        <v>891098</v>
      </c>
      <c r="D109" s="55"/>
      <c r="E109" s="55"/>
      <c r="F109" s="57">
        <f t="shared" si="1"/>
        <v>891098</v>
      </c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</row>
    <row r="110" spans="1:23" x14ac:dyDescent="0.3">
      <c r="A110" s="12" t="s">
        <v>157</v>
      </c>
      <c r="B110" s="6" t="s">
        <v>158</v>
      </c>
      <c r="C110" s="55"/>
      <c r="D110" s="55"/>
      <c r="E110" s="55"/>
      <c r="F110" s="57">
        <f t="shared" si="1"/>
        <v>0</v>
      </c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</row>
    <row r="111" spans="1:23" x14ac:dyDescent="0.3">
      <c r="A111" s="28" t="s">
        <v>159</v>
      </c>
      <c r="B111" s="4" t="s">
        <v>160</v>
      </c>
      <c r="C111" s="55"/>
      <c r="D111" s="55"/>
      <c r="E111" s="55"/>
      <c r="F111" s="57">
        <f t="shared" si="1"/>
        <v>0</v>
      </c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</row>
    <row r="112" spans="1:23" x14ac:dyDescent="0.3">
      <c r="A112" s="28" t="s">
        <v>161</v>
      </c>
      <c r="B112" s="4" t="s">
        <v>162</v>
      </c>
      <c r="C112" s="55"/>
      <c r="D112" s="55"/>
      <c r="E112" s="55"/>
      <c r="F112" s="57">
        <f t="shared" si="1"/>
        <v>0</v>
      </c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</row>
    <row r="113" spans="1:23" x14ac:dyDescent="0.3">
      <c r="A113" s="28" t="s">
        <v>163</v>
      </c>
      <c r="B113" s="4" t="s">
        <v>164</v>
      </c>
      <c r="C113" s="55"/>
      <c r="D113" s="55"/>
      <c r="E113" s="55"/>
      <c r="F113" s="57">
        <f t="shared" si="1"/>
        <v>0</v>
      </c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</row>
    <row r="114" spans="1:23" x14ac:dyDescent="0.3">
      <c r="A114" s="29" t="s">
        <v>304</v>
      </c>
      <c r="B114" s="30" t="s">
        <v>165</v>
      </c>
      <c r="C114" s="54">
        <f>SUM(C111:C113)</f>
        <v>0</v>
      </c>
      <c r="D114" s="54">
        <f>SUM(D111:D113)</f>
        <v>0</v>
      </c>
      <c r="E114" s="54">
        <f>SUM(E111:E113)</f>
        <v>0</v>
      </c>
      <c r="F114" s="57">
        <f t="shared" si="1"/>
        <v>0</v>
      </c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</row>
    <row r="115" spans="1:23" x14ac:dyDescent="0.3">
      <c r="A115" s="28" t="s">
        <v>166</v>
      </c>
      <c r="B115" s="4" t="s">
        <v>167</v>
      </c>
      <c r="C115" s="55"/>
      <c r="D115" s="55"/>
      <c r="E115" s="55"/>
      <c r="F115" s="57">
        <f t="shared" si="1"/>
        <v>0</v>
      </c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</row>
    <row r="116" spans="1:23" x14ac:dyDescent="0.3">
      <c r="A116" s="11" t="s">
        <v>168</v>
      </c>
      <c r="B116" s="4" t="s">
        <v>169</v>
      </c>
      <c r="C116" s="56"/>
      <c r="D116" s="56"/>
      <c r="E116" s="56"/>
      <c r="F116" s="57">
        <f t="shared" si="1"/>
        <v>0</v>
      </c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</row>
    <row r="117" spans="1:23" x14ac:dyDescent="0.3">
      <c r="A117" s="28" t="s">
        <v>337</v>
      </c>
      <c r="B117" s="4" t="s">
        <v>170</v>
      </c>
      <c r="C117" s="55"/>
      <c r="D117" s="55"/>
      <c r="E117" s="55"/>
      <c r="F117" s="57">
        <f t="shared" si="1"/>
        <v>0</v>
      </c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</row>
    <row r="118" spans="1:23" x14ac:dyDescent="0.3">
      <c r="A118" s="28" t="s">
        <v>306</v>
      </c>
      <c r="B118" s="4" t="s">
        <v>171</v>
      </c>
      <c r="C118" s="55"/>
      <c r="D118" s="55"/>
      <c r="E118" s="55"/>
      <c r="F118" s="57">
        <f t="shared" si="1"/>
        <v>0</v>
      </c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</row>
    <row r="119" spans="1:23" x14ac:dyDescent="0.3">
      <c r="A119" s="29" t="s">
        <v>307</v>
      </c>
      <c r="B119" s="30" t="s">
        <v>172</v>
      </c>
      <c r="C119" s="54">
        <f>SUM(C115:C118)</f>
        <v>0</v>
      </c>
      <c r="D119" s="54">
        <f>SUM(D115:D118)</f>
        <v>0</v>
      </c>
      <c r="E119" s="54">
        <f>SUM(E115:E118)</f>
        <v>0</v>
      </c>
      <c r="F119" s="57">
        <f t="shared" si="1"/>
        <v>0</v>
      </c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</row>
    <row r="120" spans="1:23" x14ac:dyDescent="0.3">
      <c r="A120" s="11" t="s">
        <v>173</v>
      </c>
      <c r="B120" s="4" t="s">
        <v>174</v>
      </c>
      <c r="C120" s="56"/>
      <c r="D120" s="56"/>
      <c r="E120" s="56"/>
      <c r="F120" s="57">
        <f t="shared" si="1"/>
        <v>0</v>
      </c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</row>
    <row r="121" spans="1:23" ht="15.6" x14ac:dyDescent="0.3">
      <c r="A121" s="31" t="s">
        <v>341</v>
      </c>
      <c r="B121" s="32" t="s">
        <v>175</v>
      </c>
      <c r="C121" s="54">
        <f>SUM(C102+C107+C110+C114+C119+C120+C109)</f>
        <v>891098</v>
      </c>
      <c r="D121" s="54">
        <f>SUM(D102+D107+D110+D114+D119+D120)</f>
        <v>0</v>
      </c>
      <c r="E121" s="54">
        <f>SUM(E102+E107+E110+E114+E119+E120)</f>
        <v>0</v>
      </c>
      <c r="F121" s="57">
        <f t="shared" si="1"/>
        <v>891098</v>
      </c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</row>
    <row r="122" spans="1:23" ht="15.6" x14ac:dyDescent="0.3">
      <c r="A122" s="33" t="s">
        <v>377</v>
      </c>
      <c r="B122" s="34"/>
      <c r="C122" s="66">
        <f>SUM(C98+C121)</f>
        <v>89596356</v>
      </c>
      <c r="D122" s="66">
        <f>SUM(D98+D121)</f>
        <v>0</v>
      </c>
      <c r="E122" s="66">
        <f>SUM(E98+E121)</f>
        <v>1007776</v>
      </c>
      <c r="F122" s="65">
        <f t="shared" si="1"/>
        <v>90604132</v>
      </c>
    </row>
  </sheetData>
  <mergeCells count="3">
    <mergeCell ref="A1:F1"/>
    <mergeCell ref="A2:F2"/>
    <mergeCell ref="D4:F4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7"/>
  <sheetViews>
    <sheetView workbookViewId="0">
      <selection activeCell="C5" sqref="C5:E5"/>
    </sheetView>
  </sheetViews>
  <sheetFormatPr defaultRowHeight="14.4" x14ac:dyDescent="0.3"/>
  <cols>
    <col min="1" max="1" width="101.33203125" customWidth="1"/>
    <col min="2" max="2" width="10.6640625" customWidth="1"/>
    <col min="3" max="5" width="16.6640625" customWidth="1"/>
  </cols>
  <sheetData>
    <row r="1" spans="1:6" x14ac:dyDescent="0.3">
      <c r="A1" s="87"/>
      <c r="B1" s="88"/>
      <c r="C1" s="88"/>
      <c r="D1" s="88"/>
      <c r="E1" s="88"/>
      <c r="F1" s="88"/>
    </row>
    <row r="2" spans="1:6" ht="26.25" customHeight="1" x14ac:dyDescent="0.35">
      <c r="A2" s="89" t="s">
        <v>424</v>
      </c>
      <c r="B2" s="90"/>
      <c r="C2" s="90"/>
      <c r="D2" s="90"/>
      <c r="E2" s="90"/>
    </row>
    <row r="3" spans="1:6" ht="30.75" customHeight="1" x14ac:dyDescent="0.35">
      <c r="A3" s="92" t="s">
        <v>416</v>
      </c>
      <c r="B3" s="90"/>
      <c r="C3" s="90"/>
      <c r="D3" s="90"/>
      <c r="E3" s="90"/>
    </row>
    <row r="5" spans="1:6" x14ac:dyDescent="0.3">
      <c r="A5" s="3" t="s">
        <v>0</v>
      </c>
      <c r="C5" s="93" t="s">
        <v>444</v>
      </c>
      <c r="D5" s="93"/>
      <c r="E5" s="93"/>
    </row>
    <row r="6" spans="1:6" ht="53.4" x14ac:dyDescent="0.3">
      <c r="A6" s="1" t="s">
        <v>4</v>
      </c>
      <c r="B6" s="2" t="s">
        <v>5</v>
      </c>
      <c r="C6" s="52" t="s">
        <v>434</v>
      </c>
      <c r="D6" s="52" t="s">
        <v>425</v>
      </c>
      <c r="E6" s="52" t="s">
        <v>438</v>
      </c>
    </row>
    <row r="7" spans="1:6" x14ac:dyDescent="0.3">
      <c r="A7" s="22" t="s">
        <v>286</v>
      </c>
      <c r="B7" s="21" t="s">
        <v>31</v>
      </c>
      <c r="C7" s="58">
        <v>7207885</v>
      </c>
      <c r="D7" s="58">
        <v>7964272</v>
      </c>
      <c r="E7" s="58">
        <v>8917012</v>
      </c>
      <c r="F7" s="51"/>
    </row>
    <row r="8" spans="1:6" x14ac:dyDescent="0.3">
      <c r="A8" s="4" t="s">
        <v>287</v>
      </c>
      <c r="B8" s="21" t="s">
        <v>38</v>
      </c>
      <c r="C8" s="58">
        <v>2212388</v>
      </c>
      <c r="D8" s="58">
        <v>3847480</v>
      </c>
      <c r="E8" s="58">
        <v>4128288</v>
      </c>
      <c r="F8" s="51"/>
    </row>
    <row r="9" spans="1:6" x14ac:dyDescent="0.3">
      <c r="A9" s="39" t="s">
        <v>338</v>
      </c>
      <c r="B9" s="40" t="s">
        <v>39</v>
      </c>
      <c r="C9" s="59">
        <f>SUM(C7:C8)</f>
        <v>9420273</v>
      </c>
      <c r="D9" s="59">
        <f>SUM(D7:D8)</f>
        <v>11811752</v>
      </c>
      <c r="E9" s="59">
        <f>SUM(E7:E8)</f>
        <v>13045300</v>
      </c>
      <c r="F9" s="51"/>
    </row>
    <row r="10" spans="1:6" x14ac:dyDescent="0.3">
      <c r="A10" s="30" t="s">
        <v>309</v>
      </c>
      <c r="B10" s="40" t="s">
        <v>40</v>
      </c>
      <c r="C10" s="59">
        <v>1687316</v>
      </c>
      <c r="D10" s="59">
        <v>1867573</v>
      </c>
      <c r="E10" s="59">
        <v>1942981</v>
      </c>
      <c r="F10" s="51"/>
    </row>
    <row r="11" spans="1:6" x14ac:dyDescent="0.3">
      <c r="A11" s="4" t="s">
        <v>288</v>
      </c>
      <c r="B11" s="21" t="s">
        <v>47</v>
      </c>
      <c r="C11" s="58">
        <v>1311649</v>
      </c>
      <c r="D11" s="58">
        <v>2644437</v>
      </c>
      <c r="E11" s="58">
        <v>3645833</v>
      </c>
      <c r="F11" s="51"/>
    </row>
    <row r="12" spans="1:6" x14ac:dyDescent="0.3">
      <c r="A12" s="4" t="s">
        <v>339</v>
      </c>
      <c r="B12" s="21" t="s">
        <v>52</v>
      </c>
      <c r="C12" s="58">
        <v>193549</v>
      </c>
      <c r="D12" s="58">
        <v>160900</v>
      </c>
      <c r="E12" s="58">
        <v>192455</v>
      </c>
      <c r="F12" s="51"/>
    </row>
    <row r="13" spans="1:6" x14ac:dyDescent="0.3">
      <c r="A13" s="4" t="s">
        <v>289</v>
      </c>
      <c r="B13" s="21" t="s">
        <v>64</v>
      </c>
      <c r="C13" s="58">
        <v>3541154</v>
      </c>
      <c r="D13" s="58">
        <v>3815485</v>
      </c>
      <c r="E13" s="58">
        <v>4674730</v>
      </c>
      <c r="F13" s="51"/>
    </row>
    <row r="14" spans="1:6" x14ac:dyDescent="0.3">
      <c r="A14" s="4" t="s">
        <v>290</v>
      </c>
      <c r="B14" s="21" t="s">
        <v>69</v>
      </c>
      <c r="C14" s="58">
        <v>330181</v>
      </c>
      <c r="D14" s="58">
        <v>492875</v>
      </c>
      <c r="E14" s="58">
        <v>577735</v>
      </c>
      <c r="F14" s="51"/>
    </row>
    <row r="15" spans="1:6" x14ac:dyDescent="0.3">
      <c r="A15" s="4" t="s">
        <v>291</v>
      </c>
      <c r="B15" s="21" t="s">
        <v>78</v>
      </c>
      <c r="C15" s="58">
        <v>1270542</v>
      </c>
      <c r="D15" s="58">
        <v>1607800</v>
      </c>
      <c r="E15" s="58">
        <v>2603316</v>
      </c>
      <c r="F15" s="51"/>
    </row>
    <row r="16" spans="1:6" x14ac:dyDescent="0.3">
      <c r="A16" s="30" t="s">
        <v>292</v>
      </c>
      <c r="B16" s="40" t="s">
        <v>79</v>
      </c>
      <c r="C16" s="59">
        <f>SUM(C11:C15)</f>
        <v>6647075</v>
      </c>
      <c r="D16" s="59">
        <f>SUM(D11:D15)</f>
        <v>8721497</v>
      </c>
      <c r="E16" s="59">
        <f>SUM(E11:E15)</f>
        <v>11694069</v>
      </c>
      <c r="F16" s="51"/>
    </row>
    <row r="17" spans="1:6" x14ac:dyDescent="0.3">
      <c r="A17" s="11" t="s">
        <v>80</v>
      </c>
      <c r="B17" s="21" t="s">
        <v>81</v>
      </c>
      <c r="C17" s="58"/>
      <c r="D17" s="58"/>
      <c r="E17" s="58"/>
      <c r="F17" s="51"/>
    </row>
    <row r="18" spans="1:6" x14ac:dyDescent="0.3">
      <c r="A18" s="11" t="s">
        <v>293</v>
      </c>
      <c r="B18" s="21" t="s">
        <v>82</v>
      </c>
      <c r="C18" s="58">
        <v>6000</v>
      </c>
      <c r="D18" s="58">
        <v>6000</v>
      </c>
      <c r="E18" s="58"/>
      <c r="F18" s="51"/>
    </row>
    <row r="19" spans="1:6" x14ac:dyDescent="0.3">
      <c r="A19" s="14" t="s">
        <v>315</v>
      </c>
      <c r="B19" s="21" t="s">
        <v>83</v>
      </c>
      <c r="C19" s="58"/>
      <c r="D19" s="58"/>
      <c r="E19" s="58"/>
      <c r="F19" s="51"/>
    </row>
    <row r="20" spans="1:6" x14ac:dyDescent="0.3">
      <c r="A20" s="14" t="s">
        <v>316</v>
      </c>
      <c r="B20" s="21" t="s">
        <v>84</v>
      </c>
      <c r="C20" s="58"/>
      <c r="D20" s="58"/>
      <c r="E20" s="58"/>
      <c r="F20" s="51"/>
    </row>
    <row r="21" spans="1:6" x14ac:dyDescent="0.3">
      <c r="A21" s="14" t="s">
        <v>317</v>
      </c>
      <c r="B21" s="21" t="s">
        <v>85</v>
      </c>
      <c r="C21" s="58"/>
      <c r="D21" s="58"/>
      <c r="E21" s="58"/>
      <c r="F21" s="51"/>
    </row>
    <row r="22" spans="1:6" x14ac:dyDescent="0.3">
      <c r="A22" s="11" t="s">
        <v>318</v>
      </c>
      <c r="B22" s="21" t="s">
        <v>86</v>
      </c>
      <c r="C22" s="58"/>
      <c r="D22" s="58"/>
      <c r="E22" s="58"/>
      <c r="F22" s="51"/>
    </row>
    <row r="23" spans="1:6" x14ac:dyDescent="0.3">
      <c r="A23" s="11" t="s">
        <v>319</v>
      </c>
      <c r="B23" s="21" t="s">
        <v>87</v>
      </c>
      <c r="C23" s="58"/>
      <c r="D23" s="58"/>
      <c r="E23" s="58"/>
      <c r="F23" s="51"/>
    </row>
    <row r="24" spans="1:6" x14ac:dyDescent="0.3">
      <c r="A24" s="11" t="s">
        <v>320</v>
      </c>
      <c r="B24" s="21" t="s">
        <v>88</v>
      </c>
      <c r="C24" s="58">
        <v>1229488</v>
      </c>
      <c r="D24" s="58">
        <v>1573794</v>
      </c>
      <c r="E24" s="58">
        <v>2761334</v>
      </c>
      <c r="F24" s="51"/>
    </row>
    <row r="25" spans="1:6" x14ac:dyDescent="0.3">
      <c r="A25" s="37" t="s">
        <v>294</v>
      </c>
      <c r="B25" s="40" t="s">
        <v>89</v>
      </c>
      <c r="C25" s="59">
        <f>SUM(C17:C24)</f>
        <v>1235488</v>
      </c>
      <c r="D25" s="59">
        <f>SUM(D17:D24)</f>
        <v>1579794</v>
      </c>
      <c r="E25" s="59">
        <f>SUM(E17:E24)</f>
        <v>2761334</v>
      </c>
      <c r="F25" s="51"/>
    </row>
    <row r="26" spans="1:6" x14ac:dyDescent="0.3">
      <c r="A26" s="10" t="s">
        <v>321</v>
      </c>
      <c r="B26" s="21" t="s">
        <v>90</v>
      </c>
      <c r="C26" s="58"/>
      <c r="D26" s="58"/>
      <c r="E26" s="58"/>
      <c r="F26" s="51"/>
    </row>
    <row r="27" spans="1:6" x14ac:dyDescent="0.3">
      <c r="A27" s="10" t="s">
        <v>91</v>
      </c>
      <c r="B27" s="21" t="s">
        <v>92</v>
      </c>
      <c r="C27" s="58">
        <v>1135484</v>
      </c>
      <c r="D27" s="58">
        <v>587440</v>
      </c>
      <c r="E27" s="58">
        <v>1923248</v>
      </c>
      <c r="F27" s="51"/>
    </row>
    <row r="28" spans="1:6" x14ac:dyDescent="0.3">
      <c r="A28" s="10" t="s">
        <v>93</v>
      </c>
      <c r="B28" s="21" t="s">
        <v>94</v>
      </c>
      <c r="C28" s="58"/>
      <c r="D28" s="58"/>
      <c r="E28" s="58"/>
      <c r="F28" s="51"/>
    </row>
    <row r="29" spans="1:6" x14ac:dyDescent="0.3">
      <c r="A29" s="10" t="s">
        <v>295</v>
      </c>
      <c r="B29" s="21" t="s">
        <v>95</v>
      </c>
      <c r="C29" s="58"/>
      <c r="D29" s="58"/>
      <c r="E29" s="58"/>
      <c r="F29" s="51"/>
    </row>
    <row r="30" spans="1:6" x14ac:dyDescent="0.3">
      <c r="A30" s="10" t="s">
        <v>322</v>
      </c>
      <c r="B30" s="21" t="s">
        <v>96</v>
      </c>
      <c r="C30" s="58"/>
      <c r="D30" s="58"/>
      <c r="E30" s="58"/>
      <c r="F30" s="51"/>
    </row>
    <row r="31" spans="1:6" x14ac:dyDescent="0.3">
      <c r="A31" s="10" t="s">
        <v>296</v>
      </c>
      <c r="B31" s="21" t="s">
        <v>97</v>
      </c>
      <c r="C31" s="58">
        <v>610152</v>
      </c>
      <c r="D31" s="58">
        <v>1010056</v>
      </c>
      <c r="E31" s="58">
        <v>1137579</v>
      </c>
      <c r="F31" s="51"/>
    </row>
    <row r="32" spans="1:6" x14ac:dyDescent="0.3">
      <c r="A32" s="10" t="s">
        <v>323</v>
      </c>
      <c r="B32" s="21" t="s">
        <v>98</v>
      </c>
      <c r="C32" s="58"/>
      <c r="D32" s="58"/>
      <c r="E32" s="58"/>
      <c r="F32" s="51"/>
    </row>
    <row r="33" spans="1:6" x14ac:dyDescent="0.3">
      <c r="A33" s="10" t="s">
        <v>324</v>
      </c>
      <c r="B33" s="21" t="s">
        <v>99</v>
      </c>
      <c r="C33" s="58"/>
      <c r="D33" s="58"/>
      <c r="E33" s="58"/>
      <c r="F33" s="51"/>
    </row>
    <row r="34" spans="1:6" x14ac:dyDescent="0.3">
      <c r="A34" s="10" t="s">
        <v>100</v>
      </c>
      <c r="B34" s="21" t="s">
        <v>101</v>
      </c>
      <c r="C34" s="58"/>
      <c r="D34" s="58"/>
      <c r="E34" s="58"/>
      <c r="F34" s="51"/>
    </row>
    <row r="35" spans="1:6" x14ac:dyDescent="0.3">
      <c r="A35" s="15" t="s">
        <v>102</v>
      </c>
      <c r="B35" s="21" t="s">
        <v>103</v>
      </c>
      <c r="C35" s="58"/>
      <c r="D35" s="58"/>
      <c r="E35" s="58"/>
      <c r="F35" s="51"/>
    </row>
    <row r="36" spans="1:6" x14ac:dyDescent="0.3">
      <c r="A36" s="10" t="s">
        <v>423</v>
      </c>
      <c r="B36" s="21" t="s">
        <v>104</v>
      </c>
      <c r="C36" s="58"/>
      <c r="D36" s="58"/>
      <c r="E36" s="58"/>
      <c r="F36" s="51"/>
    </row>
    <row r="37" spans="1:6" x14ac:dyDescent="0.3">
      <c r="A37" s="10" t="s">
        <v>325</v>
      </c>
      <c r="B37" s="21" t="s">
        <v>105</v>
      </c>
      <c r="C37" s="58">
        <v>2788100</v>
      </c>
      <c r="D37" s="58">
        <v>2265100</v>
      </c>
      <c r="E37" s="58">
        <v>1412300</v>
      </c>
      <c r="F37" s="51"/>
    </row>
    <row r="38" spans="1:6" x14ac:dyDescent="0.3">
      <c r="A38" s="15" t="s">
        <v>415</v>
      </c>
      <c r="B38" s="21" t="s">
        <v>422</v>
      </c>
      <c r="C38" s="58"/>
      <c r="D38" s="58"/>
      <c r="E38" s="58">
        <v>17780630</v>
      </c>
      <c r="F38" s="51"/>
    </row>
    <row r="39" spans="1:6" x14ac:dyDescent="0.3">
      <c r="A39" s="37" t="s">
        <v>297</v>
      </c>
      <c r="B39" s="40" t="s">
        <v>106</v>
      </c>
      <c r="C39" s="59">
        <f>SUM(C26:C38)</f>
        <v>4533736</v>
      </c>
      <c r="D39" s="59">
        <f>SUM(D26:D38)</f>
        <v>3862596</v>
      </c>
      <c r="E39" s="59">
        <f>SUM(E26:E38)</f>
        <v>22253757</v>
      </c>
      <c r="F39" s="51"/>
    </row>
    <row r="40" spans="1:6" ht="15.6" x14ac:dyDescent="0.3">
      <c r="A40" s="41" t="s">
        <v>397</v>
      </c>
      <c r="B40" s="47"/>
      <c r="C40" s="59">
        <f>SUM(C9+C10+C16+C25+C39)</f>
        <v>23523888</v>
      </c>
      <c r="D40" s="59">
        <f>SUM(D9+D10+D16+D25+D39)</f>
        <v>27843212</v>
      </c>
      <c r="E40" s="59">
        <f>SUM(E9+E10+E16+E25+E39)</f>
        <v>51697441</v>
      </c>
      <c r="F40" s="51"/>
    </row>
    <row r="41" spans="1:6" x14ac:dyDescent="0.3">
      <c r="A41" s="25" t="s">
        <v>107</v>
      </c>
      <c r="B41" s="21" t="s">
        <v>108</v>
      </c>
      <c r="C41" s="58"/>
      <c r="D41" s="58">
        <v>1000000</v>
      </c>
      <c r="E41" s="58"/>
      <c r="F41" s="51"/>
    </row>
    <row r="42" spans="1:6" x14ac:dyDescent="0.3">
      <c r="A42" s="25" t="s">
        <v>326</v>
      </c>
      <c r="B42" s="21" t="s">
        <v>109</v>
      </c>
      <c r="C42" s="58"/>
      <c r="D42" s="58"/>
      <c r="E42" s="58">
        <v>4359130</v>
      </c>
      <c r="F42" s="51"/>
    </row>
    <row r="43" spans="1:6" x14ac:dyDescent="0.3">
      <c r="A43" s="25" t="s">
        <v>110</v>
      </c>
      <c r="B43" s="21" t="s">
        <v>111</v>
      </c>
      <c r="C43" s="58">
        <v>125000</v>
      </c>
      <c r="D43" s="58">
        <v>245669</v>
      </c>
      <c r="E43" s="58"/>
      <c r="F43" s="51"/>
    </row>
    <row r="44" spans="1:6" x14ac:dyDescent="0.3">
      <c r="A44" s="25" t="s">
        <v>112</v>
      </c>
      <c r="B44" s="21" t="s">
        <v>113</v>
      </c>
      <c r="C44" s="58">
        <v>1533673</v>
      </c>
      <c r="D44" s="58"/>
      <c r="E44" s="58">
        <v>19406655</v>
      </c>
      <c r="F44" s="51"/>
    </row>
    <row r="45" spans="1:6" x14ac:dyDescent="0.3">
      <c r="A45" s="5" t="s">
        <v>114</v>
      </c>
      <c r="B45" s="21" t="s">
        <v>115</v>
      </c>
      <c r="C45" s="58"/>
      <c r="D45" s="58"/>
      <c r="E45" s="58"/>
      <c r="F45" s="51"/>
    </row>
    <row r="46" spans="1:6" x14ac:dyDescent="0.3">
      <c r="A46" s="5" t="s">
        <v>116</v>
      </c>
      <c r="B46" s="21" t="s">
        <v>117</v>
      </c>
      <c r="C46" s="58"/>
      <c r="D46" s="58"/>
      <c r="E46" s="58"/>
      <c r="F46" s="51"/>
    </row>
    <row r="47" spans="1:6" x14ac:dyDescent="0.3">
      <c r="A47" s="5" t="s">
        <v>118</v>
      </c>
      <c r="B47" s="21" t="s">
        <v>119</v>
      </c>
      <c r="C47" s="58">
        <v>447843</v>
      </c>
      <c r="D47" s="58">
        <v>66331</v>
      </c>
      <c r="E47" s="58">
        <v>6380312</v>
      </c>
      <c r="F47" s="51"/>
    </row>
    <row r="48" spans="1:6" x14ac:dyDescent="0.3">
      <c r="A48" s="38" t="s">
        <v>299</v>
      </c>
      <c r="B48" s="40" t="s">
        <v>120</v>
      </c>
      <c r="C48" s="59">
        <f>SUM(C41:C47)</f>
        <v>2106516</v>
      </c>
      <c r="D48" s="59">
        <f>SUM(D41:D47)</f>
        <v>1312000</v>
      </c>
      <c r="E48" s="59">
        <f>SUM(E41:E47)</f>
        <v>30146097</v>
      </c>
      <c r="F48" s="51"/>
    </row>
    <row r="49" spans="1:6" x14ac:dyDescent="0.3">
      <c r="A49" s="11" t="s">
        <v>121</v>
      </c>
      <c r="B49" s="21" t="s">
        <v>122</v>
      </c>
      <c r="C49" s="58">
        <v>1810454</v>
      </c>
      <c r="D49" s="58">
        <v>2500730</v>
      </c>
      <c r="E49" s="58">
        <v>6196454</v>
      </c>
      <c r="F49" s="51"/>
    </row>
    <row r="50" spans="1:6" x14ac:dyDescent="0.3">
      <c r="A50" s="11" t="s">
        <v>123</v>
      </c>
      <c r="B50" s="21" t="s">
        <v>124</v>
      </c>
      <c r="C50" s="58"/>
      <c r="D50" s="58"/>
      <c r="E50" s="58"/>
      <c r="F50" s="51"/>
    </row>
    <row r="51" spans="1:6" x14ac:dyDescent="0.3">
      <c r="A51" s="11" t="s">
        <v>125</v>
      </c>
      <c r="B51" s="21" t="s">
        <v>126</v>
      </c>
      <c r="C51" s="58"/>
      <c r="D51" s="58"/>
      <c r="E51" s="58"/>
      <c r="F51" s="51"/>
    </row>
    <row r="52" spans="1:6" x14ac:dyDescent="0.3">
      <c r="A52" s="11" t="s">
        <v>127</v>
      </c>
      <c r="B52" s="21" t="s">
        <v>128</v>
      </c>
      <c r="C52" s="58">
        <v>387877</v>
      </c>
      <c r="D52" s="58">
        <v>431352</v>
      </c>
      <c r="E52" s="58">
        <v>1673042</v>
      </c>
      <c r="F52" s="51"/>
    </row>
    <row r="53" spans="1:6" x14ac:dyDescent="0.3">
      <c r="A53" s="37" t="s">
        <v>300</v>
      </c>
      <c r="B53" s="40" t="s">
        <v>129</v>
      </c>
      <c r="C53" s="59">
        <f>SUM(C49:C52)</f>
        <v>2198331</v>
      </c>
      <c r="D53" s="59">
        <f>SUM(D49:D52)</f>
        <v>2932082</v>
      </c>
      <c r="E53" s="59">
        <f>SUM(E49:E52)</f>
        <v>7869496</v>
      </c>
      <c r="F53" s="51"/>
    </row>
    <row r="54" spans="1:6" x14ac:dyDescent="0.3">
      <c r="A54" s="11" t="s">
        <v>130</v>
      </c>
      <c r="B54" s="21" t="s">
        <v>131</v>
      </c>
      <c r="C54" s="58"/>
      <c r="D54" s="58"/>
      <c r="E54" s="58"/>
      <c r="F54" s="51"/>
    </row>
    <row r="55" spans="1:6" x14ac:dyDescent="0.3">
      <c r="A55" s="11" t="s">
        <v>327</v>
      </c>
      <c r="B55" s="21" t="s">
        <v>132</v>
      </c>
      <c r="C55" s="58"/>
      <c r="D55" s="58"/>
      <c r="E55" s="58"/>
      <c r="F55" s="51"/>
    </row>
    <row r="56" spans="1:6" x14ac:dyDescent="0.3">
      <c r="A56" s="11" t="s">
        <v>328</v>
      </c>
      <c r="B56" s="21" t="s">
        <v>133</v>
      </c>
      <c r="C56" s="58"/>
      <c r="D56" s="58"/>
      <c r="E56" s="58"/>
      <c r="F56" s="51"/>
    </row>
    <row r="57" spans="1:6" x14ac:dyDescent="0.3">
      <c r="A57" s="11" t="s">
        <v>329</v>
      </c>
      <c r="B57" s="21" t="s">
        <v>134</v>
      </c>
      <c r="C57" s="58"/>
      <c r="D57" s="58"/>
      <c r="E57" s="58"/>
      <c r="F57" s="51"/>
    </row>
    <row r="58" spans="1:6" x14ac:dyDescent="0.3">
      <c r="A58" s="11" t="s">
        <v>330</v>
      </c>
      <c r="B58" s="21" t="s">
        <v>135</v>
      </c>
      <c r="C58" s="58"/>
      <c r="D58" s="58"/>
      <c r="E58" s="58"/>
      <c r="F58" s="51"/>
    </row>
    <row r="59" spans="1:6" x14ac:dyDescent="0.3">
      <c r="A59" s="11" t="s">
        <v>331</v>
      </c>
      <c r="B59" s="21" t="s">
        <v>136</v>
      </c>
      <c r="C59" s="58"/>
      <c r="D59" s="58"/>
      <c r="E59" s="58"/>
      <c r="F59" s="51"/>
    </row>
    <row r="60" spans="1:6" x14ac:dyDescent="0.3">
      <c r="A60" s="11" t="s">
        <v>137</v>
      </c>
      <c r="B60" s="21" t="s">
        <v>138</v>
      </c>
      <c r="C60" s="58"/>
      <c r="D60" s="58"/>
      <c r="E60" s="58"/>
      <c r="F60" s="51"/>
    </row>
    <row r="61" spans="1:6" x14ac:dyDescent="0.3">
      <c r="A61" s="11" t="s">
        <v>332</v>
      </c>
      <c r="B61" s="21" t="s">
        <v>139</v>
      </c>
      <c r="C61" s="58"/>
      <c r="D61" s="58"/>
      <c r="E61" s="58"/>
      <c r="F61" s="51"/>
    </row>
    <row r="62" spans="1:6" x14ac:dyDescent="0.3">
      <c r="A62" s="37" t="s">
        <v>301</v>
      </c>
      <c r="B62" s="40" t="s">
        <v>140</v>
      </c>
      <c r="C62" s="59">
        <f>SUM(C54:C61)</f>
        <v>0</v>
      </c>
      <c r="D62" s="59">
        <f>SUM(D54:D61)</f>
        <v>0</v>
      </c>
      <c r="E62" s="59">
        <f>SUM(E54:E61)</f>
        <v>0</v>
      </c>
      <c r="F62" s="51"/>
    </row>
    <row r="63" spans="1:6" ht="15.6" x14ac:dyDescent="0.3">
      <c r="A63" s="41" t="s">
        <v>396</v>
      </c>
      <c r="B63" s="47"/>
      <c r="C63" s="59">
        <f>SUM(C48+C53+C62)</f>
        <v>4304847</v>
      </c>
      <c r="D63" s="59">
        <f>SUM(D48+D53+D62)</f>
        <v>4244082</v>
      </c>
      <c r="E63" s="59">
        <f>SUM(E48+E53+E62)</f>
        <v>38015593</v>
      </c>
      <c r="F63" s="51"/>
    </row>
    <row r="64" spans="1:6" ht="15.6" x14ac:dyDescent="0.3">
      <c r="A64" s="26" t="s">
        <v>340</v>
      </c>
      <c r="B64" s="27" t="s">
        <v>141</v>
      </c>
      <c r="C64" s="59">
        <f>SUM(C40+C63)</f>
        <v>27828735</v>
      </c>
      <c r="D64" s="59">
        <f>SUM(D40+D63)</f>
        <v>32087294</v>
      </c>
      <c r="E64" s="59">
        <f>SUM(E40+E63)</f>
        <v>89713034</v>
      </c>
      <c r="F64" s="51"/>
    </row>
    <row r="65" spans="1:6" x14ac:dyDescent="0.3">
      <c r="A65" s="13" t="s">
        <v>302</v>
      </c>
      <c r="B65" s="6" t="s">
        <v>146</v>
      </c>
      <c r="C65" s="60"/>
      <c r="D65" s="60"/>
      <c r="E65" s="60"/>
      <c r="F65" s="51"/>
    </row>
    <row r="66" spans="1:6" x14ac:dyDescent="0.3">
      <c r="A66" s="12" t="s">
        <v>303</v>
      </c>
      <c r="B66" s="6" t="s">
        <v>152</v>
      </c>
      <c r="C66" s="61"/>
      <c r="D66" s="61"/>
      <c r="E66" s="61"/>
      <c r="F66" s="51"/>
    </row>
    <row r="67" spans="1:6" x14ac:dyDescent="0.3">
      <c r="A67" s="28" t="s">
        <v>153</v>
      </c>
      <c r="B67" s="4" t="s">
        <v>154</v>
      </c>
      <c r="C67" s="62"/>
      <c r="D67" s="62"/>
      <c r="E67" s="62"/>
      <c r="F67" s="51"/>
    </row>
    <row r="68" spans="1:6" x14ac:dyDescent="0.3">
      <c r="A68" s="28" t="s">
        <v>155</v>
      </c>
      <c r="B68" s="4" t="s">
        <v>156</v>
      </c>
      <c r="C68" s="62">
        <v>710692</v>
      </c>
      <c r="D68" s="62">
        <v>835304</v>
      </c>
      <c r="E68" s="62">
        <v>891098</v>
      </c>
      <c r="F68" s="51"/>
    </row>
    <row r="69" spans="1:6" x14ac:dyDescent="0.3">
      <c r="A69" s="12" t="s">
        <v>157</v>
      </c>
      <c r="B69" s="6" t="s">
        <v>158</v>
      </c>
      <c r="C69" s="62"/>
      <c r="D69" s="62"/>
      <c r="E69" s="62"/>
      <c r="F69" s="51"/>
    </row>
    <row r="70" spans="1:6" x14ac:dyDescent="0.3">
      <c r="A70" s="28" t="s">
        <v>159</v>
      </c>
      <c r="B70" s="4" t="s">
        <v>160</v>
      </c>
      <c r="C70" s="62"/>
      <c r="D70" s="62"/>
      <c r="E70" s="62"/>
      <c r="F70" s="51"/>
    </row>
    <row r="71" spans="1:6" x14ac:dyDescent="0.3">
      <c r="A71" s="28" t="s">
        <v>161</v>
      </c>
      <c r="B71" s="4" t="s">
        <v>162</v>
      </c>
      <c r="C71" s="62"/>
      <c r="D71" s="62"/>
      <c r="E71" s="62"/>
      <c r="F71" s="51"/>
    </row>
    <row r="72" spans="1:6" x14ac:dyDescent="0.3">
      <c r="A72" s="28" t="s">
        <v>163</v>
      </c>
      <c r="B72" s="4" t="s">
        <v>164</v>
      </c>
      <c r="C72" s="62"/>
      <c r="D72" s="62"/>
      <c r="E72" s="62"/>
      <c r="F72" s="51"/>
    </row>
    <row r="73" spans="1:6" x14ac:dyDescent="0.3">
      <c r="A73" s="29" t="s">
        <v>304</v>
      </c>
      <c r="B73" s="30" t="s">
        <v>165</v>
      </c>
      <c r="C73" s="61"/>
      <c r="D73" s="61"/>
      <c r="E73" s="61"/>
      <c r="F73" s="51"/>
    </row>
    <row r="74" spans="1:6" x14ac:dyDescent="0.3">
      <c r="A74" s="28" t="s">
        <v>166</v>
      </c>
      <c r="B74" s="4" t="s">
        <v>167</v>
      </c>
      <c r="C74" s="62"/>
      <c r="D74" s="62"/>
      <c r="E74" s="62"/>
      <c r="F74" s="51"/>
    </row>
    <row r="75" spans="1:6" x14ac:dyDescent="0.3">
      <c r="A75" s="11" t="s">
        <v>168</v>
      </c>
      <c r="B75" s="4" t="s">
        <v>169</v>
      </c>
      <c r="C75" s="63"/>
      <c r="D75" s="63"/>
      <c r="E75" s="63"/>
      <c r="F75" s="51"/>
    </row>
    <row r="76" spans="1:6" x14ac:dyDescent="0.3">
      <c r="A76" s="28" t="s">
        <v>337</v>
      </c>
      <c r="B76" s="4" t="s">
        <v>170</v>
      </c>
      <c r="C76" s="62"/>
      <c r="D76" s="62"/>
      <c r="E76" s="62"/>
      <c r="F76" s="51"/>
    </row>
    <row r="77" spans="1:6" x14ac:dyDescent="0.3">
      <c r="A77" s="28" t="s">
        <v>306</v>
      </c>
      <c r="B77" s="4" t="s">
        <v>171</v>
      </c>
      <c r="C77" s="62"/>
      <c r="D77" s="62"/>
      <c r="E77" s="62"/>
      <c r="F77" s="51"/>
    </row>
    <row r="78" spans="1:6" x14ac:dyDescent="0.3">
      <c r="A78" s="29" t="s">
        <v>307</v>
      </c>
      <c r="B78" s="30" t="s">
        <v>172</v>
      </c>
      <c r="C78" s="61"/>
      <c r="D78" s="61"/>
      <c r="E78" s="61"/>
      <c r="F78" s="51"/>
    </row>
    <row r="79" spans="1:6" x14ac:dyDescent="0.3">
      <c r="A79" s="11" t="s">
        <v>173</v>
      </c>
      <c r="B79" s="4" t="s">
        <v>174</v>
      </c>
      <c r="C79" s="63"/>
      <c r="D79" s="63"/>
      <c r="E79" s="63"/>
      <c r="F79" s="51"/>
    </row>
    <row r="80" spans="1:6" ht="15.6" x14ac:dyDescent="0.3">
      <c r="A80" s="31" t="s">
        <v>341</v>
      </c>
      <c r="B80" s="32" t="s">
        <v>175</v>
      </c>
      <c r="C80" s="61">
        <f>SUM(C65:C79)</f>
        <v>710692</v>
      </c>
      <c r="D80" s="61">
        <f>SUM(D65:D79)</f>
        <v>835304</v>
      </c>
      <c r="E80" s="61">
        <f>SUM(E65:E79)</f>
        <v>891098</v>
      </c>
      <c r="F80" s="51"/>
    </row>
    <row r="81" spans="1:6" ht="15.6" x14ac:dyDescent="0.3">
      <c r="A81" s="33" t="s">
        <v>377</v>
      </c>
      <c r="B81" s="34"/>
      <c r="C81" s="59">
        <f>SUM(C64+C80)</f>
        <v>28539427</v>
      </c>
      <c r="D81" s="59">
        <f>SUM(D64+D80)</f>
        <v>32922598</v>
      </c>
      <c r="E81" s="59">
        <f>SUM(E64+E80)</f>
        <v>90604132</v>
      </c>
      <c r="F81" s="51"/>
    </row>
    <row r="82" spans="1:6" ht="66.75" customHeight="1" x14ac:dyDescent="0.3">
      <c r="A82" s="1" t="s">
        <v>4</v>
      </c>
      <c r="B82" s="2" t="s">
        <v>3</v>
      </c>
      <c r="C82" s="64" t="s">
        <v>435</v>
      </c>
      <c r="D82" s="64" t="s">
        <v>436</v>
      </c>
      <c r="E82" s="64" t="s">
        <v>439</v>
      </c>
      <c r="F82" s="51"/>
    </row>
    <row r="83" spans="1:6" x14ac:dyDescent="0.3">
      <c r="A83" s="4" t="s">
        <v>379</v>
      </c>
      <c r="B83" s="5" t="s">
        <v>185</v>
      </c>
      <c r="C83" s="57">
        <v>22666570</v>
      </c>
      <c r="D83" s="57">
        <v>24142800</v>
      </c>
      <c r="E83" s="57">
        <v>25110368</v>
      </c>
      <c r="F83" s="51"/>
    </row>
    <row r="84" spans="1:6" x14ac:dyDescent="0.3">
      <c r="A84" s="4" t="s">
        <v>186</v>
      </c>
      <c r="B84" s="5" t="s">
        <v>187</v>
      </c>
      <c r="C84" s="57"/>
      <c r="D84" s="57"/>
      <c r="E84" s="57"/>
      <c r="F84" s="51"/>
    </row>
    <row r="85" spans="1:6" x14ac:dyDescent="0.3">
      <c r="A85" s="4" t="s">
        <v>188</v>
      </c>
      <c r="B85" s="5" t="s">
        <v>189</v>
      </c>
      <c r="C85" s="57"/>
      <c r="D85" s="57"/>
      <c r="E85" s="57"/>
      <c r="F85" s="51"/>
    </row>
    <row r="86" spans="1:6" x14ac:dyDescent="0.3">
      <c r="A86" s="4" t="s">
        <v>342</v>
      </c>
      <c r="B86" s="5" t="s">
        <v>190</v>
      </c>
      <c r="C86" s="57"/>
      <c r="D86" s="57"/>
      <c r="E86" s="57"/>
      <c r="F86" s="51"/>
    </row>
    <row r="87" spans="1:6" x14ac:dyDescent="0.3">
      <c r="A87" s="4" t="s">
        <v>343</v>
      </c>
      <c r="B87" s="5" t="s">
        <v>191</v>
      </c>
      <c r="C87" s="57"/>
      <c r="D87" s="57"/>
      <c r="E87" s="57"/>
      <c r="F87" s="51"/>
    </row>
    <row r="88" spans="1:6" x14ac:dyDescent="0.3">
      <c r="A88" s="4" t="s">
        <v>344</v>
      </c>
      <c r="B88" s="5" t="s">
        <v>192</v>
      </c>
      <c r="C88" s="57">
        <v>6734882</v>
      </c>
      <c r="D88" s="57">
        <v>6655599</v>
      </c>
      <c r="E88" s="57">
        <v>8150607</v>
      </c>
      <c r="F88" s="51"/>
    </row>
    <row r="89" spans="1:6" x14ac:dyDescent="0.3">
      <c r="A89" s="30" t="s">
        <v>380</v>
      </c>
      <c r="B89" s="38" t="s">
        <v>193</v>
      </c>
      <c r="C89" s="65">
        <f>SUM(C83:C88)</f>
        <v>29401452</v>
      </c>
      <c r="D89" s="65">
        <f>SUM(D83:D88)</f>
        <v>30798399</v>
      </c>
      <c r="E89" s="65">
        <f>SUM(E83:E88)</f>
        <v>33260975</v>
      </c>
      <c r="F89" s="51"/>
    </row>
    <row r="90" spans="1:6" x14ac:dyDescent="0.3">
      <c r="A90" s="4" t="s">
        <v>382</v>
      </c>
      <c r="B90" s="5" t="s">
        <v>204</v>
      </c>
      <c r="C90" s="57"/>
      <c r="D90" s="57"/>
      <c r="E90" s="57"/>
      <c r="F90" s="51"/>
    </row>
    <row r="91" spans="1:6" x14ac:dyDescent="0.3">
      <c r="A91" s="4" t="s">
        <v>350</v>
      </c>
      <c r="B91" s="5" t="s">
        <v>205</v>
      </c>
      <c r="C91" s="57"/>
      <c r="D91" s="57"/>
      <c r="E91" s="57"/>
      <c r="F91" s="51"/>
    </row>
    <row r="92" spans="1:6" x14ac:dyDescent="0.3">
      <c r="A92" s="4" t="s">
        <v>351</v>
      </c>
      <c r="B92" s="5" t="s">
        <v>206</v>
      </c>
      <c r="C92" s="57"/>
      <c r="D92" s="57"/>
      <c r="E92" s="57"/>
      <c r="F92" s="51"/>
    </row>
    <row r="93" spans="1:6" x14ac:dyDescent="0.3">
      <c r="A93" s="4" t="s">
        <v>352</v>
      </c>
      <c r="B93" s="5" t="s">
        <v>207</v>
      </c>
      <c r="C93" s="57">
        <v>1252702</v>
      </c>
      <c r="D93" s="57">
        <v>1431251</v>
      </c>
      <c r="E93" s="57">
        <v>1400000</v>
      </c>
      <c r="F93" s="51"/>
    </row>
    <row r="94" spans="1:6" x14ac:dyDescent="0.3">
      <c r="A94" s="4" t="s">
        <v>383</v>
      </c>
      <c r="B94" s="5" t="s">
        <v>214</v>
      </c>
      <c r="C94" s="57">
        <v>742921</v>
      </c>
      <c r="D94" s="57">
        <v>720678</v>
      </c>
      <c r="E94" s="57">
        <v>690000</v>
      </c>
      <c r="F94" s="51"/>
    </row>
    <row r="95" spans="1:6" x14ac:dyDescent="0.3">
      <c r="A95" s="4" t="s">
        <v>357</v>
      </c>
      <c r="B95" s="5" t="s">
        <v>215</v>
      </c>
      <c r="C95" s="57">
        <v>24000</v>
      </c>
      <c r="D95" s="57">
        <v>11611</v>
      </c>
      <c r="E95" s="57">
        <v>1000</v>
      </c>
      <c r="F95" s="51"/>
    </row>
    <row r="96" spans="1:6" x14ac:dyDescent="0.3">
      <c r="A96" s="30" t="s">
        <v>384</v>
      </c>
      <c r="B96" s="38" t="s">
        <v>216</v>
      </c>
      <c r="C96" s="65">
        <f>SUM(C90:C95)</f>
        <v>2019623</v>
      </c>
      <c r="D96" s="65">
        <f>SUM(D90:D95)</f>
        <v>2163540</v>
      </c>
      <c r="E96" s="65">
        <f>SUM(E90:E95)</f>
        <v>2091000</v>
      </c>
      <c r="F96" s="51"/>
    </row>
    <row r="97" spans="1:6" x14ac:dyDescent="0.3">
      <c r="A97" s="11" t="s">
        <v>217</v>
      </c>
      <c r="B97" s="5" t="s">
        <v>218</v>
      </c>
      <c r="C97" s="57"/>
      <c r="D97" s="57"/>
      <c r="E97" s="57"/>
      <c r="F97" s="51"/>
    </row>
    <row r="98" spans="1:6" x14ac:dyDescent="0.3">
      <c r="A98" s="11" t="s">
        <v>358</v>
      </c>
      <c r="B98" s="5" t="s">
        <v>219</v>
      </c>
      <c r="C98" s="57"/>
      <c r="D98" s="57">
        <v>6800</v>
      </c>
      <c r="E98" s="57">
        <v>6200</v>
      </c>
      <c r="F98" s="51"/>
    </row>
    <row r="99" spans="1:6" x14ac:dyDescent="0.3">
      <c r="A99" s="11" t="s">
        <v>359</v>
      </c>
      <c r="B99" s="5" t="s">
        <v>220</v>
      </c>
      <c r="C99" s="57"/>
      <c r="D99" s="57"/>
      <c r="E99" s="57"/>
      <c r="F99" s="51"/>
    </row>
    <row r="100" spans="1:6" x14ac:dyDescent="0.3">
      <c r="A100" s="11" t="s">
        <v>360</v>
      </c>
      <c r="B100" s="5" t="s">
        <v>221</v>
      </c>
      <c r="C100" s="57">
        <v>410640</v>
      </c>
      <c r="D100" s="57">
        <v>447522</v>
      </c>
      <c r="E100" s="57">
        <v>381894</v>
      </c>
      <c r="F100" s="51"/>
    </row>
    <row r="101" spans="1:6" x14ac:dyDescent="0.3">
      <c r="A101" s="11" t="s">
        <v>222</v>
      </c>
      <c r="B101" s="5" t="s">
        <v>223</v>
      </c>
      <c r="C101" s="57"/>
      <c r="D101" s="57"/>
      <c r="E101" s="57"/>
      <c r="F101" s="51"/>
    </row>
    <row r="102" spans="1:6" x14ac:dyDescent="0.3">
      <c r="A102" s="11" t="s">
        <v>224</v>
      </c>
      <c r="B102" s="5" t="s">
        <v>225</v>
      </c>
      <c r="C102" s="57"/>
      <c r="D102" s="57"/>
      <c r="E102" s="57"/>
      <c r="F102" s="51"/>
    </row>
    <row r="103" spans="1:6" x14ac:dyDescent="0.3">
      <c r="A103" s="11" t="s">
        <v>226</v>
      </c>
      <c r="B103" s="5" t="s">
        <v>227</v>
      </c>
      <c r="C103" s="57"/>
      <c r="D103" s="57"/>
      <c r="E103" s="57"/>
      <c r="F103" s="51"/>
    </row>
    <row r="104" spans="1:6" x14ac:dyDescent="0.3">
      <c r="A104" s="11" t="s">
        <v>361</v>
      </c>
      <c r="B104" s="5" t="s">
        <v>228</v>
      </c>
      <c r="C104" s="57">
        <v>573</v>
      </c>
      <c r="D104" s="57">
        <v>26</v>
      </c>
      <c r="E104" s="57">
        <v>20</v>
      </c>
      <c r="F104" s="51"/>
    </row>
    <row r="105" spans="1:6" x14ac:dyDescent="0.3">
      <c r="A105" s="11" t="s">
        <v>362</v>
      </c>
      <c r="B105" s="5" t="s">
        <v>229</v>
      </c>
      <c r="C105" s="57"/>
      <c r="D105" s="57"/>
      <c r="E105" s="57"/>
      <c r="F105" s="51"/>
    </row>
    <row r="106" spans="1:6" x14ac:dyDescent="0.3">
      <c r="A106" s="11" t="s">
        <v>363</v>
      </c>
      <c r="B106" s="5" t="s">
        <v>419</v>
      </c>
      <c r="C106" s="57">
        <v>76741</v>
      </c>
      <c r="D106" s="57">
        <v>0</v>
      </c>
      <c r="E106" s="57">
        <v>2192</v>
      </c>
      <c r="F106" s="51"/>
    </row>
    <row r="107" spans="1:6" x14ac:dyDescent="0.3">
      <c r="A107" s="37" t="s">
        <v>385</v>
      </c>
      <c r="B107" s="38" t="s">
        <v>230</v>
      </c>
      <c r="C107" s="65">
        <f>SUM(C97:C106)</f>
        <v>487954</v>
      </c>
      <c r="D107" s="65">
        <f>SUM(D97:D106)</f>
        <v>454348</v>
      </c>
      <c r="E107" s="65">
        <f>SUM(E97:E106)</f>
        <v>390306</v>
      </c>
      <c r="F107" s="51"/>
    </row>
    <row r="108" spans="1:6" x14ac:dyDescent="0.3">
      <c r="A108" s="11" t="s">
        <v>239</v>
      </c>
      <c r="B108" s="5" t="s">
        <v>240</v>
      </c>
      <c r="C108" s="57"/>
      <c r="D108" s="57"/>
      <c r="E108" s="57"/>
      <c r="F108" s="51"/>
    </row>
    <row r="109" spans="1:6" x14ac:dyDescent="0.3">
      <c r="A109" s="4" t="s">
        <v>367</v>
      </c>
      <c r="B109" s="5" t="s">
        <v>241</v>
      </c>
      <c r="C109" s="57"/>
      <c r="D109" s="57"/>
      <c r="E109" s="57"/>
      <c r="F109" s="51"/>
    </row>
    <row r="110" spans="1:6" x14ac:dyDescent="0.3">
      <c r="A110" s="11" t="s">
        <v>368</v>
      </c>
      <c r="B110" s="5" t="s">
        <v>420</v>
      </c>
      <c r="C110" s="57">
        <v>198700</v>
      </c>
      <c r="D110" s="57">
        <v>592429</v>
      </c>
      <c r="E110" s="57">
        <v>900500</v>
      </c>
      <c r="F110" s="51"/>
    </row>
    <row r="111" spans="1:6" x14ac:dyDescent="0.3">
      <c r="A111" s="30" t="s">
        <v>387</v>
      </c>
      <c r="B111" s="38" t="s">
        <v>243</v>
      </c>
      <c r="C111" s="65">
        <f>SUM(C108:C110)</f>
        <v>198700</v>
      </c>
      <c r="D111" s="65">
        <f>SUM(D108:D110)</f>
        <v>592429</v>
      </c>
      <c r="E111" s="65">
        <f>SUM(E108:E110)</f>
        <v>900500</v>
      </c>
      <c r="F111" s="51"/>
    </row>
    <row r="112" spans="1:6" ht="15.6" x14ac:dyDescent="0.3">
      <c r="A112" s="41" t="s">
        <v>397</v>
      </c>
      <c r="B112" s="45"/>
      <c r="C112" s="65">
        <f>SUM(C89+C96+C107+C111)</f>
        <v>32107729</v>
      </c>
      <c r="D112" s="65">
        <f>SUM(D89+D96+D107+D111)</f>
        <v>34008716</v>
      </c>
      <c r="E112" s="65">
        <f>SUM(E89+E96+E107+E111)</f>
        <v>36642781</v>
      </c>
      <c r="F112" s="51"/>
    </row>
    <row r="113" spans="1:6" x14ac:dyDescent="0.3">
      <c r="A113" s="4" t="s">
        <v>194</v>
      </c>
      <c r="B113" s="5" t="s">
        <v>195</v>
      </c>
      <c r="C113" s="57">
        <v>750000</v>
      </c>
      <c r="D113" s="57"/>
      <c r="E113" s="57"/>
      <c r="F113" s="51"/>
    </row>
    <row r="114" spans="1:6" x14ac:dyDescent="0.3">
      <c r="A114" s="4" t="s">
        <v>196</v>
      </c>
      <c r="B114" s="5" t="s">
        <v>197</v>
      </c>
      <c r="C114" s="57"/>
      <c r="D114" s="57"/>
      <c r="E114" s="57"/>
      <c r="F114" s="51"/>
    </row>
    <row r="115" spans="1:6" x14ac:dyDescent="0.3">
      <c r="A115" s="4" t="s">
        <v>345</v>
      </c>
      <c r="B115" s="5" t="s">
        <v>198</v>
      </c>
      <c r="C115" s="57"/>
      <c r="D115" s="57"/>
      <c r="E115" s="57"/>
      <c r="F115" s="51"/>
    </row>
    <row r="116" spans="1:6" x14ac:dyDescent="0.3">
      <c r="A116" s="4" t="s">
        <v>346</v>
      </c>
      <c r="B116" s="5" t="s">
        <v>199</v>
      </c>
      <c r="C116" s="57"/>
      <c r="D116" s="57"/>
      <c r="E116" s="57"/>
      <c r="F116" s="51"/>
    </row>
    <row r="117" spans="1:6" x14ac:dyDescent="0.3">
      <c r="A117" s="4" t="s">
        <v>347</v>
      </c>
      <c r="B117" s="5" t="s">
        <v>200</v>
      </c>
      <c r="C117" s="57">
        <v>1677703</v>
      </c>
      <c r="D117" s="57">
        <v>1153822</v>
      </c>
      <c r="E117" s="57">
        <v>22149564</v>
      </c>
      <c r="F117" s="51"/>
    </row>
    <row r="118" spans="1:6" x14ac:dyDescent="0.3">
      <c r="A118" s="30" t="s">
        <v>381</v>
      </c>
      <c r="B118" s="38" t="s">
        <v>201</v>
      </c>
      <c r="C118" s="65">
        <f>SUM(C113:C117)</f>
        <v>2427703</v>
      </c>
      <c r="D118" s="65">
        <f>SUM(D113:D117)</f>
        <v>1153822</v>
      </c>
      <c r="E118" s="65">
        <f>SUM(E113:E117)</f>
        <v>22149564</v>
      </c>
      <c r="F118" s="51"/>
    </row>
    <row r="119" spans="1:6" x14ac:dyDescent="0.3">
      <c r="A119" s="11" t="s">
        <v>364</v>
      </c>
      <c r="B119" s="5" t="s">
        <v>231</v>
      </c>
      <c r="C119" s="57"/>
      <c r="D119" s="57"/>
      <c r="E119" s="57"/>
      <c r="F119" s="51"/>
    </row>
    <row r="120" spans="1:6" x14ac:dyDescent="0.3">
      <c r="A120" s="11" t="s">
        <v>365</v>
      </c>
      <c r="B120" s="5" t="s">
        <v>232</v>
      </c>
      <c r="C120" s="57"/>
      <c r="D120" s="57"/>
      <c r="E120" s="57">
        <v>100000</v>
      </c>
      <c r="F120" s="51"/>
    </row>
    <row r="121" spans="1:6" x14ac:dyDescent="0.3">
      <c r="A121" s="11" t="s">
        <v>233</v>
      </c>
      <c r="B121" s="5" t="s">
        <v>234</v>
      </c>
      <c r="C121" s="57"/>
      <c r="D121" s="57"/>
      <c r="E121" s="57">
        <v>2000000</v>
      </c>
      <c r="F121" s="51"/>
    </row>
    <row r="122" spans="1:6" x14ac:dyDescent="0.3">
      <c r="A122" s="11" t="s">
        <v>366</v>
      </c>
      <c r="B122" s="5" t="s">
        <v>235</v>
      </c>
      <c r="C122" s="57"/>
      <c r="D122" s="57"/>
      <c r="E122" s="57"/>
      <c r="F122" s="51"/>
    </row>
    <row r="123" spans="1:6" x14ac:dyDescent="0.3">
      <c r="A123" s="11" t="s">
        <v>236</v>
      </c>
      <c r="B123" s="5" t="s">
        <v>237</v>
      </c>
      <c r="C123" s="57"/>
      <c r="D123" s="57"/>
      <c r="E123" s="57"/>
      <c r="F123" s="51"/>
    </row>
    <row r="124" spans="1:6" x14ac:dyDescent="0.3">
      <c r="A124" s="30" t="s">
        <v>386</v>
      </c>
      <c r="B124" s="38" t="s">
        <v>238</v>
      </c>
      <c r="C124" s="65">
        <f>SUM(C119:C123)</f>
        <v>0</v>
      </c>
      <c r="D124" s="65">
        <f>SUM(D119:D123)</f>
        <v>0</v>
      </c>
      <c r="E124" s="65">
        <f>SUM(E119:E123)</f>
        <v>2100000</v>
      </c>
      <c r="F124" s="51"/>
    </row>
    <row r="125" spans="1:6" x14ac:dyDescent="0.3">
      <c r="A125" s="11" t="s">
        <v>244</v>
      </c>
      <c r="B125" s="5" t="s">
        <v>245</v>
      </c>
      <c r="C125" s="57"/>
      <c r="D125" s="57"/>
      <c r="E125" s="57"/>
      <c r="F125" s="51"/>
    </row>
    <row r="126" spans="1:6" x14ac:dyDescent="0.3">
      <c r="A126" s="4" t="s">
        <v>369</v>
      </c>
      <c r="B126" s="5" t="s">
        <v>246</v>
      </c>
      <c r="C126" s="57"/>
      <c r="D126" s="57"/>
      <c r="E126" s="57"/>
      <c r="F126" s="51"/>
    </row>
    <row r="127" spans="1:6" x14ac:dyDescent="0.3">
      <c r="A127" s="11" t="s">
        <v>370</v>
      </c>
      <c r="B127" s="5" t="s">
        <v>247</v>
      </c>
      <c r="C127" s="57"/>
      <c r="D127" s="57"/>
      <c r="E127" s="57"/>
      <c r="F127" s="51"/>
    </row>
    <row r="128" spans="1:6" x14ac:dyDescent="0.3">
      <c r="A128" s="30" t="s">
        <v>389</v>
      </c>
      <c r="B128" s="38" t="s">
        <v>248</v>
      </c>
      <c r="C128" s="65">
        <f>SUM(C125:C127)</f>
        <v>0</v>
      </c>
      <c r="D128" s="65">
        <f>SUM(D125:D127)</f>
        <v>0</v>
      </c>
      <c r="E128" s="65">
        <f>SUM(E125:E127)</f>
        <v>0</v>
      </c>
      <c r="F128" s="51"/>
    </row>
    <row r="129" spans="1:6" ht="15.6" x14ac:dyDescent="0.3">
      <c r="A129" s="41" t="s">
        <v>396</v>
      </c>
      <c r="B129" s="45"/>
      <c r="C129" s="65">
        <f t="shared" ref="C129:D129" si="0">SUM(C118+C124+C128)</f>
        <v>2427703</v>
      </c>
      <c r="D129" s="65">
        <f t="shared" si="0"/>
        <v>1153822</v>
      </c>
      <c r="E129" s="65">
        <f>SUM(E118+E124+E128)</f>
        <v>24249564</v>
      </c>
      <c r="F129" s="51"/>
    </row>
    <row r="130" spans="1:6" ht="15.6" x14ac:dyDescent="0.3">
      <c r="A130" s="35" t="s">
        <v>388</v>
      </c>
      <c r="B130" s="26" t="s">
        <v>249</v>
      </c>
      <c r="C130" s="65">
        <f>SUM(C112+C129)</f>
        <v>34535432</v>
      </c>
      <c r="D130" s="65">
        <f>SUM(D112+D129)</f>
        <v>35162538</v>
      </c>
      <c r="E130" s="65">
        <f>SUM(E112+E129)</f>
        <v>60892345</v>
      </c>
      <c r="F130" s="51"/>
    </row>
    <row r="131" spans="1:6" ht="15.6" x14ac:dyDescent="0.3">
      <c r="A131" s="44" t="s">
        <v>405</v>
      </c>
      <c r="B131" s="43"/>
      <c r="C131" s="57"/>
      <c r="D131" s="57"/>
      <c r="E131" s="57"/>
      <c r="F131" s="51"/>
    </row>
    <row r="132" spans="1:6" ht="15.6" x14ac:dyDescent="0.3">
      <c r="A132" s="44" t="s">
        <v>406</v>
      </c>
      <c r="B132" s="43"/>
      <c r="C132" s="57"/>
      <c r="D132" s="57"/>
      <c r="E132" s="57"/>
      <c r="F132" s="51"/>
    </row>
    <row r="133" spans="1:6" x14ac:dyDescent="0.3">
      <c r="A133" s="13" t="s">
        <v>390</v>
      </c>
      <c r="B133" s="6" t="s">
        <v>254</v>
      </c>
      <c r="C133" s="57"/>
      <c r="D133" s="57"/>
      <c r="E133" s="57"/>
      <c r="F133" s="51"/>
    </row>
    <row r="134" spans="1:6" x14ac:dyDescent="0.3">
      <c r="A134" s="12" t="s">
        <v>391</v>
      </c>
      <c r="B134" s="6" t="s">
        <v>261</v>
      </c>
      <c r="C134" s="57"/>
      <c r="D134" s="57"/>
      <c r="E134" s="57"/>
      <c r="F134" s="51"/>
    </row>
    <row r="135" spans="1:6" x14ac:dyDescent="0.3">
      <c r="A135" s="4" t="s">
        <v>403</v>
      </c>
      <c r="B135" s="4" t="s">
        <v>262</v>
      </c>
      <c r="C135" s="57">
        <v>19749440</v>
      </c>
      <c r="D135" s="57">
        <v>26580749</v>
      </c>
      <c r="E135" s="57">
        <v>29711787</v>
      </c>
      <c r="F135" s="51"/>
    </row>
    <row r="136" spans="1:6" x14ac:dyDescent="0.3">
      <c r="A136" s="4" t="s">
        <v>404</v>
      </c>
      <c r="B136" s="4" t="s">
        <v>262</v>
      </c>
      <c r="C136" s="57"/>
      <c r="D136" s="57"/>
      <c r="E136" s="57"/>
      <c r="F136" s="51"/>
    </row>
    <row r="137" spans="1:6" x14ac:dyDescent="0.3">
      <c r="A137" s="4" t="s">
        <v>401</v>
      </c>
      <c r="B137" s="4" t="s">
        <v>263</v>
      </c>
      <c r="C137" s="57"/>
      <c r="D137" s="57"/>
      <c r="E137" s="57"/>
      <c r="F137" s="51"/>
    </row>
    <row r="138" spans="1:6" x14ac:dyDescent="0.3">
      <c r="A138" s="4" t="s">
        <v>402</v>
      </c>
      <c r="B138" s="4" t="s">
        <v>263</v>
      </c>
      <c r="C138" s="57"/>
      <c r="D138" s="57"/>
      <c r="E138" s="57"/>
      <c r="F138" s="51"/>
    </row>
    <row r="139" spans="1:6" x14ac:dyDescent="0.3">
      <c r="A139" s="6" t="s">
        <v>392</v>
      </c>
      <c r="B139" s="6" t="s">
        <v>264</v>
      </c>
      <c r="C139" s="57"/>
      <c r="D139" s="57"/>
      <c r="E139" s="57"/>
      <c r="F139" s="51"/>
    </row>
    <row r="140" spans="1:6" x14ac:dyDescent="0.3">
      <c r="A140" s="28" t="s">
        <v>265</v>
      </c>
      <c r="B140" s="4" t="s">
        <v>266</v>
      </c>
      <c r="C140" s="57">
        <v>835304</v>
      </c>
      <c r="D140" s="57">
        <v>891098</v>
      </c>
      <c r="E140" s="57"/>
      <c r="F140" s="51"/>
    </row>
    <row r="141" spans="1:6" x14ac:dyDescent="0.3">
      <c r="A141" s="28" t="s">
        <v>267</v>
      </c>
      <c r="B141" s="4" t="s">
        <v>268</v>
      </c>
      <c r="C141" s="57"/>
      <c r="D141" s="57"/>
      <c r="E141" s="57"/>
      <c r="F141" s="51"/>
    </row>
    <row r="142" spans="1:6" x14ac:dyDescent="0.3">
      <c r="A142" s="28" t="s">
        <v>269</v>
      </c>
      <c r="B142" s="4" t="s">
        <v>270</v>
      </c>
      <c r="C142" s="57"/>
      <c r="D142" s="57"/>
      <c r="E142" s="57"/>
      <c r="F142" s="51"/>
    </row>
    <row r="143" spans="1:6" x14ac:dyDescent="0.3">
      <c r="A143" s="28" t="s">
        <v>271</v>
      </c>
      <c r="B143" s="4" t="s">
        <v>272</v>
      </c>
      <c r="C143" s="57"/>
      <c r="D143" s="57"/>
      <c r="E143" s="57"/>
      <c r="F143" s="51"/>
    </row>
    <row r="144" spans="1:6" x14ac:dyDescent="0.3">
      <c r="A144" s="11" t="s">
        <v>375</v>
      </c>
      <c r="B144" s="4" t="s">
        <v>273</v>
      </c>
      <c r="C144" s="57"/>
      <c r="D144" s="57"/>
      <c r="E144" s="57"/>
      <c r="F144" s="51"/>
    </row>
    <row r="145" spans="1:6" x14ac:dyDescent="0.3">
      <c r="A145" s="13" t="s">
        <v>393</v>
      </c>
      <c r="B145" s="6" t="s">
        <v>274</v>
      </c>
      <c r="C145" s="57"/>
      <c r="D145" s="57"/>
      <c r="E145" s="57"/>
      <c r="F145" s="51"/>
    </row>
    <row r="146" spans="1:6" x14ac:dyDescent="0.3">
      <c r="A146" s="11" t="s">
        <v>275</v>
      </c>
      <c r="B146" s="4" t="s">
        <v>276</v>
      </c>
      <c r="C146" s="57"/>
      <c r="D146" s="57"/>
      <c r="E146" s="57"/>
      <c r="F146" s="51"/>
    </row>
    <row r="147" spans="1:6" x14ac:dyDescent="0.3">
      <c r="A147" s="11" t="s">
        <v>277</v>
      </c>
      <c r="B147" s="4" t="s">
        <v>278</v>
      </c>
      <c r="C147" s="57"/>
      <c r="D147" s="57"/>
      <c r="E147" s="57"/>
      <c r="F147" s="51"/>
    </row>
    <row r="148" spans="1:6" x14ac:dyDescent="0.3">
      <c r="A148" s="28" t="s">
        <v>279</v>
      </c>
      <c r="B148" s="4" t="s">
        <v>280</v>
      </c>
      <c r="C148" s="57"/>
      <c r="D148" s="57"/>
      <c r="E148" s="57"/>
      <c r="F148" s="51"/>
    </row>
    <row r="149" spans="1:6" x14ac:dyDescent="0.3">
      <c r="A149" s="28" t="s">
        <v>376</v>
      </c>
      <c r="B149" s="4" t="s">
        <v>281</v>
      </c>
      <c r="C149" s="57"/>
      <c r="D149" s="57"/>
      <c r="E149" s="57"/>
      <c r="F149" s="51"/>
    </row>
    <row r="150" spans="1:6" x14ac:dyDescent="0.3">
      <c r="A150" s="12" t="s">
        <v>394</v>
      </c>
      <c r="B150" s="6" t="s">
        <v>282</v>
      </c>
      <c r="C150" s="57"/>
      <c r="D150" s="57"/>
      <c r="E150" s="57"/>
      <c r="F150" s="51"/>
    </row>
    <row r="151" spans="1:6" x14ac:dyDescent="0.3">
      <c r="A151" s="13" t="s">
        <v>283</v>
      </c>
      <c r="B151" s="6" t="s">
        <v>284</v>
      </c>
      <c r="C151" s="57"/>
      <c r="D151" s="57"/>
      <c r="E151" s="57"/>
      <c r="F151" s="51"/>
    </row>
    <row r="152" spans="1:6" ht="15.6" x14ac:dyDescent="0.3">
      <c r="A152" s="31" t="s">
        <v>395</v>
      </c>
      <c r="B152" s="32" t="s">
        <v>285</v>
      </c>
      <c r="C152" s="65">
        <f>SUM(C133:C151)</f>
        <v>20584744</v>
      </c>
      <c r="D152" s="65">
        <f>SUM(D133:D151)</f>
        <v>27471847</v>
      </c>
      <c r="E152" s="65">
        <f>SUM(E133:E151)</f>
        <v>29711787</v>
      </c>
      <c r="F152" s="51"/>
    </row>
    <row r="153" spans="1:6" ht="15.6" x14ac:dyDescent="0.3">
      <c r="A153" s="33" t="s">
        <v>378</v>
      </c>
      <c r="B153" s="34"/>
      <c r="C153" s="65">
        <f>SUM(C130+C152)</f>
        <v>55120176</v>
      </c>
      <c r="D153" s="65">
        <f>SUM(D130+D152)</f>
        <v>62634385</v>
      </c>
      <c r="E153" s="65">
        <f>SUM(E130+E152)</f>
        <v>90604132</v>
      </c>
      <c r="F153" s="51"/>
    </row>
    <row r="154" spans="1:6" x14ac:dyDescent="0.3">
      <c r="C154" s="51"/>
      <c r="D154" s="51"/>
      <c r="E154" s="51"/>
      <c r="F154" s="51"/>
    </row>
    <row r="155" spans="1:6" x14ac:dyDescent="0.3">
      <c r="C155" s="51"/>
      <c r="D155" s="51"/>
      <c r="E155" s="51"/>
      <c r="F155" s="51"/>
    </row>
    <row r="156" spans="1:6" x14ac:dyDescent="0.3">
      <c r="C156" s="51"/>
      <c r="D156" s="51"/>
      <c r="E156" s="51"/>
      <c r="F156" s="51"/>
    </row>
    <row r="157" spans="1:6" x14ac:dyDescent="0.3">
      <c r="C157" s="51"/>
      <c r="D157" s="51"/>
      <c r="E157" s="51"/>
      <c r="F157" s="51"/>
    </row>
    <row r="158" spans="1:6" x14ac:dyDescent="0.3">
      <c r="C158" s="51"/>
      <c r="D158" s="51"/>
      <c r="E158" s="51"/>
      <c r="F158" s="51"/>
    </row>
    <row r="159" spans="1:6" x14ac:dyDescent="0.3">
      <c r="C159" s="51"/>
      <c r="D159" s="51"/>
      <c r="E159" s="51"/>
      <c r="F159" s="51"/>
    </row>
    <row r="160" spans="1:6" x14ac:dyDescent="0.3">
      <c r="C160" s="51"/>
      <c r="D160" s="51"/>
      <c r="E160" s="51"/>
      <c r="F160" s="51"/>
    </row>
    <row r="161" spans="3:6" x14ac:dyDescent="0.3">
      <c r="C161" s="51"/>
      <c r="D161" s="51"/>
      <c r="E161" s="51"/>
      <c r="F161" s="51"/>
    </row>
    <row r="162" spans="3:6" x14ac:dyDescent="0.3">
      <c r="C162" s="51"/>
      <c r="D162" s="51"/>
      <c r="E162" s="51"/>
      <c r="F162" s="51"/>
    </row>
    <row r="163" spans="3:6" x14ac:dyDescent="0.3">
      <c r="C163" s="51"/>
      <c r="D163" s="51"/>
      <c r="E163" s="51"/>
      <c r="F163" s="51"/>
    </row>
    <row r="164" spans="3:6" x14ac:dyDescent="0.3">
      <c r="C164" s="51"/>
      <c r="D164" s="51"/>
      <c r="E164" s="51"/>
      <c r="F164" s="51"/>
    </row>
    <row r="165" spans="3:6" x14ac:dyDescent="0.3">
      <c r="C165" s="51"/>
      <c r="D165" s="51"/>
      <c r="E165" s="51"/>
      <c r="F165" s="51"/>
    </row>
    <row r="166" spans="3:6" x14ac:dyDescent="0.3">
      <c r="C166" s="51"/>
      <c r="D166" s="51"/>
      <c r="E166" s="51"/>
      <c r="F166" s="51"/>
    </row>
    <row r="167" spans="3:6" x14ac:dyDescent="0.3">
      <c r="C167" s="51"/>
      <c r="D167" s="51"/>
      <c r="E167" s="51"/>
      <c r="F167" s="51"/>
    </row>
    <row r="168" spans="3:6" x14ac:dyDescent="0.3">
      <c r="C168" s="51"/>
      <c r="D168" s="51"/>
      <c r="E168" s="51"/>
      <c r="F168" s="51"/>
    </row>
    <row r="169" spans="3:6" x14ac:dyDescent="0.3">
      <c r="C169" s="51"/>
      <c r="D169" s="51"/>
      <c r="E169" s="51"/>
      <c r="F169" s="51"/>
    </row>
    <row r="170" spans="3:6" x14ac:dyDescent="0.3">
      <c r="C170" s="51"/>
      <c r="D170" s="51"/>
      <c r="E170" s="51"/>
      <c r="F170" s="51"/>
    </row>
    <row r="171" spans="3:6" x14ac:dyDescent="0.3">
      <c r="C171" s="51"/>
      <c r="D171" s="51"/>
      <c r="E171" s="51"/>
      <c r="F171" s="51"/>
    </row>
    <row r="172" spans="3:6" x14ac:dyDescent="0.3">
      <c r="C172" s="51"/>
      <c r="D172" s="51"/>
      <c r="E172" s="51"/>
      <c r="F172" s="51"/>
    </row>
    <row r="173" spans="3:6" x14ac:dyDescent="0.3">
      <c r="C173" s="51"/>
      <c r="D173" s="51"/>
      <c r="E173" s="51"/>
      <c r="F173" s="51"/>
    </row>
    <row r="174" spans="3:6" x14ac:dyDescent="0.3">
      <c r="C174" s="51"/>
      <c r="D174" s="51"/>
      <c r="E174" s="51"/>
      <c r="F174" s="51"/>
    </row>
    <row r="175" spans="3:6" x14ac:dyDescent="0.3">
      <c r="C175" s="51"/>
      <c r="D175" s="51"/>
      <c r="E175" s="51"/>
      <c r="F175" s="51"/>
    </row>
    <row r="176" spans="3:6" x14ac:dyDescent="0.3">
      <c r="C176" s="51"/>
      <c r="D176" s="51"/>
      <c r="E176" s="51"/>
      <c r="F176" s="51"/>
    </row>
    <row r="177" spans="3:6" x14ac:dyDescent="0.3">
      <c r="C177" s="51"/>
      <c r="D177" s="51"/>
      <c r="E177" s="51"/>
      <c r="F177" s="51"/>
    </row>
    <row r="178" spans="3:6" x14ac:dyDescent="0.3">
      <c r="C178" s="51"/>
      <c r="D178" s="51"/>
      <c r="E178" s="51"/>
      <c r="F178" s="51"/>
    </row>
    <row r="179" spans="3:6" x14ac:dyDescent="0.3">
      <c r="C179" s="51"/>
      <c r="D179" s="51"/>
      <c r="E179" s="51"/>
      <c r="F179" s="51"/>
    </row>
    <row r="180" spans="3:6" x14ac:dyDescent="0.3">
      <c r="C180" s="51"/>
      <c r="D180" s="51"/>
      <c r="E180" s="51"/>
      <c r="F180" s="51"/>
    </row>
    <row r="181" spans="3:6" x14ac:dyDescent="0.3">
      <c r="C181" s="51"/>
      <c r="D181" s="51"/>
      <c r="E181" s="51"/>
      <c r="F181" s="51"/>
    </row>
    <row r="182" spans="3:6" x14ac:dyDescent="0.3">
      <c r="C182" s="51"/>
      <c r="D182" s="51"/>
      <c r="E182" s="51"/>
      <c r="F182" s="51"/>
    </row>
    <row r="183" spans="3:6" x14ac:dyDescent="0.3">
      <c r="C183" s="51"/>
      <c r="D183" s="51"/>
      <c r="E183" s="51"/>
      <c r="F183" s="51"/>
    </row>
    <row r="184" spans="3:6" x14ac:dyDescent="0.3">
      <c r="C184" s="51"/>
      <c r="D184" s="51"/>
      <c r="E184" s="51"/>
      <c r="F184" s="51"/>
    </row>
    <row r="185" spans="3:6" x14ac:dyDescent="0.3">
      <c r="C185" s="51"/>
      <c r="D185" s="51"/>
      <c r="E185" s="51"/>
      <c r="F185" s="51"/>
    </row>
    <row r="186" spans="3:6" x14ac:dyDescent="0.3">
      <c r="C186" s="51"/>
      <c r="D186" s="51"/>
      <c r="E186" s="51"/>
      <c r="F186" s="51"/>
    </row>
    <row r="187" spans="3:6" x14ac:dyDescent="0.3">
      <c r="C187" s="51"/>
      <c r="D187" s="51"/>
      <c r="E187" s="51"/>
      <c r="F187" s="51"/>
    </row>
    <row r="188" spans="3:6" x14ac:dyDescent="0.3">
      <c r="C188" s="51"/>
      <c r="D188" s="51"/>
      <c r="E188" s="51"/>
      <c r="F188" s="51"/>
    </row>
    <row r="189" spans="3:6" x14ac:dyDescent="0.3">
      <c r="C189" s="51"/>
      <c r="D189" s="51"/>
      <c r="E189" s="51"/>
      <c r="F189" s="51"/>
    </row>
    <row r="190" spans="3:6" x14ac:dyDescent="0.3">
      <c r="C190" s="51"/>
      <c r="D190" s="51"/>
      <c r="E190" s="51"/>
      <c r="F190" s="51"/>
    </row>
    <row r="191" spans="3:6" x14ac:dyDescent="0.3">
      <c r="C191" s="51"/>
      <c r="D191" s="51"/>
      <c r="E191" s="51"/>
      <c r="F191" s="51"/>
    </row>
    <row r="192" spans="3:6" x14ac:dyDescent="0.3">
      <c r="C192" s="51"/>
      <c r="D192" s="51"/>
      <c r="E192" s="51"/>
      <c r="F192" s="51"/>
    </row>
    <row r="193" spans="3:6" x14ac:dyDescent="0.3">
      <c r="C193" s="51"/>
      <c r="D193" s="51"/>
      <c r="E193" s="51"/>
      <c r="F193" s="51"/>
    </row>
    <row r="194" spans="3:6" x14ac:dyDescent="0.3">
      <c r="C194" s="51"/>
      <c r="D194" s="51"/>
      <c r="E194" s="51"/>
      <c r="F194" s="51"/>
    </row>
    <row r="195" spans="3:6" x14ac:dyDescent="0.3">
      <c r="C195" s="51"/>
      <c r="D195" s="51"/>
      <c r="E195" s="51"/>
      <c r="F195" s="51"/>
    </row>
    <row r="196" spans="3:6" x14ac:dyDescent="0.3">
      <c r="C196" s="51"/>
      <c r="D196" s="51"/>
      <c r="E196" s="51"/>
      <c r="F196" s="51"/>
    </row>
    <row r="197" spans="3:6" x14ac:dyDescent="0.3">
      <c r="C197" s="51"/>
      <c r="D197" s="51"/>
      <c r="E197" s="51"/>
      <c r="F197" s="51"/>
    </row>
    <row r="198" spans="3:6" x14ac:dyDescent="0.3">
      <c r="C198" s="51"/>
      <c r="D198" s="51"/>
      <c r="E198" s="51"/>
      <c r="F198" s="51"/>
    </row>
    <row r="199" spans="3:6" x14ac:dyDescent="0.3">
      <c r="C199" s="51"/>
      <c r="D199" s="51"/>
      <c r="E199" s="51"/>
      <c r="F199" s="51"/>
    </row>
    <row r="200" spans="3:6" x14ac:dyDescent="0.3">
      <c r="C200" s="51"/>
      <c r="D200" s="51"/>
      <c r="E200" s="51"/>
      <c r="F200" s="51"/>
    </row>
    <row r="201" spans="3:6" x14ac:dyDescent="0.3">
      <c r="C201" s="51"/>
      <c r="D201" s="51"/>
      <c r="E201" s="51"/>
      <c r="F201" s="51"/>
    </row>
    <row r="202" spans="3:6" x14ac:dyDescent="0.3">
      <c r="C202" s="51"/>
      <c r="D202" s="51"/>
      <c r="E202" s="51"/>
      <c r="F202" s="51"/>
    </row>
    <row r="203" spans="3:6" x14ac:dyDescent="0.3">
      <c r="C203" s="51"/>
      <c r="D203" s="51"/>
      <c r="E203" s="51"/>
      <c r="F203" s="51"/>
    </row>
    <row r="204" spans="3:6" x14ac:dyDescent="0.3">
      <c r="C204" s="51"/>
      <c r="D204" s="51"/>
      <c r="E204" s="51"/>
      <c r="F204" s="51"/>
    </row>
    <row r="205" spans="3:6" x14ac:dyDescent="0.3">
      <c r="C205" s="51"/>
      <c r="D205" s="51"/>
      <c r="E205" s="51"/>
      <c r="F205" s="51"/>
    </row>
    <row r="206" spans="3:6" x14ac:dyDescent="0.3">
      <c r="C206" s="51"/>
      <c r="D206" s="51"/>
      <c r="E206" s="51"/>
      <c r="F206" s="51"/>
    </row>
    <row r="207" spans="3:6" x14ac:dyDescent="0.3">
      <c r="C207" s="51"/>
      <c r="D207" s="51"/>
      <c r="E207" s="51"/>
      <c r="F207" s="51"/>
    </row>
  </sheetData>
  <mergeCells count="3">
    <mergeCell ref="A2:E2"/>
    <mergeCell ref="A3:E3"/>
    <mergeCell ref="C5:E5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"/>
  <sheetViews>
    <sheetView tabSelected="1" zoomScaleNormal="100" workbookViewId="0">
      <selection activeCell="B4" sqref="B4:E4"/>
    </sheetView>
  </sheetViews>
  <sheetFormatPr defaultRowHeight="14.4" x14ac:dyDescent="0.3"/>
  <cols>
    <col min="1" max="1" width="64.6640625" customWidth="1"/>
    <col min="2" max="2" width="9.44140625" customWidth="1"/>
    <col min="3" max="3" width="22.44140625" customWidth="1"/>
    <col min="4" max="4" width="18.88671875" customWidth="1"/>
    <col min="5" max="5" width="18.6640625" customWidth="1"/>
    <col min="6" max="6" width="18.33203125" customWidth="1"/>
    <col min="7" max="7" width="18" customWidth="1"/>
    <col min="8" max="8" width="18.6640625" customWidth="1"/>
  </cols>
  <sheetData>
    <row r="1" spans="1:8" ht="21.75" customHeight="1" x14ac:dyDescent="0.3">
      <c r="A1" s="94" t="s">
        <v>424</v>
      </c>
      <c r="B1" s="95"/>
      <c r="C1" s="95"/>
      <c r="D1" s="95"/>
      <c r="E1" s="95"/>
      <c r="F1" s="95"/>
      <c r="G1" s="95"/>
      <c r="H1" s="95"/>
    </row>
    <row r="2" spans="1:8" ht="26.25" customHeight="1" x14ac:dyDescent="0.3">
      <c r="A2" s="96" t="s">
        <v>417</v>
      </c>
      <c r="B2" s="95"/>
      <c r="C2" s="95"/>
      <c r="D2" s="95"/>
      <c r="E2" s="95"/>
      <c r="F2" s="95"/>
      <c r="G2" s="95"/>
      <c r="H2" s="95"/>
    </row>
    <row r="3" spans="1:8" ht="26.25" customHeight="1" x14ac:dyDescent="0.3">
      <c r="A3" s="86"/>
      <c r="B3" s="85"/>
      <c r="C3" s="85"/>
      <c r="D3" s="85"/>
      <c r="E3" s="85"/>
      <c r="F3" s="85"/>
      <c r="G3" s="85"/>
      <c r="H3" s="85"/>
    </row>
    <row r="4" spans="1:8" x14ac:dyDescent="0.3">
      <c r="A4" s="75"/>
      <c r="B4" s="93" t="s">
        <v>445</v>
      </c>
      <c r="C4" s="93"/>
      <c r="D4" s="93"/>
      <c r="E4" s="93"/>
      <c r="F4" s="75"/>
      <c r="G4" s="76"/>
      <c r="H4" s="75"/>
    </row>
    <row r="5" spans="1:8" ht="27" x14ac:dyDescent="0.3">
      <c r="A5" s="1" t="s">
        <v>4</v>
      </c>
      <c r="B5" s="2" t="s">
        <v>5</v>
      </c>
      <c r="C5" s="50" t="s">
        <v>0</v>
      </c>
      <c r="D5" s="50"/>
      <c r="E5" s="48" t="s">
        <v>1</v>
      </c>
      <c r="F5" s="75"/>
      <c r="G5" s="75"/>
      <c r="H5" s="75"/>
    </row>
    <row r="6" spans="1:8" x14ac:dyDescent="0.3">
      <c r="A6" s="77"/>
      <c r="B6" s="77"/>
      <c r="C6" s="78"/>
      <c r="D6" s="78"/>
      <c r="E6" s="78">
        <f t="shared" ref="E6:E53" si="0">SUM(C6:D6)</f>
        <v>0</v>
      </c>
      <c r="F6" s="75"/>
      <c r="G6" s="75"/>
      <c r="H6" s="75"/>
    </row>
    <row r="7" spans="1:8" x14ac:dyDescent="0.3">
      <c r="A7" s="77"/>
      <c r="B7" s="77"/>
      <c r="C7" s="78"/>
      <c r="D7" s="78"/>
      <c r="E7" s="78">
        <f t="shared" si="0"/>
        <v>0</v>
      </c>
      <c r="F7" s="75"/>
      <c r="G7" s="75"/>
      <c r="H7" s="75"/>
    </row>
    <row r="8" spans="1:8" x14ac:dyDescent="0.3">
      <c r="A8" s="77"/>
      <c r="B8" s="77"/>
      <c r="C8" s="78"/>
      <c r="D8" s="78"/>
      <c r="E8" s="78">
        <f t="shared" si="0"/>
        <v>0</v>
      </c>
      <c r="F8" s="75"/>
      <c r="G8" s="75"/>
      <c r="H8" s="75"/>
    </row>
    <row r="9" spans="1:8" x14ac:dyDescent="0.3">
      <c r="A9" s="77"/>
      <c r="B9" s="77"/>
      <c r="C9" s="78"/>
      <c r="D9" s="78"/>
      <c r="E9" s="78">
        <f t="shared" si="0"/>
        <v>0</v>
      </c>
      <c r="F9" s="75"/>
      <c r="G9" s="75"/>
      <c r="H9" s="75"/>
    </row>
    <row r="10" spans="1:8" x14ac:dyDescent="0.3">
      <c r="A10" s="13" t="s">
        <v>107</v>
      </c>
      <c r="B10" s="7" t="s">
        <v>108</v>
      </c>
      <c r="C10" s="79">
        <f>SUM(C6:C9)</f>
        <v>0</v>
      </c>
      <c r="D10" s="79"/>
      <c r="E10" s="79">
        <f t="shared" si="0"/>
        <v>0</v>
      </c>
      <c r="F10" s="75"/>
      <c r="G10" s="75"/>
      <c r="H10" s="75"/>
    </row>
    <row r="11" spans="1:8" x14ac:dyDescent="0.3">
      <c r="A11" s="11" t="s">
        <v>426</v>
      </c>
      <c r="B11" s="5"/>
      <c r="C11" s="78">
        <v>429921</v>
      </c>
      <c r="D11" s="78"/>
      <c r="E11" s="78">
        <f t="shared" si="0"/>
        <v>429921</v>
      </c>
      <c r="F11" s="75"/>
      <c r="G11" s="75"/>
      <c r="H11" s="75"/>
    </row>
    <row r="12" spans="1:8" x14ac:dyDescent="0.3">
      <c r="A12" s="11" t="s">
        <v>427</v>
      </c>
      <c r="B12" s="5"/>
      <c r="C12" s="78">
        <v>3141807</v>
      </c>
      <c r="D12" s="78"/>
      <c r="E12" s="78">
        <f t="shared" si="0"/>
        <v>3141807</v>
      </c>
      <c r="F12" s="75"/>
      <c r="G12" s="75"/>
      <c r="H12" s="75"/>
    </row>
    <row r="13" spans="1:8" x14ac:dyDescent="0.3">
      <c r="A13" s="11" t="s">
        <v>428</v>
      </c>
      <c r="B13" s="5"/>
      <c r="C13" s="78">
        <v>787402</v>
      </c>
      <c r="D13" s="78"/>
      <c r="E13" s="78">
        <f t="shared" si="0"/>
        <v>787402</v>
      </c>
      <c r="F13" s="75"/>
      <c r="G13" s="75"/>
      <c r="H13" s="75"/>
    </row>
    <row r="14" spans="1:8" x14ac:dyDescent="0.3">
      <c r="A14" s="11"/>
      <c r="B14" s="5"/>
      <c r="C14" s="78"/>
      <c r="D14" s="78"/>
      <c r="E14" s="78">
        <f t="shared" si="0"/>
        <v>0</v>
      </c>
      <c r="F14" s="75"/>
      <c r="G14" s="75"/>
      <c r="H14" s="75"/>
    </row>
    <row r="15" spans="1:8" x14ac:dyDescent="0.3">
      <c r="A15" s="13" t="s">
        <v>298</v>
      </c>
      <c r="B15" s="7" t="s">
        <v>109</v>
      </c>
      <c r="C15" s="79">
        <f>SUM(C11:C14)</f>
        <v>4359130</v>
      </c>
      <c r="D15" s="79"/>
      <c r="E15" s="79">
        <f t="shared" si="0"/>
        <v>4359130</v>
      </c>
      <c r="F15" s="75"/>
      <c r="G15" s="75"/>
      <c r="H15" s="75"/>
    </row>
    <row r="16" spans="1:8" x14ac:dyDescent="0.3">
      <c r="A16" s="11"/>
      <c r="B16" s="5"/>
      <c r="C16" s="78"/>
      <c r="D16" s="78"/>
      <c r="E16" s="78">
        <f t="shared" si="0"/>
        <v>0</v>
      </c>
      <c r="F16" s="75"/>
      <c r="G16" s="75"/>
      <c r="H16" s="75"/>
    </row>
    <row r="17" spans="1:8" x14ac:dyDescent="0.3">
      <c r="A17" s="11"/>
      <c r="B17" s="5"/>
      <c r="C17" s="78"/>
      <c r="D17" s="78"/>
      <c r="E17" s="78">
        <f t="shared" si="0"/>
        <v>0</v>
      </c>
      <c r="F17" s="75"/>
      <c r="G17" s="75"/>
      <c r="H17" s="75"/>
    </row>
    <row r="18" spans="1:8" x14ac:dyDescent="0.3">
      <c r="A18" s="11"/>
      <c r="B18" s="5"/>
      <c r="C18" s="78"/>
      <c r="D18" s="78"/>
      <c r="E18" s="78">
        <f t="shared" si="0"/>
        <v>0</v>
      </c>
      <c r="F18" s="75"/>
      <c r="G18" s="75"/>
      <c r="H18" s="75"/>
    </row>
    <row r="19" spans="1:8" x14ac:dyDescent="0.3">
      <c r="A19" s="11"/>
      <c r="B19" s="5"/>
      <c r="C19" s="78"/>
      <c r="D19" s="78"/>
      <c r="E19" s="78">
        <f t="shared" si="0"/>
        <v>0</v>
      </c>
      <c r="F19" s="75"/>
      <c r="G19" s="75"/>
      <c r="H19" s="75"/>
    </row>
    <row r="20" spans="1:8" x14ac:dyDescent="0.3">
      <c r="A20" s="6" t="s">
        <v>110</v>
      </c>
      <c r="B20" s="7" t="s">
        <v>111</v>
      </c>
      <c r="C20" s="79">
        <f>SUM(C16:C19)</f>
        <v>0</v>
      </c>
      <c r="D20" s="79"/>
      <c r="E20" s="79">
        <f t="shared" si="0"/>
        <v>0</v>
      </c>
      <c r="F20" s="75"/>
      <c r="G20" s="75"/>
      <c r="H20" s="75"/>
    </row>
    <row r="21" spans="1:8" x14ac:dyDescent="0.3">
      <c r="A21" s="11" t="s">
        <v>421</v>
      </c>
      <c r="B21" s="5"/>
      <c r="C21" s="78">
        <v>7874016</v>
      </c>
      <c r="D21" s="78"/>
      <c r="E21" s="78">
        <f t="shared" si="0"/>
        <v>7874016</v>
      </c>
      <c r="F21" s="75"/>
      <c r="G21" s="75"/>
      <c r="H21" s="75"/>
    </row>
    <row r="22" spans="1:8" ht="26.4" x14ac:dyDescent="0.3">
      <c r="A22" s="11" t="s">
        <v>440</v>
      </c>
      <c r="B22" s="5"/>
      <c r="C22" s="78">
        <v>11532639</v>
      </c>
      <c r="D22" s="78"/>
      <c r="E22" s="78">
        <f t="shared" si="0"/>
        <v>11532639</v>
      </c>
      <c r="F22" s="75"/>
      <c r="G22" s="75"/>
      <c r="H22" s="75"/>
    </row>
    <row r="23" spans="1:8" x14ac:dyDescent="0.3">
      <c r="A23" s="11"/>
      <c r="B23" s="5"/>
      <c r="C23" s="78"/>
      <c r="D23" s="78"/>
      <c r="E23" s="78"/>
      <c r="F23" s="75"/>
      <c r="G23" s="75"/>
      <c r="H23" s="75"/>
    </row>
    <row r="24" spans="1:8" x14ac:dyDescent="0.3">
      <c r="A24" s="11"/>
      <c r="B24" s="5"/>
      <c r="C24" s="78"/>
      <c r="D24" s="78"/>
      <c r="E24" s="78">
        <f t="shared" si="0"/>
        <v>0</v>
      </c>
      <c r="F24" s="75"/>
      <c r="G24" s="75"/>
      <c r="H24" s="75"/>
    </row>
    <row r="25" spans="1:8" x14ac:dyDescent="0.3">
      <c r="A25" s="13" t="s">
        <v>112</v>
      </c>
      <c r="B25" s="7" t="s">
        <v>113</v>
      </c>
      <c r="C25" s="79">
        <f>SUM(C21:C24)</f>
        <v>19406655</v>
      </c>
      <c r="D25" s="79"/>
      <c r="E25" s="79">
        <f t="shared" si="0"/>
        <v>19406655</v>
      </c>
      <c r="F25" s="75"/>
      <c r="G25" s="75"/>
      <c r="H25" s="75"/>
    </row>
    <row r="26" spans="1:8" x14ac:dyDescent="0.3">
      <c r="A26" s="11"/>
      <c r="B26" s="5"/>
      <c r="C26" s="78"/>
      <c r="D26" s="78"/>
      <c r="E26" s="78">
        <f t="shared" si="0"/>
        <v>0</v>
      </c>
      <c r="F26" s="75"/>
      <c r="G26" s="75"/>
      <c r="H26" s="75"/>
    </row>
    <row r="27" spans="1:8" x14ac:dyDescent="0.3">
      <c r="A27" s="11"/>
      <c r="B27" s="5"/>
      <c r="C27" s="78"/>
      <c r="D27" s="78"/>
      <c r="E27" s="78">
        <f t="shared" si="0"/>
        <v>0</v>
      </c>
      <c r="F27" s="75"/>
      <c r="G27" s="75"/>
      <c r="H27" s="75"/>
    </row>
    <row r="28" spans="1:8" x14ac:dyDescent="0.3">
      <c r="A28" s="11"/>
      <c r="B28" s="5"/>
      <c r="C28" s="78"/>
      <c r="D28" s="78"/>
      <c r="E28" s="78">
        <f t="shared" si="0"/>
        <v>0</v>
      </c>
      <c r="F28" s="75"/>
      <c r="G28" s="75"/>
      <c r="H28" s="75"/>
    </row>
    <row r="29" spans="1:8" x14ac:dyDescent="0.3">
      <c r="A29" s="11"/>
      <c r="B29" s="5"/>
      <c r="C29" s="78"/>
      <c r="D29" s="78"/>
      <c r="E29" s="78">
        <f t="shared" si="0"/>
        <v>0</v>
      </c>
      <c r="F29" s="75"/>
      <c r="G29" s="75"/>
      <c r="H29" s="75"/>
    </row>
    <row r="30" spans="1:8" x14ac:dyDescent="0.3">
      <c r="A30" s="11"/>
      <c r="B30" s="5"/>
      <c r="C30" s="78"/>
      <c r="D30" s="78"/>
      <c r="E30" s="78">
        <f t="shared" si="0"/>
        <v>0</v>
      </c>
      <c r="F30" s="75"/>
      <c r="G30" s="75"/>
      <c r="H30" s="75"/>
    </row>
    <row r="31" spans="1:8" x14ac:dyDescent="0.3">
      <c r="A31" s="13" t="s">
        <v>114</v>
      </c>
      <c r="B31" s="7" t="s">
        <v>115</v>
      </c>
      <c r="C31" s="79">
        <v>0</v>
      </c>
      <c r="D31" s="79"/>
      <c r="E31" s="79">
        <f t="shared" si="0"/>
        <v>0</v>
      </c>
      <c r="F31" s="75"/>
      <c r="G31" s="75"/>
      <c r="H31" s="75"/>
    </row>
    <row r="32" spans="1:8" x14ac:dyDescent="0.3">
      <c r="A32" s="11"/>
      <c r="B32" s="5"/>
      <c r="C32" s="78"/>
      <c r="D32" s="78"/>
      <c r="E32" s="78">
        <f t="shared" si="0"/>
        <v>0</v>
      </c>
      <c r="F32" s="75"/>
      <c r="G32" s="75"/>
      <c r="H32" s="75"/>
    </row>
    <row r="33" spans="1:8" x14ac:dyDescent="0.3">
      <c r="A33" s="11"/>
      <c r="B33" s="5"/>
      <c r="C33" s="78"/>
      <c r="D33" s="78"/>
      <c r="E33" s="78">
        <f t="shared" si="0"/>
        <v>0</v>
      </c>
      <c r="F33" s="75"/>
      <c r="G33" s="75"/>
      <c r="H33" s="75"/>
    </row>
    <row r="34" spans="1:8" x14ac:dyDescent="0.3">
      <c r="A34" s="6" t="s">
        <v>116</v>
      </c>
      <c r="B34" s="7" t="s">
        <v>117</v>
      </c>
      <c r="C34" s="79">
        <v>0</v>
      </c>
      <c r="D34" s="79"/>
      <c r="E34" s="79">
        <f t="shared" si="0"/>
        <v>0</v>
      </c>
      <c r="F34" s="75"/>
      <c r="G34" s="75"/>
      <c r="H34" s="75"/>
    </row>
    <row r="35" spans="1:8" x14ac:dyDescent="0.3">
      <c r="A35" s="6" t="s">
        <v>118</v>
      </c>
      <c r="B35" s="7" t="s">
        <v>119</v>
      </c>
      <c r="C35" s="79">
        <v>6380312</v>
      </c>
      <c r="D35" s="79"/>
      <c r="E35" s="79">
        <f t="shared" si="0"/>
        <v>6380312</v>
      </c>
      <c r="F35" s="75"/>
      <c r="G35" s="75"/>
      <c r="H35" s="75"/>
    </row>
    <row r="36" spans="1:8" x14ac:dyDescent="0.3">
      <c r="A36" s="80" t="s">
        <v>299</v>
      </c>
      <c r="B36" s="8" t="s">
        <v>120</v>
      </c>
      <c r="C36" s="79">
        <f>SUM(C10+C15+C20+C25+C31+C34+C35)</f>
        <v>30146097</v>
      </c>
      <c r="D36" s="79"/>
      <c r="E36" s="79">
        <f t="shared" si="0"/>
        <v>30146097</v>
      </c>
      <c r="F36" s="75"/>
      <c r="G36" s="75"/>
      <c r="H36" s="75"/>
    </row>
    <row r="37" spans="1:8" x14ac:dyDescent="0.3">
      <c r="A37" s="11" t="s">
        <v>429</v>
      </c>
      <c r="B37" s="7"/>
      <c r="C37" s="78">
        <v>551181</v>
      </c>
      <c r="D37" s="78"/>
      <c r="E37" s="78">
        <f t="shared" si="0"/>
        <v>551181</v>
      </c>
      <c r="F37" s="75"/>
      <c r="G37" s="75"/>
      <c r="H37" s="75"/>
    </row>
    <row r="38" spans="1:8" x14ac:dyDescent="0.3">
      <c r="A38" s="11" t="s">
        <v>430</v>
      </c>
      <c r="B38" s="7"/>
      <c r="C38" s="78">
        <v>55000</v>
      </c>
      <c r="D38" s="78"/>
      <c r="E38" s="78">
        <f t="shared" si="0"/>
        <v>55000</v>
      </c>
      <c r="F38" s="75"/>
      <c r="G38" s="75"/>
      <c r="H38" s="75"/>
    </row>
    <row r="39" spans="1:8" x14ac:dyDescent="0.3">
      <c r="A39" s="11" t="s">
        <v>431</v>
      </c>
      <c r="B39" s="7"/>
      <c r="C39" s="78">
        <v>259842</v>
      </c>
      <c r="D39" s="78"/>
      <c r="E39" s="78">
        <f t="shared" si="0"/>
        <v>259842</v>
      </c>
      <c r="F39" s="75"/>
      <c r="G39" s="75"/>
      <c r="H39" s="75"/>
    </row>
    <row r="40" spans="1:8" x14ac:dyDescent="0.3">
      <c r="A40" s="11" t="s">
        <v>441</v>
      </c>
      <c r="B40" s="12"/>
      <c r="C40" s="46">
        <v>5330431</v>
      </c>
      <c r="D40" s="84"/>
      <c r="E40" s="46">
        <f t="shared" ref="E40" si="1">SUM(C40:D40)</f>
        <v>5330431</v>
      </c>
      <c r="F40" s="75"/>
      <c r="G40" s="75"/>
      <c r="H40" s="75"/>
    </row>
    <row r="41" spans="1:8" x14ac:dyDescent="0.3">
      <c r="A41" s="13" t="s">
        <v>121</v>
      </c>
      <c r="B41" s="7" t="s">
        <v>122</v>
      </c>
      <c r="C41" s="79">
        <f>SUM(C37:C40)</f>
        <v>6196454</v>
      </c>
      <c r="D41" s="79"/>
      <c r="E41" s="79">
        <f t="shared" si="0"/>
        <v>6196454</v>
      </c>
      <c r="F41" s="75"/>
      <c r="G41" s="75"/>
      <c r="H41" s="75"/>
    </row>
    <row r="42" spans="1:8" x14ac:dyDescent="0.3">
      <c r="A42" s="11"/>
      <c r="B42" s="5"/>
      <c r="C42" s="78"/>
      <c r="D42" s="78"/>
      <c r="E42" s="78">
        <f t="shared" si="0"/>
        <v>0</v>
      </c>
      <c r="F42" s="75"/>
      <c r="G42" s="75"/>
      <c r="H42" s="75"/>
    </row>
    <row r="43" spans="1:8" x14ac:dyDescent="0.3">
      <c r="A43" s="11"/>
      <c r="B43" s="5"/>
      <c r="C43" s="78"/>
      <c r="D43" s="78"/>
      <c r="E43" s="78">
        <f t="shared" si="0"/>
        <v>0</v>
      </c>
      <c r="F43" s="75"/>
      <c r="G43" s="75"/>
      <c r="H43" s="75"/>
    </row>
    <row r="44" spans="1:8" x14ac:dyDescent="0.3">
      <c r="A44" s="11"/>
      <c r="B44" s="5"/>
      <c r="C44" s="78"/>
      <c r="D44" s="78"/>
      <c r="E44" s="78">
        <f t="shared" si="0"/>
        <v>0</v>
      </c>
      <c r="F44" s="75"/>
      <c r="G44" s="75"/>
      <c r="H44" s="75"/>
    </row>
    <row r="45" spans="1:8" x14ac:dyDescent="0.3">
      <c r="A45" s="11"/>
      <c r="B45" s="5"/>
      <c r="C45" s="78"/>
      <c r="D45" s="78"/>
      <c r="E45" s="78">
        <f t="shared" si="0"/>
        <v>0</v>
      </c>
      <c r="F45" s="75"/>
      <c r="G45" s="75"/>
      <c r="H45" s="75"/>
    </row>
    <row r="46" spans="1:8" x14ac:dyDescent="0.3">
      <c r="A46" s="13" t="s">
        <v>123</v>
      </c>
      <c r="B46" s="7" t="s">
        <v>124</v>
      </c>
      <c r="C46" s="79">
        <f>SUM(C42:C45)</f>
        <v>0</v>
      </c>
      <c r="D46" s="79"/>
      <c r="E46" s="79">
        <f t="shared" si="0"/>
        <v>0</v>
      </c>
      <c r="F46" s="75"/>
      <c r="G46" s="75"/>
      <c r="H46" s="75"/>
    </row>
    <row r="47" spans="1:8" x14ac:dyDescent="0.3">
      <c r="A47" s="11"/>
      <c r="B47" s="5"/>
      <c r="C47" s="78"/>
      <c r="D47" s="78"/>
      <c r="E47" s="78">
        <f t="shared" si="0"/>
        <v>0</v>
      </c>
      <c r="F47" s="75"/>
      <c r="G47" s="75"/>
      <c r="H47" s="75"/>
    </row>
    <row r="48" spans="1:8" x14ac:dyDescent="0.3">
      <c r="A48" s="11"/>
      <c r="B48" s="5"/>
      <c r="C48" s="78"/>
      <c r="D48" s="78"/>
      <c r="E48" s="78">
        <f t="shared" si="0"/>
        <v>0</v>
      </c>
      <c r="F48" s="75"/>
      <c r="G48" s="75"/>
      <c r="H48" s="75"/>
    </row>
    <row r="49" spans="1:8" x14ac:dyDescent="0.3">
      <c r="A49" s="11"/>
      <c r="B49" s="5"/>
      <c r="C49" s="78"/>
      <c r="D49" s="78"/>
      <c r="E49" s="78">
        <f t="shared" si="0"/>
        <v>0</v>
      </c>
      <c r="F49" s="75"/>
      <c r="G49" s="75"/>
      <c r="H49" s="75"/>
    </row>
    <row r="50" spans="1:8" x14ac:dyDescent="0.3">
      <c r="A50" s="11"/>
      <c r="B50" s="5"/>
      <c r="C50" s="78"/>
      <c r="D50" s="78"/>
      <c r="E50" s="78">
        <f t="shared" si="0"/>
        <v>0</v>
      </c>
      <c r="F50" s="75"/>
      <c r="G50" s="75"/>
      <c r="H50" s="75"/>
    </row>
    <row r="51" spans="1:8" x14ac:dyDescent="0.3">
      <c r="A51" s="13" t="s">
        <v>125</v>
      </c>
      <c r="B51" s="7" t="s">
        <v>126</v>
      </c>
      <c r="C51" s="79">
        <f>SUM(C47:C50)</f>
        <v>0</v>
      </c>
      <c r="D51" s="79"/>
      <c r="E51" s="79">
        <f t="shared" si="0"/>
        <v>0</v>
      </c>
      <c r="F51" s="75"/>
      <c r="G51" s="75"/>
      <c r="H51" s="75"/>
    </row>
    <row r="52" spans="1:8" x14ac:dyDescent="0.3">
      <c r="A52" s="13" t="s">
        <v>127</v>
      </c>
      <c r="B52" s="7" t="s">
        <v>128</v>
      </c>
      <c r="C52" s="79">
        <v>1673042</v>
      </c>
      <c r="D52" s="79"/>
      <c r="E52" s="79">
        <f t="shared" si="0"/>
        <v>1673042</v>
      </c>
      <c r="F52" s="75"/>
      <c r="G52" s="75"/>
      <c r="H52" s="75"/>
    </row>
    <row r="53" spans="1:8" x14ac:dyDescent="0.3">
      <c r="A53" s="80" t="s">
        <v>300</v>
      </c>
      <c r="B53" s="8" t="s">
        <v>129</v>
      </c>
      <c r="C53" s="79">
        <f>SUM(C41+C46+C51+C52)</f>
        <v>7869496</v>
      </c>
      <c r="D53" s="79"/>
      <c r="E53" s="79">
        <f t="shared" si="0"/>
        <v>7869496</v>
      </c>
      <c r="F53" s="75"/>
      <c r="G53" s="75"/>
      <c r="H53" s="75"/>
    </row>
    <row r="54" spans="1:8" x14ac:dyDescent="0.3">
      <c r="A54" s="75"/>
      <c r="B54" s="75"/>
      <c r="C54" s="75"/>
      <c r="D54" s="75"/>
      <c r="E54" s="75"/>
      <c r="F54" s="75"/>
      <c r="G54" s="75"/>
      <c r="H54" s="75"/>
    </row>
    <row r="55" spans="1:8" x14ac:dyDescent="0.3">
      <c r="A55" s="75"/>
      <c r="B55" s="75"/>
      <c r="C55" s="75"/>
      <c r="D55" s="75"/>
      <c r="E55" s="75"/>
      <c r="F55" s="75"/>
      <c r="G55" s="75"/>
      <c r="H55" s="75"/>
    </row>
    <row r="56" spans="1:8" x14ac:dyDescent="0.3">
      <c r="A56" s="73" t="s">
        <v>407</v>
      </c>
      <c r="B56" s="73"/>
      <c r="C56" s="73" t="s">
        <v>408</v>
      </c>
      <c r="D56" s="73" t="s">
        <v>409</v>
      </c>
      <c r="E56" s="81" t="s">
        <v>418</v>
      </c>
      <c r="F56" s="82"/>
      <c r="G56" s="82"/>
      <c r="H56" s="75"/>
    </row>
    <row r="57" spans="1:8" x14ac:dyDescent="0.3">
      <c r="A57" s="67"/>
      <c r="B57" s="67"/>
      <c r="C57" s="67"/>
      <c r="D57" s="67"/>
      <c r="E57" s="67">
        <f>C57+D57</f>
        <v>0</v>
      </c>
      <c r="F57" s="82"/>
      <c r="G57" s="82"/>
      <c r="H57" s="75"/>
    </row>
    <row r="58" spans="1:8" x14ac:dyDescent="0.3">
      <c r="A58" s="67"/>
      <c r="B58" s="67"/>
      <c r="C58" s="67"/>
      <c r="D58" s="67"/>
      <c r="E58" s="67">
        <f t="shared" ref="E58:E93" si="2">C58+D58</f>
        <v>0</v>
      </c>
      <c r="F58" s="82"/>
      <c r="G58" s="82"/>
      <c r="H58" s="75"/>
    </row>
    <row r="59" spans="1:8" x14ac:dyDescent="0.3">
      <c r="A59" s="67"/>
      <c r="B59" s="67"/>
      <c r="C59" s="67"/>
      <c r="D59" s="67"/>
      <c r="E59" s="67">
        <f t="shared" si="2"/>
        <v>0</v>
      </c>
      <c r="F59" s="82"/>
      <c r="G59" s="82"/>
      <c r="H59" s="75"/>
    </row>
    <row r="60" spans="1:8" x14ac:dyDescent="0.3">
      <c r="A60" s="67"/>
      <c r="B60" s="67"/>
      <c r="C60" s="67"/>
      <c r="D60" s="67"/>
      <c r="E60" s="67">
        <f t="shared" si="2"/>
        <v>0</v>
      </c>
      <c r="F60" s="82"/>
      <c r="G60" s="82"/>
      <c r="H60" s="75"/>
    </row>
    <row r="61" spans="1:8" x14ac:dyDescent="0.3">
      <c r="A61" s="72" t="s">
        <v>107</v>
      </c>
      <c r="B61" s="71" t="s">
        <v>108</v>
      </c>
      <c r="C61" s="73">
        <f>SUM(C57:C60)</f>
        <v>0</v>
      </c>
      <c r="D61" s="73">
        <f>SUM(D57:D60)</f>
        <v>0</v>
      </c>
      <c r="E61" s="73">
        <f t="shared" si="2"/>
        <v>0</v>
      </c>
      <c r="F61" s="82"/>
      <c r="G61" s="82"/>
      <c r="H61" s="75"/>
    </row>
    <row r="62" spans="1:8" x14ac:dyDescent="0.3">
      <c r="A62" s="68" t="s">
        <v>426</v>
      </c>
      <c r="B62" s="69"/>
      <c r="C62" s="67">
        <v>429921</v>
      </c>
      <c r="D62" s="67">
        <v>116079</v>
      </c>
      <c r="E62" s="67">
        <f t="shared" si="2"/>
        <v>546000</v>
      </c>
      <c r="F62" s="82"/>
      <c r="G62" s="82"/>
      <c r="H62" s="75"/>
    </row>
    <row r="63" spans="1:8" x14ac:dyDescent="0.3">
      <c r="A63" s="68" t="s">
        <v>427</v>
      </c>
      <c r="B63" s="69"/>
      <c r="C63" s="67">
        <v>3141807</v>
      </c>
      <c r="D63" s="67">
        <v>848289</v>
      </c>
      <c r="E63" s="67">
        <f t="shared" si="2"/>
        <v>3990096</v>
      </c>
      <c r="F63" s="82"/>
      <c r="G63" s="82"/>
      <c r="H63" s="75"/>
    </row>
    <row r="64" spans="1:8" x14ac:dyDescent="0.3">
      <c r="A64" s="68" t="s">
        <v>428</v>
      </c>
      <c r="B64" s="69"/>
      <c r="C64" s="67">
        <v>787402</v>
      </c>
      <c r="D64" s="67">
        <v>212598</v>
      </c>
      <c r="E64" s="67">
        <f t="shared" si="2"/>
        <v>1000000</v>
      </c>
      <c r="F64" s="82"/>
      <c r="G64" s="82"/>
      <c r="H64" s="75"/>
    </row>
    <row r="65" spans="1:8" x14ac:dyDescent="0.3">
      <c r="A65" s="68"/>
      <c r="B65" s="69"/>
      <c r="C65" s="67"/>
      <c r="D65" s="67"/>
      <c r="E65" s="67">
        <f t="shared" si="2"/>
        <v>0</v>
      </c>
      <c r="F65" s="82"/>
      <c r="G65" s="82"/>
      <c r="H65" s="75"/>
    </row>
    <row r="66" spans="1:8" x14ac:dyDescent="0.3">
      <c r="A66" s="72" t="s">
        <v>298</v>
      </c>
      <c r="B66" s="71" t="s">
        <v>109</v>
      </c>
      <c r="C66" s="73">
        <f>SUM(C62:C65)</f>
        <v>4359130</v>
      </c>
      <c r="D66" s="73">
        <f>SUM(D62:D65)</f>
        <v>1176966</v>
      </c>
      <c r="E66" s="73">
        <f t="shared" si="2"/>
        <v>5536096</v>
      </c>
      <c r="F66" s="82"/>
      <c r="G66" s="82"/>
      <c r="H66" s="75"/>
    </row>
    <row r="67" spans="1:8" x14ac:dyDescent="0.3">
      <c r="A67" s="68"/>
      <c r="B67" s="69"/>
      <c r="C67" s="67"/>
      <c r="D67" s="67"/>
      <c r="E67" s="67">
        <f t="shared" si="2"/>
        <v>0</v>
      </c>
      <c r="F67" s="82"/>
      <c r="G67" s="82"/>
      <c r="H67" s="75"/>
    </row>
    <row r="68" spans="1:8" x14ac:dyDescent="0.3">
      <c r="A68" s="68"/>
      <c r="B68" s="69"/>
      <c r="C68" s="67"/>
      <c r="D68" s="67"/>
      <c r="E68" s="67">
        <f t="shared" si="2"/>
        <v>0</v>
      </c>
      <c r="F68" s="82"/>
      <c r="G68" s="82"/>
      <c r="H68" s="75"/>
    </row>
    <row r="69" spans="1:8" x14ac:dyDescent="0.3">
      <c r="A69" s="68"/>
      <c r="B69" s="69"/>
      <c r="C69" s="67"/>
      <c r="D69" s="67"/>
      <c r="E69" s="67">
        <f t="shared" si="2"/>
        <v>0</v>
      </c>
      <c r="F69" s="82"/>
      <c r="G69" s="82"/>
      <c r="H69" s="75"/>
    </row>
    <row r="70" spans="1:8" x14ac:dyDescent="0.3">
      <c r="A70" s="68"/>
      <c r="B70" s="69"/>
      <c r="C70" s="67"/>
      <c r="D70" s="67"/>
      <c r="E70" s="67">
        <f t="shared" si="2"/>
        <v>0</v>
      </c>
      <c r="F70" s="82"/>
      <c r="G70" s="82"/>
      <c r="H70" s="75"/>
    </row>
    <row r="71" spans="1:8" x14ac:dyDescent="0.3">
      <c r="A71" s="74" t="s">
        <v>110</v>
      </c>
      <c r="B71" s="71" t="s">
        <v>111</v>
      </c>
      <c r="C71" s="73">
        <f>SUM(C67:C70)</f>
        <v>0</v>
      </c>
      <c r="D71" s="73">
        <f>SUM(D67:D70)</f>
        <v>0</v>
      </c>
      <c r="E71" s="73">
        <f t="shared" si="2"/>
        <v>0</v>
      </c>
      <c r="F71" s="82"/>
      <c r="G71" s="82"/>
      <c r="H71" s="75"/>
    </row>
    <row r="72" spans="1:8" x14ac:dyDescent="0.3">
      <c r="A72" s="68" t="s">
        <v>421</v>
      </c>
      <c r="B72" s="69"/>
      <c r="C72" s="67">
        <v>7874016</v>
      </c>
      <c r="D72" s="67">
        <v>2125984</v>
      </c>
      <c r="E72" s="67">
        <f t="shared" si="2"/>
        <v>10000000</v>
      </c>
      <c r="F72" s="82"/>
      <c r="G72" s="82"/>
      <c r="H72" s="75"/>
    </row>
    <row r="73" spans="1:8" ht="26.4" x14ac:dyDescent="0.3">
      <c r="A73" s="11" t="s">
        <v>440</v>
      </c>
      <c r="B73" s="69"/>
      <c r="C73" s="67">
        <v>11532639</v>
      </c>
      <c r="D73" s="67">
        <v>3077362</v>
      </c>
      <c r="E73" s="67">
        <f t="shared" si="2"/>
        <v>14610001</v>
      </c>
      <c r="F73" s="82"/>
      <c r="G73" s="82"/>
      <c r="H73" s="75"/>
    </row>
    <row r="74" spans="1:8" x14ac:dyDescent="0.3">
      <c r="A74" s="68"/>
      <c r="B74" s="69"/>
      <c r="C74" s="67"/>
      <c r="D74" s="67"/>
      <c r="E74" s="67"/>
      <c r="F74" s="82"/>
      <c r="G74" s="82"/>
      <c r="H74" s="75"/>
    </row>
    <row r="75" spans="1:8" x14ac:dyDescent="0.3">
      <c r="A75" s="68"/>
      <c r="B75" s="69"/>
      <c r="C75" s="67"/>
      <c r="D75" s="67"/>
      <c r="E75" s="67">
        <f t="shared" si="2"/>
        <v>0</v>
      </c>
      <c r="F75" s="82"/>
      <c r="G75" s="82"/>
      <c r="H75" s="75"/>
    </row>
    <row r="76" spans="1:8" x14ac:dyDescent="0.3">
      <c r="A76" s="72" t="s">
        <v>112</v>
      </c>
      <c r="B76" s="71" t="s">
        <v>113</v>
      </c>
      <c r="C76" s="73">
        <f>SUM(C72:C75)</f>
        <v>19406655</v>
      </c>
      <c r="D76" s="73">
        <f>SUM(D72:D75)</f>
        <v>5203346</v>
      </c>
      <c r="E76" s="73">
        <f t="shared" si="2"/>
        <v>24610001</v>
      </c>
      <c r="F76" s="82"/>
      <c r="G76" s="82"/>
      <c r="H76" s="75"/>
    </row>
    <row r="77" spans="1:8" x14ac:dyDescent="0.3">
      <c r="A77" s="83" t="s">
        <v>299</v>
      </c>
      <c r="B77" s="70" t="s">
        <v>120</v>
      </c>
      <c r="C77" s="73">
        <f>SUM(C61+C66+C71+C76)</f>
        <v>23765785</v>
      </c>
      <c r="D77" s="73">
        <f>SUM(D61+D66+D71+D76)</f>
        <v>6380312</v>
      </c>
      <c r="E77" s="73">
        <f t="shared" si="2"/>
        <v>30146097</v>
      </c>
      <c r="F77" s="82"/>
      <c r="G77" s="82"/>
      <c r="H77" s="75"/>
    </row>
    <row r="78" spans="1:8" x14ac:dyDescent="0.3">
      <c r="A78" s="11" t="s">
        <v>429</v>
      </c>
      <c r="B78" s="71"/>
      <c r="C78" s="67">
        <v>551181</v>
      </c>
      <c r="D78" s="67">
        <v>148819</v>
      </c>
      <c r="E78" s="67">
        <f t="shared" si="2"/>
        <v>700000</v>
      </c>
      <c r="F78" s="82"/>
      <c r="G78" s="82"/>
      <c r="H78" s="75"/>
    </row>
    <row r="79" spans="1:8" x14ac:dyDescent="0.3">
      <c r="A79" s="11" t="s">
        <v>430</v>
      </c>
      <c r="B79" s="71"/>
      <c r="C79" s="67">
        <v>55000</v>
      </c>
      <c r="D79" s="67">
        <v>14850</v>
      </c>
      <c r="E79" s="67">
        <f t="shared" si="2"/>
        <v>69850</v>
      </c>
      <c r="F79" s="82"/>
      <c r="G79" s="82"/>
      <c r="H79" s="75"/>
    </row>
    <row r="80" spans="1:8" x14ac:dyDescent="0.3">
      <c r="A80" s="11" t="s">
        <v>431</v>
      </c>
      <c r="B80" s="71"/>
      <c r="C80" s="67">
        <v>259842</v>
      </c>
      <c r="D80" s="67">
        <v>70157</v>
      </c>
      <c r="E80" s="67">
        <f t="shared" si="2"/>
        <v>329999</v>
      </c>
      <c r="F80" s="82"/>
      <c r="G80" s="82"/>
      <c r="H80" s="75"/>
    </row>
    <row r="81" spans="1:8" x14ac:dyDescent="0.3">
      <c r="A81" s="11" t="s">
        <v>441</v>
      </c>
      <c r="B81" s="71"/>
      <c r="C81" s="67">
        <v>5330431</v>
      </c>
      <c r="D81" s="67">
        <v>1439216</v>
      </c>
      <c r="E81" s="67">
        <f t="shared" si="2"/>
        <v>6769647</v>
      </c>
      <c r="F81" s="82"/>
      <c r="G81" s="82"/>
      <c r="H81" s="75"/>
    </row>
    <row r="82" spans="1:8" x14ac:dyDescent="0.3">
      <c r="A82" s="72" t="s">
        <v>121</v>
      </c>
      <c r="B82" s="71" t="s">
        <v>122</v>
      </c>
      <c r="C82" s="73">
        <f>SUM(C78:C81)</f>
        <v>6196454</v>
      </c>
      <c r="D82" s="73">
        <f>SUM(D78:D81)</f>
        <v>1673042</v>
      </c>
      <c r="E82" s="73">
        <f t="shared" si="2"/>
        <v>7869496</v>
      </c>
      <c r="F82" s="82"/>
      <c r="G82" s="82"/>
      <c r="H82" s="75"/>
    </row>
    <row r="83" spans="1:8" x14ac:dyDescent="0.3">
      <c r="A83" s="68"/>
      <c r="B83" s="69"/>
      <c r="C83" s="67"/>
      <c r="D83" s="67"/>
      <c r="E83" s="67">
        <f t="shared" si="2"/>
        <v>0</v>
      </c>
      <c r="F83" s="82"/>
      <c r="G83" s="82"/>
      <c r="H83" s="75"/>
    </row>
    <row r="84" spans="1:8" x14ac:dyDescent="0.3">
      <c r="A84" s="68"/>
      <c r="B84" s="69"/>
      <c r="C84" s="67"/>
      <c r="D84" s="67"/>
      <c r="E84" s="67">
        <f t="shared" si="2"/>
        <v>0</v>
      </c>
      <c r="F84" s="82"/>
      <c r="G84" s="82"/>
      <c r="H84" s="75"/>
    </row>
    <row r="85" spans="1:8" x14ac:dyDescent="0.3">
      <c r="A85" s="68"/>
      <c r="B85" s="69"/>
      <c r="C85" s="67"/>
      <c r="D85" s="67"/>
      <c r="E85" s="67">
        <f t="shared" si="2"/>
        <v>0</v>
      </c>
      <c r="F85" s="82"/>
      <c r="G85" s="82"/>
      <c r="H85" s="75"/>
    </row>
    <row r="86" spans="1:8" x14ac:dyDescent="0.3">
      <c r="A86" s="68"/>
      <c r="B86" s="69"/>
      <c r="C86" s="67"/>
      <c r="D86" s="67"/>
      <c r="E86" s="67">
        <f t="shared" si="2"/>
        <v>0</v>
      </c>
      <c r="F86" s="82"/>
      <c r="G86" s="82"/>
      <c r="H86" s="75"/>
    </row>
    <row r="87" spans="1:8" x14ac:dyDescent="0.3">
      <c r="A87" s="72" t="s">
        <v>123</v>
      </c>
      <c r="B87" s="71" t="s">
        <v>124</v>
      </c>
      <c r="C87" s="73">
        <v>0</v>
      </c>
      <c r="D87" s="73">
        <v>0</v>
      </c>
      <c r="E87" s="73">
        <f t="shared" si="2"/>
        <v>0</v>
      </c>
      <c r="F87" s="82"/>
      <c r="G87" s="82"/>
      <c r="H87" s="75"/>
    </row>
    <row r="88" spans="1:8" x14ac:dyDescent="0.3">
      <c r="A88" s="68"/>
      <c r="B88" s="69"/>
      <c r="C88" s="67"/>
      <c r="D88" s="67"/>
      <c r="E88" s="67">
        <f t="shared" si="2"/>
        <v>0</v>
      </c>
      <c r="F88" s="82"/>
      <c r="G88" s="82"/>
      <c r="H88" s="75"/>
    </row>
    <row r="89" spans="1:8" x14ac:dyDescent="0.3">
      <c r="A89" s="68"/>
      <c r="B89" s="69"/>
      <c r="C89" s="67"/>
      <c r="D89" s="67"/>
      <c r="E89" s="67">
        <f t="shared" si="2"/>
        <v>0</v>
      </c>
      <c r="F89" s="82"/>
      <c r="G89" s="82"/>
      <c r="H89" s="75"/>
    </row>
    <row r="90" spans="1:8" x14ac:dyDescent="0.3">
      <c r="A90" s="68"/>
      <c r="B90" s="69"/>
      <c r="C90" s="67"/>
      <c r="D90" s="67"/>
      <c r="E90" s="67">
        <f t="shared" si="2"/>
        <v>0</v>
      </c>
      <c r="F90" s="82"/>
      <c r="G90" s="82"/>
      <c r="H90" s="75"/>
    </row>
    <row r="91" spans="1:8" x14ac:dyDescent="0.3">
      <c r="A91" s="68"/>
      <c r="B91" s="69"/>
      <c r="C91" s="67"/>
      <c r="D91" s="67"/>
      <c r="E91" s="67">
        <f t="shared" si="2"/>
        <v>0</v>
      </c>
      <c r="F91" s="82"/>
      <c r="G91" s="82"/>
      <c r="H91" s="75"/>
    </row>
    <row r="92" spans="1:8" x14ac:dyDescent="0.3">
      <c r="A92" s="72" t="s">
        <v>125</v>
      </c>
      <c r="B92" s="71" t="s">
        <v>126</v>
      </c>
      <c r="C92" s="73">
        <v>0</v>
      </c>
      <c r="D92" s="73">
        <v>0</v>
      </c>
      <c r="E92" s="73">
        <f t="shared" si="2"/>
        <v>0</v>
      </c>
      <c r="F92" s="82"/>
      <c r="G92" s="82"/>
      <c r="H92" s="75"/>
    </row>
    <row r="93" spans="1:8" x14ac:dyDescent="0.3">
      <c r="A93" s="83" t="s">
        <v>300</v>
      </c>
      <c r="B93" s="70" t="s">
        <v>129</v>
      </c>
      <c r="C93" s="73">
        <f>SUM(C82+C87+C92)</f>
        <v>6196454</v>
      </c>
      <c r="D93" s="73">
        <f>SUM(D82+D87+D92)</f>
        <v>1673042</v>
      </c>
      <c r="E93" s="73">
        <f t="shared" si="2"/>
        <v>7869496</v>
      </c>
      <c r="F93" s="82"/>
      <c r="G93" s="82"/>
      <c r="H93" s="75"/>
    </row>
    <row r="94" spans="1:8" x14ac:dyDescent="0.3">
      <c r="A94" s="3"/>
      <c r="B94" s="3"/>
      <c r="C94" s="3"/>
      <c r="D94" s="3"/>
      <c r="E94" s="3"/>
      <c r="F94" s="3"/>
      <c r="G94" s="3"/>
    </row>
    <row r="95" spans="1:8" x14ac:dyDescent="0.3">
      <c r="A95" s="3"/>
      <c r="B95" s="3"/>
      <c r="C95" s="3"/>
      <c r="D95" s="3"/>
      <c r="E95" s="3"/>
      <c r="F95" s="3"/>
      <c r="G95" s="3"/>
    </row>
    <row r="96" spans="1:8" x14ac:dyDescent="0.3">
      <c r="A96" s="3"/>
      <c r="B96" s="3"/>
      <c r="C96" s="3"/>
      <c r="D96" s="3"/>
      <c r="E96" s="3"/>
      <c r="F96" s="3"/>
      <c r="G96" s="3"/>
    </row>
    <row r="97" spans="1:7" x14ac:dyDescent="0.3">
      <c r="A97" s="3"/>
      <c r="B97" s="3"/>
      <c r="C97" s="3"/>
      <c r="D97" s="3"/>
      <c r="E97" s="3"/>
      <c r="F97" s="3"/>
      <c r="G97" s="3"/>
    </row>
    <row r="98" spans="1:7" x14ac:dyDescent="0.3">
      <c r="A98" s="3"/>
      <c r="B98" s="3"/>
      <c r="C98" s="3"/>
      <c r="D98" s="3"/>
      <c r="E98" s="3"/>
      <c r="F98" s="3"/>
      <c r="G98" s="3"/>
    </row>
    <row r="99" spans="1:7" x14ac:dyDescent="0.3">
      <c r="A99" s="3"/>
      <c r="B99" s="3"/>
      <c r="C99" s="3"/>
      <c r="D99" s="3"/>
      <c r="E99" s="3"/>
      <c r="F99" s="3"/>
      <c r="G99" s="3"/>
    </row>
  </sheetData>
  <mergeCells count="3">
    <mergeCell ref="A1:H1"/>
    <mergeCell ref="A2:H2"/>
    <mergeCell ref="B4:E4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13</vt:i4>
      </vt:variant>
    </vt:vector>
  </HeadingPairs>
  <TitlesOfParts>
    <vt:vector size="17" baseType="lpstr">
      <vt:lpstr>bevételek</vt:lpstr>
      <vt:lpstr>kiadások működés felhalmozás</vt:lpstr>
      <vt:lpstr>MÉRLEG (2)</vt:lpstr>
      <vt:lpstr>beruházások felújítások</vt:lpstr>
      <vt:lpstr>'MÉRLEG (2)'!_pr232</vt:lpstr>
      <vt:lpstr>'MÉRLEG (2)'!_pr233</vt:lpstr>
      <vt:lpstr>'MÉRLEG (2)'!_pr234</vt:lpstr>
      <vt:lpstr>'MÉRLEG (2)'!_pr235</vt:lpstr>
      <vt:lpstr>'MÉRLEG (2)'!_pr236</vt:lpstr>
      <vt:lpstr>'MÉRLEG (2)'!_pr312</vt:lpstr>
      <vt:lpstr>'MÉRLEG (2)'!_pr313</vt:lpstr>
      <vt:lpstr>'MÉRLEG (2)'!_pr314</vt:lpstr>
      <vt:lpstr>'MÉRLEG (2)'!_pr315</vt:lpstr>
      <vt:lpstr>'beruházások felújítások'!Nyomtatási_terület</vt:lpstr>
      <vt:lpstr>bevételek!Nyomtatási_terület</vt:lpstr>
      <vt:lpstr>'kiadások működés felhalmozás'!Nyomtatási_terület</vt:lpstr>
      <vt:lpstr>'MÉRLEG (2)'!Nyomtatási_terület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2020-06-05T07:48:59Z</cp:lastPrinted>
  <dcterms:created xsi:type="dcterms:W3CDTF">2014-01-03T21:48:14Z</dcterms:created>
  <dcterms:modified xsi:type="dcterms:W3CDTF">2020-07-06T08:48:48Z</dcterms:modified>
</cp:coreProperties>
</file>