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055" windowHeight="7935"/>
  </bookViews>
  <sheets>
    <sheet name="1. melléklet" sheetId="38" r:id="rId1"/>
    <sheet name="2. melléklet" sheetId="39" r:id="rId2"/>
    <sheet name="3. melléklet" sheetId="35" r:id="rId3"/>
    <sheet name="4. melléklet" sheetId="12" r:id="rId4"/>
    <sheet name="5. melléklet" sheetId="31" r:id="rId5"/>
    <sheet name="6. melléklet" sheetId="32" r:id="rId6"/>
    <sheet name="7. melléklet" sheetId="28" r:id="rId7"/>
  </sheets>
  <calcPr calcId="145621"/>
</workbook>
</file>

<file path=xl/calcChain.xml><?xml version="1.0" encoding="utf-8"?>
<calcChain xmlns="http://schemas.openxmlformats.org/spreadsheetml/2006/main">
  <c r="D71" i="35" l="1"/>
  <c r="C71" i="35"/>
  <c r="E71" i="35" s="1"/>
  <c r="R96" i="39" l="1"/>
  <c r="Q95" i="39"/>
  <c r="P95" i="39"/>
  <c r="O95" i="39"/>
  <c r="R94" i="39"/>
  <c r="R93" i="39"/>
  <c r="R92" i="39"/>
  <c r="R91" i="39"/>
  <c r="R89" i="39"/>
  <c r="R88" i="39"/>
  <c r="R87" i="39"/>
  <c r="R86" i="39"/>
  <c r="R85" i="39"/>
  <c r="Q84" i="39"/>
  <c r="P84" i="39"/>
  <c r="O84" i="39"/>
  <c r="R83" i="39"/>
  <c r="R82" i="39"/>
  <c r="R81" i="39"/>
  <c r="R80" i="39"/>
  <c r="Q79" i="39"/>
  <c r="P79" i="39"/>
  <c r="O79" i="39"/>
  <c r="R78" i="39"/>
  <c r="R77" i="39"/>
  <c r="R76" i="39"/>
  <c r="R75" i="39"/>
  <c r="Q74" i="39"/>
  <c r="P74" i="39"/>
  <c r="O74" i="39"/>
  <c r="R73" i="39"/>
  <c r="R72" i="39"/>
  <c r="R71" i="39"/>
  <c r="R70" i="39"/>
  <c r="R69" i="39"/>
  <c r="Q66" i="39"/>
  <c r="P66" i="39"/>
  <c r="O66" i="39"/>
  <c r="R65" i="39"/>
  <c r="R64" i="39"/>
  <c r="R63" i="39"/>
  <c r="Q62" i="39"/>
  <c r="P62" i="39"/>
  <c r="O62" i="39"/>
  <c r="R61" i="39"/>
  <c r="R60" i="39"/>
  <c r="R59" i="39"/>
  <c r="R58" i="39"/>
  <c r="R57" i="39"/>
  <c r="Q56" i="39"/>
  <c r="P56" i="39"/>
  <c r="O56" i="39"/>
  <c r="R55" i="39"/>
  <c r="R54" i="39"/>
  <c r="R53" i="39"/>
  <c r="R52" i="39"/>
  <c r="R51" i="39"/>
  <c r="Q49" i="39"/>
  <c r="P49" i="39"/>
  <c r="O49" i="39"/>
  <c r="R48" i="39"/>
  <c r="R47" i="39"/>
  <c r="R46" i="39"/>
  <c r="Q45" i="39"/>
  <c r="P45" i="39"/>
  <c r="O45" i="39"/>
  <c r="R44" i="39"/>
  <c r="R43" i="39"/>
  <c r="R42" i="39"/>
  <c r="R41" i="39"/>
  <c r="R40" i="39"/>
  <c r="R39" i="39"/>
  <c r="R38" i="39"/>
  <c r="R37" i="39"/>
  <c r="R36" i="39"/>
  <c r="R35" i="39"/>
  <c r="R33" i="39"/>
  <c r="Q32" i="39"/>
  <c r="P32" i="39"/>
  <c r="O32" i="39"/>
  <c r="R31" i="39"/>
  <c r="R30" i="39"/>
  <c r="R29" i="39"/>
  <c r="R28" i="39"/>
  <c r="R27" i="39"/>
  <c r="R26" i="39"/>
  <c r="R25" i="39"/>
  <c r="R24" i="39"/>
  <c r="Q23" i="39"/>
  <c r="P23" i="39"/>
  <c r="O23" i="39"/>
  <c r="R23" i="39"/>
  <c r="R19" i="39"/>
  <c r="R18" i="39"/>
  <c r="R17" i="39"/>
  <c r="R16" i="39"/>
  <c r="R15" i="39"/>
  <c r="Q14" i="39"/>
  <c r="Q20" i="39" s="1"/>
  <c r="P14" i="39"/>
  <c r="P20" i="39" s="1"/>
  <c r="O14" i="39"/>
  <c r="O20" i="39" s="1"/>
  <c r="R13" i="39"/>
  <c r="R12" i="39"/>
  <c r="R11" i="39"/>
  <c r="R10" i="39"/>
  <c r="R9" i="39"/>
  <c r="R8" i="39"/>
  <c r="R122" i="38"/>
  <c r="Q121" i="38"/>
  <c r="P121" i="38"/>
  <c r="O121" i="38"/>
  <c r="R120" i="38"/>
  <c r="R119" i="38"/>
  <c r="R118" i="38"/>
  <c r="R117" i="38"/>
  <c r="R115" i="38"/>
  <c r="R114" i="38"/>
  <c r="R113" i="38"/>
  <c r="Q112" i="38"/>
  <c r="P112" i="38"/>
  <c r="O112" i="38"/>
  <c r="O116" i="38" s="1"/>
  <c r="O123" i="38" s="1"/>
  <c r="R111" i="38"/>
  <c r="R112" i="38" s="1"/>
  <c r="R110" i="38"/>
  <c r="Q109" i="38"/>
  <c r="Q116" i="38" s="1"/>
  <c r="Q123" i="38" s="1"/>
  <c r="P109" i="38"/>
  <c r="O109" i="38"/>
  <c r="R108" i="38"/>
  <c r="R107" i="38"/>
  <c r="R106" i="38"/>
  <c r="R105" i="38"/>
  <c r="Q104" i="38"/>
  <c r="P104" i="38"/>
  <c r="O104" i="38"/>
  <c r="R103" i="38"/>
  <c r="R102" i="38"/>
  <c r="R101" i="38"/>
  <c r="R104" i="38" s="1"/>
  <c r="Q98" i="38"/>
  <c r="P98" i="38"/>
  <c r="O98" i="38"/>
  <c r="R97" i="38"/>
  <c r="R96" i="38"/>
  <c r="R95" i="38"/>
  <c r="R94" i="38"/>
  <c r="R93" i="38"/>
  <c r="R92" i="38"/>
  <c r="R91" i="38"/>
  <c r="R90" i="38"/>
  <c r="Q89" i="38"/>
  <c r="P89" i="38"/>
  <c r="O89" i="38"/>
  <c r="R88" i="38"/>
  <c r="R87" i="38"/>
  <c r="R86" i="38"/>
  <c r="R85" i="38"/>
  <c r="R89" i="38" s="1"/>
  <c r="Q84" i="38"/>
  <c r="P84" i="38"/>
  <c r="O84" i="38"/>
  <c r="R83" i="38"/>
  <c r="R82" i="38"/>
  <c r="R81" i="38"/>
  <c r="R80" i="38"/>
  <c r="R79" i="38"/>
  <c r="R78" i="38"/>
  <c r="R77" i="38"/>
  <c r="Q75" i="38"/>
  <c r="P75" i="38"/>
  <c r="O75" i="38"/>
  <c r="R74" i="38"/>
  <c r="R73" i="38"/>
  <c r="R72" i="38"/>
  <c r="R71" i="38"/>
  <c r="R70" i="38"/>
  <c r="R69" i="38"/>
  <c r="R68" i="38"/>
  <c r="R67" i="38"/>
  <c r="R66" i="38"/>
  <c r="R65" i="38"/>
  <c r="R64" i="38"/>
  <c r="R63" i="38"/>
  <c r="R62" i="38"/>
  <c r="Q61" i="38"/>
  <c r="P61" i="38"/>
  <c r="O61" i="38"/>
  <c r="R60" i="38"/>
  <c r="R59" i="38"/>
  <c r="R58" i="38"/>
  <c r="R57" i="38"/>
  <c r="R56" i="38"/>
  <c r="R55" i="38"/>
  <c r="R54" i="38"/>
  <c r="R53" i="38"/>
  <c r="Q51" i="38"/>
  <c r="P51" i="38"/>
  <c r="O51" i="38"/>
  <c r="R50" i="38"/>
  <c r="R49" i="38"/>
  <c r="R48" i="38"/>
  <c r="R47" i="38"/>
  <c r="R46" i="38"/>
  <c r="Q45" i="38"/>
  <c r="P45" i="38"/>
  <c r="O45" i="38"/>
  <c r="R44" i="38"/>
  <c r="R43" i="38"/>
  <c r="Q42" i="38"/>
  <c r="P42" i="38"/>
  <c r="O42" i="38"/>
  <c r="R41" i="38"/>
  <c r="R40" i="38"/>
  <c r="R39" i="38"/>
  <c r="R38" i="38"/>
  <c r="R37" i="38"/>
  <c r="R36" i="38"/>
  <c r="R35" i="38"/>
  <c r="Q34" i="38"/>
  <c r="P34" i="38"/>
  <c r="O34" i="38"/>
  <c r="R33" i="38"/>
  <c r="R32" i="38"/>
  <c r="Q31" i="38"/>
  <c r="P31" i="38"/>
  <c r="O31" i="38"/>
  <c r="R30" i="38"/>
  <c r="R29" i="38"/>
  <c r="R28" i="38"/>
  <c r="R27" i="38"/>
  <c r="Q25" i="38"/>
  <c r="P25" i="38"/>
  <c r="O25" i="38"/>
  <c r="R24" i="38"/>
  <c r="R23" i="38"/>
  <c r="R22" i="38"/>
  <c r="R25" i="38" s="1"/>
  <c r="Q21" i="38"/>
  <c r="P21" i="38"/>
  <c r="O21" i="38"/>
  <c r="R20" i="38"/>
  <c r="R19" i="38"/>
  <c r="R18" i="38"/>
  <c r="R17" i="38"/>
  <c r="R16" i="38"/>
  <c r="R15" i="38"/>
  <c r="R14" i="38"/>
  <c r="R13" i="38"/>
  <c r="R12" i="38"/>
  <c r="R11" i="38"/>
  <c r="R10" i="38"/>
  <c r="R9" i="38"/>
  <c r="R8" i="38"/>
  <c r="R21" i="38" s="1"/>
  <c r="Q26" i="38" l="1"/>
  <c r="Q76" i="38" s="1"/>
  <c r="Q100" i="38" s="1"/>
  <c r="R31" i="38"/>
  <c r="R34" i="38"/>
  <c r="R45" i="38"/>
  <c r="P52" i="38"/>
  <c r="P76" i="38" s="1"/>
  <c r="P100" i="38" s="1"/>
  <c r="R61" i="38"/>
  <c r="R98" i="38"/>
  <c r="R99" i="38" s="1"/>
  <c r="Q99" i="38"/>
  <c r="R109" i="38"/>
  <c r="R121" i="38"/>
  <c r="P34" i="39"/>
  <c r="P98" i="39" s="1"/>
  <c r="O34" i="39"/>
  <c r="R45" i="39"/>
  <c r="O90" i="39"/>
  <c r="O97" i="39" s="1"/>
  <c r="Q90" i="39"/>
  <c r="Q97" i="39" s="1"/>
  <c r="Q98" i="39" s="1"/>
  <c r="R79" i="39"/>
  <c r="R95" i="39"/>
  <c r="P26" i="38"/>
  <c r="Q52" i="38"/>
  <c r="P99" i="38"/>
  <c r="P116" i="38"/>
  <c r="P123" i="38" s="1"/>
  <c r="R49" i="39"/>
  <c r="R56" i="39"/>
  <c r="R62" i="39"/>
  <c r="R66" i="39"/>
  <c r="R67" i="39" s="1"/>
  <c r="P67" i="39"/>
  <c r="R74" i="39"/>
  <c r="P90" i="39"/>
  <c r="P97" i="39" s="1"/>
  <c r="R84" i="39"/>
  <c r="O67" i="39"/>
  <c r="Q67" i="39"/>
  <c r="Q34" i="39"/>
  <c r="R32" i="39"/>
  <c r="R34" i="39" s="1"/>
  <c r="R50" i="39" s="1"/>
  <c r="R14" i="39"/>
  <c r="R20" i="39" s="1"/>
  <c r="R84" i="38"/>
  <c r="O99" i="38"/>
  <c r="R75" i="38"/>
  <c r="R51" i="38"/>
  <c r="R42" i="38"/>
  <c r="O52" i="38"/>
  <c r="O26" i="38"/>
  <c r="O76" i="38" s="1"/>
  <c r="O98" i="39"/>
  <c r="O50" i="39"/>
  <c r="O68" i="39" s="1"/>
  <c r="Q50" i="39"/>
  <c r="P50" i="39"/>
  <c r="P68" i="39" s="1"/>
  <c r="R26" i="38"/>
  <c r="P124" i="38"/>
  <c r="R116" i="38"/>
  <c r="R123" i="38" s="1"/>
  <c r="Q124" i="38"/>
  <c r="R52" i="38"/>
  <c r="N96" i="39"/>
  <c r="J96" i="39"/>
  <c r="F96" i="39"/>
  <c r="M95" i="39"/>
  <c r="L95" i="39"/>
  <c r="K95" i="39"/>
  <c r="I95" i="39"/>
  <c r="H95" i="39"/>
  <c r="G95" i="39"/>
  <c r="E95" i="39"/>
  <c r="D95" i="39"/>
  <c r="C95" i="39"/>
  <c r="N94" i="39"/>
  <c r="J94" i="39"/>
  <c r="F94" i="39"/>
  <c r="N93" i="39"/>
  <c r="J93" i="39"/>
  <c r="F93" i="39"/>
  <c r="N92" i="39"/>
  <c r="J92" i="39"/>
  <c r="F92" i="39"/>
  <c r="N91" i="39"/>
  <c r="J91" i="39"/>
  <c r="F91" i="39"/>
  <c r="N89" i="39"/>
  <c r="J89" i="39"/>
  <c r="F89" i="39"/>
  <c r="N88" i="39"/>
  <c r="J88" i="39"/>
  <c r="F88" i="39"/>
  <c r="N87" i="39"/>
  <c r="J87" i="39"/>
  <c r="F87" i="39"/>
  <c r="N86" i="39"/>
  <c r="J86" i="39"/>
  <c r="F86" i="39"/>
  <c r="N85" i="39"/>
  <c r="J85" i="39"/>
  <c r="F85" i="39"/>
  <c r="M84" i="39"/>
  <c r="L84" i="39"/>
  <c r="K84" i="39"/>
  <c r="I84" i="39"/>
  <c r="H84" i="39"/>
  <c r="G84" i="39"/>
  <c r="E84" i="39"/>
  <c r="D84" i="39"/>
  <c r="C84" i="39"/>
  <c r="N83" i="39"/>
  <c r="J83" i="39"/>
  <c r="F83" i="39"/>
  <c r="N82" i="39"/>
  <c r="J82" i="39"/>
  <c r="F82" i="39"/>
  <c r="N81" i="39"/>
  <c r="J81" i="39"/>
  <c r="F81" i="39"/>
  <c r="N80" i="39"/>
  <c r="J80" i="39"/>
  <c r="F80" i="39"/>
  <c r="M79" i="39"/>
  <c r="L79" i="39"/>
  <c r="K79" i="39"/>
  <c r="I79" i="39"/>
  <c r="H79" i="39"/>
  <c r="G79" i="39"/>
  <c r="E79" i="39"/>
  <c r="D79" i="39"/>
  <c r="C79" i="39"/>
  <c r="N78" i="39"/>
  <c r="J78" i="39"/>
  <c r="F78" i="39"/>
  <c r="N77" i="39"/>
  <c r="J77" i="39"/>
  <c r="F77" i="39"/>
  <c r="N76" i="39"/>
  <c r="J76" i="39"/>
  <c r="F76" i="39"/>
  <c r="N75" i="39"/>
  <c r="J75" i="39"/>
  <c r="F75" i="39"/>
  <c r="M74" i="39"/>
  <c r="L74" i="39"/>
  <c r="K74" i="39"/>
  <c r="I74" i="39"/>
  <c r="H74" i="39"/>
  <c r="G74" i="39"/>
  <c r="E74" i="39"/>
  <c r="D74" i="39"/>
  <c r="C74" i="39"/>
  <c r="N73" i="39"/>
  <c r="J73" i="39"/>
  <c r="F73" i="39"/>
  <c r="N72" i="39"/>
  <c r="J72" i="39"/>
  <c r="F72" i="39"/>
  <c r="N71" i="39"/>
  <c r="J71" i="39"/>
  <c r="F71" i="39"/>
  <c r="N70" i="39"/>
  <c r="J70" i="39"/>
  <c r="F70" i="39"/>
  <c r="N69" i="39"/>
  <c r="J69" i="39"/>
  <c r="F69" i="39"/>
  <c r="M66" i="39"/>
  <c r="L66" i="39"/>
  <c r="K66" i="39"/>
  <c r="I66" i="39"/>
  <c r="H66" i="39"/>
  <c r="G66" i="39"/>
  <c r="E66" i="39"/>
  <c r="D66" i="39"/>
  <c r="C66" i="39"/>
  <c r="N65" i="39"/>
  <c r="J65" i="39"/>
  <c r="F65" i="39"/>
  <c r="N64" i="39"/>
  <c r="J64" i="39"/>
  <c r="F64" i="39"/>
  <c r="N63" i="39"/>
  <c r="J63" i="39"/>
  <c r="F63" i="39"/>
  <c r="M62" i="39"/>
  <c r="L62" i="39"/>
  <c r="K62" i="39"/>
  <c r="I62" i="39"/>
  <c r="H62" i="39"/>
  <c r="G62" i="39"/>
  <c r="E62" i="39"/>
  <c r="D62" i="39"/>
  <c r="C62" i="39"/>
  <c r="N61" i="39"/>
  <c r="J61" i="39"/>
  <c r="F61" i="39"/>
  <c r="N60" i="39"/>
  <c r="J60" i="39"/>
  <c r="F60" i="39"/>
  <c r="N59" i="39"/>
  <c r="J59" i="39"/>
  <c r="F59" i="39"/>
  <c r="N58" i="39"/>
  <c r="J58" i="39"/>
  <c r="F58" i="39"/>
  <c r="N57" i="39"/>
  <c r="J57" i="39"/>
  <c r="F57" i="39"/>
  <c r="M56" i="39"/>
  <c r="L56" i="39"/>
  <c r="K56" i="39"/>
  <c r="I56" i="39"/>
  <c r="H56" i="39"/>
  <c r="G56" i="39"/>
  <c r="E56" i="39"/>
  <c r="D56" i="39"/>
  <c r="C56" i="39"/>
  <c r="N55" i="39"/>
  <c r="J55" i="39"/>
  <c r="F55" i="39"/>
  <c r="N54" i="39"/>
  <c r="J54" i="39"/>
  <c r="F54" i="39"/>
  <c r="N53" i="39"/>
  <c r="J53" i="39"/>
  <c r="F53" i="39"/>
  <c r="N52" i="39"/>
  <c r="J52" i="39"/>
  <c r="F52" i="39"/>
  <c r="N51" i="39"/>
  <c r="J51" i="39"/>
  <c r="F51" i="39"/>
  <c r="M49" i="39"/>
  <c r="L49" i="39"/>
  <c r="K49" i="39"/>
  <c r="I49" i="39"/>
  <c r="H49" i="39"/>
  <c r="G49" i="39"/>
  <c r="E49" i="39"/>
  <c r="D49" i="39"/>
  <c r="C49" i="39"/>
  <c r="N48" i="39"/>
  <c r="J48" i="39"/>
  <c r="F48" i="39"/>
  <c r="N47" i="39"/>
  <c r="J47" i="39"/>
  <c r="F47" i="39"/>
  <c r="N46" i="39"/>
  <c r="J46" i="39"/>
  <c r="F46" i="39"/>
  <c r="M45" i="39"/>
  <c r="L45" i="39"/>
  <c r="K45" i="39"/>
  <c r="I45" i="39"/>
  <c r="H45" i="39"/>
  <c r="G45" i="39"/>
  <c r="E45" i="39"/>
  <c r="D45" i="39"/>
  <c r="C45" i="39"/>
  <c r="N44" i="39"/>
  <c r="J44" i="39"/>
  <c r="F44" i="39"/>
  <c r="N43" i="39"/>
  <c r="J43" i="39"/>
  <c r="F43" i="39"/>
  <c r="N42" i="39"/>
  <c r="J42" i="39"/>
  <c r="F42" i="39"/>
  <c r="N41" i="39"/>
  <c r="J41" i="39"/>
  <c r="F41" i="39"/>
  <c r="N40" i="39"/>
  <c r="J40" i="39"/>
  <c r="F40" i="39"/>
  <c r="N39" i="39"/>
  <c r="J39" i="39"/>
  <c r="F39" i="39"/>
  <c r="N38" i="39"/>
  <c r="J38" i="39"/>
  <c r="F38" i="39"/>
  <c r="N37" i="39"/>
  <c r="J37" i="39"/>
  <c r="F37" i="39"/>
  <c r="N36" i="39"/>
  <c r="J36" i="39"/>
  <c r="F36" i="39"/>
  <c r="N35" i="39"/>
  <c r="J35" i="39"/>
  <c r="F35" i="39"/>
  <c r="N33" i="39"/>
  <c r="J33" i="39"/>
  <c r="F33" i="39"/>
  <c r="M32" i="39"/>
  <c r="L32" i="39"/>
  <c r="K32" i="39"/>
  <c r="I32" i="39"/>
  <c r="H32" i="39"/>
  <c r="G32" i="39"/>
  <c r="E32" i="39"/>
  <c r="D32" i="39"/>
  <c r="C32" i="39"/>
  <c r="N31" i="39"/>
  <c r="J31" i="39"/>
  <c r="F31" i="39"/>
  <c r="N30" i="39"/>
  <c r="J30" i="39"/>
  <c r="F30" i="39"/>
  <c r="N29" i="39"/>
  <c r="J29" i="39"/>
  <c r="F29" i="39"/>
  <c r="N28" i="39"/>
  <c r="J28" i="39"/>
  <c r="F28" i="39"/>
  <c r="N27" i="39"/>
  <c r="J27" i="39"/>
  <c r="F27" i="39"/>
  <c r="N26" i="39"/>
  <c r="J26" i="39"/>
  <c r="F26" i="39"/>
  <c r="N25" i="39"/>
  <c r="J25" i="39"/>
  <c r="F25" i="39"/>
  <c r="N24" i="39"/>
  <c r="J24" i="39"/>
  <c r="F24" i="39"/>
  <c r="M23" i="39"/>
  <c r="L23" i="39"/>
  <c r="K23" i="39"/>
  <c r="I23" i="39"/>
  <c r="H23" i="39"/>
  <c r="G23" i="39"/>
  <c r="E23" i="39"/>
  <c r="D23" i="39"/>
  <c r="C23" i="39"/>
  <c r="N22" i="39"/>
  <c r="J22" i="39"/>
  <c r="F22" i="39"/>
  <c r="N21" i="39"/>
  <c r="J21" i="39"/>
  <c r="F21" i="39"/>
  <c r="N19" i="39"/>
  <c r="J19" i="39"/>
  <c r="F19" i="39"/>
  <c r="N18" i="39"/>
  <c r="J18" i="39"/>
  <c r="F18" i="39"/>
  <c r="N17" i="39"/>
  <c r="J17" i="39"/>
  <c r="F17" i="39"/>
  <c r="N16" i="39"/>
  <c r="J16" i="39"/>
  <c r="F16" i="39"/>
  <c r="N15" i="39"/>
  <c r="J15" i="39"/>
  <c r="F15" i="39"/>
  <c r="M14" i="39"/>
  <c r="M20" i="39" s="1"/>
  <c r="L14" i="39"/>
  <c r="L20" i="39" s="1"/>
  <c r="K14" i="39"/>
  <c r="K20" i="39" s="1"/>
  <c r="I14" i="39"/>
  <c r="I20" i="39" s="1"/>
  <c r="H14" i="39"/>
  <c r="H20" i="39" s="1"/>
  <c r="G14" i="39"/>
  <c r="G20" i="39" s="1"/>
  <c r="E14" i="39"/>
  <c r="E20" i="39" s="1"/>
  <c r="D14" i="39"/>
  <c r="D20" i="39" s="1"/>
  <c r="C14" i="39"/>
  <c r="C20" i="39" s="1"/>
  <c r="N13" i="39"/>
  <c r="J13" i="39"/>
  <c r="F13" i="39"/>
  <c r="N12" i="39"/>
  <c r="J12" i="39"/>
  <c r="F12" i="39"/>
  <c r="N11" i="39"/>
  <c r="J11" i="39"/>
  <c r="F11" i="39"/>
  <c r="N10" i="39"/>
  <c r="J10" i="39"/>
  <c r="F10" i="39"/>
  <c r="N9" i="39"/>
  <c r="J9" i="39"/>
  <c r="F9" i="39"/>
  <c r="N8" i="39"/>
  <c r="J8" i="39"/>
  <c r="F8" i="39"/>
  <c r="N122" i="38"/>
  <c r="J122" i="38"/>
  <c r="F122" i="38"/>
  <c r="M121" i="38"/>
  <c r="L121" i="38"/>
  <c r="K121" i="38"/>
  <c r="I121" i="38"/>
  <c r="H121" i="38"/>
  <c r="G121" i="38"/>
  <c r="E121" i="38"/>
  <c r="D121" i="38"/>
  <c r="C121" i="38"/>
  <c r="N120" i="38"/>
  <c r="J120" i="38"/>
  <c r="F120" i="38"/>
  <c r="N119" i="38"/>
  <c r="J119" i="38"/>
  <c r="F119" i="38"/>
  <c r="N118" i="38"/>
  <c r="J118" i="38"/>
  <c r="F118" i="38"/>
  <c r="N117" i="38"/>
  <c r="N121" i="38" s="1"/>
  <c r="J117" i="38"/>
  <c r="F117" i="38"/>
  <c r="F121" i="38" s="1"/>
  <c r="N115" i="38"/>
  <c r="J115" i="38"/>
  <c r="F115" i="38"/>
  <c r="N114" i="38"/>
  <c r="J114" i="38"/>
  <c r="F114" i="38"/>
  <c r="N113" i="38"/>
  <c r="J113" i="38"/>
  <c r="F113" i="38"/>
  <c r="M112" i="38"/>
  <c r="L112" i="38"/>
  <c r="K112" i="38"/>
  <c r="I112" i="38"/>
  <c r="H112" i="38"/>
  <c r="G112" i="38"/>
  <c r="E112" i="38"/>
  <c r="D112" i="38"/>
  <c r="C112" i="38"/>
  <c r="N111" i="38"/>
  <c r="J111" i="38"/>
  <c r="F111" i="38"/>
  <c r="N110" i="38"/>
  <c r="J110" i="38"/>
  <c r="F110" i="38"/>
  <c r="M109" i="38"/>
  <c r="L109" i="38"/>
  <c r="K109" i="38"/>
  <c r="I109" i="38"/>
  <c r="I116" i="38" s="1"/>
  <c r="I123" i="38" s="1"/>
  <c r="H109" i="38"/>
  <c r="G109" i="38"/>
  <c r="G116" i="38" s="1"/>
  <c r="G123" i="38" s="1"/>
  <c r="E109" i="38"/>
  <c r="D109" i="38"/>
  <c r="C109" i="38"/>
  <c r="N108" i="38"/>
  <c r="J108" i="38"/>
  <c r="F108" i="38"/>
  <c r="N107" i="38"/>
  <c r="J107" i="38"/>
  <c r="F107" i="38"/>
  <c r="N106" i="38"/>
  <c r="N109" i="38" s="1"/>
  <c r="J106" i="38"/>
  <c r="F106" i="38"/>
  <c r="F109" i="38" s="1"/>
  <c r="N105" i="38"/>
  <c r="J105" i="38"/>
  <c r="J109" i="38" s="1"/>
  <c r="F105" i="38"/>
  <c r="M104" i="38"/>
  <c r="L104" i="38"/>
  <c r="K104" i="38"/>
  <c r="I104" i="38"/>
  <c r="H104" i="38"/>
  <c r="G104" i="38"/>
  <c r="E104" i="38"/>
  <c r="D104" i="38"/>
  <c r="C104" i="38"/>
  <c r="N103" i="38"/>
  <c r="J103" i="38"/>
  <c r="F103" i="38"/>
  <c r="N102" i="38"/>
  <c r="J102" i="38"/>
  <c r="F102" i="38"/>
  <c r="N101" i="38"/>
  <c r="J101" i="38"/>
  <c r="F101" i="38"/>
  <c r="M98" i="38"/>
  <c r="L98" i="38"/>
  <c r="K98" i="38"/>
  <c r="I98" i="38"/>
  <c r="H98" i="38"/>
  <c r="G98" i="38"/>
  <c r="E98" i="38"/>
  <c r="D98" i="38"/>
  <c r="C98" i="38"/>
  <c r="N97" i="38"/>
  <c r="J97" i="38"/>
  <c r="F97" i="38"/>
  <c r="N96" i="38"/>
  <c r="J96" i="38"/>
  <c r="F96" i="38"/>
  <c r="N95" i="38"/>
  <c r="J95" i="38"/>
  <c r="F95" i="38"/>
  <c r="N94" i="38"/>
  <c r="J94" i="38"/>
  <c r="F94" i="38"/>
  <c r="N93" i="38"/>
  <c r="J93" i="38"/>
  <c r="F93" i="38"/>
  <c r="N92" i="38"/>
  <c r="J92" i="38"/>
  <c r="F92" i="38"/>
  <c r="N91" i="38"/>
  <c r="J91" i="38"/>
  <c r="F91" i="38"/>
  <c r="N90" i="38"/>
  <c r="N98" i="38" s="1"/>
  <c r="J90" i="38"/>
  <c r="F90" i="38"/>
  <c r="F98" i="38" s="1"/>
  <c r="M89" i="38"/>
  <c r="L89" i="38"/>
  <c r="K89" i="38"/>
  <c r="I89" i="38"/>
  <c r="H89" i="38"/>
  <c r="G89" i="38"/>
  <c r="E89" i="38"/>
  <c r="D89" i="38"/>
  <c r="C89" i="38"/>
  <c r="N88" i="38"/>
  <c r="J88" i="38"/>
  <c r="F88" i="38"/>
  <c r="N87" i="38"/>
  <c r="J87" i="38"/>
  <c r="F87" i="38"/>
  <c r="N86" i="38"/>
  <c r="J86" i="38"/>
  <c r="F86" i="38"/>
  <c r="N85" i="38"/>
  <c r="J85" i="38"/>
  <c r="J89" i="38" s="1"/>
  <c r="F85" i="38"/>
  <c r="M84" i="38"/>
  <c r="L84" i="38"/>
  <c r="K84" i="38"/>
  <c r="I84" i="38"/>
  <c r="H84" i="38"/>
  <c r="G84" i="38"/>
  <c r="E84" i="38"/>
  <c r="D84" i="38"/>
  <c r="C84" i="38"/>
  <c r="N83" i="38"/>
  <c r="J83" i="38"/>
  <c r="F83" i="38"/>
  <c r="N82" i="38"/>
  <c r="J82" i="38"/>
  <c r="F82" i="38"/>
  <c r="N81" i="38"/>
  <c r="J81" i="38"/>
  <c r="F81" i="38"/>
  <c r="N80" i="38"/>
  <c r="J80" i="38"/>
  <c r="F80" i="38"/>
  <c r="N79" i="38"/>
  <c r="J79" i="38"/>
  <c r="F79" i="38"/>
  <c r="N78" i="38"/>
  <c r="J78" i="38"/>
  <c r="F78" i="38"/>
  <c r="N77" i="38"/>
  <c r="J77" i="38"/>
  <c r="J84" i="38" s="1"/>
  <c r="F77" i="38"/>
  <c r="M75" i="38"/>
  <c r="L75" i="38"/>
  <c r="K75" i="38"/>
  <c r="I75" i="38"/>
  <c r="H75" i="38"/>
  <c r="G75" i="38"/>
  <c r="E75" i="38"/>
  <c r="D75" i="38"/>
  <c r="C75" i="38"/>
  <c r="N74" i="38"/>
  <c r="J74" i="38"/>
  <c r="F74" i="38"/>
  <c r="N73" i="38"/>
  <c r="J73" i="38"/>
  <c r="F73" i="38"/>
  <c r="N72" i="38"/>
  <c r="J72" i="38"/>
  <c r="F72" i="38"/>
  <c r="N71" i="38"/>
  <c r="J71" i="38"/>
  <c r="F71" i="38"/>
  <c r="N70" i="38"/>
  <c r="J70" i="38"/>
  <c r="F70" i="38"/>
  <c r="N69" i="38"/>
  <c r="J69" i="38"/>
  <c r="F69" i="38"/>
  <c r="N68" i="38"/>
  <c r="J68" i="38"/>
  <c r="F68" i="38"/>
  <c r="N67" i="38"/>
  <c r="J67" i="38"/>
  <c r="F67" i="38"/>
  <c r="N66" i="38"/>
  <c r="J66" i="38"/>
  <c r="F66" i="38"/>
  <c r="N65" i="38"/>
  <c r="J65" i="38"/>
  <c r="F65" i="38"/>
  <c r="N64" i="38"/>
  <c r="J64" i="38"/>
  <c r="F64" i="38"/>
  <c r="N63" i="38"/>
  <c r="J63" i="38"/>
  <c r="F63" i="38"/>
  <c r="N62" i="38"/>
  <c r="J62" i="38"/>
  <c r="J75" i="38" s="1"/>
  <c r="F62" i="38"/>
  <c r="M61" i="38"/>
  <c r="L61" i="38"/>
  <c r="K61" i="38"/>
  <c r="I61" i="38"/>
  <c r="H61" i="38"/>
  <c r="G61" i="38"/>
  <c r="E61" i="38"/>
  <c r="D61" i="38"/>
  <c r="C61" i="38"/>
  <c r="N60" i="38"/>
  <c r="J60" i="38"/>
  <c r="F60" i="38"/>
  <c r="N59" i="38"/>
  <c r="J59" i="38"/>
  <c r="F59" i="38"/>
  <c r="N58" i="38"/>
  <c r="J58" i="38"/>
  <c r="F58" i="38"/>
  <c r="N57" i="38"/>
  <c r="J57" i="38"/>
  <c r="F57" i="38"/>
  <c r="N56" i="38"/>
  <c r="J56" i="38"/>
  <c r="F56" i="38"/>
  <c r="N55" i="38"/>
  <c r="J55" i="38"/>
  <c r="F55" i="38"/>
  <c r="N54" i="38"/>
  <c r="J54" i="38"/>
  <c r="F54" i="38"/>
  <c r="N53" i="38"/>
  <c r="N61" i="38" s="1"/>
  <c r="J53" i="38"/>
  <c r="F53" i="38"/>
  <c r="F61" i="38" s="1"/>
  <c r="M51" i="38"/>
  <c r="L51" i="38"/>
  <c r="K51" i="38"/>
  <c r="I51" i="38"/>
  <c r="H51" i="38"/>
  <c r="G51" i="38"/>
  <c r="E51" i="38"/>
  <c r="D51" i="38"/>
  <c r="C51" i="38"/>
  <c r="N50" i="38"/>
  <c r="J50" i="38"/>
  <c r="F50" i="38"/>
  <c r="N49" i="38"/>
  <c r="J49" i="38"/>
  <c r="F49" i="38"/>
  <c r="N48" i="38"/>
  <c r="J48" i="38"/>
  <c r="F48" i="38"/>
  <c r="N47" i="38"/>
  <c r="J47" i="38"/>
  <c r="F47" i="38"/>
  <c r="N46" i="38"/>
  <c r="N51" i="38" s="1"/>
  <c r="J46" i="38"/>
  <c r="F46" i="38"/>
  <c r="F51" i="38" s="1"/>
  <c r="M45" i="38"/>
  <c r="L45" i="38"/>
  <c r="K45" i="38"/>
  <c r="I45" i="38"/>
  <c r="H45" i="38"/>
  <c r="G45" i="38"/>
  <c r="E45" i="38"/>
  <c r="D45" i="38"/>
  <c r="C45" i="38"/>
  <c r="N44" i="38"/>
  <c r="J44" i="38"/>
  <c r="F44" i="38"/>
  <c r="N43" i="38"/>
  <c r="J43" i="38"/>
  <c r="J45" i="38" s="1"/>
  <c r="F43" i="38"/>
  <c r="M42" i="38"/>
  <c r="L42" i="38"/>
  <c r="K42" i="38"/>
  <c r="I42" i="38"/>
  <c r="H42" i="38"/>
  <c r="G42" i="38"/>
  <c r="E42" i="38"/>
  <c r="D42" i="38"/>
  <c r="C42" i="38"/>
  <c r="N41" i="38"/>
  <c r="J41" i="38"/>
  <c r="F41" i="38"/>
  <c r="N40" i="38"/>
  <c r="J40" i="38"/>
  <c r="F40" i="38"/>
  <c r="N39" i="38"/>
  <c r="J39" i="38"/>
  <c r="F39" i="38"/>
  <c r="N38" i="38"/>
  <c r="J38" i="38"/>
  <c r="F38" i="38"/>
  <c r="N37" i="38"/>
  <c r="J37" i="38"/>
  <c r="F37" i="38"/>
  <c r="N36" i="38"/>
  <c r="J36" i="38"/>
  <c r="F36" i="38"/>
  <c r="N35" i="38"/>
  <c r="J35" i="38"/>
  <c r="J42" i="38" s="1"/>
  <c r="F35" i="38"/>
  <c r="M34" i="38"/>
  <c r="L34" i="38"/>
  <c r="K34" i="38"/>
  <c r="I34" i="38"/>
  <c r="H34" i="38"/>
  <c r="G34" i="38"/>
  <c r="E34" i="38"/>
  <c r="D34" i="38"/>
  <c r="C34" i="38"/>
  <c r="N33" i="38"/>
  <c r="J33" i="38"/>
  <c r="F33" i="38"/>
  <c r="N32" i="38"/>
  <c r="N34" i="38" s="1"/>
  <c r="J32" i="38"/>
  <c r="F32" i="38"/>
  <c r="F34" i="38" s="1"/>
  <c r="M31" i="38"/>
  <c r="L31" i="38"/>
  <c r="K31" i="38"/>
  <c r="I31" i="38"/>
  <c r="H31" i="38"/>
  <c r="G31" i="38"/>
  <c r="E31" i="38"/>
  <c r="D31" i="38"/>
  <c r="C31" i="38"/>
  <c r="N30" i="38"/>
  <c r="J30" i="38"/>
  <c r="F30" i="38"/>
  <c r="N29" i="38"/>
  <c r="J29" i="38"/>
  <c r="F29" i="38"/>
  <c r="N28" i="38"/>
  <c r="N31" i="38" s="1"/>
  <c r="J28" i="38"/>
  <c r="F28" i="38"/>
  <c r="F31" i="38" s="1"/>
  <c r="N27" i="38"/>
  <c r="J27" i="38"/>
  <c r="F27" i="38"/>
  <c r="M25" i="38"/>
  <c r="L25" i="38"/>
  <c r="K25" i="38"/>
  <c r="I25" i="38"/>
  <c r="H25" i="38"/>
  <c r="G25" i="38"/>
  <c r="E25" i="38"/>
  <c r="D25" i="38"/>
  <c r="C25" i="38"/>
  <c r="N24" i="38"/>
  <c r="J24" i="38"/>
  <c r="F24" i="38"/>
  <c r="N23" i="38"/>
  <c r="J23" i="38"/>
  <c r="F23" i="38"/>
  <c r="N22" i="38"/>
  <c r="J22" i="38"/>
  <c r="J25" i="38" s="1"/>
  <c r="F22" i="38"/>
  <c r="M21" i="38"/>
  <c r="L21" i="38"/>
  <c r="K21" i="38"/>
  <c r="I21" i="38"/>
  <c r="H21" i="38"/>
  <c r="G21" i="38"/>
  <c r="E21" i="38"/>
  <c r="D21" i="38"/>
  <c r="C21" i="38"/>
  <c r="N20" i="38"/>
  <c r="J20" i="38"/>
  <c r="F20" i="38"/>
  <c r="N19" i="38"/>
  <c r="J19" i="38"/>
  <c r="F19" i="38"/>
  <c r="N18" i="38"/>
  <c r="J18" i="38"/>
  <c r="F18" i="38"/>
  <c r="N17" i="38"/>
  <c r="J17" i="38"/>
  <c r="F17" i="38"/>
  <c r="N16" i="38"/>
  <c r="J16" i="38"/>
  <c r="F16" i="38"/>
  <c r="N15" i="38"/>
  <c r="J15" i="38"/>
  <c r="F15" i="38"/>
  <c r="N14" i="38"/>
  <c r="J14" i="38"/>
  <c r="F14" i="38"/>
  <c r="N13" i="38"/>
  <c r="J13" i="38"/>
  <c r="F13" i="38"/>
  <c r="N12" i="38"/>
  <c r="J12" i="38"/>
  <c r="F12" i="38"/>
  <c r="N11" i="38"/>
  <c r="J11" i="38"/>
  <c r="F11" i="38"/>
  <c r="N10" i="38"/>
  <c r="J10" i="38"/>
  <c r="F10" i="38"/>
  <c r="N9" i="38"/>
  <c r="J9" i="38"/>
  <c r="F9" i="38"/>
  <c r="N8" i="38"/>
  <c r="J8" i="38"/>
  <c r="J21" i="38" s="1"/>
  <c r="F8" i="38"/>
  <c r="C26" i="38" l="1"/>
  <c r="H26" i="38"/>
  <c r="M26" i="38"/>
  <c r="L52" i="38"/>
  <c r="E26" i="38"/>
  <c r="K26" i="38"/>
  <c r="D52" i="38"/>
  <c r="G52" i="38"/>
  <c r="I52" i="38"/>
  <c r="C99" i="38"/>
  <c r="E99" i="38"/>
  <c r="K99" i="38"/>
  <c r="F21" i="38"/>
  <c r="N21" i="38"/>
  <c r="F25" i="38"/>
  <c r="N25" i="38"/>
  <c r="D26" i="38"/>
  <c r="G26" i="38"/>
  <c r="I26" i="38"/>
  <c r="L26" i="38"/>
  <c r="J31" i="38"/>
  <c r="J34" i="38"/>
  <c r="F42" i="38"/>
  <c r="N42" i="38"/>
  <c r="F45" i="38"/>
  <c r="N45" i="38"/>
  <c r="J51" i="38"/>
  <c r="C52" i="38"/>
  <c r="E52" i="38"/>
  <c r="H52" i="38"/>
  <c r="K52" i="38"/>
  <c r="M52" i="38"/>
  <c r="J61" i="38"/>
  <c r="F75" i="38"/>
  <c r="N75" i="38"/>
  <c r="F84" i="38"/>
  <c r="N84" i="38"/>
  <c r="F89" i="38"/>
  <c r="N89" i="38"/>
  <c r="J98" i="38"/>
  <c r="J99" i="38" s="1"/>
  <c r="D99" i="38"/>
  <c r="G99" i="38"/>
  <c r="I99" i="38"/>
  <c r="L99" i="38"/>
  <c r="F104" i="38"/>
  <c r="N104" i="38"/>
  <c r="J104" i="38"/>
  <c r="C116" i="38"/>
  <c r="C123" i="38" s="1"/>
  <c r="E116" i="38"/>
  <c r="E123" i="38" s="1"/>
  <c r="K116" i="38"/>
  <c r="K123" i="38" s="1"/>
  <c r="M116" i="38"/>
  <c r="M123" i="38" s="1"/>
  <c r="J112" i="38"/>
  <c r="F112" i="38"/>
  <c r="N112" i="38"/>
  <c r="D116" i="38"/>
  <c r="D123" i="38" s="1"/>
  <c r="L116" i="38"/>
  <c r="L123" i="38" s="1"/>
  <c r="J121" i="38"/>
  <c r="J14" i="39"/>
  <c r="J20" i="39" s="1"/>
  <c r="C34" i="39"/>
  <c r="C98" i="39" s="1"/>
  <c r="E34" i="39"/>
  <c r="H34" i="39"/>
  <c r="K34" i="39"/>
  <c r="M34" i="39"/>
  <c r="M98" i="39" s="1"/>
  <c r="F32" i="39"/>
  <c r="N32" i="39"/>
  <c r="J32" i="39"/>
  <c r="J45" i="39"/>
  <c r="F49" i="39"/>
  <c r="N49" i="39"/>
  <c r="J49" i="39"/>
  <c r="F56" i="39"/>
  <c r="N56" i="39"/>
  <c r="F62" i="39"/>
  <c r="F67" i="39" s="1"/>
  <c r="N62" i="39"/>
  <c r="J62" i="39"/>
  <c r="J67" i="39" s="1"/>
  <c r="F66" i="39"/>
  <c r="N66" i="39"/>
  <c r="N67" i="39" s="1"/>
  <c r="F74" i="39"/>
  <c r="N74" i="39"/>
  <c r="J74" i="39"/>
  <c r="D90" i="39"/>
  <c r="D97" i="39" s="1"/>
  <c r="G90" i="39"/>
  <c r="G97" i="39" s="1"/>
  <c r="I90" i="39"/>
  <c r="I97" i="39" s="1"/>
  <c r="L90" i="39"/>
  <c r="L97" i="39" s="1"/>
  <c r="J84" i="39"/>
  <c r="F84" i="39"/>
  <c r="N84" i="39"/>
  <c r="J95" i="39"/>
  <c r="O124" i="38"/>
  <c r="H99" i="38"/>
  <c r="M99" i="38"/>
  <c r="H116" i="38"/>
  <c r="H123" i="38" s="1"/>
  <c r="H98" i="39"/>
  <c r="F14" i="39"/>
  <c r="F20" i="39" s="1"/>
  <c r="N14" i="39"/>
  <c r="N20" i="39" s="1"/>
  <c r="J23" i="39"/>
  <c r="F23" i="39"/>
  <c r="F34" i="39" s="1"/>
  <c r="F98" i="39" s="1"/>
  <c r="N23" i="39"/>
  <c r="D34" i="39"/>
  <c r="D98" i="39" s="1"/>
  <c r="G34" i="39"/>
  <c r="I34" i="39"/>
  <c r="I98" i="39" s="1"/>
  <c r="L34" i="39"/>
  <c r="F45" i="39"/>
  <c r="N45" i="39"/>
  <c r="J56" i="39"/>
  <c r="J66" i="39"/>
  <c r="C67" i="39"/>
  <c r="E67" i="39"/>
  <c r="H67" i="39"/>
  <c r="K67" i="39"/>
  <c r="M67" i="39"/>
  <c r="C90" i="39"/>
  <c r="C97" i="39" s="1"/>
  <c r="E90" i="39"/>
  <c r="E97" i="39" s="1"/>
  <c r="E98" i="39" s="1"/>
  <c r="H90" i="39"/>
  <c r="H97" i="39" s="1"/>
  <c r="K90" i="39"/>
  <c r="K97" i="39" s="1"/>
  <c r="K98" i="39" s="1"/>
  <c r="M90" i="39"/>
  <c r="M97" i="39" s="1"/>
  <c r="J79" i="39"/>
  <c r="J90" i="39" s="1"/>
  <c r="J97" i="39" s="1"/>
  <c r="F79" i="39"/>
  <c r="N79" i="39"/>
  <c r="N90" i="39" s="1"/>
  <c r="F95" i="39"/>
  <c r="N95" i="39"/>
  <c r="Q68" i="39"/>
  <c r="D67" i="39"/>
  <c r="G67" i="39"/>
  <c r="I67" i="39"/>
  <c r="L67" i="39"/>
  <c r="F90" i="39"/>
  <c r="F97" i="39" s="1"/>
  <c r="R90" i="39"/>
  <c r="R97" i="39" s="1"/>
  <c r="R98" i="39" s="1"/>
  <c r="O100" i="38"/>
  <c r="R68" i="39"/>
  <c r="R124" i="38"/>
  <c r="R76" i="38"/>
  <c r="R100" i="38" s="1"/>
  <c r="G98" i="39"/>
  <c r="G50" i="39"/>
  <c r="G68" i="39" s="1"/>
  <c r="I50" i="39"/>
  <c r="C50" i="39"/>
  <c r="C68" i="39" s="1"/>
  <c r="E50" i="39"/>
  <c r="E68" i="39" s="1"/>
  <c r="K50" i="39"/>
  <c r="M50" i="39"/>
  <c r="M68" i="39" s="1"/>
  <c r="L98" i="39"/>
  <c r="J34" i="39"/>
  <c r="N34" i="39"/>
  <c r="N50" i="39" s="1"/>
  <c r="K68" i="39"/>
  <c r="I68" i="39"/>
  <c r="H50" i="39"/>
  <c r="L50" i="39"/>
  <c r="L68" i="39" s="1"/>
  <c r="F26" i="38"/>
  <c r="D124" i="38"/>
  <c r="D76" i="38"/>
  <c r="I124" i="38"/>
  <c r="I76" i="38"/>
  <c r="J52" i="38"/>
  <c r="D100" i="38"/>
  <c r="J116" i="38"/>
  <c r="J123" i="38" s="1"/>
  <c r="N116" i="38"/>
  <c r="N123" i="38" s="1"/>
  <c r="J26" i="38"/>
  <c r="C124" i="38"/>
  <c r="C76" i="38"/>
  <c r="C100" i="38" s="1"/>
  <c r="E124" i="38"/>
  <c r="E76" i="38"/>
  <c r="H124" i="38"/>
  <c r="H76" i="38"/>
  <c r="H100" i="38" s="1"/>
  <c r="K124" i="38"/>
  <c r="K76" i="38"/>
  <c r="M124" i="38"/>
  <c r="M76" i="38"/>
  <c r="M100" i="38" s="1"/>
  <c r="F52" i="38"/>
  <c r="N52" i="38"/>
  <c r="F99" i="38"/>
  <c r="N99" i="38"/>
  <c r="E100" i="38"/>
  <c r="K100" i="38"/>
  <c r="N26" i="38"/>
  <c r="G124" i="38"/>
  <c r="G76" i="38"/>
  <c r="G100" i="38" s="1"/>
  <c r="L124" i="38"/>
  <c r="L76" i="38"/>
  <c r="L100" i="38" s="1"/>
  <c r="I100" i="38"/>
  <c r="F116" i="38"/>
  <c r="F123" i="38" s="1"/>
  <c r="E69" i="35"/>
  <c r="E48" i="35"/>
  <c r="D47" i="35"/>
  <c r="C47" i="35"/>
  <c r="E46" i="35"/>
  <c r="E45" i="35"/>
  <c r="E44" i="35"/>
  <c r="E43" i="35"/>
  <c r="D42" i="35"/>
  <c r="C42" i="35"/>
  <c r="E41" i="35"/>
  <c r="E40" i="35"/>
  <c r="E39" i="35"/>
  <c r="E38" i="35"/>
  <c r="D37" i="35"/>
  <c r="D49" i="35" s="1"/>
  <c r="C37" i="35"/>
  <c r="C49" i="35" s="1"/>
  <c r="E36" i="35"/>
  <c r="E35" i="35"/>
  <c r="E34" i="35"/>
  <c r="E33" i="35"/>
  <c r="E31" i="35"/>
  <c r="D30" i="35"/>
  <c r="C30" i="35"/>
  <c r="E30" i="35" s="1"/>
  <c r="E29" i="35"/>
  <c r="E28" i="35"/>
  <c r="D27" i="35"/>
  <c r="C27" i="35"/>
  <c r="E27" i="35" s="1"/>
  <c r="E26" i="35"/>
  <c r="E25" i="35"/>
  <c r="D24" i="35"/>
  <c r="C24" i="35"/>
  <c r="E23" i="35"/>
  <c r="E22" i="35"/>
  <c r="D21" i="35"/>
  <c r="C21" i="35"/>
  <c r="E21" i="35" s="1"/>
  <c r="E20" i="35"/>
  <c r="E19" i="35"/>
  <c r="E18" i="35"/>
  <c r="E17" i="35"/>
  <c r="D16" i="35"/>
  <c r="C16" i="35"/>
  <c r="E16" i="35" s="1"/>
  <c r="E15" i="35"/>
  <c r="E14" i="35"/>
  <c r="E13" i="35"/>
  <c r="E12" i="35"/>
  <c r="D11" i="35"/>
  <c r="D32" i="35" s="1"/>
  <c r="C11" i="35"/>
  <c r="E11" i="35" s="1"/>
  <c r="E10" i="35"/>
  <c r="E9" i="35"/>
  <c r="E8" i="35"/>
  <c r="E7" i="35"/>
  <c r="E42" i="35" l="1"/>
  <c r="E47" i="35"/>
  <c r="H68" i="39"/>
  <c r="N97" i="39"/>
  <c r="E24" i="35"/>
  <c r="D50" i="39"/>
  <c r="D68" i="39" s="1"/>
  <c r="N98" i="39"/>
  <c r="J98" i="39"/>
  <c r="F50" i="39"/>
  <c r="F68" i="39" s="1"/>
  <c r="J50" i="39"/>
  <c r="J68" i="39" s="1"/>
  <c r="N68" i="39"/>
  <c r="N124" i="38"/>
  <c r="N76" i="38"/>
  <c r="N100" i="38" s="1"/>
  <c r="J124" i="38"/>
  <c r="J76" i="38"/>
  <c r="J100" i="38" s="1"/>
  <c r="F124" i="38"/>
  <c r="F76" i="38"/>
  <c r="F100" i="38" s="1"/>
  <c r="E49" i="35"/>
  <c r="C32" i="35"/>
  <c r="E32" i="35" s="1"/>
  <c r="E37" i="35"/>
  <c r="D71" i="28" l="1"/>
  <c r="C71" i="28"/>
  <c r="D57" i="28"/>
  <c r="C57" i="28"/>
  <c r="D50" i="28"/>
  <c r="D63" i="28" s="1"/>
  <c r="C50" i="28"/>
  <c r="C63" i="28" s="1"/>
  <c r="D41" i="28"/>
  <c r="C41" i="28"/>
  <c r="D25" i="28"/>
  <c r="C25" i="28"/>
  <c r="D31" i="28"/>
  <c r="C15" i="28"/>
  <c r="C31" i="28" s="1"/>
  <c r="C23" i="32"/>
  <c r="C11" i="32"/>
  <c r="C117" i="31"/>
  <c r="C106" i="31"/>
  <c r="C73" i="31"/>
  <c r="C62" i="31"/>
  <c r="C51" i="31"/>
  <c r="C29" i="31"/>
  <c r="C18" i="31"/>
  <c r="H17" i="12"/>
  <c r="H12" i="12"/>
</calcChain>
</file>

<file path=xl/sharedStrings.xml><?xml version="1.0" encoding="utf-8"?>
<sst xmlns="http://schemas.openxmlformats.org/spreadsheetml/2006/main" count="959" uniqueCount="522">
  <si>
    <t xml:space="preserve">Központi költségvetés sajátos finanszírozási bevételei </t>
  </si>
  <si>
    <t>ÖNKORMÁNYZATI ELŐIRÁNYZATOK</t>
  </si>
  <si>
    <t>KÖLTSÉGVETÉSI SZERV</t>
  </si>
  <si>
    <t>MINDÖSSZESEN</t>
  </si>
  <si>
    <t>Beruházások és felújítások (E Ft)</t>
  </si>
  <si>
    <t>Általános- és céltartalékok (E Ft)</t>
  </si>
  <si>
    <t>ÖSSZESEN</t>
  </si>
  <si>
    <t>eredeti ei.</t>
  </si>
  <si>
    <t>eredeti ei. Működési célú</t>
  </si>
  <si>
    <t>eredeti ei. Felhalmozáci célú</t>
  </si>
  <si>
    <t>eredeti ei. Felhalmozási célú</t>
  </si>
  <si>
    <t>Helyi adó és egyéb közhatalmi bevételek (E Ft)</t>
  </si>
  <si>
    <t>A költségvetési hiány külső finanszírozására vagy a költségvetési többlet felhasználására szolgáló finanszírozási bevételek és kiadások működési és felhalmozási cél szerinti tagolásban (E Ft)</t>
  </si>
  <si>
    <t>Támogatások, kölcsönök bevételei (E Ft)</t>
  </si>
  <si>
    <t>Rovat-
szám</t>
  </si>
  <si>
    <t>Működési kiadások összesen</t>
  </si>
  <si>
    <t>Felhalmozási kiadások összesen</t>
  </si>
  <si>
    <t xml:space="preserve">államigazgatási feladatok </t>
  </si>
  <si>
    <t>Működési bevételek összesen</t>
  </si>
  <si>
    <t>Felhalmozási bevételek összesen</t>
  </si>
  <si>
    <t xml:space="preserve">Működési bevételek és működési kiadások egyenlege </t>
  </si>
  <si>
    <t xml:space="preserve">Felhalmozási bevételek és a felhalmozási kiadások egyenlege </t>
  </si>
  <si>
    <t>Rovat megnevezése</t>
  </si>
  <si>
    <t>Rovat-szám</t>
  </si>
  <si>
    <t>Törvény szerinti illetmények, munkabérek</t>
  </si>
  <si>
    <t>K1101</t>
  </si>
  <si>
    <t>Normatív jutalmak</t>
  </si>
  <si>
    <t>K1102</t>
  </si>
  <si>
    <t>Céljuttatás, projektprémium</t>
  </si>
  <si>
    <t>K1103</t>
  </si>
  <si>
    <t>Készenléti, ügyeleti, helyettesítési díj, túlóra, túlszolgálat</t>
  </si>
  <si>
    <t>K1104</t>
  </si>
  <si>
    <t>Végkielégítés</t>
  </si>
  <si>
    <t>K1105</t>
  </si>
  <si>
    <t>Jubileumi jutalom</t>
  </si>
  <si>
    <t>K1106</t>
  </si>
  <si>
    <t>Béren kívüli juttatások</t>
  </si>
  <si>
    <t>K1107</t>
  </si>
  <si>
    <t>Ruházati költségtérítés</t>
  </si>
  <si>
    <t>K1108</t>
  </si>
  <si>
    <t>Közlekedési költségtérítés</t>
  </si>
  <si>
    <t>K1109</t>
  </si>
  <si>
    <t>Egyéb költségtérítések</t>
  </si>
  <si>
    <t>K1110</t>
  </si>
  <si>
    <t>Lakhatási támogatások</t>
  </si>
  <si>
    <t>K1111</t>
  </si>
  <si>
    <t>Szociális támogatások</t>
  </si>
  <si>
    <t>K1112</t>
  </si>
  <si>
    <t>K1113</t>
  </si>
  <si>
    <t>K11</t>
  </si>
  <si>
    <t>Választott tisztségviselők juttatásai</t>
  </si>
  <si>
    <t>K121</t>
  </si>
  <si>
    <t>Munkavégzésre irányuló egyéb jogviszonyban nem saját foglalkoztatottnak fizetett juttatások</t>
  </si>
  <si>
    <t>K122</t>
  </si>
  <si>
    <t>Egyéb külső személyi juttatások</t>
  </si>
  <si>
    <t>K123</t>
  </si>
  <si>
    <t>K12</t>
  </si>
  <si>
    <t>K1</t>
  </si>
  <si>
    <t>K2</t>
  </si>
  <si>
    <t>Szakmai anyagok beszerzése</t>
  </si>
  <si>
    <t>K311</t>
  </si>
  <si>
    <t>Üzemeltetési anyagok beszerzése</t>
  </si>
  <si>
    <t>K312</t>
  </si>
  <si>
    <t>Árubeszerzés</t>
  </si>
  <si>
    <t>K313</t>
  </si>
  <si>
    <t>K31</t>
  </si>
  <si>
    <t>Informatikai szolgáltatások igénybevétele</t>
  </si>
  <si>
    <t>K321</t>
  </si>
  <si>
    <t>Egyéb kommunikációs szolgáltatások</t>
  </si>
  <si>
    <t>K322</t>
  </si>
  <si>
    <t>K32</t>
  </si>
  <si>
    <t>Közüzemi díjak</t>
  </si>
  <si>
    <t>K331</t>
  </si>
  <si>
    <t>Vásárolt élelmezés</t>
  </si>
  <si>
    <t>K332</t>
  </si>
  <si>
    <t>K333</t>
  </si>
  <si>
    <t>Karbantartási, kisjavítási szolgáltatások</t>
  </si>
  <si>
    <t>K334</t>
  </si>
  <si>
    <t>K335</t>
  </si>
  <si>
    <t xml:space="preserve">Szakmai tevékenységet segítő szolgáltatások </t>
  </si>
  <si>
    <t>K336</t>
  </si>
  <si>
    <t>K337</t>
  </si>
  <si>
    <t>K33</t>
  </si>
  <si>
    <t>Kiküldetések kiadásai</t>
  </si>
  <si>
    <t>K341</t>
  </si>
  <si>
    <t>Reklám- és propagandakiadások</t>
  </si>
  <si>
    <t>K342</t>
  </si>
  <si>
    <t>K34</t>
  </si>
  <si>
    <t>Működési célú előzetesen felszámított általános forgalmi adó</t>
  </si>
  <si>
    <t>K351</t>
  </si>
  <si>
    <t xml:space="preserve">Fizetendő általános forgalmi adó </t>
  </si>
  <si>
    <t>K352</t>
  </si>
  <si>
    <t>K353</t>
  </si>
  <si>
    <t>K354</t>
  </si>
  <si>
    <t>Egyéb dologi kiadások</t>
  </si>
  <si>
    <t>K355</t>
  </si>
  <si>
    <t>K35</t>
  </si>
  <si>
    <t>K3</t>
  </si>
  <si>
    <t>Társadalombiztosítási ellátások</t>
  </si>
  <si>
    <t>K41</t>
  </si>
  <si>
    <t>K42</t>
  </si>
  <si>
    <t>K43</t>
  </si>
  <si>
    <t>K44</t>
  </si>
  <si>
    <t>K45</t>
  </si>
  <si>
    <t>K46</t>
  </si>
  <si>
    <t>K47</t>
  </si>
  <si>
    <t>K48</t>
  </si>
  <si>
    <t>K4</t>
  </si>
  <si>
    <t>K501</t>
  </si>
  <si>
    <t>Elvonások és befizetések</t>
  </si>
  <si>
    <t>K502</t>
  </si>
  <si>
    <t>Működési célú garancia- és kezességvállalásból származó kifizetés államháztartáson belülre</t>
  </si>
  <si>
    <t>K503</t>
  </si>
  <si>
    <t>K504</t>
  </si>
  <si>
    <t>K505</t>
  </si>
  <si>
    <t>K506</t>
  </si>
  <si>
    <t>K507</t>
  </si>
  <si>
    <t>K508</t>
  </si>
  <si>
    <t>Árkiegészítések, ártámogatások</t>
  </si>
  <si>
    <t>K509</t>
  </si>
  <si>
    <t>Kamattámogatások</t>
  </si>
  <si>
    <t>K510</t>
  </si>
  <si>
    <t>K511</t>
  </si>
  <si>
    <t>K512</t>
  </si>
  <si>
    <t>K5</t>
  </si>
  <si>
    <t>Immateriális javak beszerzése, létesítése</t>
  </si>
  <si>
    <t>K61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</si>
  <si>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</si>
  <si>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</si>
  <si>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</si>
  <si>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</si>
  <si>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</si>
  <si>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</si>
  <si>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</si>
  <si>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</si>
  <si>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</si>
  <si>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</si>
  <si>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</si>
  <si>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</si>
  <si>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</si>
  <si>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</si>
  <si>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</si>
  <si>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</si>
  <si>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</si>
  <si>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</si>
  <si>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</si>
  <si>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</si>
  <si>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>K7</t>
  </si>
  <si>
    <t>Felhalmozási célú garancia- és kezességvállalásból származó kifizetés államháztartáson belülre</t>
  </si>
  <si>
    <t>K81</t>
  </si>
  <si>
    <t>K82</t>
  </si>
  <si>
    <t>K83</t>
  </si>
  <si>
    <t>K84</t>
  </si>
  <si>
    <t>K85</t>
  </si>
  <si>
    <t>K86</t>
  </si>
  <si>
    <t>Lakástámogatás</t>
  </si>
  <si>
    <t>K87</t>
  </si>
  <si>
    <t>K88</t>
  </si>
  <si>
    <t>K8</t>
  </si>
  <si>
    <t>K1-K8</t>
  </si>
  <si>
    <t>K9111</t>
  </si>
  <si>
    <t>ebből: pénzügyi vállalkozás</t>
  </si>
  <si>
    <t>ebből: fedezeti ügyletek nettó kiadásai</t>
  </si>
  <si>
    <t>Likviditási célú hitelek, kölcsönök törlesztése pénzügyi vállalkozásnak</t>
  </si>
  <si>
    <t>K9112</t>
  </si>
  <si>
    <t>K9113</t>
  </si>
  <si>
    <t xml:space="preserve"> K9113</t>
  </si>
  <si>
    <t>K911</t>
  </si>
  <si>
    <t>K9121</t>
  </si>
  <si>
    <t>ebből: befektetési jegyek</t>
  </si>
  <si>
    <t>ebből: kárpótlási jegyek</t>
  </si>
  <si>
    <t>K9122</t>
  </si>
  <si>
    <t>Befektetési célú belföldi értékpapírok vásárlása</t>
  </si>
  <si>
    <t>K9123</t>
  </si>
  <si>
    <t>K9124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</si>
  <si>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</si>
  <si>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</si>
  <si>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</si>
  <si>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</si>
  <si>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</si>
  <si>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</si>
  <si>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</si>
  <si>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Pénzeszközök 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</si>
  <si>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</si>
  <si>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</si>
  <si>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</si>
  <si>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</si>
  <si>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</si>
  <si>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</si>
  <si>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</si>
  <si>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</si>
  <si>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</si>
  <si>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</si>
  <si>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K923</t>
  </si>
  <si>
    <t>K924</t>
  </si>
  <si>
    <t>ebből: nemzetközi fejlesztési szervezetek</t>
  </si>
  <si>
    <t>ebből: más kormányok</t>
  </si>
  <si>
    <t>ebből: külföldi pénzintézetek</t>
  </si>
  <si>
    <t>K92</t>
  </si>
  <si>
    <t>Adóssághoz nem kapcsolódó származékos ügyletek kiadásai</t>
  </si>
  <si>
    <t>K93</t>
  </si>
  <si>
    <t>K9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</si>
  <si>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</si>
  <si>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</si>
  <si>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</si>
  <si>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</si>
  <si>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 és gyermekjóléti  feladatainak támogatása</t>
  </si>
  <si>
    <t>B113</t>
  </si>
  <si>
    <t>Települési önkormányzatok kulturális feladatainak támogatása</t>
  </si>
  <si>
    <t>B114</t>
  </si>
  <si>
    <t>Működési célú központosított előirányzatok</t>
  </si>
  <si>
    <t>B115</t>
  </si>
  <si>
    <t>Helyi önkormányzatok kiegészítő támogatásai</t>
  </si>
  <si>
    <t>B116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</si>
  <si>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</si>
  <si>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</si>
  <si>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</si>
  <si>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</si>
  <si>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</si>
  <si>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B14</t>
  </si>
  <si>
    <t>B15</t>
  </si>
  <si>
    <t>B16</t>
  </si>
  <si>
    <t>B1</t>
  </si>
  <si>
    <t>Felhalmozási célú önkormányzati támogatások</t>
  </si>
  <si>
    <t>B21</t>
  </si>
  <si>
    <t>Felhalmozási célú garancia- és kezességvállalásból származó megtérülések államháztartáson belülről</t>
  </si>
  <si>
    <t>B22</t>
  </si>
  <si>
    <t>B23</t>
  </si>
  <si>
    <t>B24</t>
  </si>
  <si>
    <t>B25</t>
  </si>
  <si>
    <t>B2</t>
  </si>
  <si>
    <t>B311</t>
  </si>
  <si>
    <t>B312</t>
  </si>
  <si>
    <t>B31</t>
  </si>
  <si>
    <t>B32</t>
  </si>
  <si>
    <t>B33</t>
  </si>
  <si>
    <t>B34</t>
  </si>
  <si>
    <t>B351</t>
  </si>
  <si>
    <t>ebből: állandó jeleggel végzett iparűzési tevékenység után fizetett helyi iparűzési adó</t>
  </si>
  <si>
    <t>ebből: ideiglenes jeleggel végzett tevékenység után fizetett helyi iparűzési adó</t>
  </si>
  <si>
    <t>B352</t>
  </si>
  <si>
    <t xml:space="preserve">Pénzügyi monopóliumok nyereségét terhelő adók </t>
  </si>
  <si>
    <t>B353</t>
  </si>
  <si>
    <t>B354</t>
  </si>
  <si>
    <t>ebből: belföldi gépjárművek adójának a központi költségvetést megillető része</t>
  </si>
  <si>
    <t>ebből: belföldi gépjárművek adójának a helyi önkormányzatot megillető része</t>
  </si>
  <si>
    <t>ebből: külföldi gépjárművek adója</t>
  </si>
  <si>
    <t>ebből: gépjármű túlsúlydíj</t>
  </si>
  <si>
    <t>B355</t>
  </si>
  <si>
    <t xml:space="preserve">ebből: tartózkodás után fizetett idegenforgalmi adó </t>
  </si>
  <si>
    <t>ebből: talajterhelési díj</t>
  </si>
  <si>
    <t>B35</t>
  </si>
  <si>
    <t>B36</t>
  </si>
  <si>
    <t>B3</t>
  </si>
  <si>
    <t>Áru- és készletértékesítés ellenértéke</t>
  </si>
  <si>
    <t>B401</t>
  </si>
  <si>
    <t>B402</t>
  </si>
  <si>
    <t>B403</t>
  </si>
  <si>
    <t>B404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</si>
  <si>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</si>
  <si>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</si>
  <si>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</si>
  <si>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</si>
  <si>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</si>
  <si>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</si>
  <si>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B408</t>
  </si>
  <si>
    <t>B409</t>
  </si>
  <si>
    <t>B410</t>
  </si>
  <si>
    <t>B4</t>
  </si>
  <si>
    <t>B51</t>
  </si>
  <si>
    <t>B52</t>
  </si>
  <si>
    <t>Egyéb tárgyi eszközök értékesítése</t>
  </si>
  <si>
    <t>B53</t>
  </si>
  <si>
    <t>B54</t>
  </si>
  <si>
    <t>Részesedések megszűnéséhez kapcsolódó bevételek</t>
  </si>
  <si>
    <t>B55</t>
  </si>
  <si>
    <t>B5</t>
  </si>
  <si>
    <t>Működési célú garancia- és kezességvállalásból származó megtérülések államháztartáson kívülről</t>
  </si>
  <si>
    <t>B61</t>
  </si>
  <si>
    <t>B62</t>
  </si>
  <si>
    <t>B63</t>
  </si>
  <si>
    <t>B6</t>
  </si>
  <si>
    <t>Felhalmozási célú garancia- és kezességvállalásból származó megtérülések államháztartáson kívülről</t>
  </si>
  <si>
    <t>B71</t>
  </si>
  <si>
    <t>B72</t>
  </si>
  <si>
    <t>B73</t>
  </si>
  <si>
    <t>B7</t>
  </si>
  <si>
    <t>B1-B7</t>
  </si>
  <si>
    <t>B8111</t>
  </si>
  <si>
    <t>Likviditási célú hitelek, kölcsönök felvétele pénzügyi vállalkozástól</t>
  </si>
  <si>
    <t>B8112</t>
  </si>
  <si>
    <t>B8113</t>
  </si>
  <si>
    <t>B811</t>
  </si>
  <si>
    <t>B8121</t>
  </si>
  <si>
    <t>Forgatási célú belföldi értékpapírok kibocsátása</t>
  </si>
  <si>
    <t>B8122</t>
  </si>
  <si>
    <t>B8123</t>
  </si>
  <si>
    <t>Befektetési célú belföldi értékpapírok kibocsátása</t>
  </si>
  <si>
    <t>B8124</t>
  </si>
  <si>
    <t>B812</t>
  </si>
  <si>
    <t>B8131</t>
  </si>
  <si>
    <t>B8132</t>
  </si>
  <si>
    <t>B813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</si>
  <si>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</si>
  <si>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</si>
  <si>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</si>
  <si>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</si>
  <si>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</si>
  <si>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</si>
  <si>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Betétek megszüntetése</t>
  </si>
  <si>
    <t>B817</t>
  </si>
  <si>
    <t>B818</t>
  </si>
  <si>
    <t>ebből: tulajdonosi kölcsönök visszatérülése</t>
  </si>
  <si>
    <t>B81</t>
  </si>
  <si>
    <t>Forgatási célú külföldi értékpapírok beváltása, 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</si>
  <si>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</si>
  <si>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</si>
  <si>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</si>
  <si>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</si>
  <si>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</si>
  <si>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>B824</t>
  </si>
  <si>
    <t>B82</t>
  </si>
  <si>
    <t>Adóssághoz nem kapcsolódó származékos ügyletek bevételei</t>
  </si>
  <si>
    <t>B83</t>
  </si>
  <si>
    <t>B8</t>
  </si>
  <si>
    <t xml:space="preserve">Foglalkoztatottak személyi juttatásai </t>
  </si>
  <si>
    <t xml:space="preserve">Külső személyi juttatások </t>
  </si>
  <si>
    <t xml:space="preserve">Készletbeszerzés </t>
  </si>
  <si>
    <t xml:space="preserve">Szolgáltatási kiadások </t>
  </si>
  <si>
    <t xml:space="preserve">Kiküldetések, reklám- és propagandakiadások </t>
  </si>
  <si>
    <t xml:space="preserve">Különféle befizetések és egyéb dologi kiadások </t>
  </si>
  <si>
    <t xml:space="preserve">Dologi kiadások </t>
  </si>
  <si>
    <t>Családi támogatások</t>
  </si>
  <si>
    <t xml:space="preserve">Ellátottak pénzbeli juttatásai </t>
  </si>
  <si>
    <t>Működési célú visszatérítendő támogatások, kölcsönök nyújtása államháztartáson belülre</t>
  </si>
  <si>
    <t>Egyéb működési célú támogatások államháztartáson belülre</t>
  </si>
  <si>
    <t xml:space="preserve">Egyéb működési célú kiadások </t>
  </si>
  <si>
    <t xml:space="preserve">Ingatlanok beszerzése, létesítése </t>
  </si>
  <si>
    <t xml:space="preserve">Beruházások </t>
  </si>
  <si>
    <t xml:space="preserve">Felújítások </t>
  </si>
  <si>
    <t xml:space="preserve">Egyéb felhalmozási célú kiadások </t>
  </si>
  <si>
    <t xml:space="preserve">Hitel-, kölcsöntörlesztés államháztartáson kívülre </t>
  </si>
  <si>
    <t xml:space="preserve">Rövid lejáratú hitelek, kölcsönök törlesztése  </t>
  </si>
  <si>
    <t xml:space="preserve">Hosszú lejáratú hitelek, kölcsönök törlesztése  </t>
  </si>
  <si>
    <t xml:space="preserve">Belföldi értékpapírok kiadásai </t>
  </si>
  <si>
    <t xml:space="preserve">Belföldi finanszírozás kiadásai </t>
  </si>
  <si>
    <t xml:space="preserve">Forgatási célú belföldi értékpapírok vásárlása </t>
  </si>
  <si>
    <t>Forgatási célú belföldi értékpapírok beváltása</t>
  </si>
  <si>
    <t xml:space="preserve">Befektetési célú belföldi értékpapírok beváltása </t>
  </si>
  <si>
    <t xml:space="preserve">Külföldi értékpapírok beváltása </t>
  </si>
  <si>
    <t>Külföldi hitelek, kölcsönök törlesztése</t>
  </si>
  <si>
    <t xml:space="preserve">Külföldi finanszírozás kiadásai </t>
  </si>
  <si>
    <t>Foglalkoztatottak egyéb személyi juttatásai</t>
  </si>
  <si>
    <t xml:space="preserve">Munkaadókat terhelő járulékok és szociális hozzájárulási adó                                                                            </t>
  </si>
  <si>
    <t>Bérleti és lízing díjak</t>
  </si>
  <si>
    <t>Közvetített szolgáltatások</t>
  </si>
  <si>
    <t>Egyéb szolgáltatások</t>
  </si>
  <si>
    <t xml:space="preserve">Kamatkiadások </t>
  </si>
  <si>
    <t>Egyéb pénzügyi műveletek kiadásai</t>
  </si>
  <si>
    <t>Pénzbeli kárpótlások, kártérítések</t>
  </si>
  <si>
    <t>Betegséggel kapcsolatos (nem társadalombiztosítási) ellátások</t>
  </si>
  <si>
    <t>Foglalkoztatással, munkanélküliséggel kapcsolatos ellátások</t>
  </si>
  <si>
    <t>Lakhatással kapcsolatos ellátások</t>
  </si>
  <si>
    <t>Intézményi ellátottak pénzbeli juttatásai</t>
  </si>
  <si>
    <t>Egyéb nem intézményi ellátások</t>
  </si>
  <si>
    <t>Nemzetközi kötelezettségek</t>
  </si>
  <si>
    <t>Működési célú visszatérítendő támogatások, kölcsönök törlesztése államháztartáson belülre</t>
  </si>
  <si>
    <t>Működési célú garancia- és kezességvállalásból származó kifizetés államháztartáson kívülre</t>
  </si>
  <si>
    <t>Működési célú visszatérítendő támogatások, kölcsönök nyújtása államháztartáson kívülre</t>
  </si>
  <si>
    <t>Egyéb működési célú támogatások államháztartáson kívülre</t>
  </si>
  <si>
    <t>Ingatlanok beszerzése, létesítése</t>
  </si>
  <si>
    <t>Felhalmozási célú visszatérítendő támogatások, kölcsönök nyújtása államháztartáson belülre</t>
  </si>
  <si>
    <t>Felhalmozási célú visszatérítendő támogatások, kölcsönök törlesztése államháztartáson belülre</t>
  </si>
  <si>
    <t>Egyéb felhalmozási célú támogatások államháztartáson belülre</t>
  </si>
  <si>
    <t>Felhalmozási célú garancia- és kezességvállalásból származó kifizetés államháztartáson kívülre</t>
  </si>
  <si>
    <t>Felhalmozási célú visszatérítendő támogatások, kölcsönök nyújtása államháztartáson kívülre</t>
  </si>
  <si>
    <t xml:space="preserve">Egyéb felhalmozási célú támogatások államháztartáson kívülre </t>
  </si>
  <si>
    <t xml:space="preserve">Hosszú lejáratú hitelek, kölcsönök törlesztése </t>
  </si>
  <si>
    <t xml:space="preserve">Rövid lejáratú hitelek, kölcsönök törlesztése </t>
  </si>
  <si>
    <t>Forgatási célú belföldi értékpapírok vásárlása</t>
  </si>
  <si>
    <t>Befektetési célú belföldi értékpapírok beváltása</t>
  </si>
  <si>
    <t>Külföldi értékpapírok beváltása</t>
  </si>
  <si>
    <t xml:space="preserve">Személyi juttatások </t>
  </si>
  <si>
    <t xml:space="preserve">Kommunikációs szolgáltatások </t>
  </si>
  <si>
    <t xml:space="preserve">Költségvetési kiadások </t>
  </si>
  <si>
    <t xml:space="preserve">Finanszírozási kiadások </t>
  </si>
  <si>
    <t>Működési célú visszatérítendő támogatások, kölcsönök visszatérülése államháztartáson belülről</t>
  </si>
  <si>
    <t>Működési célú visszatérítendő támogatások, kölcsönök igénybevétele államháztartáson belülről</t>
  </si>
  <si>
    <t>Egyéb működési célú támogatások bevételei államháztartáson belülről</t>
  </si>
  <si>
    <t>Felhalmozási célú visszatérítendő támogatások, kölcsönök visszatérülése államháztartáson belülről</t>
  </si>
  <si>
    <t>Felhalmozási célú visszatérítendő támogatások, kölcsönök igénybevétele államháztartáson belülről</t>
  </si>
  <si>
    <t>Egyéb felhalmozási célú támogatások bevételei államháztartáson belülről</t>
  </si>
  <si>
    <t>Magánszemélyek jövedelemadói</t>
  </si>
  <si>
    <t xml:space="preserve">Társaságok jövedelemadói </t>
  </si>
  <si>
    <t>Szociális hozzájárulási adó és járulékok</t>
  </si>
  <si>
    <t>Bérhez és foglalkoztatáshoz kapcsolódó adók</t>
  </si>
  <si>
    <t xml:space="preserve">Vagyoni tipusú adók </t>
  </si>
  <si>
    <t xml:space="preserve">Értékesítési és forgalmi adók </t>
  </si>
  <si>
    <t xml:space="preserve">Fogyasztási adók </t>
  </si>
  <si>
    <t>Gépjárműadók</t>
  </si>
  <si>
    <t xml:space="preserve">Egyéb áruhasználati és szolgáltatási adók </t>
  </si>
  <si>
    <t xml:space="preserve">Egyéb közhatalmi bevételek </t>
  </si>
  <si>
    <t>Szolgáltatások ellenértéke</t>
  </si>
  <si>
    <t>Közvetített szolgáltatások értéke</t>
  </si>
  <si>
    <t>Tulajdonosi bevételek</t>
  </si>
  <si>
    <t>Kamatbevételek</t>
  </si>
  <si>
    <t>Egyéb pénzügyi műveletek bevételei</t>
  </si>
  <si>
    <t>Egyéb működési bevételek</t>
  </si>
  <si>
    <t>Immateriális javak értékesítése</t>
  </si>
  <si>
    <t>Ingatlanok értékesítése</t>
  </si>
  <si>
    <t>Részesedések értékesítése</t>
  </si>
  <si>
    <t>Működési célú visszatérítendő támogatások, kölcsönök visszatérülése államháztartáson kívülről</t>
  </si>
  <si>
    <t>Egyéb működési célú átvett pénzeszközök</t>
  </si>
  <si>
    <t>Felhalmozási célú visszatérítendő támogatások, kölcsönök visszatérülése államháztartáson kívülről</t>
  </si>
  <si>
    <t>Egyéb felhalmozási célú átvett pénzeszközök</t>
  </si>
  <si>
    <t xml:space="preserve">Hosszú lejáratú hitelek, kölcsönök felvétele </t>
  </si>
  <si>
    <t xml:space="preserve">Rövid lejáratú hitelek, kölcsönök felvétele  </t>
  </si>
  <si>
    <t>Forgatási célú belföldi értékpapírok beváltása, értékesítése</t>
  </si>
  <si>
    <t>Befektetési célú belföldi értékpapírok beváltása,  értékesítése</t>
  </si>
  <si>
    <t>Központi költségvetés sajátos finanszírozási bevételei</t>
  </si>
  <si>
    <t xml:space="preserve">Külföldi hitelek, kölcsönök felvétele </t>
  </si>
  <si>
    <t>KIADÁSOK ÖSSZESEN (K1-9)</t>
  </si>
  <si>
    <t>BEVÉTELEK ÖSSZESEN (B1-8)</t>
  </si>
  <si>
    <t xml:space="preserve">Önkormányzatok működési támogatásai </t>
  </si>
  <si>
    <t>Működési célú támogatások államháztartáson belülről</t>
  </si>
  <si>
    <t xml:space="preserve">Felhalmozási célú támogatások államháztartáson belülről </t>
  </si>
  <si>
    <t xml:space="preserve">Jövedelemadók </t>
  </si>
  <si>
    <t xml:space="preserve">Termékek és szolgáltatások adói </t>
  </si>
  <si>
    <t xml:space="preserve">Közhatalmi bevételek </t>
  </si>
  <si>
    <t xml:space="preserve">Működési bevételek </t>
  </si>
  <si>
    <t xml:space="preserve">Felhalmozási bevételek </t>
  </si>
  <si>
    <t xml:space="preserve">Működési célú átvett pénzeszközök </t>
  </si>
  <si>
    <t xml:space="preserve">Költségvetési bevételek </t>
  </si>
  <si>
    <t xml:space="preserve">Felhalmozási célú átvett pénzeszközök </t>
  </si>
  <si>
    <t xml:space="preserve">Hitel-, kölcsönfelvétel államháztartáson kívülről </t>
  </si>
  <si>
    <t xml:space="preserve">Belföldi értékpapírok bevételei </t>
  </si>
  <si>
    <t xml:space="preserve">Maradvány igénybevétele </t>
  </si>
  <si>
    <t xml:space="preserve">Belföldi finanszírozás bevételei </t>
  </si>
  <si>
    <t xml:space="preserve">Külföldi finanszírozás bevételei </t>
  </si>
  <si>
    <t xml:space="preserve">Finanszírozási bevételek </t>
  </si>
  <si>
    <t xml:space="preserve">Felhalmozási célú visszatérítendő támogatások, kölcsönök visszatérülése államháztartáson belülről </t>
  </si>
  <si>
    <t xml:space="preserve">Egyéb működési célú támogatások bevételei államháztartáson belülről </t>
  </si>
  <si>
    <t xml:space="preserve">Működési célú visszatérítendő támogatások, kölcsönök igénybevétele államháztartáson belülről </t>
  </si>
  <si>
    <t xml:space="preserve">Felhalmozási célú visszatérítendő támogatások, kölcsönök igénybevétele államháztartáson belülről </t>
  </si>
  <si>
    <t xml:space="preserve">építményadó </t>
  </si>
  <si>
    <t xml:space="preserve">épület után fizetett idegenforgalmi adó </t>
  </si>
  <si>
    <t>magánszemélyek kommunális adója</t>
  </si>
  <si>
    <t>telekadó</t>
  </si>
  <si>
    <t xml:space="preserve">Egyéb áruhasználati és szolgáltatási adók  </t>
  </si>
  <si>
    <t>eljárási illetékek</t>
  </si>
  <si>
    <t>igazgatási szolgáltatási díjak</t>
  </si>
  <si>
    <t>felügyeleti díjak</t>
  </si>
  <si>
    <t>ebrendészeti hozzájárulás</t>
  </si>
  <si>
    <t>környezetvédelmi bírság</t>
  </si>
  <si>
    <t>természetvédelmi bírság</t>
  </si>
  <si>
    <t>műemlékvédelmi bírság</t>
  </si>
  <si>
    <t>építésügyi bírság</t>
  </si>
  <si>
    <t>szabálysértési pénz- és helyszíni mbírság és a közlekedési szabályszegések után kiszabott közigazgatási bírság helyi önkormányzatot megillető része</t>
  </si>
  <si>
    <t xml:space="preserve">Működési célú visszatérítendő támogatások, kölcsönök visszatérülése államháztartáson kívülről </t>
  </si>
  <si>
    <t xml:space="preserve">Egyéb működési célú átvett pénzeszközök </t>
  </si>
  <si>
    <t xml:space="preserve">Felhalmozási célú visszatérítendő támogatások, kölcsönök visszatérülése államháztartáson kívülről </t>
  </si>
  <si>
    <t xml:space="preserve">Egyéb felhalmozási célú átvett pénzeszközök </t>
  </si>
  <si>
    <t>Rövid lejáratú hitelek, kölcsönök felvétele</t>
  </si>
  <si>
    <t xml:space="preserve">Forgatási célú belföldi értékpapírok beváltása, értékesítése </t>
  </si>
  <si>
    <t xml:space="preserve">Befektetési célú belföldi értékpapírok beváltása, értékesítése </t>
  </si>
  <si>
    <t>Bevételek (E Ft)</t>
  </si>
  <si>
    <t>Kiadások (E Ft)</t>
  </si>
  <si>
    <t>kötelező feladatok</t>
  </si>
  <si>
    <t>önként vállalt feladatok</t>
  </si>
  <si>
    <t>központi költségvetési szervektől</t>
  </si>
  <si>
    <t>helyi önkormányzatok és költségvetési szerveiktől</t>
  </si>
  <si>
    <t>társulások és költségvetési szerveiktől</t>
  </si>
  <si>
    <t>nemzetiségi önkormányzatok és költségvetési szerveiktől</t>
  </si>
  <si>
    <t>térségi fejlesztési tanácsok és költségvetési szerveiktől</t>
  </si>
  <si>
    <t xml:space="preserve"> központi költségvetési szervektől</t>
  </si>
  <si>
    <t>elkülönített állami pénzalapoktól</t>
  </si>
  <si>
    <t>társadalombiztosítás pénzügyi alapjaitól</t>
  </si>
  <si>
    <t>egyéb fejezeti kezelésű előirányzatoktól</t>
  </si>
  <si>
    <t>központi kezelésű előirányzatoktól</t>
  </si>
  <si>
    <t>fejezeti kezelésű előirányzatok EU-s programokra és azok hazai társfinanszírozásától</t>
  </si>
  <si>
    <t>egyházi jogi személyektől</t>
  </si>
  <si>
    <t>egyéb civil szervezetektől</t>
  </si>
  <si>
    <t>kormányok és nemzetközi szervezetektől</t>
  </si>
  <si>
    <t>egyéb külföldiektől</t>
  </si>
  <si>
    <t>Európai Uniótól</t>
  </si>
  <si>
    <t>egyéb vállalkozásoktól</t>
  </si>
  <si>
    <t>önkormányzati többségi tulajdonú nem pénzügyi vállalkozásoktól</t>
  </si>
  <si>
    <t>állami többségi tulajdonú nem pénzügyi vállalkozásoktól</t>
  </si>
  <si>
    <t>pénzügyi vállalkozásoktól</t>
  </si>
  <si>
    <t>háztartásoktól</t>
  </si>
  <si>
    <t xml:space="preserve">Európai Uniótól </t>
  </si>
  <si>
    <t>Előző év vállalkozási maradványának igénybevétele MŰKÖDÉSRE</t>
  </si>
  <si>
    <t>Előző év vállalkozási maradványának igénybevétele FELHALMOZÁSRA</t>
  </si>
  <si>
    <t>Előző év költségvetési maradványának igénybevétele MŰKÖDÉSRE</t>
  </si>
  <si>
    <t>Előző év költségvetési maradványának igénybevétele FELHALMOZÁSRA</t>
  </si>
  <si>
    <t>Tartalékok-általános</t>
  </si>
  <si>
    <t>Tartalékok-cél</t>
  </si>
  <si>
    <t>Céltartalékok-</t>
  </si>
  <si>
    <t>Általános tartalékok</t>
  </si>
  <si>
    <t>Megnevezés</t>
  </si>
  <si>
    <t>nettó</t>
  </si>
  <si>
    <t>áfa</t>
  </si>
  <si>
    <t>bruttó</t>
  </si>
  <si>
    <t>Nemeskolta Önkormányzat 2015. évi költségvetése</t>
  </si>
  <si>
    <t>Nemeskolta ÖNKORMÁNYZATI ELŐIRÁNYZATOK</t>
  </si>
  <si>
    <t>EREDETI ELŐIRÁNYZAT</t>
  </si>
  <si>
    <t>MÓDOSÍTOTT ELŐIRÁNYZAT</t>
  </si>
  <si>
    <t>Gépjárműbeszerzés</t>
  </si>
  <si>
    <t>Rovat</t>
  </si>
  <si>
    <t>MÓDOSÍTOTT ELŐIRÁNYZAT I.</t>
  </si>
  <si>
    <t>MÓDOSÍTOTT ELŐIRÁNYZAT II.</t>
  </si>
  <si>
    <t>MÓDOSÍTOTT ELŐIRÁNYZAT III.</t>
  </si>
  <si>
    <t>Egyéb tárgyi eszköz beszerzés</t>
  </si>
  <si>
    <t>Egyéb tárgyi eszközök beszerzése</t>
  </si>
  <si>
    <t>késedelmi pótlék</t>
  </si>
  <si>
    <t>1. melléklet 13/2015. (IX.8.) önkormányzati rendelethez</t>
  </si>
  <si>
    <t>2. melléklet 13/2015. (IX.8.) önkormányzati rendelethez</t>
  </si>
  <si>
    <t>3. melléklet 13/2015. (IX.8.) önkormányzati rendelethez</t>
  </si>
  <si>
    <t>4. melléklet 13/2015. (IX.8.) önkormányzati rendelethez</t>
  </si>
  <si>
    <t>5. melléklet 13/2015. (IX.8.) önkormányzati rendelethez</t>
  </si>
  <si>
    <t>6. melléklet 13/2015. (IX.8.) önkormányzati rendelethez</t>
  </si>
  <si>
    <t>7. melléklet 13/2015. (IX.8.)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</si>
</sst>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_"/>
    <numFmt numFmtId="165" formatCode="\ ##########"/>
  </numFmts>
  <fonts count="36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b/>
      <sz val="10"/>
      <name val="Bookman Old Style"/>
      <family val="1"/>
      <charset val="238"/>
    </font>
    <font>
      <sz val="10"/>
      <name val="Bookman Old Style"/>
      <family val="1"/>
      <charset val="238"/>
    </font>
    <font>
      <b/>
      <sz val="12"/>
      <name val="Bookman Old Style"/>
      <family val="1"/>
      <charset val="238"/>
    </font>
    <font>
      <b/>
      <sz val="11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sz val="10"/>
      <name val="Arial CE"/>
      <charset val="238"/>
    </font>
    <font>
      <sz val="11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i/>
      <sz val="10"/>
      <color indexed="30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sz val="14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i/>
      <sz val="10"/>
      <color indexed="40"/>
      <name val="Bookman Old Style"/>
      <family val="1"/>
      <charset val="238"/>
    </font>
    <font>
      <b/>
      <sz val="10"/>
      <color indexed="40"/>
      <name val="Bookman Old Style"/>
      <family val="1"/>
      <charset val="238"/>
    </font>
    <font>
      <b/>
      <i/>
      <u/>
      <sz val="12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b/>
      <sz val="10"/>
      <color indexed="8"/>
      <name val="Bookman Old Style"/>
      <family val="1"/>
      <charset val="238"/>
    </font>
    <font>
      <b/>
      <sz val="11"/>
      <color indexed="10"/>
      <name val="Bookman Old Style"/>
      <family val="1"/>
      <charset val="238"/>
    </font>
    <font>
      <sz val="8"/>
      <name val="Calibri"/>
      <family val="2"/>
      <charset val="238"/>
    </font>
    <font>
      <sz val="10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2"/>
      <name val="Bookman Old Style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Bookman Old Style"/>
      <family val="1"/>
      <charset val="238"/>
    </font>
    <font>
      <sz val="11"/>
      <color theme="1"/>
      <name val="Bookman Old Style"/>
      <family val="1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8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27" fillId="0" borderId="0"/>
    <xf numFmtId="0" fontId="12" fillId="0" borderId="0"/>
  </cellStyleXfs>
  <cellXfs count="109">
    <xf numFmtId="0" fontId="0" fillId="0" borderId="0" xfId="0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5" fillId="0" borderId="0" xfId="0" applyFont="1"/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left" vertical="center" wrapText="1"/>
    </xf>
    <xf numFmtId="0" fontId="0" fillId="0" borderId="0" xfId="0" applyBorder="1"/>
    <xf numFmtId="0" fontId="2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0" fillId="0" borderId="1" xfId="0" applyBorder="1"/>
    <xf numFmtId="0" fontId="4" fillId="0" borderId="1" xfId="0" applyFont="1" applyFill="1" applyBorder="1" applyAlignment="1">
      <alignment vertical="center"/>
    </xf>
    <xf numFmtId="0" fontId="4" fillId="0" borderId="1" xfId="0" applyNumberFormat="1" applyFont="1" applyFill="1" applyBorder="1" applyAlignment="1">
      <alignment vertical="center"/>
    </xf>
    <xf numFmtId="165" fontId="4" fillId="0" borderId="1" xfId="0" applyNumberFormat="1" applyFont="1" applyFill="1" applyBorder="1" applyAlignment="1">
      <alignment vertical="center"/>
    </xf>
    <xf numFmtId="0" fontId="4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165" fontId="3" fillId="0" borderId="1" xfId="0" applyNumberFormat="1" applyFont="1" applyFill="1" applyBorder="1" applyAlignment="1">
      <alignment vertical="center"/>
    </xf>
    <xf numFmtId="164" fontId="4" fillId="0" borderId="1" xfId="0" applyNumberFormat="1" applyFont="1" applyFill="1" applyBorder="1" applyAlignment="1">
      <alignment horizontal="left" vertical="center"/>
    </xf>
    <xf numFmtId="0" fontId="5" fillId="4" borderId="1" xfId="0" applyFont="1" applyFill="1" applyBorder="1" applyAlignment="1">
      <alignment horizontal="left" vertical="center"/>
    </xf>
    <xf numFmtId="165" fontId="5" fillId="4" borderId="1" xfId="0" applyNumberFormat="1" applyFont="1" applyFill="1" applyBorder="1" applyAlignment="1">
      <alignment vertical="center"/>
    </xf>
    <xf numFmtId="0" fontId="7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 wrapText="1"/>
    </xf>
    <xf numFmtId="0" fontId="8" fillId="4" borderId="1" xfId="0" applyFont="1" applyFill="1" applyBorder="1" applyAlignment="1">
      <alignment horizontal="left" vertical="center"/>
    </xf>
    <xf numFmtId="0" fontId="5" fillId="4" borderId="1" xfId="0" applyFont="1" applyFill="1" applyBorder="1" applyAlignment="1">
      <alignment horizontal="left" vertical="center" wrapText="1"/>
    </xf>
    <xf numFmtId="0" fontId="17" fillId="0" borderId="1" xfId="0" applyFont="1" applyBorder="1"/>
    <xf numFmtId="0" fontId="9" fillId="2" borderId="1" xfId="0" applyFont="1" applyFill="1" applyBorder="1" applyAlignment="1">
      <alignment vertical="center"/>
    </xf>
    <xf numFmtId="0" fontId="10" fillId="2" borderId="1" xfId="0" applyFont="1" applyFill="1" applyBorder="1" applyAlignment="1">
      <alignment horizontal="left" vertical="center" wrapText="1"/>
    </xf>
    <xf numFmtId="0" fontId="8" fillId="4" borderId="1" xfId="0" applyFont="1" applyFill="1" applyBorder="1" applyAlignment="1">
      <alignment horizontal="left" vertical="center" wrapText="1"/>
    </xf>
    <xf numFmtId="0" fontId="19" fillId="0" borderId="0" xfId="0" applyFont="1"/>
    <xf numFmtId="0" fontId="9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vertical="center" wrapText="1"/>
    </xf>
    <xf numFmtId="165" fontId="10" fillId="0" borderId="1" xfId="0" applyNumberFormat="1" applyFont="1" applyFill="1" applyBorder="1" applyAlignment="1">
      <alignment vertical="center"/>
    </xf>
    <xf numFmtId="0" fontId="20" fillId="0" borderId="1" xfId="0" applyFont="1" applyFill="1" applyBorder="1" applyAlignment="1">
      <alignment horizontal="left" vertical="center" wrapText="1"/>
    </xf>
    <xf numFmtId="0" fontId="21" fillId="0" borderId="1" xfId="0" applyFont="1" applyFill="1" applyBorder="1" applyAlignment="1">
      <alignment horizontal="left" vertical="center" wrapText="1"/>
    </xf>
    <xf numFmtId="0" fontId="22" fillId="5" borderId="1" xfId="0" applyFont="1" applyFill="1" applyBorder="1"/>
    <xf numFmtId="0" fontId="23" fillId="0" borderId="1" xfId="0" applyFont="1" applyBorder="1" applyAlignment="1">
      <alignment wrapText="1"/>
    </xf>
    <xf numFmtId="0" fontId="10" fillId="5" borderId="1" xfId="0" applyFont="1" applyFill="1" applyBorder="1" applyAlignment="1">
      <alignment horizontal="left" vertical="center"/>
    </xf>
    <xf numFmtId="0" fontId="19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24" fillId="0" borderId="1" xfId="0" applyFont="1" applyBorder="1" applyAlignment="1">
      <alignment wrapText="1"/>
    </xf>
    <xf numFmtId="0" fontId="17" fillId="0" borderId="1" xfId="0" applyFont="1" applyBorder="1" applyAlignment="1">
      <alignment horizontal="center"/>
    </xf>
    <xf numFmtId="0" fontId="25" fillId="0" borderId="0" xfId="0" applyFont="1"/>
    <xf numFmtId="0" fontId="9" fillId="2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wrapText="1"/>
    </xf>
    <xf numFmtId="0" fontId="4" fillId="0" borderId="1" xfId="0" applyFont="1" applyBorder="1" applyAlignment="1">
      <alignment wrapText="1"/>
    </xf>
    <xf numFmtId="3" fontId="0" fillId="0" borderId="1" xfId="0" applyNumberFormat="1" applyBorder="1"/>
    <xf numFmtId="3" fontId="7" fillId="0" borderId="1" xfId="0" applyNumberFormat="1" applyFont="1" applyFill="1" applyBorder="1" applyAlignment="1">
      <alignment horizontal="left" vertical="center" wrapText="1"/>
    </xf>
    <xf numFmtId="3" fontId="1" fillId="0" borderId="1" xfId="0" applyNumberFormat="1" applyFont="1" applyFill="1" applyBorder="1" applyAlignment="1">
      <alignment horizontal="right" vertical="center" wrapText="1"/>
    </xf>
    <xf numFmtId="3" fontId="6" fillId="0" borderId="1" xfId="0" applyNumberFormat="1" applyFont="1" applyFill="1" applyBorder="1" applyAlignment="1">
      <alignment horizontal="right" vertical="center" wrapText="1"/>
    </xf>
    <xf numFmtId="3" fontId="1" fillId="0" borderId="1" xfId="0" applyNumberFormat="1" applyFont="1" applyFill="1" applyBorder="1" applyAlignment="1">
      <alignment horizontal="right" vertical="center"/>
    </xf>
    <xf numFmtId="3" fontId="6" fillId="0" borderId="1" xfId="0" applyNumberFormat="1" applyFont="1" applyFill="1" applyBorder="1" applyAlignment="1">
      <alignment horizontal="right" vertical="center"/>
    </xf>
    <xf numFmtId="3" fontId="7" fillId="0" borderId="1" xfId="0" applyNumberFormat="1" applyFont="1" applyFill="1" applyBorder="1" applyAlignment="1">
      <alignment horizontal="right" vertical="center"/>
    </xf>
    <xf numFmtId="3" fontId="7" fillId="0" borderId="1" xfId="0" applyNumberFormat="1" applyFont="1" applyFill="1" applyBorder="1" applyAlignment="1">
      <alignment horizontal="right" vertical="center" wrapText="1"/>
    </xf>
    <xf numFmtId="0" fontId="14" fillId="0" borderId="0" xfId="0" applyFont="1"/>
    <xf numFmtId="0" fontId="30" fillId="0" borderId="1" xfId="0" applyFont="1" applyFill="1" applyBorder="1" applyAlignment="1">
      <alignment horizontal="left" vertical="center" wrapText="1"/>
    </xf>
    <xf numFmtId="3" fontId="10" fillId="0" borderId="1" xfId="0" applyNumberFormat="1" applyFont="1" applyBorder="1"/>
    <xf numFmtId="0" fontId="31" fillId="0" borderId="0" xfId="0" applyFont="1"/>
    <xf numFmtId="3" fontId="31" fillId="0" borderId="1" xfId="0" applyNumberFormat="1" applyFont="1" applyBorder="1"/>
    <xf numFmtId="0" fontId="31" fillId="0" borderId="0" xfId="0" applyFont="1" applyBorder="1"/>
    <xf numFmtId="0" fontId="5" fillId="6" borderId="1" xfId="0" applyFont="1" applyFill="1" applyBorder="1"/>
    <xf numFmtId="0" fontId="5" fillId="7" borderId="1" xfId="0" applyFont="1" applyFill="1" applyBorder="1"/>
    <xf numFmtId="0" fontId="10" fillId="0" borderId="1" xfId="0" applyFont="1" applyBorder="1"/>
    <xf numFmtId="0" fontId="31" fillId="0" borderId="1" xfId="0" applyFont="1" applyBorder="1"/>
    <xf numFmtId="0" fontId="0" fillId="0" borderId="0" xfId="0" applyAlignment="1">
      <alignment horizontal="right"/>
    </xf>
    <xf numFmtId="0" fontId="1" fillId="0" borderId="0" xfId="0" applyFont="1" applyFill="1" applyBorder="1" applyAlignment="1">
      <alignment horizontal="left" vertical="center" wrapText="1"/>
    </xf>
    <xf numFmtId="0" fontId="11" fillId="0" borderId="0" xfId="0" applyFont="1"/>
    <xf numFmtId="0" fontId="4" fillId="0" borderId="1" xfId="0" applyFont="1" applyBorder="1" applyAlignment="1">
      <alignment horizontal="center" wrapText="1"/>
    </xf>
    <xf numFmtId="0" fontId="4" fillId="0" borderId="1" xfId="0" applyFont="1" applyFill="1" applyBorder="1" applyAlignment="1">
      <alignment horizontal="center" wrapText="1"/>
    </xf>
    <xf numFmtId="3" fontId="14" fillId="0" borderId="1" xfId="0" applyNumberFormat="1" applyFont="1" applyBorder="1"/>
    <xf numFmtId="3" fontId="32" fillId="0" borderId="1" xfId="0" applyNumberFormat="1" applyFont="1" applyBorder="1"/>
    <xf numFmtId="0" fontId="32" fillId="0" borderId="1" xfId="0" applyFont="1" applyBorder="1"/>
    <xf numFmtId="0" fontId="14" fillId="0" borderId="1" xfId="0" applyFont="1" applyBorder="1"/>
    <xf numFmtId="0" fontId="33" fillId="0" borderId="1" xfId="0" applyFont="1" applyBorder="1"/>
    <xf numFmtId="0" fontId="34" fillId="0" borderId="1" xfId="0" applyFont="1" applyBorder="1"/>
    <xf numFmtId="0" fontId="35" fillId="0" borderId="1" xfId="0" applyFont="1" applyBorder="1"/>
    <xf numFmtId="0" fontId="13" fillId="0" borderId="1" xfId="0" applyFont="1" applyBorder="1"/>
    <xf numFmtId="3" fontId="34" fillId="0" borderId="1" xfId="0" applyNumberFormat="1" applyFont="1" applyBorder="1"/>
    <xf numFmtId="3" fontId="35" fillId="0" borderId="1" xfId="0" applyNumberFormat="1" applyFont="1" applyBorder="1"/>
    <xf numFmtId="3" fontId="9" fillId="0" borderId="1" xfId="0" applyNumberFormat="1" applyFont="1" applyBorder="1"/>
    <xf numFmtId="3" fontId="13" fillId="0" borderId="1" xfId="0" applyNumberFormat="1" applyFont="1" applyBorder="1"/>
    <xf numFmtId="3" fontId="13" fillId="0" borderId="1" xfId="0" applyNumberFormat="1" applyFont="1" applyFill="1" applyBorder="1"/>
    <xf numFmtId="3" fontId="34" fillId="0" borderId="1" xfId="0" applyNumberFormat="1" applyFont="1" applyFill="1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right"/>
    </xf>
    <xf numFmtId="0" fontId="18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11" fillId="0" borderId="0" xfId="0" applyFont="1" applyAlignment="1">
      <alignment horizontal="center" wrapText="1"/>
    </xf>
    <xf numFmtId="0" fontId="0" fillId="0" borderId="0" xfId="0" applyFont="1" applyAlignment="1">
      <alignment horizontal="center" wrapText="1"/>
    </xf>
    <xf numFmtId="0" fontId="19" fillId="0" borderId="0" xfId="0" applyFont="1" applyAlignment="1">
      <alignment horizontal="center" wrapText="1"/>
    </xf>
    <xf numFmtId="0" fontId="0" fillId="0" borderId="0" xfId="0" applyAlignment="1">
      <alignment horizontal="center"/>
    </xf>
  </cellXfs>
  <cellStyles count="6">
    <cellStyle name="Hiperhivatkozás" xfId="1"/>
    <cellStyle name="Már látott hiperhivatkozás" xfId="2"/>
    <cellStyle name="Normál" xfId="0" builtinId="0"/>
    <cellStyle name="Normál 2" xfId="3"/>
    <cellStyle name="Normál 3" xfId="4"/>
    <cellStyle name="Normal_KTRSZJ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73"/>
  <sheetViews>
    <sheetView tabSelected="1" topLeftCell="G1" workbookViewId="0">
      <selection activeCell="L15" sqref="L15"/>
    </sheetView>
  </sheetViews>
  <sheetFormatPr defaultRowHeight="15" x14ac:dyDescent="0.25"/>
  <cols>
    <col min="1" max="1" width="105.140625" customWidth="1"/>
    <col min="3" max="3" width="17.140625" customWidth="1"/>
    <col min="4" max="4" width="20.140625" customWidth="1"/>
    <col min="5" max="5" width="18.85546875" customWidth="1"/>
    <col min="6" max="6" width="15.5703125" customWidth="1"/>
    <col min="7" max="7" width="17.140625" customWidth="1"/>
    <col min="8" max="8" width="20.140625" customWidth="1"/>
    <col min="9" max="9" width="18.85546875" customWidth="1"/>
    <col min="10" max="10" width="15.5703125" customWidth="1"/>
    <col min="11" max="11" width="17.140625" customWidth="1"/>
    <col min="12" max="12" width="20.140625" customWidth="1"/>
    <col min="13" max="13" width="10.85546875" customWidth="1"/>
    <col min="14" max="14" width="15.5703125" customWidth="1"/>
    <col min="15" max="15" width="17.140625" customWidth="1"/>
    <col min="16" max="16" width="20.140625" customWidth="1"/>
    <col min="17" max="17" width="18.85546875" customWidth="1"/>
    <col min="18" max="18" width="15.5703125" customWidth="1"/>
    <col min="257" max="257" width="105.140625" customWidth="1"/>
    <col min="259" max="259" width="17.140625" customWidth="1"/>
    <col min="260" max="260" width="20.140625" customWidth="1"/>
    <col min="261" max="261" width="18.85546875" customWidth="1"/>
    <col min="262" max="262" width="15.5703125" customWidth="1"/>
    <col min="513" max="513" width="105.140625" customWidth="1"/>
    <col min="515" max="515" width="17.140625" customWidth="1"/>
    <col min="516" max="516" width="20.140625" customWidth="1"/>
    <col min="517" max="517" width="18.85546875" customWidth="1"/>
    <col min="518" max="518" width="15.5703125" customWidth="1"/>
    <col min="769" max="769" width="105.140625" customWidth="1"/>
    <col min="771" max="771" width="17.140625" customWidth="1"/>
    <col min="772" max="772" width="20.140625" customWidth="1"/>
    <col min="773" max="773" width="18.85546875" customWidth="1"/>
    <col min="774" max="774" width="15.5703125" customWidth="1"/>
    <col min="1025" max="1025" width="105.140625" customWidth="1"/>
    <col min="1027" max="1027" width="17.140625" customWidth="1"/>
    <col min="1028" max="1028" width="20.140625" customWidth="1"/>
    <col min="1029" max="1029" width="18.85546875" customWidth="1"/>
    <col min="1030" max="1030" width="15.5703125" customWidth="1"/>
    <col min="1281" max="1281" width="105.140625" customWidth="1"/>
    <col min="1283" max="1283" width="17.140625" customWidth="1"/>
    <col min="1284" max="1284" width="20.140625" customWidth="1"/>
    <col min="1285" max="1285" width="18.85546875" customWidth="1"/>
    <col min="1286" max="1286" width="15.5703125" customWidth="1"/>
    <col min="1537" max="1537" width="105.140625" customWidth="1"/>
    <col min="1539" max="1539" width="17.140625" customWidth="1"/>
    <col min="1540" max="1540" width="20.140625" customWidth="1"/>
    <col min="1541" max="1541" width="18.85546875" customWidth="1"/>
    <col min="1542" max="1542" width="15.5703125" customWidth="1"/>
    <col min="1793" max="1793" width="105.140625" customWidth="1"/>
    <col min="1795" max="1795" width="17.140625" customWidth="1"/>
    <col min="1796" max="1796" width="20.140625" customWidth="1"/>
    <col min="1797" max="1797" width="18.85546875" customWidth="1"/>
    <col min="1798" max="1798" width="15.5703125" customWidth="1"/>
    <col min="2049" max="2049" width="105.140625" customWidth="1"/>
    <col min="2051" max="2051" width="17.140625" customWidth="1"/>
    <col min="2052" max="2052" width="20.140625" customWidth="1"/>
    <col min="2053" max="2053" width="18.85546875" customWidth="1"/>
    <col min="2054" max="2054" width="15.5703125" customWidth="1"/>
    <col min="2305" max="2305" width="105.140625" customWidth="1"/>
    <col min="2307" max="2307" width="17.140625" customWidth="1"/>
    <col min="2308" max="2308" width="20.140625" customWidth="1"/>
    <col min="2309" max="2309" width="18.85546875" customWidth="1"/>
    <col min="2310" max="2310" width="15.5703125" customWidth="1"/>
    <col min="2561" max="2561" width="105.140625" customWidth="1"/>
    <col min="2563" max="2563" width="17.140625" customWidth="1"/>
    <col min="2564" max="2564" width="20.140625" customWidth="1"/>
    <col min="2565" max="2565" width="18.85546875" customWidth="1"/>
    <col min="2566" max="2566" width="15.5703125" customWidth="1"/>
    <col min="2817" max="2817" width="105.140625" customWidth="1"/>
    <col min="2819" max="2819" width="17.140625" customWidth="1"/>
    <col min="2820" max="2820" width="20.140625" customWidth="1"/>
    <col min="2821" max="2821" width="18.85546875" customWidth="1"/>
    <col min="2822" max="2822" width="15.5703125" customWidth="1"/>
    <col min="3073" max="3073" width="105.140625" customWidth="1"/>
    <col min="3075" max="3075" width="17.140625" customWidth="1"/>
    <col min="3076" max="3076" width="20.140625" customWidth="1"/>
    <col min="3077" max="3077" width="18.85546875" customWidth="1"/>
    <col min="3078" max="3078" width="15.5703125" customWidth="1"/>
    <col min="3329" max="3329" width="105.140625" customWidth="1"/>
    <col min="3331" max="3331" width="17.140625" customWidth="1"/>
    <col min="3332" max="3332" width="20.140625" customWidth="1"/>
    <col min="3333" max="3333" width="18.85546875" customWidth="1"/>
    <col min="3334" max="3334" width="15.5703125" customWidth="1"/>
    <col min="3585" max="3585" width="105.140625" customWidth="1"/>
    <col min="3587" max="3587" width="17.140625" customWidth="1"/>
    <col min="3588" max="3588" width="20.140625" customWidth="1"/>
    <col min="3589" max="3589" width="18.85546875" customWidth="1"/>
    <col min="3590" max="3590" width="15.5703125" customWidth="1"/>
    <col min="3841" max="3841" width="105.140625" customWidth="1"/>
    <col min="3843" max="3843" width="17.140625" customWidth="1"/>
    <col min="3844" max="3844" width="20.140625" customWidth="1"/>
    <col min="3845" max="3845" width="18.85546875" customWidth="1"/>
    <col min="3846" max="3846" width="15.5703125" customWidth="1"/>
    <col min="4097" max="4097" width="105.140625" customWidth="1"/>
    <col min="4099" max="4099" width="17.140625" customWidth="1"/>
    <col min="4100" max="4100" width="20.140625" customWidth="1"/>
    <col min="4101" max="4101" width="18.85546875" customWidth="1"/>
    <col min="4102" max="4102" width="15.5703125" customWidth="1"/>
    <col min="4353" max="4353" width="105.140625" customWidth="1"/>
    <col min="4355" max="4355" width="17.140625" customWidth="1"/>
    <col min="4356" max="4356" width="20.140625" customWidth="1"/>
    <col min="4357" max="4357" width="18.85546875" customWidth="1"/>
    <col min="4358" max="4358" width="15.5703125" customWidth="1"/>
    <col min="4609" max="4609" width="105.140625" customWidth="1"/>
    <col min="4611" max="4611" width="17.140625" customWidth="1"/>
    <col min="4612" max="4612" width="20.140625" customWidth="1"/>
    <col min="4613" max="4613" width="18.85546875" customWidth="1"/>
    <col min="4614" max="4614" width="15.5703125" customWidth="1"/>
    <col min="4865" max="4865" width="105.140625" customWidth="1"/>
    <col min="4867" max="4867" width="17.140625" customWidth="1"/>
    <col min="4868" max="4868" width="20.140625" customWidth="1"/>
    <col min="4869" max="4869" width="18.85546875" customWidth="1"/>
    <col min="4870" max="4870" width="15.5703125" customWidth="1"/>
    <col min="5121" max="5121" width="105.140625" customWidth="1"/>
    <col min="5123" max="5123" width="17.140625" customWidth="1"/>
    <col min="5124" max="5124" width="20.140625" customWidth="1"/>
    <col min="5125" max="5125" width="18.85546875" customWidth="1"/>
    <col min="5126" max="5126" width="15.5703125" customWidth="1"/>
    <col min="5377" max="5377" width="105.140625" customWidth="1"/>
    <col min="5379" max="5379" width="17.140625" customWidth="1"/>
    <col min="5380" max="5380" width="20.140625" customWidth="1"/>
    <col min="5381" max="5381" width="18.85546875" customWidth="1"/>
    <col min="5382" max="5382" width="15.5703125" customWidth="1"/>
    <col min="5633" max="5633" width="105.140625" customWidth="1"/>
    <col min="5635" max="5635" width="17.140625" customWidth="1"/>
    <col min="5636" max="5636" width="20.140625" customWidth="1"/>
    <col min="5637" max="5637" width="18.85546875" customWidth="1"/>
    <col min="5638" max="5638" width="15.5703125" customWidth="1"/>
    <col min="5889" max="5889" width="105.140625" customWidth="1"/>
    <col min="5891" max="5891" width="17.140625" customWidth="1"/>
    <col min="5892" max="5892" width="20.140625" customWidth="1"/>
    <col min="5893" max="5893" width="18.85546875" customWidth="1"/>
    <col min="5894" max="5894" width="15.5703125" customWidth="1"/>
    <col min="6145" max="6145" width="105.140625" customWidth="1"/>
    <col min="6147" max="6147" width="17.140625" customWidth="1"/>
    <col min="6148" max="6148" width="20.140625" customWidth="1"/>
    <col min="6149" max="6149" width="18.85546875" customWidth="1"/>
    <col min="6150" max="6150" width="15.5703125" customWidth="1"/>
    <col min="6401" max="6401" width="105.140625" customWidth="1"/>
    <col min="6403" max="6403" width="17.140625" customWidth="1"/>
    <col min="6404" max="6404" width="20.140625" customWidth="1"/>
    <col min="6405" max="6405" width="18.85546875" customWidth="1"/>
    <col min="6406" max="6406" width="15.5703125" customWidth="1"/>
    <col min="6657" max="6657" width="105.140625" customWidth="1"/>
    <col min="6659" max="6659" width="17.140625" customWidth="1"/>
    <col min="6660" max="6660" width="20.140625" customWidth="1"/>
    <col min="6661" max="6661" width="18.85546875" customWidth="1"/>
    <col min="6662" max="6662" width="15.5703125" customWidth="1"/>
    <col min="6913" max="6913" width="105.140625" customWidth="1"/>
    <col min="6915" max="6915" width="17.140625" customWidth="1"/>
    <col min="6916" max="6916" width="20.140625" customWidth="1"/>
    <col min="6917" max="6917" width="18.85546875" customWidth="1"/>
    <col min="6918" max="6918" width="15.5703125" customWidth="1"/>
    <col min="7169" max="7169" width="105.140625" customWidth="1"/>
    <col min="7171" max="7171" width="17.140625" customWidth="1"/>
    <col min="7172" max="7172" width="20.140625" customWidth="1"/>
    <col min="7173" max="7173" width="18.85546875" customWidth="1"/>
    <col min="7174" max="7174" width="15.5703125" customWidth="1"/>
    <col min="7425" max="7425" width="105.140625" customWidth="1"/>
    <col min="7427" max="7427" width="17.140625" customWidth="1"/>
    <col min="7428" max="7428" width="20.140625" customWidth="1"/>
    <col min="7429" max="7429" width="18.85546875" customWidth="1"/>
    <col min="7430" max="7430" width="15.5703125" customWidth="1"/>
    <col min="7681" max="7681" width="105.140625" customWidth="1"/>
    <col min="7683" max="7683" width="17.140625" customWidth="1"/>
    <col min="7684" max="7684" width="20.140625" customWidth="1"/>
    <col min="7685" max="7685" width="18.85546875" customWidth="1"/>
    <col min="7686" max="7686" width="15.5703125" customWidth="1"/>
    <col min="7937" max="7937" width="105.140625" customWidth="1"/>
    <col min="7939" max="7939" width="17.140625" customWidth="1"/>
    <col min="7940" max="7940" width="20.140625" customWidth="1"/>
    <col min="7941" max="7941" width="18.85546875" customWidth="1"/>
    <col min="7942" max="7942" width="15.5703125" customWidth="1"/>
    <col min="8193" max="8193" width="105.140625" customWidth="1"/>
    <col min="8195" max="8195" width="17.140625" customWidth="1"/>
    <col min="8196" max="8196" width="20.140625" customWidth="1"/>
    <col min="8197" max="8197" width="18.85546875" customWidth="1"/>
    <col min="8198" max="8198" width="15.5703125" customWidth="1"/>
    <col min="8449" max="8449" width="105.140625" customWidth="1"/>
    <col min="8451" max="8451" width="17.140625" customWidth="1"/>
    <col min="8452" max="8452" width="20.140625" customWidth="1"/>
    <col min="8453" max="8453" width="18.85546875" customWidth="1"/>
    <col min="8454" max="8454" width="15.5703125" customWidth="1"/>
    <col min="8705" max="8705" width="105.140625" customWidth="1"/>
    <col min="8707" max="8707" width="17.140625" customWidth="1"/>
    <col min="8708" max="8708" width="20.140625" customWidth="1"/>
    <col min="8709" max="8709" width="18.85546875" customWidth="1"/>
    <col min="8710" max="8710" width="15.5703125" customWidth="1"/>
    <col min="8961" max="8961" width="105.140625" customWidth="1"/>
    <col min="8963" max="8963" width="17.140625" customWidth="1"/>
    <col min="8964" max="8964" width="20.140625" customWidth="1"/>
    <col min="8965" max="8965" width="18.85546875" customWidth="1"/>
    <col min="8966" max="8966" width="15.5703125" customWidth="1"/>
    <col min="9217" max="9217" width="105.140625" customWidth="1"/>
    <col min="9219" max="9219" width="17.140625" customWidth="1"/>
    <col min="9220" max="9220" width="20.140625" customWidth="1"/>
    <col min="9221" max="9221" width="18.85546875" customWidth="1"/>
    <col min="9222" max="9222" width="15.5703125" customWidth="1"/>
    <col min="9473" max="9473" width="105.140625" customWidth="1"/>
    <col min="9475" max="9475" width="17.140625" customWidth="1"/>
    <col min="9476" max="9476" width="20.140625" customWidth="1"/>
    <col min="9477" max="9477" width="18.85546875" customWidth="1"/>
    <col min="9478" max="9478" width="15.5703125" customWidth="1"/>
    <col min="9729" max="9729" width="105.140625" customWidth="1"/>
    <col min="9731" max="9731" width="17.140625" customWidth="1"/>
    <col min="9732" max="9732" width="20.140625" customWidth="1"/>
    <col min="9733" max="9733" width="18.85546875" customWidth="1"/>
    <col min="9734" max="9734" width="15.5703125" customWidth="1"/>
    <col min="9985" max="9985" width="105.140625" customWidth="1"/>
    <col min="9987" max="9987" width="17.140625" customWidth="1"/>
    <col min="9988" max="9988" width="20.140625" customWidth="1"/>
    <col min="9989" max="9989" width="18.85546875" customWidth="1"/>
    <col min="9990" max="9990" width="15.5703125" customWidth="1"/>
    <col min="10241" max="10241" width="105.140625" customWidth="1"/>
    <col min="10243" max="10243" width="17.140625" customWidth="1"/>
    <col min="10244" max="10244" width="20.140625" customWidth="1"/>
    <col min="10245" max="10245" width="18.85546875" customWidth="1"/>
    <col min="10246" max="10246" width="15.5703125" customWidth="1"/>
    <col min="10497" max="10497" width="105.140625" customWidth="1"/>
    <col min="10499" max="10499" width="17.140625" customWidth="1"/>
    <col min="10500" max="10500" width="20.140625" customWidth="1"/>
    <col min="10501" max="10501" width="18.85546875" customWidth="1"/>
    <col min="10502" max="10502" width="15.5703125" customWidth="1"/>
    <col min="10753" max="10753" width="105.140625" customWidth="1"/>
    <col min="10755" max="10755" width="17.140625" customWidth="1"/>
    <col min="10756" max="10756" width="20.140625" customWidth="1"/>
    <col min="10757" max="10757" width="18.85546875" customWidth="1"/>
    <col min="10758" max="10758" width="15.5703125" customWidth="1"/>
    <col min="11009" max="11009" width="105.140625" customWidth="1"/>
    <col min="11011" max="11011" width="17.140625" customWidth="1"/>
    <col min="11012" max="11012" width="20.140625" customWidth="1"/>
    <col min="11013" max="11013" width="18.85546875" customWidth="1"/>
    <col min="11014" max="11014" width="15.5703125" customWidth="1"/>
    <col min="11265" max="11265" width="105.140625" customWidth="1"/>
    <col min="11267" max="11267" width="17.140625" customWidth="1"/>
    <col min="11268" max="11268" width="20.140625" customWidth="1"/>
    <col min="11269" max="11269" width="18.85546875" customWidth="1"/>
    <col min="11270" max="11270" width="15.5703125" customWidth="1"/>
    <col min="11521" max="11521" width="105.140625" customWidth="1"/>
    <col min="11523" max="11523" width="17.140625" customWidth="1"/>
    <col min="11524" max="11524" width="20.140625" customWidth="1"/>
    <col min="11525" max="11525" width="18.85546875" customWidth="1"/>
    <col min="11526" max="11526" width="15.5703125" customWidth="1"/>
    <col min="11777" max="11777" width="105.140625" customWidth="1"/>
    <col min="11779" max="11779" width="17.140625" customWidth="1"/>
    <col min="11780" max="11780" width="20.140625" customWidth="1"/>
    <col min="11781" max="11781" width="18.85546875" customWidth="1"/>
    <col min="11782" max="11782" width="15.5703125" customWidth="1"/>
    <col min="12033" max="12033" width="105.140625" customWidth="1"/>
    <col min="12035" max="12035" width="17.140625" customWidth="1"/>
    <col min="12036" max="12036" width="20.140625" customWidth="1"/>
    <col min="12037" max="12037" width="18.85546875" customWidth="1"/>
    <col min="12038" max="12038" width="15.5703125" customWidth="1"/>
    <col min="12289" max="12289" width="105.140625" customWidth="1"/>
    <col min="12291" max="12291" width="17.140625" customWidth="1"/>
    <col min="12292" max="12292" width="20.140625" customWidth="1"/>
    <col min="12293" max="12293" width="18.85546875" customWidth="1"/>
    <col min="12294" max="12294" width="15.5703125" customWidth="1"/>
    <col min="12545" max="12545" width="105.140625" customWidth="1"/>
    <col min="12547" max="12547" width="17.140625" customWidth="1"/>
    <col min="12548" max="12548" width="20.140625" customWidth="1"/>
    <col min="12549" max="12549" width="18.85546875" customWidth="1"/>
    <col min="12550" max="12550" width="15.5703125" customWidth="1"/>
    <col min="12801" max="12801" width="105.140625" customWidth="1"/>
    <col min="12803" max="12803" width="17.140625" customWidth="1"/>
    <col min="12804" max="12804" width="20.140625" customWidth="1"/>
    <col min="12805" max="12805" width="18.85546875" customWidth="1"/>
    <col min="12806" max="12806" width="15.5703125" customWidth="1"/>
    <col min="13057" max="13057" width="105.140625" customWidth="1"/>
    <col min="13059" max="13059" width="17.140625" customWidth="1"/>
    <col min="13060" max="13060" width="20.140625" customWidth="1"/>
    <col min="13061" max="13061" width="18.85546875" customWidth="1"/>
    <col min="13062" max="13062" width="15.5703125" customWidth="1"/>
    <col min="13313" max="13313" width="105.140625" customWidth="1"/>
    <col min="13315" max="13315" width="17.140625" customWidth="1"/>
    <col min="13316" max="13316" width="20.140625" customWidth="1"/>
    <col min="13317" max="13317" width="18.85546875" customWidth="1"/>
    <col min="13318" max="13318" width="15.5703125" customWidth="1"/>
    <col min="13569" max="13569" width="105.140625" customWidth="1"/>
    <col min="13571" max="13571" width="17.140625" customWidth="1"/>
    <col min="13572" max="13572" width="20.140625" customWidth="1"/>
    <col min="13573" max="13573" width="18.85546875" customWidth="1"/>
    <col min="13574" max="13574" width="15.5703125" customWidth="1"/>
    <col min="13825" max="13825" width="105.140625" customWidth="1"/>
    <col min="13827" max="13827" width="17.140625" customWidth="1"/>
    <col min="13828" max="13828" width="20.140625" customWidth="1"/>
    <col min="13829" max="13829" width="18.85546875" customWidth="1"/>
    <col min="13830" max="13830" width="15.5703125" customWidth="1"/>
    <col min="14081" max="14081" width="105.140625" customWidth="1"/>
    <col min="14083" max="14083" width="17.140625" customWidth="1"/>
    <col min="14084" max="14084" width="20.140625" customWidth="1"/>
    <col min="14085" max="14085" width="18.85546875" customWidth="1"/>
    <col min="14086" max="14086" width="15.5703125" customWidth="1"/>
    <col min="14337" max="14337" width="105.140625" customWidth="1"/>
    <col min="14339" max="14339" width="17.140625" customWidth="1"/>
    <col min="14340" max="14340" width="20.140625" customWidth="1"/>
    <col min="14341" max="14341" width="18.85546875" customWidth="1"/>
    <col min="14342" max="14342" width="15.5703125" customWidth="1"/>
    <col min="14593" max="14593" width="105.140625" customWidth="1"/>
    <col min="14595" max="14595" width="17.140625" customWidth="1"/>
    <col min="14596" max="14596" width="20.140625" customWidth="1"/>
    <col min="14597" max="14597" width="18.85546875" customWidth="1"/>
    <col min="14598" max="14598" width="15.5703125" customWidth="1"/>
    <col min="14849" max="14849" width="105.140625" customWidth="1"/>
    <col min="14851" max="14851" width="17.140625" customWidth="1"/>
    <col min="14852" max="14852" width="20.140625" customWidth="1"/>
    <col min="14853" max="14853" width="18.85546875" customWidth="1"/>
    <col min="14854" max="14854" width="15.5703125" customWidth="1"/>
    <col min="15105" max="15105" width="105.140625" customWidth="1"/>
    <col min="15107" max="15107" width="17.140625" customWidth="1"/>
    <col min="15108" max="15108" width="20.140625" customWidth="1"/>
    <col min="15109" max="15109" width="18.85546875" customWidth="1"/>
    <col min="15110" max="15110" width="15.5703125" customWidth="1"/>
    <col min="15361" max="15361" width="105.140625" customWidth="1"/>
    <col min="15363" max="15363" width="17.140625" customWidth="1"/>
    <col min="15364" max="15364" width="20.140625" customWidth="1"/>
    <col min="15365" max="15365" width="18.85546875" customWidth="1"/>
    <col min="15366" max="15366" width="15.5703125" customWidth="1"/>
    <col min="15617" max="15617" width="105.140625" customWidth="1"/>
    <col min="15619" max="15619" width="17.140625" customWidth="1"/>
    <col min="15620" max="15620" width="20.140625" customWidth="1"/>
    <col min="15621" max="15621" width="18.85546875" customWidth="1"/>
    <col min="15622" max="15622" width="15.5703125" customWidth="1"/>
    <col min="15873" max="15873" width="105.140625" customWidth="1"/>
    <col min="15875" max="15875" width="17.140625" customWidth="1"/>
    <col min="15876" max="15876" width="20.140625" customWidth="1"/>
    <col min="15877" max="15877" width="18.85546875" customWidth="1"/>
    <col min="15878" max="15878" width="15.5703125" customWidth="1"/>
    <col min="16129" max="16129" width="105.140625" customWidth="1"/>
    <col min="16131" max="16131" width="17.140625" customWidth="1"/>
    <col min="16132" max="16132" width="20.140625" customWidth="1"/>
    <col min="16133" max="16133" width="18.85546875" customWidth="1"/>
    <col min="16134" max="16134" width="15.5703125" customWidth="1"/>
  </cols>
  <sheetData>
    <row r="1" spans="1:18" x14ac:dyDescent="0.25"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 t="s">
        <v>515</v>
      </c>
      <c r="P1" s="101"/>
      <c r="Q1" s="101"/>
      <c r="R1" s="101"/>
    </row>
    <row r="3" spans="1:18" ht="21" customHeight="1" x14ac:dyDescent="0.25">
      <c r="A3" s="102" t="s">
        <v>503</v>
      </c>
      <c r="B3" s="103"/>
      <c r="C3" s="103"/>
      <c r="D3" s="103"/>
      <c r="E3" s="103"/>
      <c r="F3" s="104"/>
    </row>
    <row r="4" spans="1:18" ht="18.75" customHeight="1" x14ac:dyDescent="0.25">
      <c r="A4" s="105" t="s">
        <v>466</v>
      </c>
      <c r="B4" s="103"/>
      <c r="C4" s="103"/>
      <c r="D4" s="103"/>
      <c r="E4" s="103"/>
      <c r="F4" s="104"/>
    </row>
    <row r="5" spans="1:18" ht="18" x14ac:dyDescent="0.25">
      <c r="A5" s="83"/>
    </row>
    <row r="6" spans="1:18" x14ac:dyDescent="0.25">
      <c r="A6" s="71" t="s">
        <v>504</v>
      </c>
      <c r="C6" s="100" t="s">
        <v>505</v>
      </c>
      <c r="D6" s="100"/>
      <c r="E6" s="100"/>
      <c r="F6" s="100"/>
      <c r="G6" s="100" t="s">
        <v>509</v>
      </c>
      <c r="H6" s="100"/>
      <c r="I6" s="100"/>
      <c r="J6" s="100"/>
      <c r="K6" s="100" t="s">
        <v>510</v>
      </c>
      <c r="L6" s="100"/>
      <c r="M6" s="100"/>
      <c r="N6" s="100"/>
      <c r="O6" s="100" t="s">
        <v>511</v>
      </c>
      <c r="P6" s="100"/>
      <c r="Q6" s="100"/>
      <c r="R6" s="100"/>
    </row>
    <row r="7" spans="1:18" ht="45" x14ac:dyDescent="0.3">
      <c r="A7" s="1" t="s">
        <v>22</v>
      </c>
      <c r="B7" s="2" t="s">
        <v>23</v>
      </c>
      <c r="C7" s="84" t="s">
        <v>467</v>
      </c>
      <c r="D7" s="84" t="s">
        <v>468</v>
      </c>
      <c r="E7" s="84" t="s">
        <v>17</v>
      </c>
      <c r="F7" s="85" t="s">
        <v>6</v>
      </c>
      <c r="G7" s="84" t="s">
        <v>467</v>
      </c>
      <c r="H7" s="84" t="s">
        <v>468</v>
      </c>
      <c r="I7" s="84" t="s">
        <v>17</v>
      </c>
      <c r="J7" s="85" t="s">
        <v>6</v>
      </c>
      <c r="K7" s="84" t="s">
        <v>467</v>
      </c>
      <c r="L7" s="84" t="s">
        <v>468</v>
      </c>
      <c r="M7" s="84" t="s">
        <v>17</v>
      </c>
      <c r="N7" s="85" t="s">
        <v>6</v>
      </c>
      <c r="O7" s="84" t="s">
        <v>467</v>
      </c>
      <c r="P7" s="84" t="s">
        <v>468</v>
      </c>
      <c r="Q7" s="84" t="s">
        <v>17</v>
      </c>
      <c r="R7" s="85" t="s">
        <v>6</v>
      </c>
    </row>
    <row r="8" spans="1:18" x14ac:dyDescent="0.25">
      <c r="A8" s="26" t="s">
        <v>24</v>
      </c>
      <c r="B8" s="27" t="s">
        <v>25</v>
      </c>
      <c r="C8" s="86">
        <v>3734</v>
      </c>
      <c r="D8" s="86"/>
      <c r="E8" s="86"/>
      <c r="F8" s="63">
        <f>SUM(C8:E8)</f>
        <v>3734</v>
      </c>
      <c r="G8" s="86">
        <v>3734</v>
      </c>
      <c r="H8" s="86"/>
      <c r="I8" s="86"/>
      <c r="J8" s="63">
        <f>SUM(G8:I8)</f>
        <v>3734</v>
      </c>
      <c r="K8" s="86">
        <v>3734</v>
      </c>
      <c r="L8" s="86"/>
      <c r="M8" s="86"/>
      <c r="N8" s="63">
        <f>SUM(K8:M8)</f>
        <v>3734</v>
      </c>
      <c r="O8" s="97">
        <v>4459</v>
      </c>
      <c r="P8" s="97"/>
      <c r="Q8" s="97"/>
      <c r="R8" s="94">
        <f>SUM(O8:Q8)</f>
        <v>4459</v>
      </c>
    </row>
    <row r="9" spans="1:18" x14ac:dyDescent="0.25">
      <c r="A9" s="26" t="s">
        <v>26</v>
      </c>
      <c r="B9" s="28" t="s">
        <v>27</v>
      </c>
      <c r="C9" s="86"/>
      <c r="D9" s="86"/>
      <c r="E9" s="86"/>
      <c r="F9" s="63">
        <f t="shared" ref="F9:F20" si="0">SUM(C9:E9)</f>
        <v>0</v>
      </c>
      <c r="G9" s="86"/>
      <c r="H9" s="86"/>
      <c r="I9" s="86"/>
      <c r="J9" s="63">
        <f t="shared" ref="J9:J20" si="1">SUM(G9:I9)</f>
        <v>0</v>
      </c>
      <c r="K9" s="86"/>
      <c r="L9" s="86"/>
      <c r="M9" s="86"/>
      <c r="N9" s="63">
        <f t="shared" ref="N9:N20" si="2">SUM(K9:M9)</f>
        <v>0</v>
      </c>
      <c r="O9" s="97"/>
      <c r="P9" s="97"/>
      <c r="Q9" s="97"/>
      <c r="R9" s="94">
        <f t="shared" ref="R9:R20" si="3">SUM(O9:Q9)</f>
        <v>0</v>
      </c>
    </row>
    <row r="10" spans="1:18" x14ac:dyDescent="0.25">
      <c r="A10" s="26" t="s">
        <v>28</v>
      </c>
      <c r="B10" s="28" t="s">
        <v>29</v>
      </c>
      <c r="C10" s="86"/>
      <c r="D10" s="86"/>
      <c r="E10" s="86"/>
      <c r="F10" s="63">
        <f t="shared" si="0"/>
        <v>0</v>
      </c>
      <c r="G10" s="86"/>
      <c r="H10" s="86"/>
      <c r="I10" s="86"/>
      <c r="J10" s="63">
        <f t="shared" si="1"/>
        <v>0</v>
      </c>
      <c r="K10" s="86"/>
      <c r="L10" s="86"/>
      <c r="M10" s="86"/>
      <c r="N10" s="63">
        <f t="shared" si="2"/>
        <v>0</v>
      </c>
      <c r="O10" s="97"/>
      <c r="P10" s="97"/>
      <c r="Q10" s="97"/>
      <c r="R10" s="94">
        <f t="shared" si="3"/>
        <v>0</v>
      </c>
    </row>
    <row r="11" spans="1:18" x14ac:dyDescent="0.25">
      <c r="A11" s="29" t="s">
        <v>30</v>
      </c>
      <c r="B11" s="28" t="s">
        <v>31</v>
      </c>
      <c r="C11" s="86"/>
      <c r="D11" s="86"/>
      <c r="E11" s="86"/>
      <c r="F11" s="63">
        <f t="shared" si="0"/>
        <v>0</v>
      </c>
      <c r="G11" s="86"/>
      <c r="H11" s="86"/>
      <c r="I11" s="86"/>
      <c r="J11" s="63">
        <f t="shared" si="1"/>
        <v>0</v>
      </c>
      <c r="K11" s="86"/>
      <c r="L11" s="86"/>
      <c r="M11" s="86"/>
      <c r="N11" s="63">
        <f t="shared" si="2"/>
        <v>0</v>
      </c>
      <c r="O11" s="97"/>
      <c r="P11" s="97"/>
      <c r="Q11" s="97"/>
      <c r="R11" s="94">
        <f t="shared" si="3"/>
        <v>0</v>
      </c>
    </row>
    <row r="12" spans="1:18" x14ac:dyDescent="0.25">
      <c r="A12" s="29" t="s">
        <v>32</v>
      </c>
      <c r="B12" s="28" t="s">
        <v>33</v>
      </c>
      <c r="C12" s="86"/>
      <c r="D12" s="86"/>
      <c r="E12" s="86"/>
      <c r="F12" s="63">
        <f t="shared" si="0"/>
        <v>0</v>
      </c>
      <c r="G12" s="86"/>
      <c r="H12" s="86"/>
      <c r="I12" s="86"/>
      <c r="J12" s="63">
        <f t="shared" si="1"/>
        <v>0</v>
      </c>
      <c r="K12" s="86"/>
      <c r="L12" s="86"/>
      <c r="M12" s="86"/>
      <c r="N12" s="63">
        <f t="shared" si="2"/>
        <v>0</v>
      </c>
      <c r="O12" s="97"/>
      <c r="P12" s="97"/>
      <c r="Q12" s="97"/>
      <c r="R12" s="94">
        <f t="shared" si="3"/>
        <v>0</v>
      </c>
    </row>
    <row r="13" spans="1:18" x14ac:dyDescent="0.25">
      <c r="A13" s="29" t="s">
        <v>34</v>
      </c>
      <c r="B13" s="28" t="s">
        <v>35</v>
      </c>
      <c r="C13" s="86"/>
      <c r="D13" s="86"/>
      <c r="E13" s="86"/>
      <c r="F13" s="63">
        <f t="shared" si="0"/>
        <v>0</v>
      </c>
      <c r="G13" s="86"/>
      <c r="H13" s="86"/>
      <c r="I13" s="86"/>
      <c r="J13" s="63">
        <f t="shared" si="1"/>
        <v>0</v>
      </c>
      <c r="K13" s="86"/>
      <c r="L13" s="86"/>
      <c r="M13" s="86"/>
      <c r="N13" s="63">
        <f t="shared" si="2"/>
        <v>0</v>
      </c>
      <c r="O13" s="97"/>
      <c r="P13" s="97"/>
      <c r="Q13" s="97"/>
      <c r="R13" s="94">
        <f t="shared" si="3"/>
        <v>0</v>
      </c>
    </row>
    <row r="14" spans="1:18" x14ac:dyDescent="0.25">
      <c r="A14" s="29" t="s">
        <v>36</v>
      </c>
      <c r="B14" s="28" t="s">
        <v>37</v>
      </c>
      <c r="C14" s="86">
        <v>120</v>
      </c>
      <c r="D14" s="86"/>
      <c r="E14" s="86"/>
      <c r="F14" s="63">
        <f t="shared" si="0"/>
        <v>120</v>
      </c>
      <c r="G14" s="86">
        <v>120</v>
      </c>
      <c r="H14" s="86"/>
      <c r="I14" s="86"/>
      <c r="J14" s="63">
        <f t="shared" si="1"/>
        <v>120</v>
      </c>
      <c r="K14" s="86">
        <v>120</v>
      </c>
      <c r="L14" s="86"/>
      <c r="M14" s="86"/>
      <c r="N14" s="63">
        <f t="shared" si="2"/>
        <v>120</v>
      </c>
      <c r="O14" s="97">
        <v>125</v>
      </c>
      <c r="P14" s="97"/>
      <c r="Q14" s="97"/>
      <c r="R14" s="94">
        <f t="shared" si="3"/>
        <v>125</v>
      </c>
    </row>
    <row r="15" spans="1:18" x14ac:dyDescent="0.25">
      <c r="A15" s="29" t="s">
        <v>38</v>
      </c>
      <c r="B15" s="28" t="s">
        <v>39</v>
      </c>
      <c r="C15" s="86"/>
      <c r="D15" s="86"/>
      <c r="E15" s="86"/>
      <c r="F15" s="63">
        <f t="shared" si="0"/>
        <v>0</v>
      </c>
      <c r="G15" s="86"/>
      <c r="H15" s="86"/>
      <c r="I15" s="86"/>
      <c r="J15" s="63">
        <f t="shared" si="1"/>
        <v>0</v>
      </c>
      <c r="K15" s="86"/>
      <c r="L15" s="86"/>
      <c r="M15" s="86"/>
      <c r="N15" s="63">
        <f t="shared" si="2"/>
        <v>0</v>
      </c>
      <c r="O15" s="97"/>
      <c r="P15" s="97"/>
      <c r="Q15" s="97"/>
      <c r="R15" s="94">
        <f t="shared" si="3"/>
        <v>0</v>
      </c>
    </row>
    <row r="16" spans="1:18" x14ac:dyDescent="0.25">
      <c r="A16" s="4" t="s">
        <v>40</v>
      </c>
      <c r="B16" s="28" t="s">
        <v>41</v>
      </c>
      <c r="C16" s="86"/>
      <c r="D16" s="86"/>
      <c r="E16" s="86"/>
      <c r="F16" s="63">
        <f t="shared" si="0"/>
        <v>0</v>
      </c>
      <c r="G16" s="86"/>
      <c r="H16" s="86"/>
      <c r="I16" s="86"/>
      <c r="J16" s="63">
        <f t="shared" si="1"/>
        <v>0</v>
      </c>
      <c r="K16" s="86"/>
      <c r="L16" s="86"/>
      <c r="M16" s="86"/>
      <c r="N16" s="63">
        <f t="shared" si="2"/>
        <v>0</v>
      </c>
      <c r="O16" s="97"/>
      <c r="P16" s="97"/>
      <c r="Q16" s="97"/>
      <c r="R16" s="94">
        <f t="shared" si="3"/>
        <v>0</v>
      </c>
    </row>
    <row r="17" spans="1:18" x14ac:dyDescent="0.25">
      <c r="A17" s="4" t="s">
        <v>42</v>
      </c>
      <c r="B17" s="28" t="s">
        <v>43</v>
      </c>
      <c r="C17" s="86"/>
      <c r="D17" s="86"/>
      <c r="E17" s="86"/>
      <c r="F17" s="63">
        <f t="shared" si="0"/>
        <v>0</v>
      </c>
      <c r="G17" s="86"/>
      <c r="H17" s="86"/>
      <c r="I17" s="86"/>
      <c r="J17" s="63">
        <f t="shared" si="1"/>
        <v>0</v>
      </c>
      <c r="K17" s="86"/>
      <c r="L17" s="86"/>
      <c r="M17" s="86"/>
      <c r="N17" s="63">
        <f t="shared" si="2"/>
        <v>0</v>
      </c>
      <c r="O17" s="97"/>
      <c r="P17" s="97"/>
      <c r="Q17" s="97"/>
      <c r="R17" s="94">
        <f t="shared" si="3"/>
        <v>0</v>
      </c>
    </row>
    <row r="18" spans="1:18" x14ac:dyDescent="0.25">
      <c r="A18" s="4" t="s">
        <v>44</v>
      </c>
      <c r="B18" s="28" t="s">
        <v>45</v>
      </c>
      <c r="C18" s="86"/>
      <c r="D18" s="86"/>
      <c r="E18" s="86"/>
      <c r="F18" s="63">
        <f t="shared" si="0"/>
        <v>0</v>
      </c>
      <c r="G18" s="86"/>
      <c r="H18" s="86"/>
      <c r="I18" s="86"/>
      <c r="J18" s="63">
        <f t="shared" si="1"/>
        <v>0</v>
      </c>
      <c r="K18" s="86"/>
      <c r="L18" s="86"/>
      <c r="M18" s="86"/>
      <c r="N18" s="63">
        <f t="shared" si="2"/>
        <v>0</v>
      </c>
      <c r="O18" s="97"/>
      <c r="P18" s="97"/>
      <c r="Q18" s="97"/>
      <c r="R18" s="94">
        <f t="shared" si="3"/>
        <v>0</v>
      </c>
    </row>
    <row r="19" spans="1:18" x14ac:dyDescent="0.25">
      <c r="A19" s="4" t="s">
        <v>46</v>
      </c>
      <c r="B19" s="28" t="s">
        <v>47</v>
      </c>
      <c r="C19" s="86"/>
      <c r="D19" s="86"/>
      <c r="E19" s="86"/>
      <c r="F19" s="63">
        <f t="shared" si="0"/>
        <v>0</v>
      </c>
      <c r="G19" s="86"/>
      <c r="H19" s="86"/>
      <c r="I19" s="86"/>
      <c r="J19" s="63">
        <f t="shared" si="1"/>
        <v>0</v>
      </c>
      <c r="K19" s="86"/>
      <c r="L19" s="86"/>
      <c r="M19" s="86"/>
      <c r="N19" s="63">
        <f t="shared" si="2"/>
        <v>0</v>
      </c>
      <c r="O19" s="97"/>
      <c r="P19" s="97"/>
      <c r="Q19" s="97"/>
      <c r="R19" s="94">
        <f t="shared" si="3"/>
        <v>0</v>
      </c>
    </row>
    <row r="20" spans="1:18" x14ac:dyDescent="0.25">
      <c r="A20" s="4" t="s">
        <v>352</v>
      </c>
      <c r="B20" s="28" t="s">
        <v>48</v>
      </c>
      <c r="C20" s="86"/>
      <c r="D20" s="86"/>
      <c r="E20" s="86"/>
      <c r="F20" s="63">
        <f t="shared" si="0"/>
        <v>0</v>
      </c>
      <c r="G20" s="86"/>
      <c r="H20" s="86"/>
      <c r="I20" s="86"/>
      <c r="J20" s="63">
        <f t="shared" si="1"/>
        <v>0</v>
      </c>
      <c r="K20" s="86"/>
      <c r="L20" s="86"/>
      <c r="M20" s="86"/>
      <c r="N20" s="63">
        <f t="shared" si="2"/>
        <v>0</v>
      </c>
      <c r="O20" s="97"/>
      <c r="P20" s="97"/>
      <c r="Q20" s="97"/>
      <c r="R20" s="94">
        <f t="shared" si="3"/>
        <v>0</v>
      </c>
    </row>
    <row r="21" spans="1:18" s="74" customFormat="1" x14ac:dyDescent="0.25">
      <c r="A21" s="30" t="s">
        <v>325</v>
      </c>
      <c r="B21" s="31" t="s">
        <v>49</v>
      </c>
      <c r="C21" s="73">
        <f t="shared" ref="C21:J21" si="4">SUM(C8:C20)</f>
        <v>3854</v>
      </c>
      <c r="D21" s="73">
        <f t="shared" si="4"/>
        <v>0</v>
      </c>
      <c r="E21" s="73">
        <f t="shared" si="4"/>
        <v>0</v>
      </c>
      <c r="F21" s="73">
        <f t="shared" si="4"/>
        <v>3854</v>
      </c>
      <c r="G21" s="73">
        <f t="shared" si="4"/>
        <v>3854</v>
      </c>
      <c r="H21" s="73">
        <f t="shared" si="4"/>
        <v>0</v>
      </c>
      <c r="I21" s="73">
        <f t="shared" si="4"/>
        <v>0</v>
      </c>
      <c r="J21" s="73">
        <f t="shared" si="4"/>
        <v>3854</v>
      </c>
      <c r="K21" s="73">
        <f t="shared" ref="K21:N21" si="5">SUM(K8:K20)</f>
        <v>3854</v>
      </c>
      <c r="L21" s="73">
        <f t="shared" si="5"/>
        <v>0</v>
      </c>
      <c r="M21" s="73">
        <f t="shared" si="5"/>
        <v>0</v>
      </c>
      <c r="N21" s="73">
        <f t="shared" si="5"/>
        <v>3854</v>
      </c>
      <c r="O21" s="96">
        <f t="shared" ref="O21:R21" si="6">SUM(O8:O20)</f>
        <v>4584</v>
      </c>
      <c r="P21" s="96">
        <f t="shared" si="6"/>
        <v>0</v>
      </c>
      <c r="Q21" s="96">
        <f t="shared" si="6"/>
        <v>0</v>
      </c>
      <c r="R21" s="96">
        <f t="shared" si="6"/>
        <v>4584</v>
      </c>
    </row>
    <row r="22" spans="1:18" x14ac:dyDescent="0.25">
      <c r="A22" s="4" t="s">
        <v>50</v>
      </c>
      <c r="B22" s="28" t="s">
        <v>51</v>
      </c>
      <c r="C22" s="86">
        <v>687</v>
      </c>
      <c r="D22" s="86"/>
      <c r="E22" s="86"/>
      <c r="F22" s="63">
        <f>SUM(C22:E22)</f>
        <v>687</v>
      </c>
      <c r="G22" s="86">
        <v>687</v>
      </c>
      <c r="H22" s="86"/>
      <c r="I22" s="86"/>
      <c r="J22" s="63">
        <f>SUM(G22:I22)</f>
        <v>687</v>
      </c>
      <c r="K22" s="86">
        <v>687</v>
      </c>
      <c r="L22" s="86"/>
      <c r="M22" s="86"/>
      <c r="N22" s="63">
        <f>SUM(K22:M22)</f>
        <v>687</v>
      </c>
      <c r="O22" s="97">
        <v>687</v>
      </c>
      <c r="P22" s="97"/>
      <c r="Q22" s="97"/>
      <c r="R22" s="94">
        <f>SUM(O22:Q22)</f>
        <v>687</v>
      </c>
    </row>
    <row r="23" spans="1:18" x14ac:dyDescent="0.25">
      <c r="A23" s="4" t="s">
        <v>52</v>
      </c>
      <c r="B23" s="28" t="s">
        <v>53</v>
      </c>
      <c r="C23" s="86"/>
      <c r="D23" s="86"/>
      <c r="E23" s="86"/>
      <c r="F23" s="63">
        <f>SUM(C23:E23)</f>
        <v>0</v>
      </c>
      <c r="G23" s="86"/>
      <c r="H23" s="86"/>
      <c r="I23" s="86"/>
      <c r="J23" s="63">
        <f>SUM(G23:I23)</f>
        <v>0</v>
      </c>
      <c r="K23" s="86"/>
      <c r="L23" s="86"/>
      <c r="M23" s="86"/>
      <c r="N23" s="63">
        <f>SUM(K23:M23)</f>
        <v>0</v>
      </c>
      <c r="O23" s="97"/>
      <c r="P23" s="97"/>
      <c r="Q23" s="97"/>
      <c r="R23" s="94">
        <f>SUM(O23:Q23)</f>
        <v>0</v>
      </c>
    </row>
    <row r="24" spans="1:18" x14ac:dyDescent="0.25">
      <c r="A24" s="5" t="s">
        <v>54</v>
      </c>
      <c r="B24" s="28" t="s">
        <v>55</v>
      </c>
      <c r="C24" s="86">
        <v>300</v>
      </c>
      <c r="D24" s="86"/>
      <c r="E24" s="86"/>
      <c r="F24" s="63">
        <f>SUM(C24:E24)</f>
        <v>300</v>
      </c>
      <c r="G24" s="86">
        <v>300</v>
      </c>
      <c r="H24" s="86"/>
      <c r="I24" s="86"/>
      <c r="J24" s="63">
        <f>SUM(G24:I24)</f>
        <v>300</v>
      </c>
      <c r="K24" s="86">
        <v>300</v>
      </c>
      <c r="L24" s="86"/>
      <c r="M24" s="86"/>
      <c r="N24" s="63">
        <f>SUM(K24:M24)</f>
        <v>300</v>
      </c>
      <c r="O24" s="97">
        <v>300</v>
      </c>
      <c r="P24" s="97"/>
      <c r="Q24" s="97"/>
      <c r="R24" s="94">
        <f>SUM(O24:Q24)</f>
        <v>300</v>
      </c>
    </row>
    <row r="25" spans="1:18" s="74" customFormat="1" x14ac:dyDescent="0.25">
      <c r="A25" s="6" t="s">
        <v>326</v>
      </c>
      <c r="B25" s="31" t="s">
        <v>56</v>
      </c>
      <c r="C25" s="73">
        <f t="shared" ref="C25:N25" si="7">SUM(C22:C24)</f>
        <v>987</v>
      </c>
      <c r="D25" s="73">
        <f t="shared" si="7"/>
        <v>0</v>
      </c>
      <c r="E25" s="73">
        <f t="shared" si="7"/>
        <v>0</v>
      </c>
      <c r="F25" s="73">
        <f t="shared" si="7"/>
        <v>987</v>
      </c>
      <c r="G25" s="73">
        <f t="shared" si="7"/>
        <v>987</v>
      </c>
      <c r="H25" s="73">
        <f t="shared" si="7"/>
        <v>0</v>
      </c>
      <c r="I25" s="73">
        <f t="shared" si="7"/>
        <v>0</v>
      </c>
      <c r="J25" s="73">
        <f t="shared" si="7"/>
        <v>987</v>
      </c>
      <c r="K25" s="73">
        <f t="shared" si="7"/>
        <v>987</v>
      </c>
      <c r="L25" s="73">
        <f t="shared" si="7"/>
        <v>0</v>
      </c>
      <c r="M25" s="73">
        <f t="shared" si="7"/>
        <v>0</v>
      </c>
      <c r="N25" s="73">
        <f t="shared" si="7"/>
        <v>987</v>
      </c>
      <c r="O25" s="96">
        <f t="shared" ref="O25:R25" si="8">SUM(O22:O24)</f>
        <v>987</v>
      </c>
      <c r="P25" s="96">
        <f t="shared" si="8"/>
        <v>0</v>
      </c>
      <c r="Q25" s="96">
        <f t="shared" si="8"/>
        <v>0</v>
      </c>
      <c r="R25" s="96">
        <f t="shared" si="8"/>
        <v>987</v>
      </c>
    </row>
    <row r="26" spans="1:18" s="74" customFormat="1" x14ac:dyDescent="0.25">
      <c r="A26" s="47" t="s">
        <v>382</v>
      </c>
      <c r="B26" s="48" t="s">
        <v>57</v>
      </c>
      <c r="C26" s="73">
        <f t="shared" ref="C26:N26" si="9">SUM(C25,C21)</f>
        <v>4841</v>
      </c>
      <c r="D26" s="73">
        <f t="shared" si="9"/>
        <v>0</v>
      </c>
      <c r="E26" s="73">
        <f t="shared" si="9"/>
        <v>0</v>
      </c>
      <c r="F26" s="73">
        <f t="shared" si="9"/>
        <v>4841</v>
      </c>
      <c r="G26" s="73">
        <f t="shared" si="9"/>
        <v>4841</v>
      </c>
      <c r="H26" s="73">
        <f t="shared" si="9"/>
        <v>0</v>
      </c>
      <c r="I26" s="73">
        <f t="shared" si="9"/>
        <v>0</v>
      </c>
      <c r="J26" s="73">
        <f t="shared" si="9"/>
        <v>4841</v>
      </c>
      <c r="K26" s="73">
        <f t="shared" si="9"/>
        <v>4841</v>
      </c>
      <c r="L26" s="73">
        <f t="shared" si="9"/>
        <v>0</v>
      </c>
      <c r="M26" s="73">
        <f t="shared" si="9"/>
        <v>0</v>
      </c>
      <c r="N26" s="73">
        <f t="shared" si="9"/>
        <v>4841</v>
      </c>
      <c r="O26" s="96">
        <f t="shared" ref="O26:R26" si="10">SUM(O25,O21)</f>
        <v>5571</v>
      </c>
      <c r="P26" s="96">
        <f t="shared" si="10"/>
        <v>0</v>
      </c>
      <c r="Q26" s="96">
        <f t="shared" si="10"/>
        <v>0</v>
      </c>
      <c r="R26" s="96">
        <f t="shared" si="10"/>
        <v>5571</v>
      </c>
    </row>
    <row r="27" spans="1:18" s="74" customFormat="1" x14ac:dyDescent="0.25">
      <c r="A27" s="37" t="s">
        <v>353</v>
      </c>
      <c r="B27" s="48" t="s">
        <v>58</v>
      </c>
      <c r="C27" s="73">
        <v>1306</v>
      </c>
      <c r="D27" s="73"/>
      <c r="E27" s="73"/>
      <c r="F27" s="75">
        <f>SUM(C27:E27)</f>
        <v>1306</v>
      </c>
      <c r="G27" s="73">
        <v>1306</v>
      </c>
      <c r="H27" s="73"/>
      <c r="I27" s="73"/>
      <c r="J27" s="75">
        <f>SUM(G27:I27)</f>
        <v>1306</v>
      </c>
      <c r="K27" s="73">
        <v>1306</v>
      </c>
      <c r="L27" s="73"/>
      <c r="M27" s="73"/>
      <c r="N27" s="75">
        <f>SUM(K27:M27)</f>
        <v>1306</v>
      </c>
      <c r="O27" s="96">
        <v>1306</v>
      </c>
      <c r="P27" s="96"/>
      <c r="Q27" s="96"/>
      <c r="R27" s="95">
        <f>SUM(O27:Q27)</f>
        <v>1306</v>
      </c>
    </row>
    <row r="28" spans="1:18" x14ac:dyDescent="0.25">
      <c r="A28" s="4" t="s">
        <v>59</v>
      </c>
      <c r="B28" s="28" t="s">
        <v>60</v>
      </c>
      <c r="C28" s="86"/>
      <c r="D28" s="86"/>
      <c r="E28" s="86"/>
      <c r="F28" s="63">
        <f>SUM(C28:E28)</f>
        <v>0</v>
      </c>
      <c r="G28" s="86"/>
      <c r="H28" s="86"/>
      <c r="I28" s="86"/>
      <c r="J28" s="63">
        <f>SUM(G28:I28)</f>
        <v>0</v>
      </c>
      <c r="K28" s="86">
        <v>28</v>
      </c>
      <c r="L28" s="86"/>
      <c r="M28" s="86"/>
      <c r="N28" s="63">
        <f>SUM(K28:M28)</f>
        <v>28</v>
      </c>
      <c r="O28" s="97">
        <v>28</v>
      </c>
      <c r="P28" s="97"/>
      <c r="Q28" s="97"/>
      <c r="R28" s="94">
        <f>SUM(O28:Q28)</f>
        <v>28</v>
      </c>
    </row>
    <row r="29" spans="1:18" x14ac:dyDescent="0.25">
      <c r="A29" s="4" t="s">
        <v>61</v>
      </c>
      <c r="B29" s="28" t="s">
        <v>62</v>
      </c>
      <c r="C29" s="86">
        <v>1852</v>
      </c>
      <c r="D29" s="86"/>
      <c r="E29" s="86"/>
      <c r="F29" s="63">
        <f>SUM(C29:E29)</f>
        <v>1852</v>
      </c>
      <c r="G29" s="86">
        <v>1852</v>
      </c>
      <c r="H29" s="86"/>
      <c r="I29" s="86"/>
      <c r="J29" s="63">
        <f>SUM(G29:I29)</f>
        <v>1852</v>
      </c>
      <c r="K29" s="86">
        <v>1924</v>
      </c>
      <c r="L29" s="86"/>
      <c r="M29" s="86"/>
      <c r="N29" s="63">
        <f>SUM(K29:M29)</f>
        <v>1924</v>
      </c>
      <c r="O29" s="97">
        <v>1924</v>
      </c>
      <c r="P29" s="97"/>
      <c r="Q29" s="97"/>
      <c r="R29" s="94">
        <f>SUM(O29:Q29)</f>
        <v>1924</v>
      </c>
    </row>
    <row r="30" spans="1:18" x14ac:dyDescent="0.25">
      <c r="A30" s="4" t="s">
        <v>63</v>
      </c>
      <c r="B30" s="28" t="s">
        <v>64</v>
      </c>
      <c r="C30" s="86"/>
      <c r="D30" s="86"/>
      <c r="E30" s="86"/>
      <c r="F30" s="63">
        <f>SUM(C30:E30)</f>
        <v>0</v>
      </c>
      <c r="G30" s="86"/>
      <c r="H30" s="86"/>
      <c r="I30" s="86"/>
      <c r="J30" s="63">
        <f>SUM(G30:I30)</f>
        <v>0</v>
      </c>
      <c r="K30" s="86"/>
      <c r="L30" s="86"/>
      <c r="M30" s="86"/>
      <c r="N30" s="63">
        <f>SUM(K30:M30)</f>
        <v>0</v>
      </c>
      <c r="O30" s="97"/>
      <c r="P30" s="97"/>
      <c r="Q30" s="97"/>
      <c r="R30" s="94">
        <f>SUM(O30:Q30)</f>
        <v>0</v>
      </c>
    </row>
    <row r="31" spans="1:18" s="74" customFormat="1" x14ac:dyDescent="0.25">
      <c r="A31" s="6" t="s">
        <v>327</v>
      </c>
      <c r="B31" s="31" t="s">
        <v>65</v>
      </c>
      <c r="C31" s="73">
        <f t="shared" ref="C31:N31" si="11">SUM(C28:C30)</f>
        <v>1852</v>
      </c>
      <c r="D31" s="73">
        <f t="shared" si="11"/>
        <v>0</v>
      </c>
      <c r="E31" s="73">
        <f t="shared" si="11"/>
        <v>0</v>
      </c>
      <c r="F31" s="73">
        <f t="shared" si="11"/>
        <v>1852</v>
      </c>
      <c r="G31" s="73">
        <f t="shared" si="11"/>
        <v>1852</v>
      </c>
      <c r="H31" s="73">
        <f t="shared" si="11"/>
        <v>0</v>
      </c>
      <c r="I31" s="73">
        <f t="shared" si="11"/>
        <v>0</v>
      </c>
      <c r="J31" s="73">
        <f t="shared" si="11"/>
        <v>1852</v>
      </c>
      <c r="K31" s="73">
        <f t="shared" si="11"/>
        <v>1952</v>
      </c>
      <c r="L31" s="73">
        <f t="shared" si="11"/>
        <v>0</v>
      </c>
      <c r="M31" s="73">
        <f t="shared" si="11"/>
        <v>0</v>
      </c>
      <c r="N31" s="73">
        <f t="shared" si="11"/>
        <v>1952</v>
      </c>
      <c r="O31" s="96">
        <f t="shared" ref="O31:R31" si="12">SUM(O28:O30)</f>
        <v>1952</v>
      </c>
      <c r="P31" s="96">
        <f t="shared" si="12"/>
        <v>0</v>
      </c>
      <c r="Q31" s="96">
        <f t="shared" si="12"/>
        <v>0</v>
      </c>
      <c r="R31" s="96">
        <f t="shared" si="12"/>
        <v>1952</v>
      </c>
    </row>
    <row r="32" spans="1:18" x14ac:dyDescent="0.25">
      <c r="A32" s="4" t="s">
        <v>66</v>
      </c>
      <c r="B32" s="28" t="s">
        <v>67</v>
      </c>
      <c r="C32" s="86">
        <v>250</v>
      </c>
      <c r="D32" s="86"/>
      <c r="E32" s="86"/>
      <c r="F32" s="63">
        <f>SUM(C32:E32)</f>
        <v>250</v>
      </c>
      <c r="G32" s="86">
        <v>250</v>
      </c>
      <c r="H32" s="86"/>
      <c r="I32" s="86"/>
      <c r="J32" s="63">
        <f>SUM(G32:I32)</f>
        <v>250</v>
      </c>
      <c r="K32" s="86">
        <v>250</v>
      </c>
      <c r="L32" s="86"/>
      <c r="M32" s="86"/>
      <c r="N32" s="63">
        <f>SUM(K32:M32)</f>
        <v>250</v>
      </c>
      <c r="O32" s="97">
        <v>250</v>
      </c>
      <c r="P32" s="97"/>
      <c r="Q32" s="97"/>
      <c r="R32" s="94">
        <f>SUM(O32:Q32)</f>
        <v>250</v>
      </c>
    </row>
    <row r="33" spans="1:18" x14ac:dyDescent="0.25">
      <c r="A33" s="4" t="s">
        <v>68</v>
      </c>
      <c r="B33" s="28" t="s">
        <v>69</v>
      </c>
      <c r="C33" s="86"/>
      <c r="D33" s="86"/>
      <c r="E33" s="86"/>
      <c r="F33" s="63">
        <f>SUM(C33:E33)</f>
        <v>0</v>
      </c>
      <c r="G33" s="86"/>
      <c r="H33" s="86"/>
      <c r="I33" s="86"/>
      <c r="J33" s="63">
        <f>SUM(G33:I33)</f>
        <v>0</v>
      </c>
      <c r="K33" s="86"/>
      <c r="L33" s="86"/>
      <c r="M33" s="86"/>
      <c r="N33" s="63">
        <f>SUM(K33:M33)</f>
        <v>0</v>
      </c>
      <c r="O33" s="97"/>
      <c r="P33" s="97"/>
      <c r="Q33" s="97"/>
      <c r="R33" s="94">
        <f>SUM(O33:Q33)</f>
        <v>0</v>
      </c>
    </row>
    <row r="34" spans="1:18" s="74" customFormat="1" ht="15" customHeight="1" x14ac:dyDescent="0.25">
      <c r="A34" s="6" t="s">
        <v>383</v>
      </c>
      <c r="B34" s="31" t="s">
        <v>70</v>
      </c>
      <c r="C34" s="73">
        <f t="shared" ref="C34:N34" si="13">SUM(C32:C33)</f>
        <v>250</v>
      </c>
      <c r="D34" s="73">
        <f t="shared" si="13"/>
        <v>0</v>
      </c>
      <c r="E34" s="73">
        <f t="shared" si="13"/>
        <v>0</v>
      </c>
      <c r="F34" s="73">
        <f t="shared" si="13"/>
        <v>250</v>
      </c>
      <c r="G34" s="73">
        <f t="shared" si="13"/>
        <v>250</v>
      </c>
      <c r="H34" s="73">
        <f t="shared" si="13"/>
        <v>0</v>
      </c>
      <c r="I34" s="73">
        <f t="shared" si="13"/>
        <v>0</v>
      </c>
      <c r="J34" s="73">
        <f t="shared" si="13"/>
        <v>250</v>
      </c>
      <c r="K34" s="73">
        <f t="shared" si="13"/>
        <v>250</v>
      </c>
      <c r="L34" s="73">
        <f t="shared" si="13"/>
        <v>0</v>
      </c>
      <c r="M34" s="73">
        <f t="shared" si="13"/>
        <v>0</v>
      </c>
      <c r="N34" s="73">
        <f t="shared" si="13"/>
        <v>250</v>
      </c>
      <c r="O34" s="96">
        <f t="shared" ref="O34:R34" si="14">SUM(O32:O33)</f>
        <v>250</v>
      </c>
      <c r="P34" s="96">
        <f t="shared" si="14"/>
        <v>0</v>
      </c>
      <c r="Q34" s="96">
        <f t="shared" si="14"/>
        <v>0</v>
      </c>
      <c r="R34" s="96">
        <f t="shared" si="14"/>
        <v>250</v>
      </c>
    </row>
    <row r="35" spans="1:18" x14ac:dyDescent="0.25">
      <c r="A35" s="4" t="s">
        <v>71</v>
      </c>
      <c r="B35" s="28" t="s">
        <v>72</v>
      </c>
      <c r="C35" s="86">
        <v>2459</v>
      </c>
      <c r="D35" s="86"/>
      <c r="E35" s="86"/>
      <c r="F35" s="63">
        <f>SUM(C35:E35)</f>
        <v>2459</v>
      </c>
      <c r="G35" s="86">
        <v>2459</v>
      </c>
      <c r="H35" s="86"/>
      <c r="I35" s="86"/>
      <c r="J35" s="63">
        <f>SUM(G35:I35)</f>
        <v>2459</v>
      </c>
      <c r="K35" s="86">
        <v>2459</v>
      </c>
      <c r="L35" s="86"/>
      <c r="M35" s="86"/>
      <c r="N35" s="63">
        <f>SUM(K35:M35)</f>
        <v>2459</v>
      </c>
      <c r="O35" s="97">
        <v>2334</v>
      </c>
      <c r="P35" s="97"/>
      <c r="Q35" s="97"/>
      <c r="R35" s="94">
        <f>SUM(O35:Q35)</f>
        <v>2334</v>
      </c>
    </row>
    <row r="36" spans="1:18" x14ac:dyDescent="0.25">
      <c r="A36" s="4" t="s">
        <v>73</v>
      </c>
      <c r="B36" s="28" t="s">
        <v>74</v>
      </c>
      <c r="C36" s="86"/>
      <c r="D36" s="86"/>
      <c r="E36" s="86"/>
      <c r="F36" s="63">
        <f t="shared" ref="F36:F41" si="15">SUM(C36:E36)</f>
        <v>0</v>
      </c>
      <c r="G36" s="86"/>
      <c r="H36" s="86"/>
      <c r="I36" s="86"/>
      <c r="J36" s="63">
        <f t="shared" ref="J36:J41" si="16">SUM(G36:I36)</f>
        <v>0</v>
      </c>
      <c r="K36" s="86"/>
      <c r="L36" s="86"/>
      <c r="M36" s="86"/>
      <c r="N36" s="63">
        <f t="shared" ref="N36:N41" si="17">SUM(K36:M36)</f>
        <v>0</v>
      </c>
      <c r="O36" s="97"/>
      <c r="P36" s="97"/>
      <c r="Q36" s="97"/>
      <c r="R36" s="94">
        <f t="shared" ref="R36:R41" si="18">SUM(O36:Q36)</f>
        <v>0</v>
      </c>
    </row>
    <row r="37" spans="1:18" x14ac:dyDescent="0.25">
      <c r="A37" s="4" t="s">
        <v>354</v>
      </c>
      <c r="B37" s="28" t="s">
        <v>75</v>
      </c>
      <c r="C37" s="86"/>
      <c r="D37" s="86"/>
      <c r="E37" s="86"/>
      <c r="F37" s="63">
        <f t="shared" si="15"/>
        <v>0</v>
      </c>
      <c r="G37" s="86"/>
      <c r="H37" s="86"/>
      <c r="I37" s="86"/>
      <c r="J37" s="63">
        <f t="shared" si="16"/>
        <v>0</v>
      </c>
      <c r="K37" s="86"/>
      <c r="L37" s="86"/>
      <c r="M37" s="86"/>
      <c r="N37" s="63">
        <f t="shared" si="17"/>
        <v>0</v>
      </c>
      <c r="O37" s="97"/>
      <c r="P37" s="97"/>
      <c r="Q37" s="97"/>
      <c r="R37" s="94">
        <f t="shared" si="18"/>
        <v>0</v>
      </c>
    </row>
    <row r="38" spans="1:18" x14ac:dyDescent="0.25">
      <c r="A38" s="4" t="s">
        <v>76</v>
      </c>
      <c r="B38" s="28" t="s">
        <v>77</v>
      </c>
      <c r="C38" s="86">
        <v>988</v>
      </c>
      <c r="D38" s="86"/>
      <c r="E38" s="86"/>
      <c r="F38" s="63">
        <f t="shared" si="15"/>
        <v>988</v>
      </c>
      <c r="G38" s="86">
        <v>988</v>
      </c>
      <c r="H38" s="86"/>
      <c r="I38" s="86"/>
      <c r="J38" s="63">
        <f t="shared" si="16"/>
        <v>988</v>
      </c>
      <c r="K38" s="86">
        <v>988</v>
      </c>
      <c r="L38" s="86"/>
      <c r="M38" s="86"/>
      <c r="N38" s="63">
        <f t="shared" si="17"/>
        <v>988</v>
      </c>
      <c r="O38" s="97">
        <v>988</v>
      </c>
      <c r="P38" s="97"/>
      <c r="Q38" s="97"/>
      <c r="R38" s="94">
        <f t="shared" si="18"/>
        <v>988</v>
      </c>
    </row>
    <row r="39" spans="1:18" x14ac:dyDescent="0.25">
      <c r="A39" s="9" t="s">
        <v>355</v>
      </c>
      <c r="B39" s="28" t="s">
        <v>78</v>
      </c>
      <c r="C39" s="86"/>
      <c r="D39" s="86"/>
      <c r="E39" s="86"/>
      <c r="F39" s="63">
        <f t="shared" si="15"/>
        <v>0</v>
      </c>
      <c r="G39" s="86"/>
      <c r="H39" s="86"/>
      <c r="I39" s="86"/>
      <c r="J39" s="63">
        <f t="shared" si="16"/>
        <v>0</v>
      </c>
      <c r="K39" s="86"/>
      <c r="L39" s="86"/>
      <c r="M39" s="86"/>
      <c r="N39" s="63">
        <f t="shared" si="17"/>
        <v>0</v>
      </c>
      <c r="O39" s="97"/>
      <c r="P39" s="97"/>
      <c r="Q39" s="97"/>
      <c r="R39" s="94">
        <f t="shared" si="18"/>
        <v>0</v>
      </c>
    </row>
    <row r="40" spans="1:18" x14ac:dyDescent="0.25">
      <c r="A40" s="5" t="s">
        <v>79</v>
      </c>
      <c r="B40" s="28" t="s">
        <v>80</v>
      </c>
      <c r="C40" s="86"/>
      <c r="D40" s="86"/>
      <c r="E40" s="86"/>
      <c r="F40" s="63">
        <f t="shared" si="15"/>
        <v>0</v>
      </c>
      <c r="G40" s="86"/>
      <c r="H40" s="86"/>
      <c r="I40" s="86"/>
      <c r="J40" s="63">
        <f t="shared" si="16"/>
        <v>0</v>
      </c>
      <c r="K40" s="86"/>
      <c r="L40" s="86"/>
      <c r="M40" s="86"/>
      <c r="N40" s="63">
        <f t="shared" si="17"/>
        <v>0</v>
      </c>
      <c r="O40" s="97">
        <v>98</v>
      </c>
      <c r="P40" s="97"/>
      <c r="Q40" s="97"/>
      <c r="R40" s="94">
        <f t="shared" si="18"/>
        <v>98</v>
      </c>
    </row>
    <row r="41" spans="1:18" x14ac:dyDescent="0.25">
      <c r="A41" s="4" t="s">
        <v>356</v>
      </c>
      <c r="B41" s="28" t="s">
        <v>81</v>
      </c>
      <c r="C41" s="86">
        <v>500</v>
      </c>
      <c r="D41" s="86"/>
      <c r="E41" s="86"/>
      <c r="F41" s="63">
        <f t="shared" si="15"/>
        <v>500</v>
      </c>
      <c r="G41" s="86">
        <v>500</v>
      </c>
      <c r="H41" s="86"/>
      <c r="I41" s="86"/>
      <c r="J41" s="63">
        <f t="shared" si="16"/>
        <v>500</v>
      </c>
      <c r="K41" s="86">
        <v>500</v>
      </c>
      <c r="L41" s="86"/>
      <c r="M41" s="86"/>
      <c r="N41" s="63">
        <f t="shared" si="17"/>
        <v>500</v>
      </c>
      <c r="O41" s="97">
        <v>245</v>
      </c>
      <c r="P41" s="97"/>
      <c r="Q41" s="97"/>
      <c r="R41" s="94">
        <f t="shared" si="18"/>
        <v>245</v>
      </c>
    </row>
    <row r="42" spans="1:18" s="74" customFormat="1" x14ac:dyDescent="0.25">
      <c r="A42" s="6" t="s">
        <v>328</v>
      </c>
      <c r="B42" s="31" t="s">
        <v>82</v>
      </c>
      <c r="C42" s="73">
        <f t="shared" ref="C42:N42" si="19">SUM(C35:C41)</f>
        <v>3947</v>
      </c>
      <c r="D42" s="73">
        <f t="shared" si="19"/>
        <v>0</v>
      </c>
      <c r="E42" s="73">
        <f t="shared" si="19"/>
        <v>0</v>
      </c>
      <c r="F42" s="73">
        <f t="shared" si="19"/>
        <v>3947</v>
      </c>
      <c r="G42" s="73">
        <f t="shared" si="19"/>
        <v>3947</v>
      </c>
      <c r="H42" s="73">
        <f t="shared" si="19"/>
        <v>0</v>
      </c>
      <c r="I42" s="73">
        <f t="shared" si="19"/>
        <v>0</v>
      </c>
      <c r="J42" s="73">
        <f t="shared" si="19"/>
        <v>3947</v>
      </c>
      <c r="K42" s="73">
        <f t="shared" si="19"/>
        <v>3947</v>
      </c>
      <c r="L42" s="73">
        <f t="shared" si="19"/>
        <v>0</v>
      </c>
      <c r="M42" s="73">
        <f t="shared" si="19"/>
        <v>0</v>
      </c>
      <c r="N42" s="73">
        <f t="shared" si="19"/>
        <v>3947</v>
      </c>
      <c r="O42" s="96">
        <f t="shared" ref="O42:R42" si="20">SUM(O35:O41)</f>
        <v>3665</v>
      </c>
      <c r="P42" s="96">
        <f t="shared" si="20"/>
        <v>0</v>
      </c>
      <c r="Q42" s="96">
        <f t="shared" si="20"/>
        <v>0</v>
      </c>
      <c r="R42" s="96">
        <f t="shared" si="20"/>
        <v>3665</v>
      </c>
    </row>
    <row r="43" spans="1:18" x14ac:dyDescent="0.25">
      <c r="A43" s="4" t="s">
        <v>83</v>
      </c>
      <c r="B43" s="28" t="s">
        <v>84</v>
      </c>
      <c r="C43" s="86"/>
      <c r="D43" s="86"/>
      <c r="E43" s="86"/>
      <c r="F43" s="63">
        <f>SUM(C43:E43)</f>
        <v>0</v>
      </c>
      <c r="G43" s="86"/>
      <c r="H43" s="86"/>
      <c r="I43" s="86"/>
      <c r="J43" s="63">
        <f>SUM(G43:I43)</f>
        <v>0</v>
      </c>
      <c r="K43" s="86"/>
      <c r="L43" s="86"/>
      <c r="M43" s="86"/>
      <c r="N43" s="63">
        <f>SUM(K43:M43)</f>
        <v>0</v>
      </c>
      <c r="O43" s="97"/>
      <c r="P43" s="97"/>
      <c r="Q43" s="97"/>
      <c r="R43" s="94">
        <f>SUM(O43:Q43)</f>
        <v>0</v>
      </c>
    </row>
    <row r="44" spans="1:18" x14ac:dyDescent="0.25">
      <c r="A44" s="4" t="s">
        <v>85</v>
      </c>
      <c r="B44" s="28" t="s">
        <v>86</v>
      </c>
      <c r="C44" s="86"/>
      <c r="D44" s="86"/>
      <c r="E44" s="86"/>
      <c r="F44" s="63">
        <f>SUM(C44:E44)</f>
        <v>0</v>
      </c>
      <c r="G44" s="86"/>
      <c r="H44" s="86"/>
      <c r="I44" s="86"/>
      <c r="J44" s="63">
        <f>SUM(G44:I44)</f>
        <v>0</v>
      </c>
      <c r="K44" s="86"/>
      <c r="L44" s="86"/>
      <c r="M44" s="86"/>
      <c r="N44" s="63">
        <f>SUM(K44:M44)</f>
        <v>0</v>
      </c>
      <c r="O44" s="97"/>
      <c r="P44" s="97"/>
      <c r="Q44" s="97"/>
      <c r="R44" s="94">
        <f>SUM(O44:Q44)</f>
        <v>0</v>
      </c>
    </row>
    <row r="45" spans="1:18" s="74" customFormat="1" x14ac:dyDescent="0.25">
      <c r="A45" s="6" t="s">
        <v>329</v>
      </c>
      <c r="B45" s="31" t="s">
        <v>87</v>
      </c>
      <c r="C45" s="73">
        <f t="shared" ref="C45:N45" si="21">SUM(C43:C44)</f>
        <v>0</v>
      </c>
      <c r="D45" s="73">
        <f t="shared" si="21"/>
        <v>0</v>
      </c>
      <c r="E45" s="73">
        <f t="shared" si="21"/>
        <v>0</v>
      </c>
      <c r="F45" s="73">
        <f t="shared" si="21"/>
        <v>0</v>
      </c>
      <c r="G45" s="73">
        <f t="shared" si="21"/>
        <v>0</v>
      </c>
      <c r="H45" s="73">
        <f t="shared" si="21"/>
        <v>0</v>
      </c>
      <c r="I45" s="73">
        <f t="shared" si="21"/>
        <v>0</v>
      </c>
      <c r="J45" s="73">
        <f t="shared" si="21"/>
        <v>0</v>
      </c>
      <c r="K45" s="73">
        <f t="shared" si="21"/>
        <v>0</v>
      </c>
      <c r="L45" s="73">
        <f t="shared" si="21"/>
        <v>0</v>
      </c>
      <c r="M45" s="73">
        <f t="shared" si="21"/>
        <v>0</v>
      </c>
      <c r="N45" s="73">
        <f t="shared" si="21"/>
        <v>0</v>
      </c>
      <c r="O45" s="96">
        <f t="shared" ref="O45:R45" si="22">SUM(O43:O44)</f>
        <v>0</v>
      </c>
      <c r="P45" s="96">
        <f t="shared" si="22"/>
        <v>0</v>
      </c>
      <c r="Q45" s="96">
        <f t="shared" si="22"/>
        <v>0</v>
      </c>
      <c r="R45" s="96">
        <f t="shared" si="22"/>
        <v>0</v>
      </c>
    </row>
    <row r="46" spans="1:18" x14ac:dyDescent="0.25">
      <c r="A46" s="4" t="s">
        <v>88</v>
      </c>
      <c r="B46" s="28" t="s">
        <v>89</v>
      </c>
      <c r="C46" s="86">
        <v>1701</v>
      </c>
      <c r="D46" s="86"/>
      <c r="E46" s="86"/>
      <c r="F46" s="63">
        <f>SUM(C46:E46)</f>
        <v>1701</v>
      </c>
      <c r="G46" s="86">
        <v>1701</v>
      </c>
      <c r="H46" s="86"/>
      <c r="I46" s="86"/>
      <c r="J46" s="63">
        <f>SUM(G46:I46)</f>
        <v>1701</v>
      </c>
      <c r="K46" s="86">
        <v>1701</v>
      </c>
      <c r="L46" s="86"/>
      <c r="M46" s="86"/>
      <c r="N46" s="63">
        <f>SUM(K46:M46)</f>
        <v>1701</v>
      </c>
      <c r="O46" s="97">
        <v>1701</v>
      </c>
      <c r="P46" s="97"/>
      <c r="Q46" s="97"/>
      <c r="R46" s="94">
        <f>SUM(O46:Q46)</f>
        <v>1701</v>
      </c>
    </row>
    <row r="47" spans="1:18" x14ac:dyDescent="0.25">
      <c r="A47" s="4" t="s">
        <v>90</v>
      </c>
      <c r="B47" s="28" t="s">
        <v>91</v>
      </c>
      <c r="C47" s="86"/>
      <c r="D47" s="86"/>
      <c r="E47" s="86"/>
      <c r="F47" s="63">
        <f>SUM(C47:E47)</f>
        <v>0</v>
      </c>
      <c r="G47" s="86"/>
      <c r="H47" s="86"/>
      <c r="I47" s="86"/>
      <c r="J47" s="63">
        <f>SUM(G47:I47)</f>
        <v>0</v>
      </c>
      <c r="K47" s="86"/>
      <c r="L47" s="86"/>
      <c r="M47" s="86"/>
      <c r="N47" s="63">
        <f>SUM(K47:M47)</f>
        <v>0</v>
      </c>
      <c r="O47" s="97"/>
      <c r="P47" s="97"/>
      <c r="Q47" s="97"/>
      <c r="R47" s="94">
        <f>SUM(O47:Q47)</f>
        <v>0</v>
      </c>
    </row>
    <row r="48" spans="1:18" x14ac:dyDescent="0.25">
      <c r="A48" s="4" t="s">
        <v>357</v>
      </c>
      <c r="B48" s="28" t="s">
        <v>92</v>
      </c>
      <c r="C48" s="86"/>
      <c r="D48" s="86"/>
      <c r="E48" s="86"/>
      <c r="F48" s="63">
        <f>SUM(C48:E48)</f>
        <v>0</v>
      </c>
      <c r="G48" s="86"/>
      <c r="H48" s="86"/>
      <c r="I48" s="86"/>
      <c r="J48" s="63">
        <f>SUM(G48:I48)</f>
        <v>0</v>
      </c>
      <c r="K48" s="86">
        <v>254</v>
      </c>
      <c r="L48" s="86"/>
      <c r="M48" s="86"/>
      <c r="N48" s="63">
        <f>SUM(K48:M48)</f>
        <v>254</v>
      </c>
      <c r="O48" s="97">
        <v>254</v>
      </c>
      <c r="P48" s="97"/>
      <c r="Q48" s="97"/>
      <c r="R48" s="94">
        <f>SUM(O48:Q48)</f>
        <v>254</v>
      </c>
    </row>
    <row r="49" spans="1:18" x14ac:dyDescent="0.25">
      <c r="A49" s="4" t="s">
        <v>358</v>
      </c>
      <c r="B49" s="28" t="s">
        <v>93</v>
      </c>
      <c r="C49" s="86">
        <v>300</v>
      </c>
      <c r="D49" s="86"/>
      <c r="E49" s="86"/>
      <c r="F49" s="63">
        <f>SUM(C49:E49)</f>
        <v>300</v>
      </c>
      <c r="G49" s="86">
        <v>300</v>
      </c>
      <c r="H49" s="86"/>
      <c r="I49" s="86"/>
      <c r="J49" s="63">
        <f>SUM(G49:I49)</f>
        <v>300</v>
      </c>
      <c r="K49" s="86">
        <v>300</v>
      </c>
      <c r="L49" s="86"/>
      <c r="M49" s="86"/>
      <c r="N49" s="63">
        <f>SUM(K49:M49)</f>
        <v>300</v>
      </c>
      <c r="O49" s="97">
        <v>300</v>
      </c>
      <c r="P49" s="97"/>
      <c r="Q49" s="97"/>
      <c r="R49" s="94">
        <f>SUM(O49:Q49)</f>
        <v>300</v>
      </c>
    </row>
    <row r="50" spans="1:18" x14ac:dyDescent="0.25">
      <c r="A50" s="4" t="s">
        <v>94</v>
      </c>
      <c r="B50" s="28" t="s">
        <v>95</v>
      </c>
      <c r="C50" s="86">
        <v>470</v>
      </c>
      <c r="D50" s="86"/>
      <c r="E50" s="86"/>
      <c r="F50" s="63">
        <f>SUM(C50:E50)</f>
        <v>470</v>
      </c>
      <c r="G50" s="86">
        <v>470</v>
      </c>
      <c r="H50" s="86"/>
      <c r="I50" s="86"/>
      <c r="J50" s="63">
        <f>SUM(G50:I50)</f>
        <v>470</v>
      </c>
      <c r="K50" s="86">
        <v>470</v>
      </c>
      <c r="L50" s="86"/>
      <c r="M50" s="86"/>
      <c r="N50" s="63">
        <f>SUM(K50:M50)</f>
        <v>470</v>
      </c>
      <c r="O50" s="97">
        <v>800</v>
      </c>
      <c r="P50" s="97"/>
      <c r="Q50" s="97"/>
      <c r="R50" s="94">
        <f>SUM(O50:Q50)</f>
        <v>800</v>
      </c>
    </row>
    <row r="51" spans="1:18" s="74" customFormat="1" x14ac:dyDescent="0.25">
      <c r="A51" s="6" t="s">
        <v>330</v>
      </c>
      <c r="B51" s="31" t="s">
        <v>96</v>
      </c>
      <c r="C51" s="73">
        <f t="shared" ref="C51:N51" si="23">SUM(C46:C50)</f>
        <v>2471</v>
      </c>
      <c r="D51" s="73">
        <f t="shared" si="23"/>
        <v>0</v>
      </c>
      <c r="E51" s="73">
        <f t="shared" si="23"/>
        <v>0</v>
      </c>
      <c r="F51" s="73">
        <f t="shared" si="23"/>
        <v>2471</v>
      </c>
      <c r="G51" s="73">
        <f t="shared" si="23"/>
        <v>2471</v>
      </c>
      <c r="H51" s="73">
        <f t="shared" si="23"/>
        <v>0</v>
      </c>
      <c r="I51" s="73">
        <f t="shared" si="23"/>
        <v>0</v>
      </c>
      <c r="J51" s="73">
        <f t="shared" si="23"/>
        <v>2471</v>
      </c>
      <c r="K51" s="73">
        <f t="shared" si="23"/>
        <v>2725</v>
      </c>
      <c r="L51" s="73">
        <f t="shared" si="23"/>
        <v>0</v>
      </c>
      <c r="M51" s="73">
        <f t="shared" si="23"/>
        <v>0</v>
      </c>
      <c r="N51" s="73">
        <f t="shared" si="23"/>
        <v>2725</v>
      </c>
      <c r="O51" s="96">
        <f t="shared" ref="O51:R51" si="24">SUM(O46:O50)</f>
        <v>3055</v>
      </c>
      <c r="P51" s="96">
        <f t="shared" si="24"/>
        <v>0</v>
      </c>
      <c r="Q51" s="96">
        <f t="shared" si="24"/>
        <v>0</v>
      </c>
      <c r="R51" s="96">
        <f t="shared" si="24"/>
        <v>3055</v>
      </c>
    </row>
    <row r="52" spans="1:18" s="74" customFormat="1" x14ac:dyDescent="0.25">
      <c r="A52" s="37" t="s">
        <v>331</v>
      </c>
      <c r="B52" s="48" t="s">
        <v>97</v>
      </c>
      <c r="C52" s="73">
        <f t="shared" ref="C52:N52" si="25">SUM(C51,C45,C42,C34,C31)</f>
        <v>8520</v>
      </c>
      <c r="D52" s="73">
        <f t="shared" si="25"/>
        <v>0</v>
      </c>
      <c r="E52" s="73">
        <f t="shared" si="25"/>
        <v>0</v>
      </c>
      <c r="F52" s="73">
        <f t="shared" si="25"/>
        <v>8520</v>
      </c>
      <c r="G52" s="73">
        <f t="shared" si="25"/>
        <v>8520</v>
      </c>
      <c r="H52" s="73">
        <f t="shared" si="25"/>
        <v>0</v>
      </c>
      <c r="I52" s="73">
        <f t="shared" si="25"/>
        <v>0</v>
      </c>
      <c r="J52" s="73">
        <f t="shared" si="25"/>
        <v>8520</v>
      </c>
      <c r="K52" s="73">
        <f t="shared" si="25"/>
        <v>8874</v>
      </c>
      <c r="L52" s="73">
        <f t="shared" si="25"/>
        <v>0</v>
      </c>
      <c r="M52" s="73">
        <f t="shared" si="25"/>
        <v>0</v>
      </c>
      <c r="N52" s="73">
        <f t="shared" si="25"/>
        <v>8874</v>
      </c>
      <c r="O52" s="96">
        <f t="shared" ref="O52:R52" si="26">SUM(O51,O45,O42,O34,O31)</f>
        <v>8922</v>
      </c>
      <c r="P52" s="96">
        <f t="shared" si="26"/>
        <v>0</v>
      </c>
      <c r="Q52" s="96">
        <f t="shared" si="26"/>
        <v>0</v>
      </c>
      <c r="R52" s="96">
        <f t="shared" si="26"/>
        <v>8922</v>
      </c>
    </row>
    <row r="53" spans="1:18" x14ac:dyDescent="0.25">
      <c r="A53" s="12" t="s">
        <v>98</v>
      </c>
      <c r="B53" s="28" t="s">
        <v>99</v>
      </c>
      <c r="C53" s="86"/>
      <c r="D53" s="86"/>
      <c r="E53" s="86"/>
      <c r="F53" s="63">
        <f>SUM(C53:E53)</f>
        <v>0</v>
      </c>
      <c r="G53" s="86"/>
      <c r="H53" s="86"/>
      <c r="I53" s="86"/>
      <c r="J53" s="63">
        <f>SUM(G53:I53)</f>
        <v>0</v>
      </c>
      <c r="K53" s="86"/>
      <c r="L53" s="86"/>
      <c r="M53" s="86"/>
      <c r="N53" s="63">
        <f>SUM(K53:M53)</f>
        <v>0</v>
      </c>
      <c r="O53" s="97"/>
      <c r="P53" s="97"/>
      <c r="Q53" s="97"/>
      <c r="R53" s="94">
        <f>SUM(O53:Q53)</f>
        <v>0</v>
      </c>
    </row>
    <row r="54" spans="1:18" x14ac:dyDescent="0.25">
      <c r="A54" s="12" t="s">
        <v>332</v>
      </c>
      <c r="B54" s="28" t="s">
        <v>100</v>
      </c>
      <c r="C54" s="86"/>
      <c r="D54" s="86"/>
      <c r="E54" s="86"/>
      <c r="F54" s="63">
        <f t="shared" ref="F54:F60" si="27">SUM(C54:E54)</f>
        <v>0</v>
      </c>
      <c r="G54" s="86"/>
      <c r="H54" s="86"/>
      <c r="I54" s="86"/>
      <c r="J54" s="63">
        <f t="shared" ref="J54:J60" si="28">SUM(G54:I54)</f>
        <v>0</v>
      </c>
      <c r="K54" s="86"/>
      <c r="L54" s="86"/>
      <c r="M54" s="86"/>
      <c r="N54" s="63">
        <f t="shared" ref="N54:N60" si="29">SUM(K54:M54)</f>
        <v>0</v>
      </c>
      <c r="O54" s="97"/>
      <c r="P54" s="97"/>
      <c r="Q54" s="97"/>
      <c r="R54" s="94">
        <f t="shared" ref="R54:R60" si="30">SUM(O54:Q54)</f>
        <v>0</v>
      </c>
    </row>
    <row r="55" spans="1:18" x14ac:dyDescent="0.25">
      <c r="A55" s="15" t="s">
        <v>359</v>
      </c>
      <c r="B55" s="28" t="s">
        <v>101</v>
      </c>
      <c r="C55" s="86"/>
      <c r="D55" s="86"/>
      <c r="E55" s="86"/>
      <c r="F55" s="63">
        <f t="shared" si="27"/>
        <v>0</v>
      </c>
      <c r="G55" s="86"/>
      <c r="H55" s="86"/>
      <c r="I55" s="86"/>
      <c r="J55" s="63">
        <f t="shared" si="28"/>
        <v>0</v>
      </c>
      <c r="K55" s="86"/>
      <c r="L55" s="86"/>
      <c r="M55" s="86"/>
      <c r="N55" s="63">
        <f t="shared" si="29"/>
        <v>0</v>
      </c>
      <c r="O55" s="97"/>
      <c r="P55" s="97"/>
      <c r="Q55" s="97"/>
      <c r="R55" s="94">
        <f t="shared" si="30"/>
        <v>0</v>
      </c>
    </row>
    <row r="56" spans="1:18" x14ac:dyDescent="0.25">
      <c r="A56" s="15" t="s">
        <v>360</v>
      </c>
      <c r="B56" s="28" t="s">
        <v>102</v>
      </c>
      <c r="C56" s="86"/>
      <c r="D56" s="86"/>
      <c r="E56" s="86"/>
      <c r="F56" s="63">
        <f t="shared" si="27"/>
        <v>0</v>
      </c>
      <c r="G56" s="86"/>
      <c r="H56" s="86"/>
      <c r="I56" s="86"/>
      <c r="J56" s="63">
        <f t="shared" si="28"/>
        <v>0</v>
      </c>
      <c r="K56" s="86"/>
      <c r="L56" s="86"/>
      <c r="M56" s="86"/>
      <c r="N56" s="63">
        <f t="shared" si="29"/>
        <v>0</v>
      </c>
      <c r="O56" s="97"/>
      <c r="P56" s="97"/>
      <c r="Q56" s="97"/>
      <c r="R56" s="94">
        <f t="shared" si="30"/>
        <v>0</v>
      </c>
    </row>
    <row r="57" spans="1:18" x14ac:dyDescent="0.25">
      <c r="A57" s="15" t="s">
        <v>361</v>
      </c>
      <c r="B57" s="28" t="s">
        <v>103</v>
      </c>
      <c r="C57" s="86">
        <v>23</v>
      </c>
      <c r="D57" s="86"/>
      <c r="E57" s="86"/>
      <c r="F57" s="63">
        <f t="shared" si="27"/>
        <v>23</v>
      </c>
      <c r="G57" s="86">
        <v>23</v>
      </c>
      <c r="H57" s="86"/>
      <c r="I57" s="86"/>
      <c r="J57" s="63">
        <f t="shared" si="28"/>
        <v>23</v>
      </c>
      <c r="K57" s="86">
        <v>23</v>
      </c>
      <c r="L57" s="86"/>
      <c r="M57" s="86"/>
      <c r="N57" s="63">
        <f t="shared" si="29"/>
        <v>23</v>
      </c>
      <c r="O57" s="97">
        <v>23</v>
      </c>
      <c r="P57" s="97"/>
      <c r="Q57" s="97"/>
      <c r="R57" s="94">
        <f t="shared" si="30"/>
        <v>23</v>
      </c>
    </row>
    <row r="58" spans="1:18" x14ac:dyDescent="0.25">
      <c r="A58" s="12" t="s">
        <v>362</v>
      </c>
      <c r="B58" s="28" t="s">
        <v>104</v>
      </c>
      <c r="C58" s="86">
        <v>278</v>
      </c>
      <c r="D58" s="86"/>
      <c r="E58" s="86"/>
      <c r="F58" s="63">
        <f t="shared" si="27"/>
        <v>278</v>
      </c>
      <c r="G58" s="86">
        <v>278</v>
      </c>
      <c r="H58" s="86"/>
      <c r="I58" s="86"/>
      <c r="J58" s="63">
        <f t="shared" si="28"/>
        <v>278</v>
      </c>
      <c r="K58" s="86">
        <v>278</v>
      </c>
      <c r="L58" s="86"/>
      <c r="M58" s="86"/>
      <c r="N58" s="63">
        <f t="shared" si="29"/>
        <v>278</v>
      </c>
      <c r="O58" s="97">
        <v>278</v>
      </c>
      <c r="P58" s="97"/>
      <c r="Q58" s="97"/>
      <c r="R58" s="94">
        <f t="shared" si="30"/>
        <v>278</v>
      </c>
    </row>
    <row r="59" spans="1:18" x14ac:dyDescent="0.25">
      <c r="A59" s="12" t="s">
        <v>363</v>
      </c>
      <c r="B59" s="28" t="s">
        <v>105</v>
      </c>
      <c r="C59" s="86"/>
      <c r="D59" s="86"/>
      <c r="E59" s="86"/>
      <c r="F59" s="63">
        <f t="shared" si="27"/>
        <v>0</v>
      </c>
      <c r="G59" s="86"/>
      <c r="H59" s="86"/>
      <c r="I59" s="86"/>
      <c r="J59" s="63">
        <f t="shared" si="28"/>
        <v>0</v>
      </c>
      <c r="K59" s="86"/>
      <c r="L59" s="86"/>
      <c r="M59" s="86"/>
      <c r="N59" s="63">
        <f t="shared" si="29"/>
        <v>0</v>
      </c>
      <c r="O59" s="97"/>
      <c r="P59" s="97"/>
      <c r="Q59" s="97"/>
      <c r="R59" s="94">
        <f t="shared" si="30"/>
        <v>0</v>
      </c>
    </row>
    <row r="60" spans="1:18" x14ac:dyDescent="0.25">
      <c r="A60" s="12" t="s">
        <v>364</v>
      </c>
      <c r="B60" s="28" t="s">
        <v>106</v>
      </c>
      <c r="C60" s="86">
        <v>1346</v>
      </c>
      <c r="D60" s="86"/>
      <c r="E60" s="86"/>
      <c r="F60" s="63">
        <f t="shared" si="27"/>
        <v>1346</v>
      </c>
      <c r="G60" s="86">
        <v>1346</v>
      </c>
      <c r="H60" s="86"/>
      <c r="I60" s="86"/>
      <c r="J60" s="63">
        <f t="shared" si="28"/>
        <v>1346</v>
      </c>
      <c r="K60" s="86">
        <v>1346</v>
      </c>
      <c r="L60" s="86"/>
      <c r="M60" s="86"/>
      <c r="N60" s="63">
        <f t="shared" si="29"/>
        <v>1346</v>
      </c>
      <c r="O60" s="98">
        <v>1346</v>
      </c>
      <c r="P60" s="98"/>
      <c r="Q60" s="98"/>
      <c r="R60" s="99">
        <f t="shared" si="30"/>
        <v>1346</v>
      </c>
    </row>
    <row r="61" spans="1:18" s="74" customFormat="1" x14ac:dyDescent="0.25">
      <c r="A61" s="45" t="s">
        <v>333</v>
      </c>
      <c r="B61" s="48" t="s">
        <v>107</v>
      </c>
      <c r="C61" s="73">
        <f t="shared" ref="C61:N61" si="31">SUM(C53:C60)</f>
        <v>1647</v>
      </c>
      <c r="D61" s="73">
        <f t="shared" si="31"/>
        <v>0</v>
      </c>
      <c r="E61" s="73">
        <f t="shared" si="31"/>
        <v>0</v>
      </c>
      <c r="F61" s="73">
        <f t="shared" si="31"/>
        <v>1647</v>
      </c>
      <c r="G61" s="73">
        <f t="shared" si="31"/>
        <v>1647</v>
      </c>
      <c r="H61" s="73">
        <f t="shared" si="31"/>
        <v>0</v>
      </c>
      <c r="I61" s="73">
        <f t="shared" si="31"/>
        <v>0</v>
      </c>
      <c r="J61" s="73">
        <f t="shared" si="31"/>
        <v>1647</v>
      </c>
      <c r="K61" s="73">
        <f t="shared" si="31"/>
        <v>1647</v>
      </c>
      <c r="L61" s="73">
        <f t="shared" si="31"/>
        <v>0</v>
      </c>
      <c r="M61" s="73">
        <f t="shared" si="31"/>
        <v>0</v>
      </c>
      <c r="N61" s="73">
        <f t="shared" si="31"/>
        <v>1647</v>
      </c>
      <c r="O61" s="96">
        <f t="shared" ref="O61:R61" si="32">SUM(O53:O60)</f>
        <v>1647</v>
      </c>
      <c r="P61" s="96">
        <f t="shared" si="32"/>
        <v>0</v>
      </c>
      <c r="Q61" s="96">
        <f t="shared" si="32"/>
        <v>0</v>
      </c>
      <c r="R61" s="96">
        <f t="shared" si="32"/>
        <v>1647</v>
      </c>
    </row>
    <row r="62" spans="1:18" x14ac:dyDescent="0.25">
      <c r="A62" s="11" t="s">
        <v>365</v>
      </c>
      <c r="B62" s="28" t="s">
        <v>108</v>
      </c>
      <c r="C62" s="86"/>
      <c r="D62" s="86"/>
      <c r="E62" s="86"/>
      <c r="F62" s="63">
        <f>SUM(C62:E62)</f>
        <v>0</v>
      </c>
      <c r="G62" s="86"/>
      <c r="H62" s="86"/>
      <c r="I62" s="86"/>
      <c r="J62" s="63">
        <f>SUM(G62:I62)</f>
        <v>0</v>
      </c>
      <c r="K62" s="86"/>
      <c r="L62" s="86"/>
      <c r="M62" s="86"/>
      <c r="N62" s="63">
        <f>SUM(K62:M62)</f>
        <v>0</v>
      </c>
      <c r="O62" s="97"/>
      <c r="P62" s="97"/>
      <c r="Q62" s="97"/>
      <c r="R62" s="94">
        <f>SUM(O62:Q62)</f>
        <v>0</v>
      </c>
    </row>
    <row r="63" spans="1:18" x14ac:dyDescent="0.25">
      <c r="A63" s="11" t="s">
        <v>109</v>
      </c>
      <c r="B63" s="28" t="s">
        <v>110</v>
      </c>
      <c r="C63" s="86"/>
      <c r="D63" s="86"/>
      <c r="E63" s="86"/>
      <c r="F63" s="63">
        <f t="shared" ref="F63:F74" si="33">SUM(C63:E63)</f>
        <v>0</v>
      </c>
      <c r="G63" s="86"/>
      <c r="H63" s="86"/>
      <c r="I63" s="86"/>
      <c r="J63" s="63">
        <f t="shared" ref="J63:J74" si="34">SUM(G63:I63)</f>
        <v>0</v>
      </c>
      <c r="K63" s="86"/>
      <c r="L63" s="86"/>
      <c r="M63" s="86"/>
      <c r="N63" s="63">
        <f t="shared" ref="N63:N74" si="35">SUM(K63:M63)</f>
        <v>0</v>
      </c>
      <c r="O63" s="97"/>
      <c r="P63" s="97"/>
      <c r="Q63" s="97"/>
      <c r="R63" s="94">
        <f t="shared" ref="R63:R74" si="36">SUM(O63:Q63)</f>
        <v>0</v>
      </c>
    </row>
    <row r="64" spans="1:18" x14ac:dyDescent="0.25">
      <c r="A64" s="11" t="s">
        <v>111</v>
      </c>
      <c r="B64" s="28" t="s">
        <v>112</v>
      </c>
      <c r="C64" s="86"/>
      <c r="D64" s="86"/>
      <c r="E64" s="86"/>
      <c r="F64" s="63">
        <f t="shared" si="33"/>
        <v>0</v>
      </c>
      <c r="G64" s="86"/>
      <c r="H64" s="86"/>
      <c r="I64" s="86"/>
      <c r="J64" s="63">
        <f t="shared" si="34"/>
        <v>0</v>
      </c>
      <c r="K64" s="86"/>
      <c r="L64" s="86"/>
      <c r="M64" s="86"/>
      <c r="N64" s="63">
        <f t="shared" si="35"/>
        <v>0</v>
      </c>
      <c r="O64" s="97"/>
      <c r="P64" s="97"/>
      <c r="Q64" s="97"/>
      <c r="R64" s="94">
        <f t="shared" si="36"/>
        <v>0</v>
      </c>
    </row>
    <row r="65" spans="1:18" x14ac:dyDescent="0.25">
      <c r="A65" s="11" t="s">
        <v>334</v>
      </c>
      <c r="B65" s="28" t="s">
        <v>113</v>
      </c>
      <c r="C65" s="86"/>
      <c r="D65" s="86"/>
      <c r="E65" s="86"/>
      <c r="F65" s="63">
        <f t="shared" si="33"/>
        <v>0</v>
      </c>
      <c r="G65" s="86"/>
      <c r="H65" s="86"/>
      <c r="I65" s="86"/>
      <c r="J65" s="63">
        <f t="shared" si="34"/>
        <v>0</v>
      </c>
      <c r="K65" s="86"/>
      <c r="L65" s="86"/>
      <c r="M65" s="86"/>
      <c r="N65" s="63">
        <f t="shared" si="35"/>
        <v>0</v>
      </c>
      <c r="O65" s="97"/>
      <c r="P65" s="97"/>
      <c r="Q65" s="97"/>
      <c r="R65" s="94">
        <f t="shared" si="36"/>
        <v>0</v>
      </c>
    </row>
    <row r="66" spans="1:18" x14ac:dyDescent="0.25">
      <c r="A66" s="11" t="s">
        <v>366</v>
      </c>
      <c r="B66" s="28" t="s">
        <v>114</v>
      </c>
      <c r="C66" s="86"/>
      <c r="D66" s="86"/>
      <c r="E66" s="86"/>
      <c r="F66" s="63">
        <f t="shared" si="33"/>
        <v>0</v>
      </c>
      <c r="G66" s="86"/>
      <c r="H66" s="86"/>
      <c r="I66" s="86"/>
      <c r="J66" s="63">
        <f t="shared" si="34"/>
        <v>0</v>
      </c>
      <c r="K66" s="86"/>
      <c r="L66" s="86"/>
      <c r="M66" s="86"/>
      <c r="N66" s="63">
        <f t="shared" si="35"/>
        <v>0</v>
      </c>
      <c r="O66" s="97"/>
      <c r="P66" s="97"/>
      <c r="Q66" s="97"/>
      <c r="R66" s="94">
        <f t="shared" si="36"/>
        <v>0</v>
      </c>
    </row>
    <row r="67" spans="1:18" x14ac:dyDescent="0.25">
      <c r="A67" s="11" t="s">
        <v>335</v>
      </c>
      <c r="B67" s="28" t="s">
        <v>115</v>
      </c>
      <c r="C67" s="86">
        <v>1482</v>
      </c>
      <c r="D67" s="86"/>
      <c r="E67" s="86"/>
      <c r="F67" s="63">
        <f t="shared" si="33"/>
        <v>1482</v>
      </c>
      <c r="G67" s="86">
        <v>1482</v>
      </c>
      <c r="H67" s="86"/>
      <c r="I67" s="86"/>
      <c r="J67" s="63">
        <f t="shared" si="34"/>
        <v>1482</v>
      </c>
      <c r="K67" s="86">
        <v>1482</v>
      </c>
      <c r="L67" s="86"/>
      <c r="M67" s="86"/>
      <c r="N67" s="63">
        <f t="shared" si="35"/>
        <v>1482</v>
      </c>
      <c r="O67" s="97">
        <v>1482</v>
      </c>
      <c r="P67" s="97"/>
      <c r="Q67" s="97"/>
      <c r="R67" s="94">
        <f t="shared" si="36"/>
        <v>1482</v>
      </c>
    </row>
    <row r="68" spans="1:18" x14ac:dyDescent="0.25">
      <c r="A68" s="11" t="s">
        <v>367</v>
      </c>
      <c r="B68" s="28" t="s">
        <v>116</v>
      </c>
      <c r="C68" s="86"/>
      <c r="D68" s="86"/>
      <c r="E68" s="86"/>
      <c r="F68" s="63">
        <f t="shared" si="33"/>
        <v>0</v>
      </c>
      <c r="G68" s="86"/>
      <c r="H68" s="86"/>
      <c r="I68" s="86"/>
      <c r="J68" s="63">
        <f t="shared" si="34"/>
        <v>0</v>
      </c>
      <c r="K68" s="86"/>
      <c r="L68" s="86"/>
      <c r="M68" s="86"/>
      <c r="N68" s="63">
        <f t="shared" si="35"/>
        <v>0</v>
      </c>
      <c r="O68" s="97"/>
      <c r="P68" s="97"/>
      <c r="Q68" s="97"/>
      <c r="R68" s="94">
        <f t="shared" si="36"/>
        <v>0</v>
      </c>
    </row>
    <row r="69" spans="1:18" x14ac:dyDescent="0.25">
      <c r="A69" s="11" t="s">
        <v>368</v>
      </c>
      <c r="B69" s="28" t="s">
        <v>117</v>
      </c>
      <c r="C69" s="86"/>
      <c r="D69" s="86"/>
      <c r="E69" s="86"/>
      <c r="F69" s="63">
        <f t="shared" si="33"/>
        <v>0</v>
      </c>
      <c r="G69" s="86"/>
      <c r="H69" s="86"/>
      <c r="I69" s="86"/>
      <c r="J69" s="63">
        <f t="shared" si="34"/>
        <v>0</v>
      </c>
      <c r="K69" s="86"/>
      <c r="L69" s="86"/>
      <c r="M69" s="86"/>
      <c r="N69" s="63">
        <f t="shared" si="35"/>
        <v>0</v>
      </c>
      <c r="O69" s="97"/>
      <c r="P69" s="97"/>
      <c r="Q69" s="97"/>
      <c r="R69" s="94">
        <f t="shared" si="36"/>
        <v>0</v>
      </c>
    </row>
    <row r="70" spans="1:18" x14ac:dyDescent="0.25">
      <c r="A70" s="11" t="s">
        <v>118</v>
      </c>
      <c r="B70" s="28" t="s">
        <v>119</v>
      </c>
      <c r="C70" s="86"/>
      <c r="D70" s="86"/>
      <c r="E70" s="86"/>
      <c r="F70" s="63">
        <f t="shared" si="33"/>
        <v>0</v>
      </c>
      <c r="G70" s="86"/>
      <c r="H70" s="86"/>
      <c r="I70" s="86"/>
      <c r="J70" s="63">
        <f t="shared" si="34"/>
        <v>0</v>
      </c>
      <c r="K70" s="86"/>
      <c r="L70" s="86"/>
      <c r="M70" s="86"/>
      <c r="N70" s="63">
        <f t="shared" si="35"/>
        <v>0</v>
      </c>
      <c r="O70" s="97"/>
      <c r="P70" s="97"/>
      <c r="Q70" s="97"/>
      <c r="R70" s="94">
        <f t="shared" si="36"/>
        <v>0</v>
      </c>
    </row>
    <row r="71" spans="1:18" x14ac:dyDescent="0.25">
      <c r="A71" s="18" t="s">
        <v>120</v>
      </c>
      <c r="B71" s="28" t="s">
        <v>121</v>
      </c>
      <c r="C71" s="86"/>
      <c r="D71" s="86"/>
      <c r="E71" s="86"/>
      <c r="F71" s="63">
        <f t="shared" si="33"/>
        <v>0</v>
      </c>
      <c r="G71" s="86"/>
      <c r="H71" s="86"/>
      <c r="I71" s="86"/>
      <c r="J71" s="63">
        <f t="shared" si="34"/>
        <v>0</v>
      </c>
      <c r="K71" s="86"/>
      <c r="L71" s="86"/>
      <c r="M71" s="86"/>
      <c r="N71" s="63">
        <f t="shared" si="35"/>
        <v>0</v>
      </c>
      <c r="O71" s="97"/>
      <c r="P71" s="97"/>
      <c r="Q71" s="97"/>
      <c r="R71" s="94">
        <f t="shared" si="36"/>
        <v>0</v>
      </c>
    </row>
    <row r="72" spans="1:18" x14ac:dyDescent="0.25">
      <c r="A72" s="11" t="s">
        <v>369</v>
      </c>
      <c r="B72" s="28" t="s">
        <v>122</v>
      </c>
      <c r="C72" s="86"/>
      <c r="D72" s="86">
        <v>500</v>
      </c>
      <c r="E72" s="86"/>
      <c r="F72" s="63">
        <f t="shared" si="33"/>
        <v>500</v>
      </c>
      <c r="G72" s="86"/>
      <c r="H72" s="86">
        <v>500</v>
      </c>
      <c r="I72" s="86"/>
      <c r="J72" s="63">
        <f t="shared" si="34"/>
        <v>500</v>
      </c>
      <c r="K72" s="86"/>
      <c r="L72" s="86">
        <v>500</v>
      </c>
      <c r="M72" s="86"/>
      <c r="N72" s="63">
        <f t="shared" si="35"/>
        <v>500</v>
      </c>
      <c r="O72" s="97"/>
      <c r="P72" s="97">
        <v>500</v>
      </c>
      <c r="Q72" s="97"/>
      <c r="R72" s="94">
        <f t="shared" si="36"/>
        <v>500</v>
      </c>
    </row>
    <row r="73" spans="1:18" x14ac:dyDescent="0.25">
      <c r="A73" s="18" t="s">
        <v>495</v>
      </c>
      <c r="B73" s="28" t="s">
        <v>123</v>
      </c>
      <c r="C73" s="86">
        <v>1043</v>
      </c>
      <c r="D73" s="86"/>
      <c r="E73" s="86"/>
      <c r="F73" s="63">
        <f t="shared" si="33"/>
        <v>1043</v>
      </c>
      <c r="G73" s="86">
        <v>0</v>
      </c>
      <c r="H73" s="86"/>
      <c r="I73" s="86"/>
      <c r="J73" s="63">
        <f t="shared" si="34"/>
        <v>0</v>
      </c>
      <c r="K73" s="86">
        <v>433</v>
      </c>
      <c r="L73" s="86"/>
      <c r="M73" s="86"/>
      <c r="N73" s="63">
        <f t="shared" si="35"/>
        <v>433</v>
      </c>
      <c r="O73" s="97">
        <v>2874</v>
      </c>
      <c r="P73" s="97"/>
      <c r="Q73" s="97"/>
      <c r="R73" s="94">
        <f t="shared" si="36"/>
        <v>2874</v>
      </c>
    </row>
    <row r="74" spans="1:18" x14ac:dyDescent="0.25">
      <c r="A74" s="18" t="s">
        <v>496</v>
      </c>
      <c r="B74" s="28" t="s">
        <v>123</v>
      </c>
      <c r="C74" s="86"/>
      <c r="D74" s="86"/>
      <c r="E74" s="86"/>
      <c r="F74" s="63">
        <f t="shared" si="33"/>
        <v>0</v>
      </c>
      <c r="G74" s="86"/>
      <c r="H74" s="86"/>
      <c r="I74" s="86"/>
      <c r="J74" s="63">
        <f t="shared" si="34"/>
        <v>0</v>
      </c>
      <c r="K74" s="86"/>
      <c r="L74" s="86"/>
      <c r="M74" s="86"/>
      <c r="N74" s="63">
        <f t="shared" si="35"/>
        <v>0</v>
      </c>
      <c r="O74" s="97"/>
      <c r="P74" s="97"/>
      <c r="Q74" s="97"/>
      <c r="R74" s="94">
        <f t="shared" si="36"/>
        <v>0</v>
      </c>
    </row>
    <row r="75" spans="1:18" s="74" customFormat="1" x14ac:dyDescent="0.25">
      <c r="A75" s="45" t="s">
        <v>336</v>
      </c>
      <c r="B75" s="48" t="s">
        <v>124</v>
      </c>
      <c r="C75" s="73">
        <f t="shared" ref="C75:N75" si="37">SUM(C62:C74)</f>
        <v>2525</v>
      </c>
      <c r="D75" s="73">
        <f t="shared" si="37"/>
        <v>500</v>
      </c>
      <c r="E75" s="73">
        <f t="shared" si="37"/>
        <v>0</v>
      </c>
      <c r="F75" s="73">
        <f t="shared" si="37"/>
        <v>3025</v>
      </c>
      <c r="G75" s="73">
        <f t="shared" si="37"/>
        <v>1482</v>
      </c>
      <c r="H75" s="73">
        <f t="shared" si="37"/>
        <v>500</v>
      </c>
      <c r="I75" s="73">
        <f t="shared" si="37"/>
        <v>0</v>
      </c>
      <c r="J75" s="73">
        <f t="shared" si="37"/>
        <v>1982</v>
      </c>
      <c r="K75" s="73">
        <f t="shared" si="37"/>
        <v>1915</v>
      </c>
      <c r="L75" s="73">
        <f t="shared" si="37"/>
        <v>500</v>
      </c>
      <c r="M75" s="73">
        <f t="shared" si="37"/>
        <v>0</v>
      </c>
      <c r="N75" s="73">
        <f t="shared" si="37"/>
        <v>2415</v>
      </c>
      <c r="O75" s="96">
        <f t="shared" ref="O75:R75" si="38">SUM(O62:O74)</f>
        <v>4356</v>
      </c>
      <c r="P75" s="96">
        <f t="shared" si="38"/>
        <v>500</v>
      </c>
      <c r="Q75" s="96">
        <f t="shared" si="38"/>
        <v>0</v>
      </c>
      <c r="R75" s="96">
        <f t="shared" si="38"/>
        <v>4856</v>
      </c>
    </row>
    <row r="76" spans="1:18" s="74" customFormat="1" ht="15.75" x14ac:dyDescent="0.25">
      <c r="A76" s="51" t="s">
        <v>15</v>
      </c>
      <c r="B76" s="48"/>
      <c r="C76" s="73">
        <f t="shared" ref="C76:N76" si="39">SUM(C26,C27,C52,C61,C75,)</f>
        <v>18839</v>
      </c>
      <c r="D76" s="73">
        <f t="shared" si="39"/>
        <v>500</v>
      </c>
      <c r="E76" s="73">
        <f t="shared" si="39"/>
        <v>0</v>
      </c>
      <c r="F76" s="73">
        <f t="shared" si="39"/>
        <v>19339</v>
      </c>
      <c r="G76" s="73">
        <f t="shared" si="39"/>
        <v>17796</v>
      </c>
      <c r="H76" s="73">
        <f t="shared" si="39"/>
        <v>500</v>
      </c>
      <c r="I76" s="73">
        <f t="shared" si="39"/>
        <v>0</v>
      </c>
      <c r="J76" s="73">
        <f t="shared" si="39"/>
        <v>18296</v>
      </c>
      <c r="K76" s="73">
        <f t="shared" si="39"/>
        <v>18583</v>
      </c>
      <c r="L76" s="73">
        <f t="shared" si="39"/>
        <v>500</v>
      </c>
      <c r="M76" s="73">
        <f t="shared" si="39"/>
        <v>0</v>
      </c>
      <c r="N76" s="73">
        <f t="shared" si="39"/>
        <v>19083</v>
      </c>
      <c r="O76" s="96">
        <f t="shared" ref="O76:R76" si="40">SUM(O26,O27,O52,O61,O75,)</f>
        <v>21802</v>
      </c>
      <c r="P76" s="96">
        <f t="shared" si="40"/>
        <v>500</v>
      </c>
      <c r="Q76" s="96">
        <f t="shared" si="40"/>
        <v>0</v>
      </c>
      <c r="R76" s="96">
        <f t="shared" si="40"/>
        <v>22302</v>
      </c>
    </row>
    <row r="77" spans="1:18" x14ac:dyDescent="0.25">
      <c r="A77" s="32" t="s">
        <v>125</v>
      </c>
      <c r="B77" s="28" t="s">
        <v>126</v>
      </c>
      <c r="C77" s="86"/>
      <c r="D77" s="86"/>
      <c r="E77" s="86"/>
      <c r="F77" s="63">
        <f>SUM(C77:E77)</f>
        <v>0</v>
      </c>
      <c r="G77" s="86"/>
      <c r="H77" s="86"/>
      <c r="I77" s="86"/>
      <c r="J77" s="63">
        <f>SUM(G77:I77)</f>
        <v>0</v>
      </c>
      <c r="K77" s="86"/>
      <c r="L77" s="86"/>
      <c r="M77" s="86"/>
      <c r="N77" s="63">
        <f>SUM(K77:M77)</f>
        <v>0</v>
      </c>
      <c r="O77" s="97"/>
      <c r="P77" s="97"/>
      <c r="Q77" s="97"/>
      <c r="R77" s="94">
        <f>SUM(O77:Q77)</f>
        <v>0</v>
      </c>
    </row>
    <row r="78" spans="1:18" x14ac:dyDescent="0.25">
      <c r="A78" s="32" t="s">
        <v>370</v>
      </c>
      <c r="B78" s="28" t="s">
        <v>127</v>
      </c>
      <c r="C78" s="86"/>
      <c r="D78" s="86"/>
      <c r="E78" s="86"/>
      <c r="F78" s="63">
        <f t="shared" ref="F78:F83" si="41">SUM(C78:E78)</f>
        <v>0</v>
      </c>
      <c r="G78" s="86"/>
      <c r="H78" s="86"/>
      <c r="I78" s="86"/>
      <c r="J78" s="63">
        <f t="shared" ref="J78:J83" si="42">SUM(G78:I78)</f>
        <v>0</v>
      </c>
      <c r="K78" s="86"/>
      <c r="L78" s="86"/>
      <c r="M78" s="86"/>
      <c r="N78" s="63">
        <f t="shared" ref="N78:N83" si="43">SUM(K78:M78)</f>
        <v>0</v>
      </c>
      <c r="O78" s="97"/>
      <c r="P78" s="97"/>
      <c r="Q78" s="97"/>
      <c r="R78" s="94">
        <f t="shared" ref="R78:R83" si="44">SUM(O78:Q78)</f>
        <v>0</v>
      </c>
    </row>
    <row r="79" spans="1:18" x14ac:dyDescent="0.25">
      <c r="A79" s="32" t="s">
        <v>128</v>
      </c>
      <c r="B79" s="28" t="s">
        <v>129</v>
      </c>
      <c r="C79" s="86"/>
      <c r="D79" s="86"/>
      <c r="E79" s="86"/>
      <c r="F79" s="63">
        <f t="shared" si="41"/>
        <v>0</v>
      </c>
      <c r="G79" s="86"/>
      <c r="H79" s="86"/>
      <c r="I79" s="86"/>
      <c r="J79" s="63">
        <f t="shared" si="42"/>
        <v>0</v>
      </c>
      <c r="K79" s="86"/>
      <c r="L79" s="86"/>
      <c r="M79" s="86"/>
      <c r="N79" s="63">
        <f t="shared" si="43"/>
        <v>0</v>
      </c>
      <c r="O79" s="97"/>
      <c r="P79" s="97"/>
      <c r="Q79" s="97"/>
      <c r="R79" s="94">
        <f t="shared" si="44"/>
        <v>0</v>
      </c>
    </row>
    <row r="80" spans="1:18" x14ac:dyDescent="0.25">
      <c r="A80" s="32" t="s">
        <v>130</v>
      </c>
      <c r="B80" s="28" t="s">
        <v>131</v>
      </c>
      <c r="C80" s="86"/>
      <c r="D80" s="86"/>
      <c r="E80" s="86"/>
      <c r="F80" s="63">
        <f t="shared" si="41"/>
        <v>0</v>
      </c>
      <c r="G80" s="86"/>
      <c r="H80" s="86">
        <v>13000</v>
      </c>
      <c r="I80" s="86"/>
      <c r="J80" s="63">
        <f t="shared" si="42"/>
        <v>13000</v>
      </c>
      <c r="K80" s="86">
        <v>110</v>
      </c>
      <c r="L80" s="86">
        <v>13000</v>
      </c>
      <c r="M80" s="86"/>
      <c r="N80" s="63">
        <f t="shared" si="43"/>
        <v>13110</v>
      </c>
      <c r="O80" s="97">
        <v>87</v>
      </c>
      <c r="P80" s="97">
        <v>13000</v>
      </c>
      <c r="Q80" s="97"/>
      <c r="R80" s="94">
        <f t="shared" si="44"/>
        <v>13087</v>
      </c>
    </row>
    <row r="81" spans="1:18" x14ac:dyDescent="0.25">
      <c r="A81" s="5" t="s">
        <v>132</v>
      </c>
      <c r="B81" s="28" t="s">
        <v>133</v>
      </c>
      <c r="C81" s="86"/>
      <c r="D81" s="86"/>
      <c r="E81" s="86"/>
      <c r="F81" s="63">
        <f t="shared" si="41"/>
        <v>0</v>
      </c>
      <c r="G81" s="86"/>
      <c r="H81" s="86"/>
      <c r="I81" s="86"/>
      <c r="J81" s="63">
        <f t="shared" si="42"/>
        <v>0</v>
      </c>
      <c r="K81" s="86"/>
      <c r="L81" s="86"/>
      <c r="M81" s="86"/>
      <c r="N81" s="63">
        <f t="shared" si="43"/>
        <v>0</v>
      </c>
      <c r="O81" s="97"/>
      <c r="P81" s="97"/>
      <c r="Q81" s="97"/>
      <c r="R81" s="94">
        <f t="shared" si="44"/>
        <v>0</v>
      </c>
    </row>
    <row r="82" spans="1:18" x14ac:dyDescent="0.25">
      <c r="A82" s="5" t="s">
        <v>134</v>
      </c>
      <c r="B82" s="28" t="s">
        <v>135</v>
      </c>
      <c r="C82" s="86"/>
      <c r="D82" s="86"/>
      <c r="E82" s="86"/>
      <c r="F82" s="63">
        <f t="shared" si="41"/>
        <v>0</v>
      </c>
      <c r="G82" s="86"/>
      <c r="H82" s="86"/>
      <c r="I82" s="86"/>
      <c r="J82" s="63">
        <f t="shared" si="42"/>
        <v>0</v>
      </c>
      <c r="K82" s="86"/>
      <c r="L82" s="86"/>
      <c r="M82" s="86"/>
      <c r="N82" s="63">
        <f t="shared" si="43"/>
        <v>0</v>
      </c>
      <c r="O82" s="97"/>
      <c r="P82" s="97"/>
      <c r="Q82" s="97"/>
      <c r="R82" s="94">
        <f t="shared" si="44"/>
        <v>0</v>
      </c>
    </row>
    <row r="83" spans="1:18" x14ac:dyDescent="0.25">
      <c r="A83" s="5" t="s">
        <v>136</v>
      </c>
      <c r="B83" s="28" t="s">
        <v>137</v>
      </c>
      <c r="C83" s="86"/>
      <c r="D83" s="86"/>
      <c r="E83" s="86"/>
      <c r="F83" s="63">
        <f t="shared" si="41"/>
        <v>0</v>
      </c>
      <c r="G83" s="86"/>
      <c r="H83" s="86"/>
      <c r="I83" s="86"/>
      <c r="J83" s="63">
        <f t="shared" si="42"/>
        <v>0</v>
      </c>
      <c r="K83" s="86"/>
      <c r="L83" s="86"/>
      <c r="M83" s="86"/>
      <c r="N83" s="63">
        <f t="shared" si="43"/>
        <v>0</v>
      </c>
      <c r="O83" s="97">
        <v>23</v>
      </c>
      <c r="P83" s="97"/>
      <c r="Q83" s="97"/>
      <c r="R83" s="94">
        <f t="shared" si="44"/>
        <v>23</v>
      </c>
    </row>
    <row r="84" spans="1:18" s="74" customFormat="1" x14ac:dyDescent="0.25">
      <c r="A84" s="46" t="s">
        <v>338</v>
      </c>
      <c r="B84" s="48" t="s">
        <v>138</v>
      </c>
      <c r="C84" s="73">
        <f t="shared" ref="C84:N84" si="45">SUM(C77:C83)</f>
        <v>0</v>
      </c>
      <c r="D84" s="73">
        <f t="shared" si="45"/>
        <v>0</v>
      </c>
      <c r="E84" s="73">
        <f t="shared" si="45"/>
        <v>0</v>
      </c>
      <c r="F84" s="73">
        <f t="shared" si="45"/>
        <v>0</v>
      </c>
      <c r="G84" s="73">
        <f t="shared" si="45"/>
        <v>0</v>
      </c>
      <c r="H84" s="73">
        <f t="shared" si="45"/>
        <v>13000</v>
      </c>
      <c r="I84" s="73">
        <f t="shared" si="45"/>
        <v>0</v>
      </c>
      <c r="J84" s="73">
        <f t="shared" si="45"/>
        <v>13000</v>
      </c>
      <c r="K84" s="73">
        <f t="shared" si="45"/>
        <v>110</v>
      </c>
      <c r="L84" s="73">
        <f t="shared" si="45"/>
        <v>13000</v>
      </c>
      <c r="M84" s="73">
        <f t="shared" si="45"/>
        <v>0</v>
      </c>
      <c r="N84" s="73">
        <f t="shared" si="45"/>
        <v>13110</v>
      </c>
      <c r="O84" s="96">
        <f t="shared" ref="O84:R84" si="46">SUM(O77:O83)</f>
        <v>110</v>
      </c>
      <c r="P84" s="96">
        <f t="shared" si="46"/>
        <v>13000</v>
      </c>
      <c r="Q84" s="96">
        <f t="shared" si="46"/>
        <v>0</v>
      </c>
      <c r="R84" s="96">
        <f t="shared" si="46"/>
        <v>13110</v>
      </c>
    </row>
    <row r="85" spans="1:18" x14ac:dyDescent="0.25">
      <c r="A85" s="12" t="s">
        <v>139</v>
      </c>
      <c r="B85" s="28" t="s">
        <v>140</v>
      </c>
      <c r="C85" s="86"/>
      <c r="D85" s="86"/>
      <c r="E85" s="86"/>
      <c r="F85" s="63">
        <f>SUM(C85:E85)</f>
        <v>0</v>
      </c>
      <c r="G85" s="86"/>
      <c r="H85" s="86"/>
      <c r="I85" s="86"/>
      <c r="J85" s="63">
        <f>SUM(G85:I85)</f>
        <v>0</v>
      </c>
      <c r="K85" s="86"/>
      <c r="L85" s="86"/>
      <c r="M85" s="86"/>
      <c r="N85" s="63">
        <f>SUM(K85:M85)</f>
        <v>0</v>
      </c>
      <c r="O85" s="97"/>
      <c r="P85" s="97"/>
      <c r="Q85" s="97"/>
      <c r="R85" s="94">
        <f>SUM(O85:Q85)</f>
        <v>0</v>
      </c>
    </row>
    <row r="86" spans="1:18" x14ac:dyDescent="0.25">
      <c r="A86" s="12" t="s">
        <v>141</v>
      </c>
      <c r="B86" s="28" t="s">
        <v>142</v>
      </c>
      <c r="C86" s="86"/>
      <c r="D86" s="86"/>
      <c r="E86" s="86"/>
      <c r="F86" s="63">
        <f>SUM(C86:E86)</f>
        <v>0</v>
      </c>
      <c r="G86" s="86"/>
      <c r="H86" s="86"/>
      <c r="I86" s="86"/>
      <c r="J86" s="63">
        <f>SUM(G86:I86)</f>
        <v>0</v>
      </c>
      <c r="K86" s="86"/>
      <c r="L86" s="86"/>
      <c r="M86" s="86"/>
      <c r="N86" s="63">
        <f>SUM(K86:M86)</f>
        <v>0</v>
      </c>
      <c r="O86" s="97"/>
      <c r="P86" s="97"/>
      <c r="Q86" s="97"/>
      <c r="R86" s="94">
        <f>SUM(O86:Q86)</f>
        <v>0</v>
      </c>
    </row>
    <row r="87" spans="1:18" x14ac:dyDescent="0.25">
      <c r="A87" s="12" t="s">
        <v>143</v>
      </c>
      <c r="B87" s="28" t="s">
        <v>144</v>
      </c>
      <c r="C87" s="86"/>
      <c r="D87" s="86"/>
      <c r="E87" s="86"/>
      <c r="F87" s="63">
        <f>SUM(C87:E87)</f>
        <v>0</v>
      </c>
      <c r="G87" s="86"/>
      <c r="H87" s="86"/>
      <c r="I87" s="86"/>
      <c r="J87" s="63">
        <f>SUM(G87:I87)</f>
        <v>0</v>
      </c>
      <c r="K87" s="86"/>
      <c r="L87" s="86"/>
      <c r="M87" s="86"/>
      <c r="N87" s="63">
        <f>SUM(K87:M87)</f>
        <v>0</v>
      </c>
      <c r="O87" s="97"/>
      <c r="P87" s="97"/>
      <c r="Q87" s="97"/>
      <c r="R87" s="94">
        <f>SUM(O87:Q87)</f>
        <v>0</v>
      </c>
    </row>
    <row r="88" spans="1:18" x14ac:dyDescent="0.25">
      <c r="A88" s="12" t="s">
        <v>145</v>
      </c>
      <c r="B88" s="28" t="s">
        <v>146</v>
      </c>
      <c r="C88" s="86"/>
      <c r="D88" s="86"/>
      <c r="E88" s="86"/>
      <c r="F88" s="63">
        <f>SUM(C88:E88)</f>
        <v>0</v>
      </c>
      <c r="G88" s="86"/>
      <c r="H88" s="86"/>
      <c r="I88" s="86"/>
      <c r="J88" s="63">
        <f>SUM(G88:I88)</f>
        <v>0</v>
      </c>
      <c r="K88" s="86"/>
      <c r="L88" s="86"/>
      <c r="M88" s="86"/>
      <c r="N88" s="63">
        <f>SUM(K88:M88)</f>
        <v>0</v>
      </c>
      <c r="O88" s="97"/>
      <c r="P88" s="97"/>
      <c r="Q88" s="97"/>
      <c r="R88" s="94">
        <f>SUM(O88:Q88)</f>
        <v>0</v>
      </c>
    </row>
    <row r="89" spans="1:18" s="74" customFormat="1" x14ac:dyDescent="0.25">
      <c r="A89" s="45" t="s">
        <v>339</v>
      </c>
      <c r="B89" s="48" t="s">
        <v>147</v>
      </c>
      <c r="C89" s="73">
        <f t="shared" ref="C89:N89" si="47">SUM(C85:C88)</f>
        <v>0</v>
      </c>
      <c r="D89" s="73">
        <f t="shared" si="47"/>
        <v>0</v>
      </c>
      <c r="E89" s="73">
        <f t="shared" si="47"/>
        <v>0</v>
      </c>
      <c r="F89" s="73">
        <f t="shared" si="47"/>
        <v>0</v>
      </c>
      <c r="G89" s="73">
        <f t="shared" si="47"/>
        <v>0</v>
      </c>
      <c r="H89" s="73">
        <f t="shared" si="47"/>
        <v>0</v>
      </c>
      <c r="I89" s="73">
        <f t="shared" si="47"/>
        <v>0</v>
      </c>
      <c r="J89" s="73">
        <f t="shared" si="47"/>
        <v>0</v>
      </c>
      <c r="K89" s="73">
        <f t="shared" si="47"/>
        <v>0</v>
      </c>
      <c r="L89" s="73">
        <f t="shared" si="47"/>
        <v>0</v>
      </c>
      <c r="M89" s="73">
        <f t="shared" si="47"/>
        <v>0</v>
      </c>
      <c r="N89" s="73">
        <f t="shared" si="47"/>
        <v>0</v>
      </c>
      <c r="O89" s="96">
        <f t="shared" ref="O89:R89" si="48">SUM(O85:O88)</f>
        <v>0</v>
      </c>
      <c r="P89" s="96">
        <f t="shared" si="48"/>
        <v>0</v>
      </c>
      <c r="Q89" s="96">
        <f t="shared" si="48"/>
        <v>0</v>
      </c>
      <c r="R89" s="96">
        <f t="shared" si="48"/>
        <v>0</v>
      </c>
    </row>
    <row r="90" spans="1:18" x14ac:dyDescent="0.25">
      <c r="A90" s="12" t="s">
        <v>148</v>
      </c>
      <c r="B90" s="28" t="s">
        <v>149</v>
      </c>
      <c r="C90" s="86"/>
      <c r="D90" s="86"/>
      <c r="E90" s="86"/>
      <c r="F90" s="63">
        <f>SUM(C90:E90)</f>
        <v>0</v>
      </c>
      <c r="G90" s="86"/>
      <c r="H90" s="86"/>
      <c r="I90" s="86"/>
      <c r="J90" s="63">
        <f>SUM(G90:I90)</f>
        <v>0</v>
      </c>
      <c r="K90" s="86"/>
      <c r="L90" s="86"/>
      <c r="M90" s="86"/>
      <c r="N90" s="63">
        <f>SUM(K90:M90)</f>
        <v>0</v>
      </c>
      <c r="O90" s="97"/>
      <c r="P90" s="97"/>
      <c r="Q90" s="97"/>
      <c r="R90" s="94">
        <f>SUM(O90:Q90)</f>
        <v>0</v>
      </c>
    </row>
    <row r="91" spans="1:18" x14ac:dyDescent="0.25">
      <c r="A91" s="12" t="s">
        <v>371</v>
      </c>
      <c r="B91" s="28" t="s">
        <v>150</v>
      </c>
      <c r="C91" s="86"/>
      <c r="D91" s="86"/>
      <c r="E91" s="86"/>
      <c r="F91" s="63">
        <f t="shared" ref="F91:F97" si="49">SUM(C91:E91)</f>
        <v>0</v>
      </c>
      <c r="G91" s="86"/>
      <c r="H91" s="86"/>
      <c r="I91" s="86"/>
      <c r="J91" s="63">
        <f t="shared" ref="J91:J97" si="50">SUM(G91:I91)</f>
        <v>0</v>
      </c>
      <c r="K91" s="86"/>
      <c r="L91" s="86"/>
      <c r="M91" s="86"/>
      <c r="N91" s="63">
        <f t="shared" ref="N91:N97" si="51">SUM(K91:M91)</f>
        <v>0</v>
      </c>
      <c r="O91" s="97"/>
      <c r="P91" s="97"/>
      <c r="Q91" s="97"/>
      <c r="R91" s="94">
        <f t="shared" ref="R91:R97" si="52">SUM(O91:Q91)</f>
        <v>0</v>
      </c>
    </row>
    <row r="92" spans="1:18" x14ac:dyDescent="0.25">
      <c r="A92" s="12" t="s">
        <v>372</v>
      </c>
      <c r="B92" s="28" t="s">
        <v>151</v>
      </c>
      <c r="C92" s="86"/>
      <c r="D92" s="86"/>
      <c r="E92" s="86"/>
      <c r="F92" s="63">
        <f t="shared" si="49"/>
        <v>0</v>
      </c>
      <c r="G92" s="86"/>
      <c r="H92" s="86"/>
      <c r="I92" s="86"/>
      <c r="J92" s="63">
        <f t="shared" si="50"/>
        <v>0</v>
      </c>
      <c r="K92" s="86"/>
      <c r="L92" s="86"/>
      <c r="M92" s="86"/>
      <c r="N92" s="63">
        <f t="shared" si="51"/>
        <v>0</v>
      </c>
      <c r="O92" s="97"/>
      <c r="P92" s="97"/>
      <c r="Q92" s="97"/>
      <c r="R92" s="94">
        <f t="shared" si="52"/>
        <v>0</v>
      </c>
    </row>
    <row r="93" spans="1:18" x14ac:dyDescent="0.25">
      <c r="A93" s="12" t="s">
        <v>373</v>
      </c>
      <c r="B93" s="28" t="s">
        <v>152</v>
      </c>
      <c r="C93" s="86"/>
      <c r="D93" s="86"/>
      <c r="E93" s="86"/>
      <c r="F93" s="63">
        <f t="shared" si="49"/>
        <v>0</v>
      </c>
      <c r="G93" s="86"/>
      <c r="H93" s="86"/>
      <c r="I93" s="86"/>
      <c r="J93" s="63">
        <f t="shared" si="50"/>
        <v>0</v>
      </c>
      <c r="K93" s="86"/>
      <c r="L93" s="86"/>
      <c r="M93" s="86"/>
      <c r="N93" s="63">
        <f t="shared" si="51"/>
        <v>0</v>
      </c>
      <c r="O93" s="97"/>
      <c r="P93" s="97"/>
      <c r="Q93" s="97"/>
      <c r="R93" s="94">
        <f t="shared" si="52"/>
        <v>0</v>
      </c>
    </row>
    <row r="94" spans="1:18" x14ac:dyDescent="0.25">
      <c r="A94" s="12" t="s">
        <v>374</v>
      </c>
      <c r="B94" s="28" t="s">
        <v>153</v>
      </c>
      <c r="C94" s="86"/>
      <c r="D94" s="86"/>
      <c r="E94" s="86"/>
      <c r="F94" s="63">
        <f t="shared" si="49"/>
        <v>0</v>
      </c>
      <c r="G94" s="86"/>
      <c r="H94" s="86"/>
      <c r="I94" s="86"/>
      <c r="J94" s="63">
        <f t="shared" si="50"/>
        <v>0</v>
      </c>
      <c r="K94" s="86"/>
      <c r="L94" s="86"/>
      <c r="M94" s="86"/>
      <c r="N94" s="63">
        <f t="shared" si="51"/>
        <v>0</v>
      </c>
      <c r="O94" s="97"/>
      <c r="P94" s="97"/>
      <c r="Q94" s="97"/>
      <c r="R94" s="94">
        <f t="shared" si="52"/>
        <v>0</v>
      </c>
    </row>
    <row r="95" spans="1:18" x14ac:dyDescent="0.25">
      <c r="A95" s="12" t="s">
        <v>375</v>
      </c>
      <c r="B95" s="28" t="s">
        <v>154</v>
      </c>
      <c r="C95" s="86"/>
      <c r="D95" s="86"/>
      <c r="E95" s="86"/>
      <c r="F95" s="63">
        <f t="shared" si="49"/>
        <v>0</v>
      </c>
      <c r="G95" s="86"/>
      <c r="H95" s="86"/>
      <c r="I95" s="86"/>
      <c r="J95" s="63">
        <f t="shared" si="50"/>
        <v>0</v>
      </c>
      <c r="K95" s="86"/>
      <c r="L95" s="86"/>
      <c r="M95" s="86"/>
      <c r="N95" s="63">
        <f t="shared" si="51"/>
        <v>0</v>
      </c>
      <c r="O95" s="97"/>
      <c r="P95" s="97"/>
      <c r="Q95" s="97"/>
      <c r="R95" s="94">
        <f t="shared" si="52"/>
        <v>0</v>
      </c>
    </row>
    <row r="96" spans="1:18" x14ac:dyDescent="0.25">
      <c r="A96" s="12" t="s">
        <v>155</v>
      </c>
      <c r="B96" s="28" t="s">
        <v>156</v>
      </c>
      <c r="C96" s="86"/>
      <c r="D96" s="86"/>
      <c r="E96" s="86"/>
      <c r="F96" s="63">
        <f t="shared" si="49"/>
        <v>0</v>
      </c>
      <c r="G96" s="86"/>
      <c r="H96" s="86"/>
      <c r="I96" s="86"/>
      <c r="J96" s="63">
        <f t="shared" si="50"/>
        <v>0</v>
      </c>
      <c r="K96" s="86"/>
      <c r="L96" s="86"/>
      <c r="M96" s="86"/>
      <c r="N96" s="63">
        <f t="shared" si="51"/>
        <v>0</v>
      </c>
      <c r="O96" s="97"/>
      <c r="P96" s="97"/>
      <c r="Q96" s="97"/>
      <c r="R96" s="94">
        <f t="shared" si="52"/>
        <v>0</v>
      </c>
    </row>
    <row r="97" spans="1:25" x14ac:dyDescent="0.25">
      <c r="A97" s="12" t="s">
        <v>376</v>
      </c>
      <c r="B97" s="28" t="s">
        <v>157</v>
      </c>
      <c r="C97" s="86"/>
      <c r="D97" s="86"/>
      <c r="E97" s="86"/>
      <c r="F97" s="63">
        <f t="shared" si="49"/>
        <v>0</v>
      </c>
      <c r="G97" s="86"/>
      <c r="H97" s="86"/>
      <c r="I97" s="86"/>
      <c r="J97" s="63">
        <f t="shared" si="50"/>
        <v>0</v>
      </c>
      <c r="K97" s="86"/>
      <c r="L97" s="86"/>
      <c r="M97" s="86"/>
      <c r="N97" s="63">
        <f t="shared" si="51"/>
        <v>0</v>
      </c>
      <c r="O97" s="97"/>
      <c r="P97" s="97"/>
      <c r="Q97" s="97"/>
      <c r="R97" s="94">
        <f t="shared" si="52"/>
        <v>0</v>
      </c>
    </row>
    <row r="98" spans="1:25" s="74" customFormat="1" x14ac:dyDescent="0.25">
      <c r="A98" s="45" t="s">
        <v>340</v>
      </c>
      <c r="B98" s="48" t="s">
        <v>158</v>
      </c>
      <c r="C98" s="73">
        <f t="shared" ref="C98:N98" si="53">SUM(C90:C97)</f>
        <v>0</v>
      </c>
      <c r="D98" s="73">
        <f t="shared" si="53"/>
        <v>0</v>
      </c>
      <c r="E98" s="73">
        <f t="shared" si="53"/>
        <v>0</v>
      </c>
      <c r="F98" s="73">
        <f t="shared" si="53"/>
        <v>0</v>
      </c>
      <c r="G98" s="73">
        <f t="shared" si="53"/>
        <v>0</v>
      </c>
      <c r="H98" s="73">
        <f t="shared" si="53"/>
        <v>0</v>
      </c>
      <c r="I98" s="73">
        <f t="shared" si="53"/>
        <v>0</v>
      </c>
      <c r="J98" s="73">
        <f t="shared" si="53"/>
        <v>0</v>
      </c>
      <c r="K98" s="73">
        <f t="shared" si="53"/>
        <v>0</v>
      </c>
      <c r="L98" s="73">
        <f t="shared" si="53"/>
        <v>0</v>
      </c>
      <c r="M98" s="73">
        <f t="shared" si="53"/>
        <v>0</v>
      </c>
      <c r="N98" s="73">
        <f t="shared" si="53"/>
        <v>0</v>
      </c>
      <c r="O98" s="96">
        <f t="shared" ref="O98:R98" si="54">SUM(O90:O97)</f>
        <v>0</v>
      </c>
      <c r="P98" s="96">
        <f t="shared" si="54"/>
        <v>0</v>
      </c>
      <c r="Q98" s="96">
        <f t="shared" si="54"/>
        <v>0</v>
      </c>
      <c r="R98" s="96">
        <f t="shared" si="54"/>
        <v>0</v>
      </c>
    </row>
    <row r="99" spans="1:25" s="74" customFormat="1" ht="15.75" x14ac:dyDescent="0.25">
      <c r="A99" s="51" t="s">
        <v>16</v>
      </c>
      <c r="B99" s="48"/>
      <c r="C99" s="73">
        <f t="shared" ref="C99:N99" si="55">SUM(C98,C89,C84)</f>
        <v>0</v>
      </c>
      <c r="D99" s="73">
        <f t="shared" si="55"/>
        <v>0</v>
      </c>
      <c r="E99" s="73">
        <f t="shared" si="55"/>
        <v>0</v>
      </c>
      <c r="F99" s="73">
        <f t="shared" si="55"/>
        <v>0</v>
      </c>
      <c r="G99" s="73">
        <f t="shared" si="55"/>
        <v>0</v>
      </c>
      <c r="H99" s="73">
        <f t="shared" si="55"/>
        <v>13000</v>
      </c>
      <c r="I99" s="73">
        <f t="shared" si="55"/>
        <v>0</v>
      </c>
      <c r="J99" s="73">
        <f t="shared" si="55"/>
        <v>13000</v>
      </c>
      <c r="K99" s="73">
        <f t="shared" si="55"/>
        <v>110</v>
      </c>
      <c r="L99" s="73">
        <f t="shared" si="55"/>
        <v>13000</v>
      </c>
      <c r="M99" s="73">
        <f t="shared" si="55"/>
        <v>0</v>
      </c>
      <c r="N99" s="73">
        <f t="shared" si="55"/>
        <v>13110</v>
      </c>
      <c r="O99" s="96">
        <f t="shared" ref="O99:R99" si="56">SUM(O98,O89,O84)</f>
        <v>110</v>
      </c>
      <c r="P99" s="96">
        <f t="shared" si="56"/>
        <v>13000</v>
      </c>
      <c r="Q99" s="96">
        <f t="shared" si="56"/>
        <v>0</v>
      </c>
      <c r="R99" s="96">
        <f t="shared" si="56"/>
        <v>13110</v>
      </c>
    </row>
    <row r="100" spans="1:25" s="74" customFormat="1" ht="15.75" x14ac:dyDescent="0.25">
      <c r="A100" s="33" t="s">
        <v>384</v>
      </c>
      <c r="B100" s="34" t="s">
        <v>159</v>
      </c>
      <c r="C100" s="73">
        <f t="shared" ref="C100:N100" si="57">SUM(C99,C76)</f>
        <v>18839</v>
      </c>
      <c r="D100" s="73">
        <f t="shared" si="57"/>
        <v>500</v>
      </c>
      <c r="E100" s="73">
        <f t="shared" si="57"/>
        <v>0</v>
      </c>
      <c r="F100" s="73">
        <f t="shared" si="57"/>
        <v>19339</v>
      </c>
      <c r="G100" s="73">
        <f t="shared" si="57"/>
        <v>17796</v>
      </c>
      <c r="H100" s="73">
        <f t="shared" si="57"/>
        <v>13500</v>
      </c>
      <c r="I100" s="73">
        <f t="shared" si="57"/>
        <v>0</v>
      </c>
      <c r="J100" s="73">
        <f t="shared" si="57"/>
        <v>31296</v>
      </c>
      <c r="K100" s="73">
        <f t="shared" si="57"/>
        <v>18693</v>
      </c>
      <c r="L100" s="73">
        <f t="shared" si="57"/>
        <v>13500</v>
      </c>
      <c r="M100" s="73">
        <f t="shared" si="57"/>
        <v>0</v>
      </c>
      <c r="N100" s="73">
        <f t="shared" si="57"/>
        <v>32193</v>
      </c>
      <c r="O100" s="96">
        <f t="shared" ref="O100:R100" si="58">SUM(O99,O76)</f>
        <v>21912</v>
      </c>
      <c r="P100" s="96">
        <f t="shared" si="58"/>
        <v>13500</v>
      </c>
      <c r="Q100" s="96">
        <f t="shared" si="58"/>
        <v>0</v>
      </c>
      <c r="R100" s="96">
        <f t="shared" si="58"/>
        <v>35412</v>
      </c>
    </row>
    <row r="101" spans="1:25" x14ac:dyDescent="0.25">
      <c r="A101" s="12" t="s">
        <v>377</v>
      </c>
      <c r="B101" s="4" t="s">
        <v>160</v>
      </c>
      <c r="C101" s="64"/>
      <c r="D101" s="64"/>
      <c r="E101" s="64"/>
      <c r="F101" s="65">
        <f>SUM(C101:E101)</f>
        <v>0</v>
      </c>
      <c r="G101" s="64"/>
      <c r="H101" s="64"/>
      <c r="I101" s="64"/>
      <c r="J101" s="65">
        <f>SUM(G101:I101)</f>
        <v>0</v>
      </c>
      <c r="K101" s="64"/>
      <c r="L101" s="64"/>
      <c r="M101" s="64"/>
      <c r="N101" s="65">
        <f>SUM(K101:M101)</f>
        <v>0</v>
      </c>
      <c r="O101" s="64"/>
      <c r="P101" s="64"/>
      <c r="Q101" s="64"/>
      <c r="R101" s="65">
        <f>SUM(O101:Q101)</f>
        <v>0</v>
      </c>
      <c r="S101" s="82"/>
      <c r="T101" s="82"/>
      <c r="U101" s="82"/>
      <c r="V101" s="82"/>
      <c r="W101" s="82"/>
      <c r="X101" s="21"/>
      <c r="Y101" s="21"/>
    </row>
    <row r="102" spans="1:25" x14ac:dyDescent="0.25">
      <c r="A102" s="12" t="s">
        <v>163</v>
      </c>
      <c r="B102" s="4" t="s">
        <v>164</v>
      </c>
      <c r="C102" s="70"/>
      <c r="D102" s="64"/>
      <c r="E102" s="64"/>
      <c r="F102" s="65">
        <f>SUM(C102:E102)</f>
        <v>0</v>
      </c>
      <c r="G102" s="70"/>
      <c r="H102" s="64"/>
      <c r="I102" s="64"/>
      <c r="J102" s="65">
        <f>SUM(G102:I102)</f>
        <v>0</v>
      </c>
      <c r="K102" s="70"/>
      <c r="L102" s="64"/>
      <c r="M102" s="64"/>
      <c r="N102" s="65">
        <f>SUM(K102:M102)</f>
        <v>0</v>
      </c>
      <c r="O102" s="70"/>
      <c r="P102" s="64"/>
      <c r="Q102" s="64"/>
      <c r="R102" s="65">
        <f>SUM(O102:Q102)</f>
        <v>0</v>
      </c>
      <c r="S102" s="82"/>
      <c r="T102" s="82"/>
      <c r="U102" s="82"/>
      <c r="V102" s="82"/>
      <c r="W102" s="82"/>
      <c r="X102" s="21"/>
      <c r="Y102" s="21"/>
    </row>
    <row r="103" spans="1:25" x14ac:dyDescent="0.25">
      <c r="A103" s="12" t="s">
        <v>378</v>
      </c>
      <c r="B103" s="4" t="s">
        <v>165</v>
      </c>
      <c r="C103" s="70">
        <v>21153</v>
      </c>
      <c r="D103" s="64"/>
      <c r="E103" s="64"/>
      <c r="F103" s="65">
        <f>SUM(C103:E103)</f>
        <v>21153</v>
      </c>
      <c r="G103" s="70">
        <v>21153</v>
      </c>
      <c r="H103" s="70">
        <v>10789</v>
      </c>
      <c r="I103" s="64"/>
      <c r="J103" s="65">
        <f>SUM(G103:I103)</f>
        <v>31942</v>
      </c>
      <c r="K103" s="70">
        <v>20025</v>
      </c>
      <c r="L103" s="70">
        <v>10789</v>
      </c>
      <c r="M103" s="64"/>
      <c r="N103" s="65">
        <f>SUM(K103:M103)</f>
        <v>30814</v>
      </c>
      <c r="O103" s="70">
        <v>20025</v>
      </c>
      <c r="P103" s="70">
        <v>10789</v>
      </c>
      <c r="Q103" s="64"/>
      <c r="R103" s="65">
        <f>SUM(O103:Q103)</f>
        <v>30814</v>
      </c>
      <c r="S103" s="82"/>
      <c r="T103" s="82"/>
      <c r="U103" s="82"/>
      <c r="V103" s="82"/>
      <c r="W103" s="82"/>
      <c r="X103" s="21"/>
      <c r="Y103" s="21"/>
    </row>
    <row r="104" spans="1:25" s="74" customFormat="1" x14ac:dyDescent="0.25">
      <c r="A104" s="14" t="s">
        <v>341</v>
      </c>
      <c r="B104" s="6" t="s">
        <v>167</v>
      </c>
      <c r="C104" s="66">
        <f t="shared" ref="C104:N104" si="59">SUM(C101:C103)</f>
        <v>21153</v>
      </c>
      <c r="D104" s="66">
        <f t="shared" si="59"/>
        <v>0</v>
      </c>
      <c r="E104" s="66">
        <f t="shared" si="59"/>
        <v>0</v>
      </c>
      <c r="F104" s="66">
        <f t="shared" si="59"/>
        <v>21153</v>
      </c>
      <c r="G104" s="66">
        <f t="shared" si="59"/>
        <v>21153</v>
      </c>
      <c r="H104" s="66">
        <f t="shared" si="59"/>
        <v>10789</v>
      </c>
      <c r="I104" s="66">
        <f t="shared" si="59"/>
        <v>0</v>
      </c>
      <c r="J104" s="66">
        <f t="shared" si="59"/>
        <v>31942</v>
      </c>
      <c r="K104" s="66">
        <f t="shared" si="59"/>
        <v>20025</v>
      </c>
      <c r="L104" s="66">
        <f t="shared" si="59"/>
        <v>10789</v>
      </c>
      <c r="M104" s="66">
        <f t="shared" si="59"/>
        <v>0</v>
      </c>
      <c r="N104" s="66">
        <f t="shared" si="59"/>
        <v>30814</v>
      </c>
      <c r="O104" s="66">
        <f t="shared" ref="O104:R104" si="60">SUM(O101:O103)</f>
        <v>20025</v>
      </c>
      <c r="P104" s="66">
        <f t="shared" si="60"/>
        <v>10789</v>
      </c>
      <c r="Q104" s="66">
        <f t="shared" si="60"/>
        <v>0</v>
      </c>
      <c r="R104" s="66">
        <f t="shared" si="60"/>
        <v>30814</v>
      </c>
      <c r="S104" s="22"/>
      <c r="T104" s="22"/>
      <c r="U104" s="22"/>
      <c r="V104" s="22"/>
      <c r="W104" s="22"/>
      <c r="X104" s="76"/>
      <c r="Y104" s="76"/>
    </row>
    <row r="105" spans="1:25" x14ac:dyDescent="0.25">
      <c r="A105" s="35" t="s">
        <v>379</v>
      </c>
      <c r="B105" s="4" t="s">
        <v>168</v>
      </c>
      <c r="C105" s="69"/>
      <c r="D105" s="69"/>
      <c r="E105" s="69"/>
      <c r="F105" s="67">
        <f>SUM(C105:E105)</f>
        <v>0</v>
      </c>
      <c r="G105" s="69"/>
      <c r="H105" s="69"/>
      <c r="I105" s="69"/>
      <c r="J105" s="67">
        <f>SUM(G105:I105)</f>
        <v>0</v>
      </c>
      <c r="K105" s="69"/>
      <c r="L105" s="69"/>
      <c r="M105" s="69"/>
      <c r="N105" s="67">
        <f>SUM(K105:M105)</f>
        <v>0</v>
      </c>
      <c r="O105" s="69"/>
      <c r="P105" s="69"/>
      <c r="Q105" s="69"/>
      <c r="R105" s="67">
        <f>SUM(O105:Q105)</f>
        <v>0</v>
      </c>
      <c r="S105" s="23"/>
      <c r="T105" s="23"/>
      <c r="U105" s="23"/>
      <c r="V105" s="23"/>
      <c r="W105" s="23"/>
      <c r="X105" s="21"/>
      <c r="Y105" s="21"/>
    </row>
    <row r="106" spans="1:25" x14ac:dyDescent="0.25">
      <c r="A106" s="35" t="s">
        <v>347</v>
      </c>
      <c r="B106" s="4" t="s">
        <v>171</v>
      </c>
      <c r="C106" s="69"/>
      <c r="D106" s="69"/>
      <c r="E106" s="69"/>
      <c r="F106" s="67">
        <f>SUM(C106:E106)</f>
        <v>0</v>
      </c>
      <c r="G106" s="69"/>
      <c r="H106" s="69"/>
      <c r="I106" s="69"/>
      <c r="J106" s="67">
        <f>SUM(G106:I106)</f>
        <v>0</v>
      </c>
      <c r="K106" s="69"/>
      <c r="L106" s="69"/>
      <c r="M106" s="69"/>
      <c r="N106" s="67">
        <f>SUM(K106:M106)</f>
        <v>0</v>
      </c>
      <c r="O106" s="69"/>
      <c r="P106" s="69"/>
      <c r="Q106" s="69"/>
      <c r="R106" s="67">
        <f>SUM(O106:Q106)</f>
        <v>0</v>
      </c>
      <c r="S106" s="23"/>
      <c r="T106" s="23"/>
      <c r="U106" s="23"/>
      <c r="V106" s="23"/>
      <c r="W106" s="23"/>
      <c r="X106" s="21"/>
      <c r="Y106" s="21"/>
    </row>
    <row r="107" spans="1:25" x14ac:dyDescent="0.25">
      <c r="A107" s="12" t="s">
        <v>172</v>
      </c>
      <c r="B107" s="4" t="s">
        <v>173</v>
      </c>
      <c r="C107" s="70"/>
      <c r="D107" s="70"/>
      <c r="E107" s="70"/>
      <c r="F107" s="67">
        <f>SUM(C107:E107)</f>
        <v>0</v>
      </c>
      <c r="G107" s="70"/>
      <c r="H107" s="70"/>
      <c r="I107" s="70"/>
      <c r="J107" s="67">
        <f>SUM(G107:I107)</f>
        <v>0</v>
      </c>
      <c r="K107" s="70"/>
      <c r="L107" s="70"/>
      <c r="M107" s="70"/>
      <c r="N107" s="67">
        <f>SUM(K107:M107)</f>
        <v>0</v>
      </c>
      <c r="O107" s="70"/>
      <c r="P107" s="70"/>
      <c r="Q107" s="70"/>
      <c r="R107" s="67">
        <f>SUM(O107:Q107)</f>
        <v>0</v>
      </c>
      <c r="S107" s="82"/>
      <c r="T107" s="82"/>
      <c r="U107" s="82"/>
      <c r="V107" s="82"/>
      <c r="W107" s="82"/>
      <c r="X107" s="21"/>
      <c r="Y107" s="21"/>
    </row>
    <row r="108" spans="1:25" x14ac:dyDescent="0.25">
      <c r="A108" s="12" t="s">
        <v>380</v>
      </c>
      <c r="B108" s="4" t="s">
        <v>174</v>
      </c>
      <c r="C108" s="70"/>
      <c r="D108" s="70"/>
      <c r="E108" s="70"/>
      <c r="F108" s="67">
        <f>SUM(C108:E108)</f>
        <v>0</v>
      </c>
      <c r="G108" s="70"/>
      <c r="H108" s="70"/>
      <c r="I108" s="70"/>
      <c r="J108" s="67">
        <f>SUM(G108:I108)</f>
        <v>0</v>
      </c>
      <c r="K108" s="70"/>
      <c r="L108" s="70"/>
      <c r="M108" s="70"/>
      <c r="N108" s="67">
        <f>SUM(K108:M108)</f>
        <v>0</v>
      </c>
      <c r="O108" s="70"/>
      <c r="P108" s="70"/>
      <c r="Q108" s="70"/>
      <c r="R108" s="67">
        <f>SUM(O108:Q108)</f>
        <v>0</v>
      </c>
      <c r="S108" s="82"/>
      <c r="T108" s="82"/>
      <c r="U108" s="82"/>
      <c r="V108" s="82"/>
      <c r="W108" s="82"/>
      <c r="X108" s="21"/>
      <c r="Y108" s="21"/>
    </row>
    <row r="109" spans="1:25" s="74" customFormat="1" x14ac:dyDescent="0.25">
      <c r="A109" s="13" t="s">
        <v>344</v>
      </c>
      <c r="B109" s="6" t="s">
        <v>175</v>
      </c>
      <c r="C109" s="68">
        <f t="shared" ref="C109:N109" si="61">SUM(C105:C108)</f>
        <v>0</v>
      </c>
      <c r="D109" s="68">
        <f t="shared" si="61"/>
        <v>0</v>
      </c>
      <c r="E109" s="68">
        <f t="shared" si="61"/>
        <v>0</v>
      </c>
      <c r="F109" s="68">
        <f t="shared" si="61"/>
        <v>0</v>
      </c>
      <c r="G109" s="68">
        <f t="shared" si="61"/>
        <v>0</v>
      </c>
      <c r="H109" s="68">
        <f t="shared" si="61"/>
        <v>0</v>
      </c>
      <c r="I109" s="68">
        <f t="shared" si="61"/>
        <v>0</v>
      </c>
      <c r="J109" s="68">
        <f t="shared" si="61"/>
        <v>0</v>
      </c>
      <c r="K109" s="68">
        <f t="shared" si="61"/>
        <v>0</v>
      </c>
      <c r="L109" s="68">
        <f t="shared" si="61"/>
        <v>0</v>
      </c>
      <c r="M109" s="68">
        <f t="shared" si="61"/>
        <v>0</v>
      </c>
      <c r="N109" s="68">
        <f t="shared" si="61"/>
        <v>0</v>
      </c>
      <c r="O109" s="68">
        <f t="shared" ref="O109:R109" si="62">SUM(O105:O108)</f>
        <v>0</v>
      </c>
      <c r="P109" s="68">
        <f t="shared" si="62"/>
        <v>0</v>
      </c>
      <c r="Q109" s="68">
        <f t="shared" si="62"/>
        <v>0</v>
      </c>
      <c r="R109" s="68">
        <f t="shared" si="62"/>
        <v>0</v>
      </c>
      <c r="S109" s="24"/>
      <c r="T109" s="24"/>
      <c r="U109" s="24"/>
      <c r="V109" s="24"/>
      <c r="W109" s="24"/>
      <c r="X109" s="76"/>
      <c r="Y109" s="76"/>
    </row>
    <row r="110" spans="1:25" x14ac:dyDescent="0.25">
      <c r="A110" s="35" t="s">
        <v>176</v>
      </c>
      <c r="B110" s="4" t="s">
        <v>177</v>
      </c>
      <c r="C110" s="69"/>
      <c r="D110" s="69"/>
      <c r="E110" s="69"/>
      <c r="F110" s="67">
        <f>SUM(C110:E110)</f>
        <v>0</v>
      </c>
      <c r="G110" s="69"/>
      <c r="H110" s="69"/>
      <c r="I110" s="69"/>
      <c r="J110" s="67">
        <f>SUM(G110:I110)</f>
        <v>0</v>
      </c>
      <c r="K110" s="69">
        <v>586</v>
      </c>
      <c r="L110" s="69"/>
      <c r="M110" s="69"/>
      <c r="N110" s="67">
        <f>SUM(K110:M110)</f>
        <v>586</v>
      </c>
      <c r="O110" s="69">
        <v>586</v>
      </c>
      <c r="P110" s="69"/>
      <c r="Q110" s="69"/>
      <c r="R110" s="67">
        <f>SUM(O110:Q110)</f>
        <v>586</v>
      </c>
      <c r="S110" s="23"/>
      <c r="T110" s="23"/>
      <c r="U110" s="23"/>
      <c r="V110" s="23"/>
      <c r="W110" s="23"/>
      <c r="X110" s="21"/>
      <c r="Y110" s="21"/>
    </row>
    <row r="111" spans="1:25" x14ac:dyDescent="0.25">
      <c r="A111" s="35" t="s">
        <v>178</v>
      </c>
      <c r="B111" s="4" t="s">
        <v>179</v>
      </c>
      <c r="C111" s="69"/>
      <c r="D111" s="69"/>
      <c r="E111" s="69"/>
      <c r="F111" s="67">
        <f>SUM(C111:E111)</f>
        <v>0</v>
      </c>
      <c r="G111" s="69"/>
      <c r="H111" s="69"/>
      <c r="I111" s="69"/>
      <c r="J111" s="67">
        <f>SUM(G111:I111)</f>
        <v>0</v>
      </c>
      <c r="K111" s="69"/>
      <c r="L111" s="69"/>
      <c r="M111" s="69"/>
      <c r="N111" s="67">
        <f>SUM(K111:M111)</f>
        <v>0</v>
      </c>
      <c r="O111" s="69"/>
      <c r="P111" s="69"/>
      <c r="Q111" s="69"/>
      <c r="R111" s="67">
        <f>SUM(O111:Q111)</f>
        <v>0</v>
      </c>
      <c r="S111" s="23"/>
      <c r="T111" s="23"/>
      <c r="U111" s="23"/>
      <c r="V111" s="23"/>
      <c r="W111" s="23"/>
      <c r="X111" s="21"/>
      <c r="Y111" s="21"/>
    </row>
    <row r="112" spans="1:25" s="74" customFormat="1" x14ac:dyDescent="0.25">
      <c r="A112" s="13" t="s">
        <v>180</v>
      </c>
      <c r="B112" s="6" t="s">
        <v>181</v>
      </c>
      <c r="C112" s="68">
        <f t="shared" ref="C112:N112" si="63">SUM(C110:C111)</f>
        <v>0</v>
      </c>
      <c r="D112" s="68">
        <f t="shared" si="63"/>
        <v>0</v>
      </c>
      <c r="E112" s="68">
        <f t="shared" si="63"/>
        <v>0</v>
      </c>
      <c r="F112" s="68">
        <f t="shared" si="63"/>
        <v>0</v>
      </c>
      <c r="G112" s="68">
        <f t="shared" si="63"/>
        <v>0</v>
      </c>
      <c r="H112" s="68">
        <f t="shared" si="63"/>
        <v>0</v>
      </c>
      <c r="I112" s="68">
        <f t="shared" si="63"/>
        <v>0</v>
      </c>
      <c r="J112" s="68">
        <f t="shared" si="63"/>
        <v>0</v>
      </c>
      <c r="K112" s="68">
        <f t="shared" si="63"/>
        <v>586</v>
      </c>
      <c r="L112" s="68">
        <f t="shared" si="63"/>
        <v>0</v>
      </c>
      <c r="M112" s="68">
        <f t="shared" si="63"/>
        <v>0</v>
      </c>
      <c r="N112" s="68">
        <f t="shared" si="63"/>
        <v>586</v>
      </c>
      <c r="O112" s="68">
        <f t="shared" ref="O112:R112" si="64">SUM(O110:O111)</f>
        <v>586</v>
      </c>
      <c r="P112" s="68">
        <f t="shared" si="64"/>
        <v>0</v>
      </c>
      <c r="Q112" s="68">
        <f t="shared" si="64"/>
        <v>0</v>
      </c>
      <c r="R112" s="68">
        <f t="shared" si="64"/>
        <v>586</v>
      </c>
      <c r="S112" s="24"/>
      <c r="T112" s="24"/>
      <c r="U112" s="24"/>
      <c r="V112" s="24"/>
      <c r="W112" s="24"/>
      <c r="X112" s="76"/>
      <c r="Y112" s="76"/>
    </row>
    <row r="113" spans="1:25" x14ac:dyDescent="0.25">
      <c r="A113" s="35" t="s">
        <v>182</v>
      </c>
      <c r="B113" s="4" t="s">
        <v>183</v>
      </c>
      <c r="C113" s="69"/>
      <c r="D113" s="69"/>
      <c r="E113" s="69"/>
      <c r="F113" s="67">
        <f>SUM(C113:E113)</f>
        <v>0</v>
      </c>
      <c r="G113" s="69"/>
      <c r="H113" s="69"/>
      <c r="I113" s="69"/>
      <c r="J113" s="67">
        <f>SUM(G113:I113)</f>
        <v>0</v>
      </c>
      <c r="K113" s="69"/>
      <c r="L113" s="69"/>
      <c r="M113" s="69"/>
      <c r="N113" s="67">
        <f>SUM(K113:M113)</f>
        <v>0</v>
      </c>
      <c r="O113" s="69"/>
      <c r="P113" s="69"/>
      <c r="Q113" s="69"/>
      <c r="R113" s="67">
        <f>SUM(O113:Q113)</f>
        <v>0</v>
      </c>
      <c r="S113" s="23"/>
      <c r="T113" s="23"/>
      <c r="U113" s="23"/>
      <c r="V113" s="23"/>
      <c r="W113" s="23"/>
      <c r="X113" s="21"/>
      <c r="Y113" s="21"/>
    </row>
    <row r="114" spans="1:25" x14ac:dyDescent="0.25">
      <c r="A114" s="35" t="s">
        <v>184</v>
      </c>
      <c r="B114" s="4" t="s">
        <v>185</v>
      </c>
      <c r="C114" s="69"/>
      <c r="D114" s="69"/>
      <c r="E114" s="69"/>
      <c r="F114" s="67">
        <f>SUM(C114:E114)</f>
        <v>0</v>
      </c>
      <c r="G114" s="69"/>
      <c r="H114" s="69"/>
      <c r="I114" s="69"/>
      <c r="J114" s="67">
        <f>SUM(G114:I114)</f>
        <v>0</v>
      </c>
      <c r="K114" s="69"/>
      <c r="L114" s="69"/>
      <c r="M114" s="69"/>
      <c r="N114" s="67">
        <f>SUM(K114:M114)</f>
        <v>0</v>
      </c>
      <c r="O114" s="69"/>
      <c r="P114" s="69"/>
      <c r="Q114" s="69"/>
      <c r="R114" s="67">
        <f>SUM(O114:Q114)</f>
        <v>0</v>
      </c>
      <c r="S114" s="23"/>
      <c r="T114" s="23"/>
      <c r="U114" s="23"/>
      <c r="V114" s="23"/>
      <c r="W114" s="23"/>
      <c r="X114" s="21"/>
      <c r="Y114" s="21"/>
    </row>
    <row r="115" spans="1:25" x14ac:dyDescent="0.25">
      <c r="A115" s="35" t="s">
        <v>186</v>
      </c>
      <c r="B115" s="4" t="s">
        <v>187</v>
      </c>
      <c r="C115" s="69"/>
      <c r="D115" s="69"/>
      <c r="E115" s="69"/>
      <c r="F115" s="67">
        <f>SUM(C115:E115)</f>
        <v>0</v>
      </c>
      <c r="G115" s="69"/>
      <c r="H115" s="69"/>
      <c r="I115" s="69"/>
      <c r="J115" s="67">
        <f>SUM(G115:I115)</f>
        <v>0</v>
      </c>
      <c r="K115" s="69"/>
      <c r="L115" s="69"/>
      <c r="M115" s="69"/>
      <c r="N115" s="67">
        <f>SUM(K115:M115)</f>
        <v>0</v>
      </c>
      <c r="O115" s="69"/>
      <c r="P115" s="69"/>
      <c r="Q115" s="69"/>
      <c r="R115" s="67">
        <f>SUM(O115:Q115)</f>
        <v>0</v>
      </c>
      <c r="S115" s="23"/>
      <c r="T115" s="23"/>
      <c r="U115" s="23"/>
      <c r="V115" s="23"/>
      <c r="W115" s="23"/>
      <c r="X115" s="21"/>
      <c r="Y115" s="21"/>
    </row>
    <row r="116" spans="1:25" s="74" customFormat="1" x14ac:dyDescent="0.25">
      <c r="A116" s="36" t="s">
        <v>345</v>
      </c>
      <c r="B116" s="37" t="s">
        <v>188</v>
      </c>
      <c r="C116" s="68">
        <f t="shared" ref="C116:N116" si="65">SUM(C112,C109,C104)</f>
        <v>21153</v>
      </c>
      <c r="D116" s="68">
        <f t="shared" si="65"/>
        <v>0</v>
      </c>
      <c r="E116" s="68">
        <f t="shared" si="65"/>
        <v>0</v>
      </c>
      <c r="F116" s="68">
        <f t="shared" si="65"/>
        <v>21153</v>
      </c>
      <c r="G116" s="68">
        <f t="shared" si="65"/>
        <v>21153</v>
      </c>
      <c r="H116" s="68">
        <f t="shared" si="65"/>
        <v>10789</v>
      </c>
      <c r="I116" s="68">
        <f t="shared" si="65"/>
        <v>0</v>
      </c>
      <c r="J116" s="68">
        <f t="shared" si="65"/>
        <v>31942</v>
      </c>
      <c r="K116" s="68">
        <f t="shared" si="65"/>
        <v>20611</v>
      </c>
      <c r="L116" s="68">
        <f t="shared" si="65"/>
        <v>10789</v>
      </c>
      <c r="M116" s="68">
        <f t="shared" si="65"/>
        <v>0</v>
      </c>
      <c r="N116" s="68">
        <f t="shared" si="65"/>
        <v>31400</v>
      </c>
      <c r="O116" s="68">
        <f t="shared" ref="O116:R116" si="66">SUM(O112,O109,O104)</f>
        <v>20611</v>
      </c>
      <c r="P116" s="68">
        <f t="shared" si="66"/>
        <v>10789</v>
      </c>
      <c r="Q116" s="68">
        <f t="shared" si="66"/>
        <v>0</v>
      </c>
      <c r="R116" s="68">
        <f t="shared" si="66"/>
        <v>31400</v>
      </c>
      <c r="S116" s="24"/>
      <c r="T116" s="24"/>
      <c r="U116" s="24"/>
      <c r="V116" s="24"/>
      <c r="W116" s="24"/>
      <c r="X116" s="76"/>
      <c r="Y116" s="76"/>
    </row>
    <row r="117" spans="1:25" x14ac:dyDescent="0.25">
      <c r="A117" s="35" t="s">
        <v>189</v>
      </c>
      <c r="B117" s="4" t="s">
        <v>190</v>
      </c>
      <c r="C117" s="69"/>
      <c r="D117" s="69"/>
      <c r="E117" s="69"/>
      <c r="F117" s="67">
        <f>SUM(C117:E117)</f>
        <v>0</v>
      </c>
      <c r="G117" s="69"/>
      <c r="H117" s="69"/>
      <c r="I117" s="69"/>
      <c r="J117" s="67">
        <f>SUM(G117:I117)</f>
        <v>0</v>
      </c>
      <c r="K117" s="69"/>
      <c r="L117" s="69"/>
      <c r="M117" s="69"/>
      <c r="N117" s="67">
        <f>SUM(K117:M117)</f>
        <v>0</v>
      </c>
      <c r="O117" s="69"/>
      <c r="P117" s="69"/>
      <c r="Q117" s="69"/>
      <c r="R117" s="67">
        <f>SUM(O117:Q117)</f>
        <v>0</v>
      </c>
      <c r="S117" s="23"/>
      <c r="T117" s="23"/>
      <c r="U117" s="23"/>
      <c r="V117" s="23"/>
      <c r="W117" s="23"/>
      <c r="X117" s="21"/>
      <c r="Y117" s="21"/>
    </row>
    <row r="118" spans="1:25" x14ac:dyDescent="0.25">
      <c r="A118" s="12" t="s">
        <v>191</v>
      </c>
      <c r="B118" s="4" t="s">
        <v>192</v>
      </c>
      <c r="C118" s="70"/>
      <c r="D118" s="70"/>
      <c r="E118" s="70"/>
      <c r="F118" s="67">
        <f>SUM(C118:E118)</f>
        <v>0</v>
      </c>
      <c r="G118" s="70"/>
      <c r="H118" s="70"/>
      <c r="I118" s="70"/>
      <c r="J118" s="67">
        <f>SUM(G118:I118)</f>
        <v>0</v>
      </c>
      <c r="K118" s="70"/>
      <c r="L118" s="70"/>
      <c r="M118" s="70"/>
      <c r="N118" s="67">
        <f>SUM(K118:M118)</f>
        <v>0</v>
      </c>
      <c r="O118" s="70"/>
      <c r="P118" s="70"/>
      <c r="Q118" s="70"/>
      <c r="R118" s="67">
        <f>SUM(O118:Q118)</f>
        <v>0</v>
      </c>
      <c r="S118" s="82"/>
      <c r="T118" s="82"/>
      <c r="U118" s="82"/>
      <c r="V118" s="82"/>
      <c r="W118" s="82"/>
      <c r="X118" s="21"/>
      <c r="Y118" s="21"/>
    </row>
    <row r="119" spans="1:25" x14ac:dyDescent="0.25">
      <c r="A119" s="35" t="s">
        <v>381</v>
      </c>
      <c r="B119" s="4" t="s">
        <v>193</v>
      </c>
      <c r="C119" s="69"/>
      <c r="D119" s="69"/>
      <c r="E119" s="69"/>
      <c r="F119" s="67">
        <f>SUM(C119:E119)</f>
        <v>0</v>
      </c>
      <c r="G119" s="69"/>
      <c r="H119" s="69"/>
      <c r="I119" s="69"/>
      <c r="J119" s="67">
        <f>SUM(G119:I119)</f>
        <v>0</v>
      </c>
      <c r="K119" s="69"/>
      <c r="L119" s="69"/>
      <c r="M119" s="69"/>
      <c r="N119" s="67">
        <f>SUM(K119:M119)</f>
        <v>0</v>
      </c>
      <c r="O119" s="69"/>
      <c r="P119" s="69"/>
      <c r="Q119" s="69"/>
      <c r="R119" s="67">
        <f>SUM(O119:Q119)</f>
        <v>0</v>
      </c>
      <c r="S119" s="23"/>
      <c r="T119" s="23"/>
      <c r="U119" s="23"/>
      <c r="V119" s="23"/>
      <c r="W119" s="23"/>
      <c r="X119" s="21"/>
      <c r="Y119" s="21"/>
    </row>
    <row r="120" spans="1:25" x14ac:dyDescent="0.25">
      <c r="A120" s="35" t="s">
        <v>350</v>
      </c>
      <c r="B120" s="4" t="s">
        <v>194</v>
      </c>
      <c r="C120" s="69"/>
      <c r="D120" s="69"/>
      <c r="E120" s="69"/>
      <c r="F120" s="67">
        <f>SUM(C120:E120)</f>
        <v>0</v>
      </c>
      <c r="G120" s="69"/>
      <c r="H120" s="69"/>
      <c r="I120" s="69"/>
      <c r="J120" s="67">
        <f>SUM(G120:I120)</f>
        <v>0</v>
      </c>
      <c r="K120" s="69"/>
      <c r="L120" s="69"/>
      <c r="M120" s="69"/>
      <c r="N120" s="67">
        <f>SUM(K120:M120)</f>
        <v>0</v>
      </c>
      <c r="O120" s="69"/>
      <c r="P120" s="69"/>
      <c r="Q120" s="69"/>
      <c r="R120" s="67">
        <f>SUM(O120:Q120)</f>
        <v>0</v>
      </c>
      <c r="S120" s="23"/>
      <c r="T120" s="23"/>
      <c r="U120" s="23"/>
      <c r="V120" s="23"/>
      <c r="W120" s="23"/>
      <c r="X120" s="21"/>
      <c r="Y120" s="21"/>
    </row>
    <row r="121" spans="1:25" s="74" customFormat="1" x14ac:dyDescent="0.25">
      <c r="A121" s="36" t="s">
        <v>351</v>
      </c>
      <c r="B121" s="37" t="s">
        <v>198</v>
      </c>
      <c r="C121" s="68">
        <f t="shared" ref="C121:N121" si="67">SUM(C117:C120)</f>
        <v>0</v>
      </c>
      <c r="D121" s="68">
        <f t="shared" si="67"/>
        <v>0</v>
      </c>
      <c r="E121" s="68">
        <f t="shared" si="67"/>
        <v>0</v>
      </c>
      <c r="F121" s="68">
        <f t="shared" si="67"/>
        <v>0</v>
      </c>
      <c r="G121" s="68">
        <f t="shared" si="67"/>
        <v>0</v>
      </c>
      <c r="H121" s="68">
        <f t="shared" si="67"/>
        <v>0</v>
      </c>
      <c r="I121" s="68">
        <f t="shared" si="67"/>
        <v>0</v>
      </c>
      <c r="J121" s="68">
        <f t="shared" si="67"/>
        <v>0</v>
      </c>
      <c r="K121" s="68">
        <f t="shared" si="67"/>
        <v>0</v>
      </c>
      <c r="L121" s="68">
        <f t="shared" si="67"/>
        <v>0</v>
      </c>
      <c r="M121" s="68">
        <f t="shared" si="67"/>
        <v>0</v>
      </c>
      <c r="N121" s="68">
        <f t="shared" si="67"/>
        <v>0</v>
      </c>
      <c r="O121" s="68">
        <f t="shared" ref="O121:R121" si="68">SUM(O117:O120)</f>
        <v>0</v>
      </c>
      <c r="P121" s="68">
        <f t="shared" si="68"/>
        <v>0</v>
      </c>
      <c r="Q121" s="68">
        <f t="shared" si="68"/>
        <v>0</v>
      </c>
      <c r="R121" s="68">
        <f t="shared" si="68"/>
        <v>0</v>
      </c>
      <c r="S121" s="24"/>
      <c r="T121" s="24"/>
      <c r="U121" s="24"/>
      <c r="V121" s="24"/>
      <c r="W121" s="24"/>
      <c r="X121" s="76"/>
      <c r="Y121" s="76"/>
    </row>
    <row r="122" spans="1:25" x14ac:dyDescent="0.25">
      <c r="A122" s="12" t="s">
        <v>199</v>
      </c>
      <c r="B122" s="4" t="s">
        <v>200</v>
      </c>
      <c r="C122" s="70"/>
      <c r="D122" s="70"/>
      <c r="E122" s="70"/>
      <c r="F122" s="65">
        <f>SUM(C122:E122)</f>
        <v>0</v>
      </c>
      <c r="G122" s="70"/>
      <c r="H122" s="70"/>
      <c r="I122" s="70"/>
      <c r="J122" s="65">
        <f>SUM(G122:I122)</f>
        <v>0</v>
      </c>
      <c r="K122" s="70"/>
      <c r="L122" s="70"/>
      <c r="M122" s="70"/>
      <c r="N122" s="65">
        <f>SUM(K122:M122)</f>
        <v>0</v>
      </c>
      <c r="O122" s="70"/>
      <c r="P122" s="70"/>
      <c r="Q122" s="70"/>
      <c r="R122" s="65">
        <f>SUM(O122:Q122)</f>
        <v>0</v>
      </c>
      <c r="S122" s="82"/>
      <c r="T122" s="82"/>
      <c r="U122" s="82"/>
      <c r="V122" s="82"/>
      <c r="W122" s="82"/>
      <c r="X122" s="21"/>
      <c r="Y122" s="21"/>
    </row>
    <row r="123" spans="1:25" s="74" customFormat="1" ht="15.75" x14ac:dyDescent="0.25">
      <c r="A123" s="38" t="s">
        <v>385</v>
      </c>
      <c r="B123" s="39" t="s">
        <v>201</v>
      </c>
      <c r="C123" s="68">
        <f t="shared" ref="C123:N123" si="69">SUM(C116,C121,C122,)</f>
        <v>21153</v>
      </c>
      <c r="D123" s="68">
        <f t="shared" si="69"/>
        <v>0</v>
      </c>
      <c r="E123" s="68">
        <f t="shared" si="69"/>
        <v>0</v>
      </c>
      <c r="F123" s="68">
        <f t="shared" si="69"/>
        <v>21153</v>
      </c>
      <c r="G123" s="68">
        <f t="shared" si="69"/>
        <v>21153</v>
      </c>
      <c r="H123" s="68">
        <f t="shared" si="69"/>
        <v>10789</v>
      </c>
      <c r="I123" s="68">
        <f t="shared" si="69"/>
        <v>0</v>
      </c>
      <c r="J123" s="68">
        <f t="shared" si="69"/>
        <v>31942</v>
      </c>
      <c r="K123" s="68">
        <f t="shared" si="69"/>
        <v>20611</v>
      </c>
      <c r="L123" s="68">
        <f t="shared" si="69"/>
        <v>10789</v>
      </c>
      <c r="M123" s="68">
        <f t="shared" si="69"/>
        <v>0</v>
      </c>
      <c r="N123" s="68">
        <f t="shared" si="69"/>
        <v>31400</v>
      </c>
      <c r="O123" s="68">
        <f t="shared" ref="O123:R123" si="70">SUM(O116,O121,O122,)</f>
        <v>20611</v>
      </c>
      <c r="P123" s="68">
        <f t="shared" si="70"/>
        <v>10789</v>
      </c>
      <c r="Q123" s="68">
        <f t="shared" si="70"/>
        <v>0</v>
      </c>
      <c r="R123" s="68">
        <f t="shared" si="70"/>
        <v>31400</v>
      </c>
      <c r="S123" s="24"/>
      <c r="T123" s="24"/>
      <c r="U123" s="24"/>
      <c r="V123" s="24"/>
      <c r="W123" s="24"/>
      <c r="X123" s="76"/>
      <c r="Y123" s="76"/>
    </row>
    <row r="124" spans="1:25" s="74" customFormat="1" ht="15.75" x14ac:dyDescent="0.25">
      <c r="A124" s="77" t="s">
        <v>421</v>
      </c>
      <c r="B124" s="77"/>
      <c r="C124" s="73">
        <f t="shared" ref="C124:N124" si="71">SUM(C26,C27,C52,C61,C75,C84,C89,C98,C123,)</f>
        <v>39992</v>
      </c>
      <c r="D124" s="73">
        <f t="shared" si="71"/>
        <v>500</v>
      </c>
      <c r="E124" s="73">
        <f t="shared" si="71"/>
        <v>0</v>
      </c>
      <c r="F124" s="73">
        <f t="shared" si="71"/>
        <v>40492</v>
      </c>
      <c r="G124" s="73">
        <f t="shared" si="71"/>
        <v>38949</v>
      </c>
      <c r="H124" s="73">
        <f t="shared" si="71"/>
        <v>24289</v>
      </c>
      <c r="I124" s="73">
        <f t="shared" si="71"/>
        <v>0</v>
      </c>
      <c r="J124" s="73">
        <f t="shared" si="71"/>
        <v>63238</v>
      </c>
      <c r="K124" s="73">
        <f t="shared" si="71"/>
        <v>39304</v>
      </c>
      <c r="L124" s="73">
        <f t="shared" si="71"/>
        <v>24289</v>
      </c>
      <c r="M124" s="73">
        <f t="shared" si="71"/>
        <v>0</v>
      </c>
      <c r="N124" s="73">
        <f t="shared" si="71"/>
        <v>63593</v>
      </c>
      <c r="O124" s="96">
        <f t="shared" ref="O124:R124" si="72">SUM(O26,O27,O52,O61,O75,O84,O89,O98,O123,)</f>
        <v>42523</v>
      </c>
      <c r="P124" s="96">
        <f t="shared" si="72"/>
        <v>24289</v>
      </c>
      <c r="Q124" s="96">
        <f t="shared" si="72"/>
        <v>0</v>
      </c>
      <c r="R124" s="96">
        <f t="shared" si="72"/>
        <v>66812</v>
      </c>
      <c r="S124" s="76"/>
      <c r="T124" s="76"/>
      <c r="U124" s="76"/>
      <c r="V124" s="76"/>
      <c r="W124" s="76"/>
      <c r="X124" s="76"/>
      <c r="Y124" s="76"/>
    </row>
    <row r="125" spans="1:25" x14ac:dyDescent="0.25">
      <c r="B125" s="21"/>
      <c r="C125" s="21"/>
      <c r="D125" s="21"/>
      <c r="E125" s="21"/>
      <c r="F125" s="21"/>
      <c r="G125" s="21"/>
      <c r="H125" s="21"/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21"/>
    </row>
    <row r="126" spans="1:25" x14ac:dyDescent="0.25">
      <c r="B126" s="21"/>
      <c r="C126" s="21"/>
      <c r="D126" s="21"/>
      <c r="E126" s="21"/>
      <c r="F126" s="21"/>
      <c r="G126" s="21"/>
      <c r="H126" s="21"/>
      <c r="I126" s="21"/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21"/>
    </row>
    <row r="127" spans="1:25" x14ac:dyDescent="0.25">
      <c r="B127" s="21"/>
      <c r="C127" s="21"/>
      <c r="D127" s="21"/>
      <c r="E127" s="21"/>
      <c r="F127" s="21"/>
      <c r="G127" s="21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</row>
    <row r="128" spans="1:25" x14ac:dyDescent="0.25">
      <c r="B128" s="21"/>
      <c r="C128" s="21"/>
      <c r="D128" s="21"/>
      <c r="E128" s="21"/>
      <c r="F128" s="21"/>
      <c r="G128" s="21"/>
      <c r="H128" s="21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/>
    </row>
    <row r="129" spans="2:25" x14ac:dyDescent="0.25">
      <c r="B129" s="21"/>
      <c r="C129" s="21"/>
      <c r="D129" s="21"/>
      <c r="E129" s="21"/>
      <c r="F129" s="21"/>
      <c r="G129" s="21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/>
    </row>
    <row r="130" spans="2:25" x14ac:dyDescent="0.25">
      <c r="B130" s="21"/>
      <c r="C130" s="21"/>
      <c r="D130" s="21"/>
      <c r="E130" s="21"/>
      <c r="F130" s="21"/>
      <c r="G130" s="21"/>
      <c r="H130" s="21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  <c r="Y130" s="21"/>
    </row>
    <row r="131" spans="2:25" x14ac:dyDescent="0.25">
      <c r="B131" s="21"/>
      <c r="C131" s="21"/>
      <c r="D131" s="21"/>
      <c r="E131" s="21"/>
      <c r="F131" s="21"/>
      <c r="G131" s="21"/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/>
    </row>
    <row r="132" spans="2:25" x14ac:dyDescent="0.25">
      <c r="B132" s="21"/>
      <c r="C132" s="21"/>
      <c r="D132" s="21"/>
      <c r="E132" s="21"/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  <c r="Y132" s="21"/>
    </row>
    <row r="133" spans="2:25" x14ac:dyDescent="0.25">
      <c r="B133" s="21"/>
      <c r="C133" s="21"/>
      <c r="D133" s="21"/>
      <c r="E133" s="21"/>
      <c r="F133" s="21"/>
      <c r="G133" s="21"/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/>
    </row>
    <row r="134" spans="2:25" x14ac:dyDescent="0.25">
      <c r="B134" s="21"/>
      <c r="C134" s="21"/>
      <c r="D134" s="21"/>
      <c r="E134" s="21"/>
      <c r="F134" s="21"/>
      <c r="G134" s="21"/>
      <c r="H134" s="21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/>
    </row>
    <row r="135" spans="2:25" x14ac:dyDescent="0.25">
      <c r="B135" s="21"/>
      <c r="C135" s="21"/>
      <c r="D135" s="21"/>
      <c r="E135" s="21"/>
      <c r="F135" s="21"/>
      <c r="G135" s="21"/>
      <c r="H135" s="21"/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/>
    </row>
    <row r="136" spans="2:25" x14ac:dyDescent="0.25">
      <c r="B136" s="21"/>
      <c r="C136" s="21"/>
      <c r="D136" s="21"/>
      <c r="E136" s="21"/>
      <c r="F136" s="21"/>
      <c r="G136" s="21"/>
      <c r="H136" s="21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/>
    </row>
    <row r="137" spans="2:25" x14ac:dyDescent="0.25">
      <c r="B137" s="21"/>
      <c r="C137" s="21"/>
      <c r="D137" s="21"/>
      <c r="E137" s="21"/>
      <c r="F137" s="21"/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</row>
    <row r="138" spans="2:25" x14ac:dyDescent="0.25">
      <c r="B138" s="21"/>
      <c r="C138" s="21"/>
      <c r="D138" s="21"/>
      <c r="E138" s="21"/>
      <c r="F138" s="21"/>
      <c r="G138" s="21"/>
      <c r="H138" s="21"/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/>
    </row>
    <row r="139" spans="2:25" x14ac:dyDescent="0.25">
      <c r="B139" s="21"/>
      <c r="C139" s="21"/>
      <c r="D139" s="21"/>
      <c r="E139" s="21"/>
      <c r="F139" s="21"/>
      <c r="G139" s="21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/>
    </row>
    <row r="140" spans="2:25" x14ac:dyDescent="0.25">
      <c r="B140" s="21"/>
      <c r="C140" s="21"/>
      <c r="D140" s="21"/>
      <c r="E140" s="21"/>
      <c r="F140" s="21"/>
      <c r="G140" s="21"/>
      <c r="H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</row>
    <row r="141" spans="2:25" x14ac:dyDescent="0.25">
      <c r="B141" s="21"/>
      <c r="C141" s="21"/>
      <c r="D141" s="21"/>
      <c r="E141" s="21"/>
      <c r="F141" s="21"/>
      <c r="G141" s="21"/>
      <c r="H141" s="21"/>
      <c r="I141" s="21"/>
      <c r="J141" s="21"/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21"/>
      <c r="Y141" s="21"/>
    </row>
    <row r="142" spans="2:25" x14ac:dyDescent="0.25">
      <c r="B142" s="21"/>
      <c r="C142" s="21"/>
      <c r="D142" s="21"/>
      <c r="E142" s="21"/>
      <c r="F142" s="21"/>
      <c r="G142" s="21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/>
    </row>
    <row r="143" spans="2:25" x14ac:dyDescent="0.25">
      <c r="B143" s="21"/>
      <c r="C143" s="21"/>
      <c r="D143" s="21"/>
      <c r="E143" s="21"/>
      <c r="F143" s="21"/>
      <c r="G143" s="21"/>
      <c r="H143" s="21"/>
      <c r="I143" s="21"/>
      <c r="J143" s="21"/>
      <c r="K143" s="21"/>
      <c r="L143" s="21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  <c r="Y143" s="21"/>
    </row>
    <row r="144" spans="2:25" x14ac:dyDescent="0.25">
      <c r="B144" s="21"/>
      <c r="C144" s="21"/>
      <c r="D144" s="21"/>
      <c r="E144" s="21"/>
      <c r="F144" s="21"/>
      <c r="G144" s="21"/>
      <c r="H144" s="21"/>
      <c r="I144" s="21"/>
      <c r="J144" s="21"/>
      <c r="K144" s="21"/>
      <c r="L144" s="21"/>
      <c r="M144" s="21"/>
      <c r="N144" s="21"/>
      <c r="O144" s="21"/>
      <c r="P144" s="21"/>
      <c r="Q144" s="21"/>
      <c r="R144" s="21"/>
      <c r="S144" s="21"/>
      <c r="T144" s="21"/>
      <c r="U144" s="21"/>
      <c r="V144" s="21"/>
      <c r="W144" s="21"/>
      <c r="X144" s="21"/>
      <c r="Y144" s="21"/>
    </row>
    <row r="145" spans="2:25" x14ac:dyDescent="0.25">
      <c r="B145" s="21"/>
      <c r="C145" s="21"/>
      <c r="D145" s="21"/>
      <c r="E145" s="21"/>
      <c r="F145" s="21"/>
      <c r="G145" s="21"/>
      <c r="H145" s="21"/>
      <c r="I145" s="21"/>
      <c r="J145" s="21"/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  <c r="Y145" s="21"/>
    </row>
    <row r="146" spans="2:25" x14ac:dyDescent="0.25">
      <c r="B146" s="21"/>
      <c r="C146" s="21"/>
      <c r="D146" s="21"/>
      <c r="E146" s="21"/>
      <c r="F146" s="21"/>
      <c r="G146" s="21"/>
      <c r="H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/>
    </row>
    <row r="147" spans="2:25" x14ac:dyDescent="0.25">
      <c r="B147" s="21"/>
      <c r="C147" s="21"/>
      <c r="D147" s="21"/>
      <c r="E147" s="21"/>
      <c r="F147" s="21"/>
      <c r="G147" s="21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</row>
    <row r="148" spans="2:25" x14ac:dyDescent="0.25">
      <c r="B148" s="21"/>
      <c r="C148" s="21"/>
      <c r="D148" s="21"/>
      <c r="E148" s="21"/>
      <c r="F148" s="21"/>
      <c r="G148" s="21"/>
      <c r="H148" s="21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</row>
    <row r="149" spans="2:25" x14ac:dyDescent="0.25">
      <c r="B149" s="21"/>
      <c r="C149" s="21"/>
      <c r="D149" s="21"/>
      <c r="E149" s="21"/>
      <c r="F149" s="21"/>
      <c r="G149" s="21"/>
      <c r="H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/>
    </row>
    <row r="150" spans="2:25" x14ac:dyDescent="0.25">
      <c r="B150" s="21"/>
      <c r="C150" s="21"/>
      <c r="D150" s="21"/>
      <c r="E150" s="21"/>
      <c r="F150" s="21"/>
      <c r="G150" s="21"/>
      <c r="H150" s="21"/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  <c r="Y150" s="21"/>
    </row>
    <row r="151" spans="2:25" x14ac:dyDescent="0.25">
      <c r="B151" s="21"/>
      <c r="C151" s="21"/>
      <c r="D151" s="21"/>
      <c r="E151" s="21"/>
      <c r="F151" s="21"/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  <c r="Y151" s="21"/>
    </row>
    <row r="152" spans="2:25" x14ac:dyDescent="0.25">
      <c r="B152" s="21"/>
      <c r="C152" s="21"/>
      <c r="D152" s="21"/>
      <c r="E152" s="21"/>
      <c r="F152" s="21"/>
      <c r="G152" s="21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  <c r="Y152" s="21"/>
    </row>
    <row r="153" spans="2:25" x14ac:dyDescent="0.25">
      <c r="B153" s="21"/>
      <c r="C153" s="21"/>
      <c r="D153" s="21"/>
      <c r="E153" s="21"/>
      <c r="F153" s="21"/>
      <c r="G153" s="21"/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/>
    </row>
    <row r="154" spans="2:25" x14ac:dyDescent="0.25">
      <c r="B154" s="21"/>
      <c r="C154" s="21"/>
      <c r="D154" s="21"/>
      <c r="E154" s="21"/>
      <c r="F154" s="21"/>
      <c r="G154" s="21"/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  <c r="Y154" s="21"/>
    </row>
    <row r="155" spans="2:25" x14ac:dyDescent="0.25">
      <c r="B155" s="21"/>
      <c r="C155" s="21"/>
      <c r="D155" s="21"/>
      <c r="E155" s="21"/>
      <c r="F155" s="21"/>
      <c r="G155" s="21"/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W155" s="21"/>
      <c r="X155" s="21"/>
      <c r="Y155" s="21"/>
    </row>
    <row r="156" spans="2:25" x14ac:dyDescent="0.25">
      <c r="B156" s="21"/>
      <c r="C156" s="21"/>
      <c r="D156" s="21"/>
      <c r="E156" s="21"/>
      <c r="F156" s="21"/>
      <c r="G156" s="21"/>
      <c r="H156" s="21"/>
      <c r="I156" s="21"/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  <c r="X156" s="21"/>
      <c r="Y156" s="21"/>
    </row>
    <row r="157" spans="2:25" x14ac:dyDescent="0.25">
      <c r="B157" s="21"/>
      <c r="C157" s="21"/>
      <c r="D157" s="21"/>
      <c r="E157" s="21"/>
      <c r="F157" s="21"/>
      <c r="G157" s="21"/>
      <c r="H157" s="21"/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/>
    </row>
    <row r="158" spans="2:25" x14ac:dyDescent="0.25">
      <c r="B158" s="21"/>
      <c r="C158" s="21"/>
      <c r="D158" s="21"/>
      <c r="E158" s="21"/>
      <c r="F158" s="21"/>
      <c r="G158" s="21"/>
      <c r="H158" s="21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/>
      <c r="W158" s="21"/>
      <c r="X158" s="21"/>
      <c r="Y158" s="21"/>
    </row>
    <row r="159" spans="2:25" x14ac:dyDescent="0.25">
      <c r="B159" s="21"/>
      <c r="C159" s="21"/>
      <c r="D159" s="21"/>
      <c r="E159" s="21"/>
      <c r="F159" s="21"/>
      <c r="G159" s="21"/>
      <c r="H159" s="21"/>
      <c r="I159" s="21"/>
      <c r="J159" s="21"/>
      <c r="K159" s="21"/>
      <c r="L159" s="21"/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W159" s="21"/>
      <c r="X159" s="21"/>
      <c r="Y159" s="21"/>
    </row>
    <row r="160" spans="2:25" x14ac:dyDescent="0.25">
      <c r="B160" s="21"/>
      <c r="C160" s="21"/>
      <c r="D160" s="21"/>
      <c r="E160" s="21"/>
      <c r="F160" s="21"/>
      <c r="G160" s="21"/>
      <c r="H160" s="21"/>
      <c r="I160" s="21"/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/>
      <c r="Y160" s="21"/>
    </row>
    <row r="161" spans="2:25" x14ac:dyDescent="0.25">
      <c r="B161" s="21"/>
      <c r="C161" s="21"/>
      <c r="D161" s="21"/>
      <c r="E161" s="21"/>
      <c r="F161" s="21"/>
      <c r="G161" s="21"/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  <c r="Y161" s="21"/>
    </row>
    <row r="162" spans="2:25" x14ac:dyDescent="0.25">
      <c r="B162" s="21"/>
      <c r="C162" s="21"/>
      <c r="D162" s="21"/>
      <c r="E162" s="21"/>
      <c r="F162" s="21"/>
      <c r="G162" s="21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/>
    </row>
    <row r="163" spans="2:25" x14ac:dyDescent="0.25">
      <c r="B163" s="21"/>
      <c r="C163" s="21"/>
      <c r="D163" s="21"/>
      <c r="E163" s="21"/>
      <c r="F163" s="21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  <c r="X163" s="21"/>
      <c r="Y163" s="21"/>
    </row>
    <row r="164" spans="2:25" x14ac:dyDescent="0.25">
      <c r="B164" s="21"/>
      <c r="C164" s="21"/>
      <c r="D164" s="21"/>
      <c r="E164" s="21"/>
      <c r="F164" s="21"/>
      <c r="G164" s="21"/>
      <c r="H164" s="21"/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  <c r="Y164" s="21"/>
    </row>
    <row r="165" spans="2:25" x14ac:dyDescent="0.25">
      <c r="B165" s="21"/>
      <c r="C165" s="21"/>
      <c r="D165" s="21"/>
      <c r="E165" s="21"/>
      <c r="F165" s="21"/>
      <c r="G165" s="21"/>
      <c r="H165" s="21"/>
      <c r="I165" s="21"/>
      <c r="J165" s="21"/>
      <c r="K165" s="21"/>
      <c r="L165" s="21"/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W165" s="21"/>
      <c r="X165" s="21"/>
      <c r="Y165" s="21"/>
    </row>
    <row r="166" spans="2:25" x14ac:dyDescent="0.25">
      <c r="B166" s="21"/>
      <c r="C166" s="21"/>
      <c r="D166" s="21"/>
      <c r="E166" s="21"/>
      <c r="F166" s="21"/>
      <c r="G166" s="21"/>
      <c r="H166" s="21"/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W166" s="21"/>
      <c r="X166" s="21"/>
      <c r="Y166" s="21"/>
    </row>
    <row r="167" spans="2:25" x14ac:dyDescent="0.25">
      <c r="B167" s="21"/>
      <c r="C167" s="21"/>
      <c r="D167" s="21"/>
      <c r="E167" s="21"/>
      <c r="F167" s="21"/>
      <c r="G167" s="21"/>
      <c r="H167" s="21"/>
      <c r="I167" s="21"/>
      <c r="J167" s="21"/>
      <c r="K167" s="21"/>
      <c r="L167" s="21"/>
      <c r="M167" s="21"/>
      <c r="N167" s="21"/>
      <c r="O167" s="21"/>
      <c r="P167" s="21"/>
      <c r="Q167" s="21"/>
      <c r="R167" s="21"/>
      <c r="S167" s="21"/>
      <c r="T167" s="21"/>
      <c r="U167" s="21"/>
      <c r="V167" s="21"/>
      <c r="W167" s="21"/>
      <c r="X167" s="21"/>
      <c r="Y167" s="21"/>
    </row>
    <row r="168" spans="2:25" x14ac:dyDescent="0.25">
      <c r="B168" s="21"/>
      <c r="C168" s="21"/>
      <c r="D168" s="21"/>
      <c r="E168" s="21"/>
      <c r="F168" s="21"/>
      <c r="G168" s="21"/>
      <c r="H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/>
    </row>
    <row r="169" spans="2:25" x14ac:dyDescent="0.25">
      <c r="B169" s="21"/>
      <c r="C169" s="21"/>
      <c r="D169" s="21"/>
      <c r="E169" s="21"/>
      <c r="F169" s="21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W169" s="21"/>
      <c r="X169" s="21"/>
      <c r="Y169" s="21"/>
    </row>
    <row r="170" spans="2:25" x14ac:dyDescent="0.25">
      <c r="B170" s="21"/>
      <c r="C170" s="21"/>
      <c r="D170" s="21"/>
      <c r="E170" s="21"/>
      <c r="F170" s="21"/>
      <c r="G170" s="21"/>
      <c r="H170" s="21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1"/>
      <c r="T170" s="21"/>
      <c r="U170" s="21"/>
      <c r="V170" s="21"/>
      <c r="W170" s="21"/>
      <c r="X170" s="21"/>
      <c r="Y170" s="21"/>
    </row>
    <row r="171" spans="2:25" x14ac:dyDescent="0.25">
      <c r="B171" s="21"/>
      <c r="C171" s="21"/>
      <c r="D171" s="21"/>
      <c r="E171" s="21"/>
      <c r="F171" s="21"/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  <c r="Y171" s="21"/>
    </row>
    <row r="172" spans="2:25" x14ac:dyDescent="0.25">
      <c r="B172" s="21"/>
      <c r="C172" s="21"/>
      <c r="D172" s="21"/>
      <c r="E172" s="21"/>
      <c r="F172" s="21"/>
      <c r="G172" s="21"/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21"/>
      <c r="S172" s="21"/>
      <c r="T172" s="21"/>
      <c r="U172" s="21"/>
      <c r="V172" s="21"/>
      <c r="W172" s="21"/>
      <c r="X172" s="21"/>
      <c r="Y172" s="21"/>
    </row>
    <row r="173" spans="2:25" x14ac:dyDescent="0.25">
      <c r="B173" s="21"/>
      <c r="C173" s="21"/>
      <c r="D173" s="21"/>
      <c r="E173" s="21"/>
      <c r="F173" s="21"/>
      <c r="G173" s="21"/>
      <c r="H173" s="21"/>
      <c r="I173" s="21"/>
      <c r="J173" s="21"/>
      <c r="K173" s="21"/>
      <c r="L173" s="21"/>
      <c r="M173" s="21"/>
      <c r="N173" s="21"/>
      <c r="O173" s="21"/>
      <c r="P173" s="21"/>
      <c r="Q173" s="21"/>
      <c r="R173" s="21"/>
      <c r="S173" s="21"/>
      <c r="T173" s="21"/>
      <c r="U173" s="21"/>
      <c r="V173" s="21"/>
      <c r="W173" s="21"/>
      <c r="X173" s="21"/>
      <c r="Y173" s="21"/>
    </row>
  </sheetData>
  <mergeCells count="10">
    <mergeCell ref="C6:F6"/>
    <mergeCell ref="G6:J6"/>
    <mergeCell ref="K6:N6"/>
    <mergeCell ref="O1:R1"/>
    <mergeCell ref="O6:R6"/>
    <mergeCell ref="C1:F1"/>
    <mergeCell ref="G1:J1"/>
    <mergeCell ref="K1:N1"/>
    <mergeCell ref="A3:F3"/>
    <mergeCell ref="A4:F4"/>
  </mergeCells>
  <pageMargins left="0.70866141732283472" right="0.70866141732283472" top="0.74803149606299213" bottom="0.74803149606299213" header="0.31496062992125984" footer="0.31496062992125984"/>
  <pageSetup paperSize="9" scale="26" orientation="landscape" horizontalDpi="4294967293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98"/>
  <sheetViews>
    <sheetView topLeftCell="B1" workbookViewId="0">
      <selection activeCell="H12" sqref="H12"/>
    </sheetView>
  </sheetViews>
  <sheetFormatPr defaultRowHeight="15" x14ac:dyDescent="0.25"/>
  <cols>
    <col min="1" max="1" width="92.5703125" customWidth="1"/>
    <col min="3" max="3" width="13" customWidth="1"/>
    <col min="4" max="4" width="14.140625" customWidth="1"/>
    <col min="5" max="5" width="15.85546875" customWidth="1"/>
    <col min="6" max="6" width="14" customWidth="1"/>
    <col min="7" max="7" width="13" customWidth="1"/>
    <col min="8" max="8" width="14.140625" customWidth="1"/>
    <col min="9" max="9" width="15.85546875" customWidth="1"/>
    <col min="10" max="10" width="14" customWidth="1"/>
    <col min="11" max="11" width="13" customWidth="1"/>
    <col min="12" max="12" width="14.140625" customWidth="1"/>
    <col min="13" max="13" width="15.85546875" customWidth="1"/>
    <col min="14" max="14" width="14" customWidth="1"/>
    <col min="15" max="15" width="13" customWidth="1"/>
    <col min="16" max="16" width="14.140625" customWidth="1"/>
    <col min="17" max="17" width="15.85546875" customWidth="1"/>
    <col min="18" max="18" width="14" customWidth="1"/>
    <col min="257" max="257" width="92.5703125" customWidth="1"/>
    <col min="259" max="259" width="13" customWidth="1"/>
    <col min="260" max="260" width="14.140625" customWidth="1"/>
    <col min="261" max="261" width="15.85546875" customWidth="1"/>
    <col min="262" max="262" width="14" customWidth="1"/>
    <col min="513" max="513" width="92.5703125" customWidth="1"/>
    <col min="515" max="515" width="13" customWidth="1"/>
    <col min="516" max="516" width="14.140625" customWidth="1"/>
    <col min="517" max="517" width="15.85546875" customWidth="1"/>
    <col min="518" max="518" width="14" customWidth="1"/>
    <col min="769" max="769" width="92.5703125" customWidth="1"/>
    <col min="771" max="771" width="13" customWidth="1"/>
    <col min="772" max="772" width="14.140625" customWidth="1"/>
    <col min="773" max="773" width="15.85546875" customWidth="1"/>
    <col min="774" max="774" width="14" customWidth="1"/>
    <col min="1025" max="1025" width="92.5703125" customWidth="1"/>
    <col min="1027" max="1027" width="13" customWidth="1"/>
    <col min="1028" max="1028" width="14.140625" customWidth="1"/>
    <col min="1029" max="1029" width="15.85546875" customWidth="1"/>
    <col min="1030" max="1030" width="14" customWidth="1"/>
    <col min="1281" max="1281" width="92.5703125" customWidth="1"/>
    <col min="1283" max="1283" width="13" customWidth="1"/>
    <col min="1284" max="1284" width="14.140625" customWidth="1"/>
    <col min="1285" max="1285" width="15.85546875" customWidth="1"/>
    <col min="1286" max="1286" width="14" customWidth="1"/>
    <col min="1537" max="1537" width="92.5703125" customWidth="1"/>
    <col min="1539" max="1539" width="13" customWidth="1"/>
    <col min="1540" max="1540" width="14.140625" customWidth="1"/>
    <col min="1541" max="1541" width="15.85546875" customWidth="1"/>
    <col min="1542" max="1542" width="14" customWidth="1"/>
    <col min="1793" max="1793" width="92.5703125" customWidth="1"/>
    <col min="1795" max="1795" width="13" customWidth="1"/>
    <col min="1796" max="1796" width="14.140625" customWidth="1"/>
    <col min="1797" max="1797" width="15.85546875" customWidth="1"/>
    <col min="1798" max="1798" width="14" customWidth="1"/>
    <col min="2049" max="2049" width="92.5703125" customWidth="1"/>
    <col min="2051" max="2051" width="13" customWidth="1"/>
    <col min="2052" max="2052" width="14.140625" customWidth="1"/>
    <col min="2053" max="2053" width="15.85546875" customWidth="1"/>
    <col min="2054" max="2054" width="14" customWidth="1"/>
    <col min="2305" max="2305" width="92.5703125" customWidth="1"/>
    <col min="2307" max="2307" width="13" customWidth="1"/>
    <col min="2308" max="2308" width="14.140625" customWidth="1"/>
    <col min="2309" max="2309" width="15.85546875" customWidth="1"/>
    <col min="2310" max="2310" width="14" customWidth="1"/>
    <col min="2561" max="2561" width="92.5703125" customWidth="1"/>
    <col min="2563" max="2563" width="13" customWidth="1"/>
    <col min="2564" max="2564" width="14.140625" customWidth="1"/>
    <col min="2565" max="2565" width="15.85546875" customWidth="1"/>
    <col min="2566" max="2566" width="14" customWidth="1"/>
    <col min="2817" max="2817" width="92.5703125" customWidth="1"/>
    <col min="2819" max="2819" width="13" customWidth="1"/>
    <col min="2820" max="2820" width="14.140625" customWidth="1"/>
    <col min="2821" max="2821" width="15.85546875" customWidth="1"/>
    <col min="2822" max="2822" width="14" customWidth="1"/>
    <col min="3073" max="3073" width="92.5703125" customWidth="1"/>
    <col min="3075" max="3075" width="13" customWidth="1"/>
    <col min="3076" max="3076" width="14.140625" customWidth="1"/>
    <col min="3077" max="3077" width="15.85546875" customWidth="1"/>
    <col min="3078" max="3078" width="14" customWidth="1"/>
    <col min="3329" max="3329" width="92.5703125" customWidth="1"/>
    <col min="3331" max="3331" width="13" customWidth="1"/>
    <col min="3332" max="3332" width="14.140625" customWidth="1"/>
    <col min="3333" max="3333" width="15.85546875" customWidth="1"/>
    <col min="3334" max="3334" width="14" customWidth="1"/>
    <col min="3585" max="3585" width="92.5703125" customWidth="1"/>
    <col min="3587" max="3587" width="13" customWidth="1"/>
    <col min="3588" max="3588" width="14.140625" customWidth="1"/>
    <col min="3589" max="3589" width="15.85546875" customWidth="1"/>
    <col min="3590" max="3590" width="14" customWidth="1"/>
    <col min="3841" max="3841" width="92.5703125" customWidth="1"/>
    <col min="3843" max="3843" width="13" customWidth="1"/>
    <col min="3844" max="3844" width="14.140625" customWidth="1"/>
    <col min="3845" max="3845" width="15.85546875" customWidth="1"/>
    <col min="3846" max="3846" width="14" customWidth="1"/>
    <col min="4097" max="4097" width="92.5703125" customWidth="1"/>
    <col min="4099" max="4099" width="13" customWidth="1"/>
    <col min="4100" max="4100" width="14.140625" customWidth="1"/>
    <col min="4101" max="4101" width="15.85546875" customWidth="1"/>
    <col min="4102" max="4102" width="14" customWidth="1"/>
    <col min="4353" max="4353" width="92.5703125" customWidth="1"/>
    <col min="4355" max="4355" width="13" customWidth="1"/>
    <col min="4356" max="4356" width="14.140625" customWidth="1"/>
    <col min="4357" max="4357" width="15.85546875" customWidth="1"/>
    <col min="4358" max="4358" width="14" customWidth="1"/>
    <col min="4609" max="4609" width="92.5703125" customWidth="1"/>
    <col min="4611" max="4611" width="13" customWidth="1"/>
    <col min="4612" max="4612" width="14.140625" customWidth="1"/>
    <col min="4613" max="4613" width="15.85546875" customWidth="1"/>
    <col min="4614" max="4614" width="14" customWidth="1"/>
    <col min="4865" max="4865" width="92.5703125" customWidth="1"/>
    <col min="4867" max="4867" width="13" customWidth="1"/>
    <col min="4868" max="4868" width="14.140625" customWidth="1"/>
    <col min="4869" max="4869" width="15.85546875" customWidth="1"/>
    <col min="4870" max="4870" width="14" customWidth="1"/>
    <col min="5121" max="5121" width="92.5703125" customWidth="1"/>
    <col min="5123" max="5123" width="13" customWidth="1"/>
    <col min="5124" max="5124" width="14.140625" customWidth="1"/>
    <col min="5125" max="5125" width="15.85546875" customWidth="1"/>
    <col min="5126" max="5126" width="14" customWidth="1"/>
    <col min="5377" max="5377" width="92.5703125" customWidth="1"/>
    <col min="5379" max="5379" width="13" customWidth="1"/>
    <col min="5380" max="5380" width="14.140625" customWidth="1"/>
    <col min="5381" max="5381" width="15.85546875" customWidth="1"/>
    <col min="5382" max="5382" width="14" customWidth="1"/>
    <col min="5633" max="5633" width="92.5703125" customWidth="1"/>
    <col min="5635" max="5635" width="13" customWidth="1"/>
    <col min="5636" max="5636" width="14.140625" customWidth="1"/>
    <col min="5637" max="5637" width="15.85546875" customWidth="1"/>
    <col min="5638" max="5638" width="14" customWidth="1"/>
    <col min="5889" max="5889" width="92.5703125" customWidth="1"/>
    <col min="5891" max="5891" width="13" customWidth="1"/>
    <col min="5892" max="5892" width="14.140625" customWidth="1"/>
    <col min="5893" max="5893" width="15.85546875" customWidth="1"/>
    <col min="5894" max="5894" width="14" customWidth="1"/>
    <col min="6145" max="6145" width="92.5703125" customWidth="1"/>
    <col min="6147" max="6147" width="13" customWidth="1"/>
    <col min="6148" max="6148" width="14.140625" customWidth="1"/>
    <col min="6149" max="6149" width="15.85546875" customWidth="1"/>
    <col min="6150" max="6150" width="14" customWidth="1"/>
    <col min="6401" max="6401" width="92.5703125" customWidth="1"/>
    <col min="6403" max="6403" width="13" customWidth="1"/>
    <col min="6404" max="6404" width="14.140625" customWidth="1"/>
    <col min="6405" max="6405" width="15.85546875" customWidth="1"/>
    <col min="6406" max="6406" width="14" customWidth="1"/>
    <col min="6657" max="6657" width="92.5703125" customWidth="1"/>
    <col min="6659" max="6659" width="13" customWidth="1"/>
    <col min="6660" max="6660" width="14.140625" customWidth="1"/>
    <col min="6661" max="6661" width="15.85546875" customWidth="1"/>
    <col min="6662" max="6662" width="14" customWidth="1"/>
    <col min="6913" max="6913" width="92.5703125" customWidth="1"/>
    <col min="6915" max="6915" width="13" customWidth="1"/>
    <col min="6916" max="6916" width="14.140625" customWidth="1"/>
    <col min="6917" max="6917" width="15.85546875" customWidth="1"/>
    <col min="6918" max="6918" width="14" customWidth="1"/>
    <col min="7169" max="7169" width="92.5703125" customWidth="1"/>
    <col min="7171" max="7171" width="13" customWidth="1"/>
    <col min="7172" max="7172" width="14.140625" customWidth="1"/>
    <col min="7173" max="7173" width="15.85546875" customWidth="1"/>
    <col min="7174" max="7174" width="14" customWidth="1"/>
    <col min="7425" max="7425" width="92.5703125" customWidth="1"/>
    <col min="7427" max="7427" width="13" customWidth="1"/>
    <col min="7428" max="7428" width="14.140625" customWidth="1"/>
    <col min="7429" max="7429" width="15.85546875" customWidth="1"/>
    <col min="7430" max="7430" width="14" customWidth="1"/>
    <col min="7681" max="7681" width="92.5703125" customWidth="1"/>
    <col min="7683" max="7683" width="13" customWidth="1"/>
    <col min="7684" max="7684" width="14.140625" customWidth="1"/>
    <col min="7685" max="7685" width="15.85546875" customWidth="1"/>
    <col min="7686" max="7686" width="14" customWidth="1"/>
    <col min="7937" max="7937" width="92.5703125" customWidth="1"/>
    <col min="7939" max="7939" width="13" customWidth="1"/>
    <col min="7940" max="7940" width="14.140625" customWidth="1"/>
    <col min="7941" max="7941" width="15.85546875" customWidth="1"/>
    <col min="7942" max="7942" width="14" customWidth="1"/>
    <col min="8193" max="8193" width="92.5703125" customWidth="1"/>
    <col min="8195" max="8195" width="13" customWidth="1"/>
    <col min="8196" max="8196" width="14.140625" customWidth="1"/>
    <col min="8197" max="8197" width="15.85546875" customWidth="1"/>
    <col min="8198" max="8198" width="14" customWidth="1"/>
    <col min="8449" max="8449" width="92.5703125" customWidth="1"/>
    <col min="8451" max="8451" width="13" customWidth="1"/>
    <col min="8452" max="8452" width="14.140625" customWidth="1"/>
    <col min="8453" max="8453" width="15.85546875" customWidth="1"/>
    <col min="8454" max="8454" width="14" customWidth="1"/>
    <col min="8705" max="8705" width="92.5703125" customWidth="1"/>
    <col min="8707" max="8707" width="13" customWidth="1"/>
    <col min="8708" max="8708" width="14.140625" customWidth="1"/>
    <col min="8709" max="8709" width="15.85546875" customWidth="1"/>
    <col min="8710" max="8710" width="14" customWidth="1"/>
    <col min="8961" max="8961" width="92.5703125" customWidth="1"/>
    <col min="8963" max="8963" width="13" customWidth="1"/>
    <col min="8964" max="8964" width="14.140625" customWidth="1"/>
    <col min="8965" max="8965" width="15.85546875" customWidth="1"/>
    <col min="8966" max="8966" width="14" customWidth="1"/>
    <col min="9217" max="9217" width="92.5703125" customWidth="1"/>
    <col min="9219" max="9219" width="13" customWidth="1"/>
    <col min="9220" max="9220" width="14.140625" customWidth="1"/>
    <col min="9221" max="9221" width="15.85546875" customWidth="1"/>
    <col min="9222" max="9222" width="14" customWidth="1"/>
    <col min="9473" max="9473" width="92.5703125" customWidth="1"/>
    <col min="9475" max="9475" width="13" customWidth="1"/>
    <col min="9476" max="9476" width="14.140625" customWidth="1"/>
    <col min="9477" max="9477" width="15.85546875" customWidth="1"/>
    <col min="9478" max="9478" width="14" customWidth="1"/>
    <col min="9729" max="9729" width="92.5703125" customWidth="1"/>
    <col min="9731" max="9731" width="13" customWidth="1"/>
    <col min="9732" max="9732" width="14.140625" customWidth="1"/>
    <col min="9733" max="9733" width="15.85546875" customWidth="1"/>
    <col min="9734" max="9734" width="14" customWidth="1"/>
    <col min="9985" max="9985" width="92.5703125" customWidth="1"/>
    <col min="9987" max="9987" width="13" customWidth="1"/>
    <col min="9988" max="9988" width="14.140625" customWidth="1"/>
    <col min="9989" max="9989" width="15.85546875" customWidth="1"/>
    <col min="9990" max="9990" width="14" customWidth="1"/>
    <col min="10241" max="10241" width="92.5703125" customWidth="1"/>
    <col min="10243" max="10243" width="13" customWidth="1"/>
    <col min="10244" max="10244" width="14.140625" customWidth="1"/>
    <col min="10245" max="10245" width="15.85546875" customWidth="1"/>
    <col min="10246" max="10246" width="14" customWidth="1"/>
    <col min="10497" max="10497" width="92.5703125" customWidth="1"/>
    <col min="10499" max="10499" width="13" customWidth="1"/>
    <col min="10500" max="10500" width="14.140625" customWidth="1"/>
    <col min="10501" max="10501" width="15.85546875" customWidth="1"/>
    <col min="10502" max="10502" width="14" customWidth="1"/>
    <col min="10753" max="10753" width="92.5703125" customWidth="1"/>
    <col min="10755" max="10755" width="13" customWidth="1"/>
    <col min="10756" max="10756" width="14.140625" customWidth="1"/>
    <col min="10757" max="10757" width="15.85546875" customWidth="1"/>
    <col min="10758" max="10758" width="14" customWidth="1"/>
    <col min="11009" max="11009" width="92.5703125" customWidth="1"/>
    <col min="11011" max="11011" width="13" customWidth="1"/>
    <col min="11012" max="11012" width="14.140625" customWidth="1"/>
    <col min="11013" max="11013" width="15.85546875" customWidth="1"/>
    <col min="11014" max="11014" width="14" customWidth="1"/>
    <col min="11265" max="11265" width="92.5703125" customWidth="1"/>
    <col min="11267" max="11267" width="13" customWidth="1"/>
    <col min="11268" max="11268" width="14.140625" customWidth="1"/>
    <col min="11269" max="11269" width="15.85546875" customWidth="1"/>
    <col min="11270" max="11270" width="14" customWidth="1"/>
    <col min="11521" max="11521" width="92.5703125" customWidth="1"/>
    <col min="11523" max="11523" width="13" customWidth="1"/>
    <col min="11524" max="11524" width="14.140625" customWidth="1"/>
    <col min="11525" max="11525" width="15.85546875" customWidth="1"/>
    <col min="11526" max="11526" width="14" customWidth="1"/>
    <col min="11777" max="11777" width="92.5703125" customWidth="1"/>
    <col min="11779" max="11779" width="13" customWidth="1"/>
    <col min="11780" max="11780" width="14.140625" customWidth="1"/>
    <col min="11781" max="11781" width="15.85546875" customWidth="1"/>
    <col min="11782" max="11782" width="14" customWidth="1"/>
    <col min="12033" max="12033" width="92.5703125" customWidth="1"/>
    <col min="12035" max="12035" width="13" customWidth="1"/>
    <col min="12036" max="12036" width="14.140625" customWidth="1"/>
    <col min="12037" max="12037" width="15.85546875" customWidth="1"/>
    <col min="12038" max="12038" width="14" customWidth="1"/>
    <col min="12289" max="12289" width="92.5703125" customWidth="1"/>
    <col min="12291" max="12291" width="13" customWidth="1"/>
    <col min="12292" max="12292" width="14.140625" customWidth="1"/>
    <col min="12293" max="12293" width="15.85546875" customWidth="1"/>
    <col min="12294" max="12294" width="14" customWidth="1"/>
    <col min="12545" max="12545" width="92.5703125" customWidth="1"/>
    <col min="12547" max="12547" width="13" customWidth="1"/>
    <col min="12548" max="12548" width="14.140625" customWidth="1"/>
    <col min="12549" max="12549" width="15.85546875" customWidth="1"/>
    <col min="12550" max="12550" width="14" customWidth="1"/>
    <col min="12801" max="12801" width="92.5703125" customWidth="1"/>
    <col min="12803" max="12803" width="13" customWidth="1"/>
    <col min="12804" max="12804" width="14.140625" customWidth="1"/>
    <col min="12805" max="12805" width="15.85546875" customWidth="1"/>
    <col min="12806" max="12806" width="14" customWidth="1"/>
    <col min="13057" max="13057" width="92.5703125" customWidth="1"/>
    <col min="13059" max="13059" width="13" customWidth="1"/>
    <col min="13060" max="13060" width="14.140625" customWidth="1"/>
    <col min="13061" max="13061" width="15.85546875" customWidth="1"/>
    <col min="13062" max="13062" width="14" customWidth="1"/>
    <col min="13313" max="13313" width="92.5703125" customWidth="1"/>
    <col min="13315" max="13315" width="13" customWidth="1"/>
    <col min="13316" max="13316" width="14.140625" customWidth="1"/>
    <col min="13317" max="13317" width="15.85546875" customWidth="1"/>
    <col min="13318" max="13318" width="14" customWidth="1"/>
    <col min="13569" max="13569" width="92.5703125" customWidth="1"/>
    <col min="13571" max="13571" width="13" customWidth="1"/>
    <col min="13572" max="13572" width="14.140625" customWidth="1"/>
    <col min="13573" max="13573" width="15.85546875" customWidth="1"/>
    <col min="13574" max="13574" width="14" customWidth="1"/>
    <col min="13825" max="13825" width="92.5703125" customWidth="1"/>
    <col min="13827" max="13827" width="13" customWidth="1"/>
    <col min="13828" max="13828" width="14.140625" customWidth="1"/>
    <col min="13829" max="13829" width="15.85546875" customWidth="1"/>
    <col min="13830" max="13830" width="14" customWidth="1"/>
    <col min="14081" max="14081" width="92.5703125" customWidth="1"/>
    <col min="14083" max="14083" width="13" customWidth="1"/>
    <col min="14084" max="14084" width="14.140625" customWidth="1"/>
    <col min="14085" max="14085" width="15.85546875" customWidth="1"/>
    <col min="14086" max="14086" width="14" customWidth="1"/>
    <col min="14337" max="14337" width="92.5703125" customWidth="1"/>
    <col min="14339" max="14339" width="13" customWidth="1"/>
    <col min="14340" max="14340" width="14.140625" customWidth="1"/>
    <col min="14341" max="14341" width="15.85546875" customWidth="1"/>
    <col min="14342" max="14342" width="14" customWidth="1"/>
    <col min="14593" max="14593" width="92.5703125" customWidth="1"/>
    <col min="14595" max="14595" width="13" customWidth="1"/>
    <col min="14596" max="14596" width="14.140625" customWidth="1"/>
    <col min="14597" max="14597" width="15.85546875" customWidth="1"/>
    <col min="14598" max="14598" width="14" customWidth="1"/>
    <col min="14849" max="14849" width="92.5703125" customWidth="1"/>
    <col min="14851" max="14851" width="13" customWidth="1"/>
    <col min="14852" max="14852" width="14.140625" customWidth="1"/>
    <col min="14853" max="14853" width="15.85546875" customWidth="1"/>
    <col min="14854" max="14854" width="14" customWidth="1"/>
    <col min="15105" max="15105" width="92.5703125" customWidth="1"/>
    <col min="15107" max="15107" width="13" customWidth="1"/>
    <col min="15108" max="15108" width="14.140625" customWidth="1"/>
    <col min="15109" max="15109" width="15.85546875" customWidth="1"/>
    <col min="15110" max="15110" width="14" customWidth="1"/>
    <col min="15361" max="15361" width="92.5703125" customWidth="1"/>
    <col min="15363" max="15363" width="13" customWidth="1"/>
    <col min="15364" max="15364" width="14.140625" customWidth="1"/>
    <col min="15365" max="15365" width="15.85546875" customWidth="1"/>
    <col min="15366" max="15366" width="14" customWidth="1"/>
    <col min="15617" max="15617" width="92.5703125" customWidth="1"/>
    <col min="15619" max="15619" width="13" customWidth="1"/>
    <col min="15620" max="15620" width="14.140625" customWidth="1"/>
    <col min="15621" max="15621" width="15.85546875" customWidth="1"/>
    <col min="15622" max="15622" width="14" customWidth="1"/>
    <col min="15873" max="15873" width="92.5703125" customWidth="1"/>
    <col min="15875" max="15875" width="13" customWidth="1"/>
    <col min="15876" max="15876" width="14.140625" customWidth="1"/>
    <col min="15877" max="15877" width="15.85546875" customWidth="1"/>
    <col min="15878" max="15878" width="14" customWidth="1"/>
    <col min="16129" max="16129" width="92.5703125" customWidth="1"/>
    <col min="16131" max="16131" width="13" customWidth="1"/>
    <col min="16132" max="16132" width="14.140625" customWidth="1"/>
    <col min="16133" max="16133" width="15.85546875" customWidth="1"/>
    <col min="16134" max="16134" width="14" customWidth="1"/>
  </cols>
  <sheetData>
    <row r="1" spans="1:18" x14ac:dyDescent="0.25">
      <c r="C1" s="101" t="s">
        <v>516</v>
      </c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</row>
    <row r="3" spans="1:18" ht="24" customHeight="1" x14ac:dyDescent="0.25">
      <c r="A3" s="102" t="s">
        <v>503</v>
      </c>
      <c r="B3" s="106"/>
      <c r="C3" s="106"/>
      <c r="D3" s="106"/>
      <c r="E3" s="106"/>
      <c r="F3" s="104"/>
    </row>
    <row r="4" spans="1:18" ht="24" customHeight="1" x14ac:dyDescent="0.25">
      <c r="A4" s="105" t="s">
        <v>465</v>
      </c>
      <c r="B4" s="103"/>
      <c r="C4" s="103"/>
      <c r="D4" s="103"/>
      <c r="E4" s="103"/>
      <c r="F4" s="104"/>
      <c r="H4" s="58"/>
      <c r="L4" s="58"/>
      <c r="P4" s="58"/>
    </row>
    <row r="5" spans="1:18" ht="18" x14ac:dyDescent="0.25">
      <c r="A5" s="83"/>
    </row>
    <row r="6" spans="1:18" x14ac:dyDescent="0.25">
      <c r="A6" s="71" t="s">
        <v>504</v>
      </c>
      <c r="C6" s="100" t="s">
        <v>505</v>
      </c>
      <c r="D6" s="100"/>
      <c r="E6" s="100"/>
      <c r="F6" s="100"/>
      <c r="G6" s="100" t="s">
        <v>509</v>
      </c>
      <c r="H6" s="100"/>
      <c r="I6" s="100"/>
      <c r="J6" s="100"/>
      <c r="K6" s="100" t="s">
        <v>510</v>
      </c>
      <c r="L6" s="100"/>
      <c r="M6" s="100"/>
      <c r="N6" s="100"/>
      <c r="O6" s="100" t="s">
        <v>511</v>
      </c>
      <c r="P6" s="100"/>
      <c r="Q6" s="100"/>
      <c r="R6" s="100"/>
    </row>
    <row r="7" spans="1:18" ht="30" x14ac:dyDescent="0.3">
      <c r="A7" s="1" t="s">
        <v>22</v>
      </c>
      <c r="B7" s="2" t="s">
        <v>14</v>
      </c>
      <c r="C7" s="84" t="s">
        <v>467</v>
      </c>
      <c r="D7" s="84" t="s">
        <v>468</v>
      </c>
      <c r="E7" s="84" t="s">
        <v>17</v>
      </c>
      <c r="F7" s="85" t="s">
        <v>6</v>
      </c>
      <c r="G7" s="84" t="s">
        <v>467</v>
      </c>
      <c r="H7" s="84" t="s">
        <v>468</v>
      </c>
      <c r="I7" s="84" t="s">
        <v>17</v>
      </c>
      <c r="J7" s="85" t="s">
        <v>6</v>
      </c>
      <c r="K7" s="84" t="s">
        <v>467</v>
      </c>
      <c r="L7" s="84" t="s">
        <v>468</v>
      </c>
      <c r="M7" s="84" t="s">
        <v>17</v>
      </c>
      <c r="N7" s="85" t="s">
        <v>6</v>
      </c>
      <c r="O7" s="84" t="s">
        <v>467</v>
      </c>
      <c r="P7" s="84" t="s">
        <v>468</v>
      </c>
      <c r="Q7" s="84" t="s">
        <v>17</v>
      </c>
      <c r="R7" s="85" t="s">
        <v>6</v>
      </c>
    </row>
    <row r="8" spans="1:18" ht="15" customHeight="1" x14ac:dyDescent="0.25">
      <c r="A8" s="29" t="s">
        <v>202</v>
      </c>
      <c r="B8" s="5" t="s">
        <v>203</v>
      </c>
      <c r="C8" s="63">
        <v>5921</v>
      </c>
      <c r="D8" s="63"/>
      <c r="E8" s="63"/>
      <c r="F8" s="63">
        <f t="shared" ref="F8:F13" si="0">SUM(C8:E8)</f>
        <v>5921</v>
      </c>
      <c r="G8" s="63">
        <v>5921</v>
      </c>
      <c r="H8" s="63"/>
      <c r="I8" s="63"/>
      <c r="J8" s="63">
        <f t="shared" ref="J8:J13" si="1">SUM(G8:I8)</f>
        <v>5921</v>
      </c>
      <c r="K8" s="63">
        <v>6134</v>
      </c>
      <c r="L8" s="63"/>
      <c r="M8" s="63"/>
      <c r="N8" s="63">
        <f t="shared" ref="N8:N13" si="2">SUM(K8:M8)</f>
        <v>6134</v>
      </c>
      <c r="O8" s="94">
        <v>9921</v>
      </c>
      <c r="P8" s="94"/>
      <c r="Q8" s="94"/>
      <c r="R8" s="94">
        <f t="shared" ref="R8:R13" si="3">SUM(O8:Q8)</f>
        <v>9921</v>
      </c>
    </row>
    <row r="9" spans="1:18" ht="15" customHeight="1" x14ac:dyDescent="0.25">
      <c r="A9" s="4" t="s">
        <v>204</v>
      </c>
      <c r="B9" s="5" t="s">
        <v>205</v>
      </c>
      <c r="C9" s="63"/>
      <c r="D9" s="63"/>
      <c r="E9" s="63"/>
      <c r="F9" s="63">
        <f t="shared" si="0"/>
        <v>0</v>
      </c>
      <c r="G9" s="63"/>
      <c r="H9" s="63"/>
      <c r="I9" s="63"/>
      <c r="J9" s="63">
        <f t="shared" si="1"/>
        <v>0</v>
      </c>
      <c r="K9" s="63"/>
      <c r="L9" s="63"/>
      <c r="M9" s="63"/>
      <c r="N9" s="63">
        <f t="shared" si="2"/>
        <v>0</v>
      </c>
      <c r="O9" s="94"/>
      <c r="P9" s="94"/>
      <c r="Q9" s="94"/>
      <c r="R9" s="94">
        <f t="shared" si="3"/>
        <v>0</v>
      </c>
    </row>
    <row r="10" spans="1:18" ht="15" customHeight="1" x14ac:dyDescent="0.25">
      <c r="A10" s="4" t="s">
        <v>206</v>
      </c>
      <c r="B10" s="5" t="s">
        <v>207</v>
      </c>
      <c r="C10" s="63">
        <v>3541</v>
      </c>
      <c r="D10" s="63"/>
      <c r="E10" s="63"/>
      <c r="F10" s="63">
        <f t="shared" si="0"/>
        <v>3541</v>
      </c>
      <c r="G10" s="63">
        <v>3541</v>
      </c>
      <c r="H10" s="63"/>
      <c r="I10" s="63"/>
      <c r="J10" s="63">
        <f t="shared" si="1"/>
        <v>3541</v>
      </c>
      <c r="K10" s="63">
        <v>3541</v>
      </c>
      <c r="L10" s="63"/>
      <c r="M10" s="63"/>
      <c r="N10" s="63">
        <f t="shared" si="2"/>
        <v>3541</v>
      </c>
      <c r="O10" s="94">
        <v>3541</v>
      </c>
      <c r="P10" s="94"/>
      <c r="Q10" s="94"/>
      <c r="R10" s="94">
        <f t="shared" si="3"/>
        <v>3541</v>
      </c>
    </row>
    <row r="11" spans="1:18" ht="15" customHeight="1" x14ac:dyDescent="0.25">
      <c r="A11" s="4" t="s">
        <v>208</v>
      </c>
      <c r="B11" s="5" t="s">
        <v>209</v>
      </c>
      <c r="C11" s="63">
        <v>1200</v>
      </c>
      <c r="D11" s="63"/>
      <c r="E11" s="63"/>
      <c r="F11" s="63">
        <f t="shared" si="0"/>
        <v>1200</v>
      </c>
      <c r="G11" s="63">
        <v>1200</v>
      </c>
      <c r="H11" s="63"/>
      <c r="I11" s="63"/>
      <c r="J11" s="63">
        <f t="shared" si="1"/>
        <v>1200</v>
      </c>
      <c r="K11" s="63">
        <v>1200</v>
      </c>
      <c r="L11" s="63"/>
      <c r="M11" s="63"/>
      <c r="N11" s="63">
        <f t="shared" si="2"/>
        <v>1200</v>
      </c>
      <c r="O11" s="94">
        <v>1200</v>
      </c>
      <c r="P11" s="94"/>
      <c r="Q11" s="94"/>
      <c r="R11" s="94">
        <f t="shared" si="3"/>
        <v>1200</v>
      </c>
    </row>
    <row r="12" spans="1:18" ht="15" customHeight="1" x14ac:dyDescent="0.25">
      <c r="A12" s="4" t="s">
        <v>210</v>
      </c>
      <c r="B12" s="5" t="s">
        <v>211</v>
      </c>
      <c r="C12" s="63"/>
      <c r="D12" s="63"/>
      <c r="E12" s="63"/>
      <c r="F12" s="63">
        <f t="shared" si="0"/>
        <v>0</v>
      </c>
      <c r="G12" s="63"/>
      <c r="H12" s="63"/>
      <c r="I12" s="63"/>
      <c r="J12" s="63">
        <f t="shared" si="1"/>
        <v>0</v>
      </c>
      <c r="K12" s="63"/>
      <c r="L12" s="63"/>
      <c r="M12" s="63"/>
      <c r="N12" s="63">
        <f t="shared" si="2"/>
        <v>0</v>
      </c>
      <c r="O12" s="94">
        <v>300</v>
      </c>
      <c r="P12" s="94"/>
      <c r="Q12" s="94"/>
      <c r="R12" s="94">
        <f t="shared" si="3"/>
        <v>300</v>
      </c>
    </row>
    <row r="13" spans="1:18" ht="15" customHeight="1" x14ac:dyDescent="0.25">
      <c r="A13" s="4" t="s">
        <v>212</v>
      </c>
      <c r="B13" s="5" t="s">
        <v>213</v>
      </c>
      <c r="C13" s="63">
        <v>4000</v>
      </c>
      <c r="D13" s="63"/>
      <c r="E13" s="63"/>
      <c r="F13" s="63">
        <f t="shared" si="0"/>
        <v>4000</v>
      </c>
      <c r="G13" s="63">
        <v>4000</v>
      </c>
      <c r="H13" s="63"/>
      <c r="I13" s="63"/>
      <c r="J13" s="63">
        <f t="shared" si="1"/>
        <v>4000</v>
      </c>
      <c r="K13" s="63">
        <v>4000</v>
      </c>
      <c r="L13" s="63"/>
      <c r="M13" s="63"/>
      <c r="N13" s="63">
        <f t="shared" si="2"/>
        <v>4000</v>
      </c>
      <c r="O13" s="94">
        <v>0</v>
      </c>
      <c r="P13" s="94"/>
      <c r="Q13" s="94"/>
      <c r="R13" s="94">
        <f t="shared" si="3"/>
        <v>0</v>
      </c>
    </row>
    <row r="14" spans="1:18" s="74" customFormat="1" ht="15" customHeight="1" x14ac:dyDescent="0.25">
      <c r="A14" s="6" t="s">
        <v>423</v>
      </c>
      <c r="B14" s="7" t="s">
        <v>214</v>
      </c>
      <c r="C14" s="75">
        <f t="shared" ref="C14:N14" si="4">SUM(C8:C13)</f>
        <v>14662</v>
      </c>
      <c r="D14" s="75">
        <f t="shared" si="4"/>
        <v>0</v>
      </c>
      <c r="E14" s="75">
        <f t="shared" si="4"/>
        <v>0</v>
      </c>
      <c r="F14" s="75">
        <f t="shared" si="4"/>
        <v>14662</v>
      </c>
      <c r="G14" s="75">
        <f t="shared" si="4"/>
        <v>14662</v>
      </c>
      <c r="H14" s="75">
        <f t="shared" si="4"/>
        <v>0</v>
      </c>
      <c r="I14" s="75">
        <f t="shared" si="4"/>
        <v>0</v>
      </c>
      <c r="J14" s="75">
        <f t="shared" si="4"/>
        <v>14662</v>
      </c>
      <c r="K14" s="75">
        <f t="shared" si="4"/>
        <v>14875</v>
      </c>
      <c r="L14" s="75">
        <f t="shared" si="4"/>
        <v>0</v>
      </c>
      <c r="M14" s="75">
        <f t="shared" si="4"/>
        <v>0</v>
      </c>
      <c r="N14" s="75">
        <f t="shared" si="4"/>
        <v>14875</v>
      </c>
      <c r="O14" s="95">
        <f t="shared" ref="O14:R14" si="5">SUM(O8:O13)</f>
        <v>14962</v>
      </c>
      <c r="P14" s="95">
        <f t="shared" si="5"/>
        <v>0</v>
      </c>
      <c r="Q14" s="95">
        <f t="shared" si="5"/>
        <v>0</v>
      </c>
      <c r="R14" s="95">
        <f t="shared" si="5"/>
        <v>14962</v>
      </c>
    </row>
    <row r="15" spans="1:18" ht="15" customHeight="1" x14ac:dyDescent="0.25">
      <c r="A15" s="4" t="s">
        <v>215</v>
      </c>
      <c r="B15" s="5" t="s">
        <v>216</v>
      </c>
      <c r="C15" s="63"/>
      <c r="D15" s="63"/>
      <c r="E15" s="63"/>
      <c r="F15" s="63">
        <f>SUM(C15:E15)</f>
        <v>0</v>
      </c>
      <c r="G15" s="63"/>
      <c r="H15" s="63"/>
      <c r="I15" s="63"/>
      <c r="J15" s="63">
        <f>SUM(G15:I15)</f>
        <v>0</v>
      </c>
      <c r="K15" s="63"/>
      <c r="L15" s="63"/>
      <c r="M15" s="63"/>
      <c r="N15" s="63">
        <f>SUM(K15:M15)</f>
        <v>0</v>
      </c>
      <c r="O15" s="94"/>
      <c r="P15" s="94"/>
      <c r="Q15" s="94"/>
      <c r="R15" s="94">
        <f>SUM(O15:Q15)</f>
        <v>0</v>
      </c>
    </row>
    <row r="16" spans="1:18" ht="15" customHeight="1" x14ac:dyDescent="0.25">
      <c r="A16" s="4" t="s">
        <v>217</v>
      </c>
      <c r="B16" s="5" t="s">
        <v>218</v>
      </c>
      <c r="C16" s="63"/>
      <c r="D16" s="63"/>
      <c r="E16" s="63"/>
      <c r="F16" s="63">
        <f>SUM(C16:E16)</f>
        <v>0</v>
      </c>
      <c r="G16" s="63"/>
      <c r="H16" s="63"/>
      <c r="I16" s="63"/>
      <c r="J16" s="63">
        <f>SUM(G16:I16)</f>
        <v>0</v>
      </c>
      <c r="K16" s="63"/>
      <c r="L16" s="63"/>
      <c r="M16" s="63"/>
      <c r="N16" s="63">
        <f>SUM(K16:M16)</f>
        <v>0</v>
      </c>
      <c r="O16" s="94"/>
      <c r="P16" s="94"/>
      <c r="Q16" s="94"/>
      <c r="R16" s="94">
        <f>SUM(O16:Q16)</f>
        <v>0</v>
      </c>
    </row>
    <row r="17" spans="1:18" ht="15" customHeight="1" x14ac:dyDescent="0.25">
      <c r="A17" s="4" t="s">
        <v>386</v>
      </c>
      <c r="B17" s="5" t="s">
        <v>219</v>
      </c>
      <c r="C17" s="63"/>
      <c r="D17" s="63"/>
      <c r="E17" s="63"/>
      <c r="F17" s="63">
        <f>SUM(C17:E17)</f>
        <v>0</v>
      </c>
      <c r="G17" s="63"/>
      <c r="H17" s="63"/>
      <c r="I17" s="63"/>
      <c r="J17" s="63">
        <f>SUM(G17:I17)</f>
        <v>0</v>
      </c>
      <c r="K17" s="63"/>
      <c r="L17" s="63"/>
      <c r="M17" s="63"/>
      <c r="N17" s="63">
        <f>SUM(K17:M17)</f>
        <v>0</v>
      </c>
      <c r="O17" s="94"/>
      <c r="P17" s="94"/>
      <c r="Q17" s="94"/>
      <c r="R17" s="94">
        <f>SUM(O17:Q17)</f>
        <v>0</v>
      </c>
    </row>
    <row r="18" spans="1:18" ht="15" customHeight="1" x14ac:dyDescent="0.25">
      <c r="A18" s="4" t="s">
        <v>387</v>
      </c>
      <c r="B18" s="5" t="s">
        <v>220</v>
      </c>
      <c r="C18" s="63"/>
      <c r="D18" s="63"/>
      <c r="E18" s="63"/>
      <c r="F18" s="63">
        <f>SUM(C18:E18)</f>
        <v>0</v>
      </c>
      <c r="G18" s="63"/>
      <c r="H18" s="63"/>
      <c r="I18" s="63"/>
      <c r="J18" s="63">
        <f>SUM(G18:I18)</f>
        <v>0</v>
      </c>
      <c r="K18" s="63"/>
      <c r="L18" s="63"/>
      <c r="M18" s="63"/>
      <c r="N18" s="63">
        <f>SUM(K18:M18)</f>
        <v>0</v>
      </c>
      <c r="O18" s="94"/>
      <c r="P18" s="94"/>
      <c r="Q18" s="94"/>
      <c r="R18" s="94">
        <f>SUM(O18:Q18)</f>
        <v>0</v>
      </c>
    </row>
    <row r="19" spans="1:18" ht="15" customHeight="1" x14ac:dyDescent="0.25">
      <c r="A19" s="4" t="s">
        <v>388</v>
      </c>
      <c r="B19" s="5" t="s">
        <v>221</v>
      </c>
      <c r="C19" s="63">
        <v>0</v>
      </c>
      <c r="D19" s="63"/>
      <c r="E19" s="63"/>
      <c r="F19" s="63">
        <f>SUM(C19:E19)</f>
        <v>0</v>
      </c>
      <c r="G19" s="63">
        <v>0</v>
      </c>
      <c r="H19" s="63"/>
      <c r="I19" s="63"/>
      <c r="J19" s="63">
        <f>SUM(G19:I19)</f>
        <v>0</v>
      </c>
      <c r="K19" s="63">
        <v>0</v>
      </c>
      <c r="L19" s="63"/>
      <c r="M19" s="63"/>
      <c r="N19" s="63">
        <f>SUM(K19:M19)</f>
        <v>0</v>
      </c>
      <c r="O19" s="94">
        <v>2010</v>
      </c>
      <c r="P19" s="94"/>
      <c r="Q19" s="94"/>
      <c r="R19" s="94">
        <f>SUM(O19:Q19)</f>
        <v>2010</v>
      </c>
    </row>
    <row r="20" spans="1:18" s="74" customFormat="1" ht="15" customHeight="1" x14ac:dyDescent="0.25">
      <c r="A20" s="37" t="s">
        <v>424</v>
      </c>
      <c r="B20" s="46" t="s">
        <v>222</v>
      </c>
      <c r="C20" s="75">
        <f t="shared" ref="C20:N20" si="6">SUM(C14:C19)</f>
        <v>14662</v>
      </c>
      <c r="D20" s="75">
        <f t="shared" si="6"/>
        <v>0</v>
      </c>
      <c r="E20" s="75">
        <f t="shared" si="6"/>
        <v>0</v>
      </c>
      <c r="F20" s="75">
        <f t="shared" si="6"/>
        <v>14662</v>
      </c>
      <c r="G20" s="75">
        <f t="shared" si="6"/>
        <v>14662</v>
      </c>
      <c r="H20" s="75">
        <f t="shared" si="6"/>
        <v>0</v>
      </c>
      <c r="I20" s="75">
        <f t="shared" si="6"/>
        <v>0</v>
      </c>
      <c r="J20" s="75">
        <f t="shared" si="6"/>
        <v>14662</v>
      </c>
      <c r="K20" s="75">
        <f t="shared" si="6"/>
        <v>14875</v>
      </c>
      <c r="L20" s="75">
        <f t="shared" si="6"/>
        <v>0</v>
      </c>
      <c r="M20" s="75">
        <f t="shared" si="6"/>
        <v>0</v>
      </c>
      <c r="N20" s="75">
        <f t="shared" si="6"/>
        <v>14875</v>
      </c>
      <c r="O20" s="95">
        <f t="shared" ref="O20:R20" si="7">SUM(O14:O19)</f>
        <v>16972</v>
      </c>
      <c r="P20" s="95">
        <f t="shared" si="7"/>
        <v>0</v>
      </c>
      <c r="Q20" s="95">
        <f t="shared" si="7"/>
        <v>0</v>
      </c>
      <c r="R20" s="95">
        <f t="shared" si="7"/>
        <v>16972</v>
      </c>
    </row>
    <row r="21" spans="1:18" ht="15" customHeight="1" x14ac:dyDescent="0.25">
      <c r="A21" s="4" t="s">
        <v>392</v>
      </c>
      <c r="B21" s="5" t="s">
        <v>231</v>
      </c>
      <c r="C21" s="63">
        <v>555</v>
      </c>
      <c r="D21" s="63"/>
      <c r="E21" s="63"/>
      <c r="F21" s="63">
        <f>SUM(C21:E21)</f>
        <v>555</v>
      </c>
      <c r="G21" s="63">
        <v>555</v>
      </c>
      <c r="H21" s="63"/>
      <c r="I21" s="63"/>
      <c r="J21" s="63">
        <f>SUM(G21:I21)</f>
        <v>555</v>
      </c>
      <c r="K21" s="63">
        <v>555</v>
      </c>
      <c r="L21" s="63"/>
      <c r="M21" s="63"/>
      <c r="N21" s="63">
        <f>SUM(K21:M21)</f>
        <v>555</v>
      </c>
      <c r="O21" s="94"/>
      <c r="P21" s="94"/>
      <c r="Q21" s="94"/>
      <c r="R21" s="94"/>
    </row>
    <row r="22" spans="1:18" ht="15" customHeight="1" x14ac:dyDescent="0.25">
      <c r="A22" s="4" t="s">
        <v>393</v>
      </c>
      <c r="B22" s="5" t="s">
        <v>232</v>
      </c>
      <c r="C22" s="63">
        <v>2655</v>
      </c>
      <c r="D22" s="63"/>
      <c r="E22" s="63"/>
      <c r="F22" s="63">
        <f>SUM(C22:E22)</f>
        <v>2655</v>
      </c>
      <c r="G22" s="63">
        <v>2655</v>
      </c>
      <c r="H22" s="63"/>
      <c r="I22" s="63"/>
      <c r="J22" s="63">
        <f>SUM(G22:I22)</f>
        <v>2655</v>
      </c>
      <c r="K22" s="63">
        <v>2655</v>
      </c>
      <c r="L22" s="63"/>
      <c r="M22" s="63"/>
      <c r="N22" s="63">
        <f>SUM(K22:M22)</f>
        <v>2655</v>
      </c>
      <c r="O22" s="94"/>
      <c r="P22" s="94"/>
      <c r="Q22" s="94"/>
      <c r="R22" s="94"/>
    </row>
    <row r="23" spans="1:18" s="74" customFormat="1" ht="15" customHeight="1" x14ac:dyDescent="0.25">
      <c r="A23" s="6" t="s">
        <v>426</v>
      </c>
      <c r="B23" s="7" t="s">
        <v>233</v>
      </c>
      <c r="C23" s="75">
        <f t="shared" ref="C23:N23" si="8">SUM(C21:C22)</f>
        <v>3210</v>
      </c>
      <c r="D23" s="75">
        <f t="shared" si="8"/>
        <v>0</v>
      </c>
      <c r="E23" s="75">
        <f t="shared" si="8"/>
        <v>0</v>
      </c>
      <c r="F23" s="75">
        <f t="shared" si="8"/>
        <v>3210</v>
      </c>
      <c r="G23" s="75">
        <f t="shared" si="8"/>
        <v>3210</v>
      </c>
      <c r="H23" s="75">
        <f t="shared" si="8"/>
        <v>0</v>
      </c>
      <c r="I23" s="75">
        <f t="shared" si="8"/>
        <v>0</v>
      </c>
      <c r="J23" s="75">
        <f t="shared" si="8"/>
        <v>3210</v>
      </c>
      <c r="K23" s="75">
        <f t="shared" si="8"/>
        <v>3210</v>
      </c>
      <c r="L23" s="75">
        <f t="shared" si="8"/>
        <v>0</v>
      </c>
      <c r="M23" s="75">
        <f t="shared" si="8"/>
        <v>0</v>
      </c>
      <c r="N23" s="75">
        <f t="shared" si="8"/>
        <v>3210</v>
      </c>
      <c r="O23" s="95">
        <f t="shared" ref="O23:R23" si="9">SUM(O21:O22)</f>
        <v>0</v>
      </c>
      <c r="P23" s="95">
        <f t="shared" si="9"/>
        <v>0</v>
      </c>
      <c r="Q23" s="95">
        <f t="shared" si="9"/>
        <v>0</v>
      </c>
      <c r="R23" s="95">
        <f t="shared" si="9"/>
        <v>0</v>
      </c>
    </row>
    <row r="24" spans="1:18" ht="15" customHeight="1" x14ac:dyDescent="0.25">
      <c r="A24" s="4" t="s">
        <v>394</v>
      </c>
      <c r="B24" s="5" t="s">
        <v>234</v>
      </c>
      <c r="C24" s="63"/>
      <c r="D24" s="63"/>
      <c r="E24" s="63"/>
      <c r="F24" s="63">
        <f>SUM(C24:E24)</f>
        <v>0</v>
      </c>
      <c r="G24" s="63"/>
      <c r="H24" s="63"/>
      <c r="I24" s="63"/>
      <c r="J24" s="63">
        <f>SUM(G24:I24)</f>
        <v>0</v>
      </c>
      <c r="K24" s="63"/>
      <c r="L24" s="63"/>
      <c r="M24" s="63"/>
      <c r="N24" s="63">
        <f>SUM(K24:M24)</f>
        <v>0</v>
      </c>
      <c r="O24" s="94"/>
      <c r="P24" s="94"/>
      <c r="Q24" s="94"/>
      <c r="R24" s="94">
        <f>SUM(O24:Q24)</f>
        <v>0</v>
      </c>
    </row>
    <row r="25" spans="1:18" ht="15" customHeight="1" x14ac:dyDescent="0.25">
      <c r="A25" s="4" t="s">
        <v>395</v>
      </c>
      <c r="B25" s="5" t="s">
        <v>235</v>
      </c>
      <c r="C25" s="63"/>
      <c r="D25" s="63"/>
      <c r="E25" s="63"/>
      <c r="F25" s="63">
        <f t="shared" ref="F25:F31" si="10">SUM(C25:E25)</f>
        <v>0</v>
      </c>
      <c r="G25" s="63"/>
      <c r="H25" s="63"/>
      <c r="I25" s="63"/>
      <c r="J25" s="63">
        <f t="shared" ref="J25:J31" si="11">SUM(G25:I25)</f>
        <v>0</v>
      </c>
      <c r="K25" s="63"/>
      <c r="L25" s="63"/>
      <c r="M25" s="63"/>
      <c r="N25" s="63">
        <f t="shared" ref="N25:N31" si="12">SUM(K25:M25)</f>
        <v>0</v>
      </c>
      <c r="O25" s="94"/>
      <c r="P25" s="94"/>
      <c r="Q25" s="94"/>
      <c r="R25" s="94">
        <f t="shared" ref="R25:R31" si="13">SUM(O25:Q25)</f>
        <v>0</v>
      </c>
    </row>
    <row r="26" spans="1:18" ht="15" customHeight="1" x14ac:dyDescent="0.25">
      <c r="A26" s="4" t="s">
        <v>396</v>
      </c>
      <c r="B26" s="5" t="s">
        <v>236</v>
      </c>
      <c r="C26" s="63"/>
      <c r="D26" s="63"/>
      <c r="E26" s="63"/>
      <c r="F26" s="63">
        <f t="shared" si="10"/>
        <v>0</v>
      </c>
      <c r="G26" s="63"/>
      <c r="H26" s="63"/>
      <c r="I26" s="63"/>
      <c r="J26" s="63">
        <f t="shared" si="11"/>
        <v>0</v>
      </c>
      <c r="K26" s="63"/>
      <c r="L26" s="63"/>
      <c r="M26" s="63"/>
      <c r="N26" s="63">
        <f t="shared" si="12"/>
        <v>0</v>
      </c>
      <c r="O26" s="94">
        <v>370</v>
      </c>
      <c r="P26" s="94"/>
      <c r="Q26" s="94"/>
      <c r="R26" s="94">
        <f t="shared" si="13"/>
        <v>370</v>
      </c>
    </row>
    <row r="27" spans="1:18" ht="15" customHeight="1" x14ac:dyDescent="0.25">
      <c r="A27" s="4" t="s">
        <v>397</v>
      </c>
      <c r="B27" s="5" t="s">
        <v>237</v>
      </c>
      <c r="C27" s="63"/>
      <c r="D27" s="63"/>
      <c r="E27" s="63"/>
      <c r="F27" s="63">
        <f t="shared" si="10"/>
        <v>0</v>
      </c>
      <c r="G27" s="63"/>
      <c r="H27" s="63"/>
      <c r="I27" s="63"/>
      <c r="J27" s="63">
        <f t="shared" si="11"/>
        <v>0</v>
      </c>
      <c r="K27" s="63"/>
      <c r="L27" s="63"/>
      <c r="M27" s="63"/>
      <c r="N27" s="63">
        <f t="shared" si="12"/>
        <v>0</v>
      </c>
      <c r="O27" s="94">
        <v>2655</v>
      </c>
      <c r="P27" s="94"/>
      <c r="Q27" s="94"/>
      <c r="R27" s="94">
        <f t="shared" si="13"/>
        <v>2655</v>
      </c>
    </row>
    <row r="28" spans="1:18" ht="15" customHeight="1" x14ac:dyDescent="0.25">
      <c r="A28" s="4" t="s">
        <v>398</v>
      </c>
      <c r="B28" s="5" t="s">
        <v>240</v>
      </c>
      <c r="C28" s="63"/>
      <c r="D28" s="63"/>
      <c r="E28" s="63"/>
      <c r="F28" s="63">
        <f t="shared" si="10"/>
        <v>0</v>
      </c>
      <c r="G28" s="63"/>
      <c r="H28" s="63"/>
      <c r="I28" s="63"/>
      <c r="J28" s="63">
        <f t="shared" si="11"/>
        <v>0</v>
      </c>
      <c r="K28" s="63"/>
      <c r="L28" s="63"/>
      <c r="M28" s="63"/>
      <c r="N28" s="63">
        <f t="shared" si="12"/>
        <v>0</v>
      </c>
      <c r="O28" s="94"/>
      <c r="P28" s="94"/>
      <c r="Q28" s="94"/>
      <c r="R28" s="94">
        <f>SUM(O28:Q28)</f>
        <v>0</v>
      </c>
    </row>
    <row r="29" spans="1:18" ht="15" customHeight="1" x14ac:dyDescent="0.25">
      <c r="A29" s="4" t="s">
        <v>241</v>
      </c>
      <c r="B29" s="5" t="s">
        <v>242</v>
      </c>
      <c r="C29" s="63"/>
      <c r="D29" s="63"/>
      <c r="E29" s="63"/>
      <c r="F29" s="63">
        <f t="shared" si="10"/>
        <v>0</v>
      </c>
      <c r="G29" s="63"/>
      <c r="H29" s="63"/>
      <c r="I29" s="63"/>
      <c r="J29" s="63">
        <f t="shared" si="11"/>
        <v>0</v>
      </c>
      <c r="K29" s="63"/>
      <c r="L29" s="63"/>
      <c r="M29" s="63"/>
      <c r="N29" s="63">
        <f t="shared" si="12"/>
        <v>0</v>
      </c>
      <c r="O29" s="94"/>
      <c r="P29" s="94"/>
      <c r="Q29" s="94"/>
      <c r="R29" s="94">
        <f t="shared" si="13"/>
        <v>0</v>
      </c>
    </row>
    <row r="30" spans="1:18" ht="15" customHeight="1" x14ac:dyDescent="0.25">
      <c r="A30" s="4" t="s">
        <v>399</v>
      </c>
      <c r="B30" s="5" t="s">
        <v>243</v>
      </c>
      <c r="C30" s="63">
        <v>750</v>
      </c>
      <c r="D30" s="63"/>
      <c r="E30" s="63"/>
      <c r="F30" s="63">
        <f t="shared" si="10"/>
        <v>750</v>
      </c>
      <c r="G30" s="63">
        <v>750</v>
      </c>
      <c r="H30" s="63"/>
      <c r="I30" s="63"/>
      <c r="J30" s="63">
        <f t="shared" si="11"/>
        <v>750</v>
      </c>
      <c r="K30" s="63">
        <v>750</v>
      </c>
      <c r="L30" s="63"/>
      <c r="M30" s="63"/>
      <c r="N30" s="63">
        <f t="shared" si="12"/>
        <v>750</v>
      </c>
      <c r="O30" s="94">
        <v>750</v>
      </c>
      <c r="P30" s="94"/>
      <c r="Q30" s="94"/>
      <c r="R30" s="94">
        <f t="shared" si="13"/>
        <v>750</v>
      </c>
    </row>
    <row r="31" spans="1:18" ht="15" customHeight="1" x14ac:dyDescent="0.25">
      <c r="A31" s="4" t="s">
        <v>400</v>
      </c>
      <c r="B31" s="5" t="s">
        <v>248</v>
      </c>
      <c r="C31" s="63"/>
      <c r="D31" s="63"/>
      <c r="E31" s="63"/>
      <c r="F31" s="63">
        <f t="shared" si="10"/>
        <v>0</v>
      </c>
      <c r="G31" s="63"/>
      <c r="H31" s="63"/>
      <c r="I31" s="63"/>
      <c r="J31" s="63">
        <f t="shared" si="11"/>
        <v>0</v>
      </c>
      <c r="K31" s="63"/>
      <c r="L31" s="63"/>
      <c r="M31" s="63"/>
      <c r="N31" s="63">
        <f t="shared" si="12"/>
        <v>0</v>
      </c>
      <c r="O31" s="94">
        <v>65</v>
      </c>
      <c r="P31" s="94"/>
      <c r="Q31" s="94"/>
      <c r="R31" s="94">
        <f t="shared" si="13"/>
        <v>65</v>
      </c>
    </row>
    <row r="32" spans="1:18" s="74" customFormat="1" ht="15" customHeight="1" x14ac:dyDescent="0.25">
      <c r="A32" s="6" t="s">
        <v>427</v>
      </c>
      <c r="B32" s="7" t="s">
        <v>251</v>
      </c>
      <c r="C32" s="75">
        <f t="shared" ref="C32:N32" si="14">SUM(C27:C31)</f>
        <v>750</v>
      </c>
      <c r="D32" s="75">
        <f t="shared" si="14"/>
        <v>0</v>
      </c>
      <c r="E32" s="75">
        <f t="shared" si="14"/>
        <v>0</v>
      </c>
      <c r="F32" s="75">
        <f t="shared" si="14"/>
        <v>750</v>
      </c>
      <c r="G32" s="75">
        <f t="shared" si="14"/>
        <v>750</v>
      </c>
      <c r="H32" s="75">
        <f t="shared" si="14"/>
        <v>0</v>
      </c>
      <c r="I32" s="75">
        <f t="shared" si="14"/>
        <v>0</v>
      </c>
      <c r="J32" s="75">
        <f t="shared" si="14"/>
        <v>750</v>
      </c>
      <c r="K32" s="75">
        <f t="shared" si="14"/>
        <v>750</v>
      </c>
      <c r="L32" s="75">
        <f t="shared" si="14"/>
        <v>0</v>
      </c>
      <c r="M32" s="75">
        <f t="shared" si="14"/>
        <v>0</v>
      </c>
      <c r="N32" s="75">
        <f t="shared" si="14"/>
        <v>750</v>
      </c>
      <c r="O32" s="95">
        <f t="shared" ref="O32:R32" si="15">SUM(O27:O31)</f>
        <v>3470</v>
      </c>
      <c r="P32" s="95">
        <f t="shared" si="15"/>
        <v>0</v>
      </c>
      <c r="Q32" s="95">
        <f t="shared" si="15"/>
        <v>0</v>
      </c>
      <c r="R32" s="95">
        <f t="shared" si="15"/>
        <v>3470</v>
      </c>
    </row>
    <row r="33" spans="1:18" ht="15" customHeight="1" x14ac:dyDescent="0.25">
      <c r="A33" s="4" t="s">
        <v>401</v>
      </c>
      <c r="B33" s="5" t="s">
        <v>252</v>
      </c>
      <c r="C33" s="63"/>
      <c r="D33" s="63"/>
      <c r="E33" s="63"/>
      <c r="F33" s="63">
        <f>SUM(C33:E33)</f>
        <v>0</v>
      </c>
      <c r="G33" s="63"/>
      <c r="H33" s="63"/>
      <c r="I33" s="63"/>
      <c r="J33" s="63">
        <f>SUM(G33:I33)</f>
        <v>0</v>
      </c>
      <c r="K33" s="63"/>
      <c r="L33" s="63"/>
      <c r="M33" s="63"/>
      <c r="N33" s="63">
        <f>SUM(K33:M33)</f>
        <v>0</v>
      </c>
      <c r="O33" s="94">
        <v>15</v>
      </c>
      <c r="P33" s="94"/>
      <c r="Q33" s="94"/>
      <c r="R33" s="94">
        <f>SUM(O33:Q33)</f>
        <v>15</v>
      </c>
    </row>
    <row r="34" spans="1:18" s="74" customFormat="1" ht="15" customHeight="1" x14ac:dyDescent="0.25">
      <c r="A34" s="37" t="s">
        <v>428</v>
      </c>
      <c r="B34" s="46" t="s">
        <v>253</v>
      </c>
      <c r="C34" s="75">
        <f t="shared" ref="C34:N34" si="16">SUM(C23,C24,C25,C26,C32,C33,)</f>
        <v>3960</v>
      </c>
      <c r="D34" s="75">
        <f t="shared" si="16"/>
        <v>0</v>
      </c>
      <c r="E34" s="75">
        <f t="shared" si="16"/>
        <v>0</v>
      </c>
      <c r="F34" s="75">
        <f t="shared" si="16"/>
        <v>3960</v>
      </c>
      <c r="G34" s="75">
        <f t="shared" si="16"/>
        <v>3960</v>
      </c>
      <c r="H34" s="75">
        <f t="shared" si="16"/>
        <v>0</v>
      </c>
      <c r="I34" s="75">
        <f t="shared" si="16"/>
        <v>0</v>
      </c>
      <c r="J34" s="75">
        <f t="shared" si="16"/>
        <v>3960</v>
      </c>
      <c r="K34" s="75">
        <f t="shared" si="16"/>
        <v>3960</v>
      </c>
      <c r="L34" s="75">
        <f t="shared" si="16"/>
        <v>0</v>
      </c>
      <c r="M34" s="75">
        <f t="shared" si="16"/>
        <v>0</v>
      </c>
      <c r="N34" s="75">
        <f t="shared" si="16"/>
        <v>3960</v>
      </c>
      <c r="O34" s="95">
        <f t="shared" ref="O34:R34" si="17">SUM(O23,O24,O25,O26,O32,O33,)</f>
        <v>3855</v>
      </c>
      <c r="P34" s="95">
        <f t="shared" si="17"/>
        <v>0</v>
      </c>
      <c r="Q34" s="95">
        <f t="shared" si="17"/>
        <v>0</v>
      </c>
      <c r="R34" s="95">
        <f t="shared" si="17"/>
        <v>3855</v>
      </c>
    </row>
    <row r="35" spans="1:18" ht="15" customHeight="1" x14ac:dyDescent="0.25">
      <c r="A35" s="12" t="s">
        <v>254</v>
      </c>
      <c r="B35" s="5" t="s">
        <v>255</v>
      </c>
      <c r="C35" s="63"/>
      <c r="D35" s="63"/>
      <c r="E35" s="63"/>
      <c r="F35" s="63">
        <f>SUM(C35:E35)</f>
        <v>0</v>
      </c>
      <c r="G35" s="63"/>
      <c r="H35" s="63"/>
      <c r="I35" s="63"/>
      <c r="J35" s="63">
        <f>SUM(G35:I35)</f>
        <v>0</v>
      </c>
      <c r="K35" s="63"/>
      <c r="L35" s="63"/>
      <c r="M35" s="63"/>
      <c r="N35" s="63">
        <f>SUM(K35:M35)</f>
        <v>0</v>
      </c>
      <c r="O35" s="94"/>
      <c r="P35" s="94"/>
      <c r="Q35" s="94"/>
      <c r="R35" s="94">
        <f>SUM(O35:Q35)</f>
        <v>0</v>
      </c>
    </row>
    <row r="36" spans="1:18" ht="15" customHeight="1" x14ac:dyDescent="0.25">
      <c r="A36" s="12" t="s">
        <v>402</v>
      </c>
      <c r="B36" s="5" t="s">
        <v>256</v>
      </c>
      <c r="C36" s="63"/>
      <c r="D36" s="63"/>
      <c r="E36" s="63"/>
      <c r="F36" s="63">
        <f t="shared" ref="F36:F44" si="18">SUM(C36:E36)</f>
        <v>0</v>
      </c>
      <c r="G36" s="63"/>
      <c r="H36" s="63"/>
      <c r="I36" s="63"/>
      <c r="J36" s="63">
        <f t="shared" ref="J36:J44" si="19">SUM(G36:I36)</f>
        <v>0</v>
      </c>
      <c r="K36" s="63"/>
      <c r="L36" s="63"/>
      <c r="M36" s="63"/>
      <c r="N36" s="63">
        <f t="shared" ref="N36:N44" si="20">SUM(K36:M36)</f>
        <v>0</v>
      </c>
      <c r="O36" s="94"/>
      <c r="P36" s="94"/>
      <c r="Q36" s="94"/>
      <c r="R36" s="94">
        <f t="shared" ref="R36:R44" si="21">SUM(O36:Q36)</f>
        <v>0</v>
      </c>
    </row>
    <row r="37" spans="1:18" ht="15" customHeight="1" x14ac:dyDescent="0.25">
      <c r="A37" s="12" t="s">
        <v>403</v>
      </c>
      <c r="B37" s="5" t="s">
        <v>257</v>
      </c>
      <c r="C37" s="63"/>
      <c r="D37" s="63"/>
      <c r="E37" s="63"/>
      <c r="F37" s="63">
        <f t="shared" si="18"/>
        <v>0</v>
      </c>
      <c r="G37" s="63"/>
      <c r="H37" s="63"/>
      <c r="I37" s="63"/>
      <c r="J37" s="63">
        <f t="shared" si="19"/>
        <v>0</v>
      </c>
      <c r="K37" s="63"/>
      <c r="L37" s="63"/>
      <c r="M37" s="63"/>
      <c r="N37" s="63">
        <f t="shared" si="20"/>
        <v>0</v>
      </c>
      <c r="O37" s="94"/>
      <c r="P37" s="94"/>
      <c r="Q37" s="94"/>
      <c r="R37" s="94">
        <f t="shared" si="21"/>
        <v>0</v>
      </c>
    </row>
    <row r="38" spans="1:18" ht="15" customHeight="1" x14ac:dyDescent="0.25">
      <c r="A38" s="12" t="s">
        <v>404</v>
      </c>
      <c r="B38" s="5" t="s">
        <v>258</v>
      </c>
      <c r="C38" s="63"/>
      <c r="D38" s="63"/>
      <c r="E38" s="63"/>
      <c r="F38" s="63">
        <f t="shared" si="18"/>
        <v>0</v>
      </c>
      <c r="G38" s="63"/>
      <c r="H38" s="63"/>
      <c r="I38" s="63"/>
      <c r="J38" s="63">
        <f t="shared" si="19"/>
        <v>0</v>
      </c>
      <c r="K38" s="63"/>
      <c r="L38" s="63"/>
      <c r="M38" s="63"/>
      <c r="N38" s="63">
        <f t="shared" si="20"/>
        <v>0</v>
      </c>
      <c r="O38" s="94">
        <v>105</v>
      </c>
      <c r="P38" s="94"/>
      <c r="Q38" s="94"/>
      <c r="R38" s="94">
        <f t="shared" si="21"/>
        <v>105</v>
      </c>
    </row>
    <row r="39" spans="1:18" ht="15" customHeight="1" x14ac:dyDescent="0.25">
      <c r="A39" s="12" t="s">
        <v>259</v>
      </c>
      <c r="B39" s="5" t="s">
        <v>260</v>
      </c>
      <c r="C39" s="63"/>
      <c r="D39" s="63"/>
      <c r="E39" s="63"/>
      <c r="F39" s="63">
        <f t="shared" si="18"/>
        <v>0</v>
      </c>
      <c r="G39" s="63"/>
      <c r="H39" s="63"/>
      <c r="I39" s="63"/>
      <c r="J39" s="63">
        <f t="shared" si="19"/>
        <v>0</v>
      </c>
      <c r="K39" s="63"/>
      <c r="L39" s="63"/>
      <c r="M39" s="63"/>
      <c r="N39" s="63">
        <f t="shared" si="20"/>
        <v>0</v>
      </c>
      <c r="O39" s="94"/>
      <c r="P39" s="94"/>
      <c r="Q39" s="94"/>
      <c r="R39" s="94">
        <f t="shared" si="21"/>
        <v>0</v>
      </c>
    </row>
    <row r="40" spans="1:18" ht="15" customHeight="1" x14ac:dyDescent="0.25">
      <c r="A40" s="12" t="s">
        <v>261</v>
      </c>
      <c r="B40" s="5" t="s">
        <v>262</v>
      </c>
      <c r="C40" s="63"/>
      <c r="D40" s="63"/>
      <c r="E40" s="63"/>
      <c r="F40" s="63">
        <f t="shared" si="18"/>
        <v>0</v>
      </c>
      <c r="G40" s="63"/>
      <c r="H40" s="63"/>
      <c r="I40" s="63"/>
      <c r="J40" s="63">
        <f t="shared" si="19"/>
        <v>0</v>
      </c>
      <c r="K40" s="63"/>
      <c r="L40" s="63"/>
      <c r="M40" s="63"/>
      <c r="N40" s="63">
        <f t="shared" si="20"/>
        <v>0</v>
      </c>
      <c r="O40" s="94"/>
      <c r="P40" s="94"/>
      <c r="Q40" s="94"/>
      <c r="R40" s="94">
        <f t="shared" si="21"/>
        <v>0</v>
      </c>
    </row>
    <row r="41" spans="1:18" ht="15" customHeight="1" x14ac:dyDescent="0.25">
      <c r="A41" s="12" t="s">
        <v>263</v>
      </c>
      <c r="B41" s="5" t="s">
        <v>264</v>
      </c>
      <c r="C41" s="63"/>
      <c r="D41" s="63"/>
      <c r="E41" s="63"/>
      <c r="F41" s="63">
        <f t="shared" si="18"/>
        <v>0</v>
      </c>
      <c r="G41" s="63"/>
      <c r="H41" s="63"/>
      <c r="I41" s="63"/>
      <c r="J41" s="63">
        <f t="shared" si="19"/>
        <v>0</v>
      </c>
      <c r="K41" s="63"/>
      <c r="L41" s="63"/>
      <c r="M41" s="63"/>
      <c r="N41" s="63">
        <f t="shared" si="20"/>
        <v>0</v>
      </c>
      <c r="O41" s="94"/>
      <c r="P41" s="94"/>
      <c r="Q41" s="94"/>
      <c r="R41" s="94">
        <f t="shared" si="21"/>
        <v>0</v>
      </c>
    </row>
    <row r="42" spans="1:18" ht="15" customHeight="1" x14ac:dyDescent="0.25">
      <c r="A42" s="12" t="s">
        <v>405</v>
      </c>
      <c r="B42" s="5" t="s">
        <v>265</v>
      </c>
      <c r="C42" s="63"/>
      <c r="D42" s="63"/>
      <c r="E42" s="63"/>
      <c r="F42" s="63">
        <f t="shared" si="18"/>
        <v>0</v>
      </c>
      <c r="G42" s="63"/>
      <c r="H42" s="63"/>
      <c r="I42" s="63"/>
      <c r="J42" s="63">
        <f t="shared" si="19"/>
        <v>0</v>
      </c>
      <c r="K42" s="63"/>
      <c r="L42" s="63"/>
      <c r="M42" s="63"/>
      <c r="N42" s="63">
        <f t="shared" si="20"/>
        <v>0</v>
      </c>
      <c r="O42" s="94"/>
      <c r="P42" s="94"/>
      <c r="Q42" s="94"/>
      <c r="R42" s="94">
        <f t="shared" si="21"/>
        <v>0</v>
      </c>
    </row>
    <row r="43" spans="1:18" ht="15" customHeight="1" x14ac:dyDescent="0.25">
      <c r="A43" s="12" t="s">
        <v>406</v>
      </c>
      <c r="B43" s="5" t="s">
        <v>266</v>
      </c>
      <c r="C43" s="63"/>
      <c r="D43" s="63"/>
      <c r="E43" s="63"/>
      <c r="F43" s="63">
        <f t="shared" si="18"/>
        <v>0</v>
      </c>
      <c r="G43" s="63"/>
      <c r="H43" s="63"/>
      <c r="I43" s="63"/>
      <c r="J43" s="63">
        <f t="shared" si="19"/>
        <v>0</v>
      </c>
      <c r="K43" s="63"/>
      <c r="L43" s="63"/>
      <c r="M43" s="63"/>
      <c r="N43" s="63">
        <f t="shared" si="20"/>
        <v>0</v>
      </c>
      <c r="O43" s="94"/>
      <c r="P43" s="94"/>
      <c r="Q43" s="94"/>
      <c r="R43" s="94">
        <f t="shared" si="21"/>
        <v>0</v>
      </c>
    </row>
    <row r="44" spans="1:18" ht="15" customHeight="1" x14ac:dyDescent="0.25">
      <c r="A44" s="12" t="s">
        <v>407</v>
      </c>
      <c r="B44" s="5" t="s">
        <v>267</v>
      </c>
      <c r="C44" s="63"/>
      <c r="D44" s="63"/>
      <c r="E44" s="63"/>
      <c r="F44" s="63">
        <f t="shared" si="18"/>
        <v>0</v>
      </c>
      <c r="G44" s="63"/>
      <c r="H44" s="63"/>
      <c r="I44" s="63"/>
      <c r="J44" s="63">
        <f t="shared" si="19"/>
        <v>0</v>
      </c>
      <c r="K44" s="63"/>
      <c r="L44" s="63"/>
      <c r="M44" s="63"/>
      <c r="N44" s="63">
        <f t="shared" si="20"/>
        <v>0</v>
      </c>
      <c r="O44" s="94"/>
      <c r="P44" s="94"/>
      <c r="Q44" s="94"/>
      <c r="R44" s="94">
        <f t="shared" si="21"/>
        <v>0</v>
      </c>
    </row>
    <row r="45" spans="1:18" s="74" customFormat="1" ht="15" customHeight="1" x14ac:dyDescent="0.25">
      <c r="A45" s="45" t="s">
        <v>429</v>
      </c>
      <c r="B45" s="46" t="s">
        <v>268</v>
      </c>
      <c r="C45" s="75">
        <f t="shared" ref="C45:N45" si="22">SUM(C35:C44)</f>
        <v>0</v>
      </c>
      <c r="D45" s="75">
        <f t="shared" si="22"/>
        <v>0</v>
      </c>
      <c r="E45" s="75">
        <f t="shared" si="22"/>
        <v>0</v>
      </c>
      <c r="F45" s="75">
        <f t="shared" si="22"/>
        <v>0</v>
      </c>
      <c r="G45" s="75">
        <f t="shared" si="22"/>
        <v>0</v>
      </c>
      <c r="H45" s="75">
        <f t="shared" si="22"/>
        <v>0</v>
      </c>
      <c r="I45" s="75">
        <f t="shared" si="22"/>
        <v>0</v>
      </c>
      <c r="J45" s="75">
        <f t="shared" si="22"/>
        <v>0</v>
      </c>
      <c r="K45" s="75">
        <f t="shared" si="22"/>
        <v>0</v>
      </c>
      <c r="L45" s="75">
        <f t="shared" si="22"/>
        <v>0</v>
      </c>
      <c r="M45" s="75">
        <f t="shared" si="22"/>
        <v>0</v>
      </c>
      <c r="N45" s="75">
        <f t="shared" si="22"/>
        <v>0</v>
      </c>
      <c r="O45" s="95">
        <f t="shared" ref="O45:R45" si="23">SUM(O35:O44)</f>
        <v>105</v>
      </c>
      <c r="P45" s="95">
        <f t="shared" si="23"/>
        <v>0</v>
      </c>
      <c r="Q45" s="95">
        <f t="shared" si="23"/>
        <v>0</v>
      </c>
      <c r="R45" s="95">
        <f t="shared" si="23"/>
        <v>105</v>
      </c>
    </row>
    <row r="46" spans="1:18" ht="15" customHeight="1" x14ac:dyDescent="0.25">
      <c r="A46" s="12" t="s">
        <v>277</v>
      </c>
      <c r="B46" s="5" t="s">
        <v>278</v>
      </c>
      <c r="C46" s="63"/>
      <c r="D46" s="63"/>
      <c r="E46" s="63"/>
      <c r="F46" s="63">
        <f>SUM(C46:E46)</f>
        <v>0</v>
      </c>
      <c r="G46" s="63"/>
      <c r="H46" s="63"/>
      <c r="I46" s="63"/>
      <c r="J46" s="63">
        <f>SUM(G46:I46)</f>
        <v>0</v>
      </c>
      <c r="K46" s="63"/>
      <c r="L46" s="63"/>
      <c r="M46" s="63"/>
      <c r="N46" s="63">
        <f>SUM(K46:M46)</f>
        <v>0</v>
      </c>
      <c r="O46" s="94"/>
      <c r="P46" s="94"/>
      <c r="Q46" s="94"/>
      <c r="R46" s="94">
        <f>SUM(O46:Q46)</f>
        <v>0</v>
      </c>
    </row>
    <row r="47" spans="1:18" ht="15" customHeight="1" x14ac:dyDescent="0.25">
      <c r="A47" s="4" t="s">
        <v>411</v>
      </c>
      <c r="B47" s="5" t="s">
        <v>279</v>
      </c>
      <c r="C47" s="63"/>
      <c r="D47" s="63"/>
      <c r="E47" s="63"/>
      <c r="F47" s="63">
        <f>SUM(C47:E47)</f>
        <v>0</v>
      </c>
      <c r="G47" s="63"/>
      <c r="H47" s="63"/>
      <c r="I47" s="63"/>
      <c r="J47" s="63">
        <f>SUM(G47:I47)</f>
        <v>0</v>
      </c>
      <c r="K47" s="63"/>
      <c r="L47" s="63"/>
      <c r="M47" s="63"/>
      <c r="N47" s="63">
        <f>SUM(K47:M47)</f>
        <v>0</v>
      </c>
      <c r="O47" s="94">
        <v>923</v>
      </c>
      <c r="P47" s="94"/>
      <c r="Q47" s="94"/>
      <c r="R47" s="94">
        <f>SUM(O47:Q47)</f>
        <v>923</v>
      </c>
    </row>
    <row r="48" spans="1:18" ht="15" customHeight="1" x14ac:dyDescent="0.25">
      <c r="A48" s="12" t="s">
        <v>412</v>
      </c>
      <c r="B48" s="5" t="s">
        <v>280</v>
      </c>
      <c r="C48" s="63">
        <v>488</v>
      </c>
      <c r="D48" s="63"/>
      <c r="E48" s="63"/>
      <c r="F48" s="63">
        <f>SUM(C48:E48)</f>
        <v>488</v>
      </c>
      <c r="G48" s="63">
        <v>488</v>
      </c>
      <c r="H48" s="63"/>
      <c r="I48" s="63"/>
      <c r="J48" s="63">
        <f>SUM(G48:I48)</f>
        <v>488</v>
      </c>
      <c r="K48" s="63">
        <v>635</v>
      </c>
      <c r="L48" s="63"/>
      <c r="M48" s="63"/>
      <c r="N48" s="63">
        <f>SUM(K48:M48)</f>
        <v>635</v>
      </c>
      <c r="O48" s="94">
        <v>488</v>
      </c>
      <c r="P48" s="94"/>
      <c r="Q48" s="94"/>
      <c r="R48" s="94">
        <f>SUM(O48:Q48)</f>
        <v>488</v>
      </c>
    </row>
    <row r="49" spans="1:18" s="74" customFormat="1" ht="15" customHeight="1" x14ac:dyDescent="0.25">
      <c r="A49" s="37" t="s">
        <v>431</v>
      </c>
      <c r="B49" s="46" t="s">
        <v>281</v>
      </c>
      <c r="C49" s="75">
        <f t="shared" ref="C49:N49" si="24">SUM(C46:C48)</f>
        <v>488</v>
      </c>
      <c r="D49" s="75">
        <f t="shared" si="24"/>
        <v>0</v>
      </c>
      <c r="E49" s="75">
        <f t="shared" si="24"/>
        <v>0</v>
      </c>
      <c r="F49" s="75">
        <f t="shared" si="24"/>
        <v>488</v>
      </c>
      <c r="G49" s="75">
        <f t="shared" si="24"/>
        <v>488</v>
      </c>
      <c r="H49" s="75">
        <f t="shared" si="24"/>
        <v>0</v>
      </c>
      <c r="I49" s="75">
        <f t="shared" si="24"/>
        <v>0</v>
      </c>
      <c r="J49" s="75">
        <f t="shared" si="24"/>
        <v>488</v>
      </c>
      <c r="K49" s="75">
        <f t="shared" si="24"/>
        <v>635</v>
      </c>
      <c r="L49" s="75">
        <f t="shared" si="24"/>
        <v>0</v>
      </c>
      <c r="M49" s="75">
        <f t="shared" si="24"/>
        <v>0</v>
      </c>
      <c r="N49" s="75">
        <f t="shared" si="24"/>
        <v>635</v>
      </c>
      <c r="O49" s="95">
        <f t="shared" ref="O49:R49" si="25">SUM(O46:O48)</f>
        <v>1411</v>
      </c>
      <c r="P49" s="95">
        <f t="shared" si="25"/>
        <v>0</v>
      </c>
      <c r="Q49" s="95">
        <f t="shared" si="25"/>
        <v>0</v>
      </c>
      <c r="R49" s="95">
        <f t="shared" si="25"/>
        <v>1411</v>
      </c>
    </row>
    <row r="50" spans="1:18" s="74" customFormat="1" ht="15" customHeight="1" x14ac:dyDescent="0.25">
      <c r="A50" s="51" t="s">
        <v>18</v>
      </c>
      <c r="B50" s="53"/>
      <c r="C50" s="75">
        <f t="shared" ref="C50:N50" si="26">SUM(C20,C34,C45,C49,)</f>
        <v>19110</v>
      </c>
      <c r="D50" s="75">
        <f t="shared" si="26"/>
        <v>0</v>
      </c>
      <c r="E50" s="75">
        <f t="shared" si="26"/>
        <v>0</v>
      </c>
      <c r="F50" s="75">
        <f t="shared" si="26"/>
        <v>19110</v>
      </c>
      <c r="G50" s="75">
        <f t="shared" si="26"/>
        <v>19110</v>
      </c>
      <c r="H50" s="75">
        <f t="shared" si="26"/>
        <v>0</v>
      </c>
      <c r="I50" s="75">
        <f t="shared" si="26"/>
        <v>0</v>
      </c>
      <c r="J50" s="75">
        <f t="shared" si="26"/>
        <v>19110</v>
      </c>
      <c r="K50" s="75">
        <f t="shared" si="26"/>
        <v>19470</v>
      </c>
      <c r="L50" s="75">
        <f t="shared" si="26"/>
        <v>0</v>
      </c>
      <c r="M50" s="75">
        <f t="shared" si="26"/>
        <v>0</v>
      </c>
      <c r="N50" s="75">
        <f t="shared" si="26"/>
        <v>19470</v>
      </c>
      <c r="O50" s="95">
        <f t="shared" ref="O50:R50" si="27">SUM(O20,O34,O45,O49,)</f>
        <v>22343</v>
      </c>
      <c r="P50" s="95">
        <f t="shared" si="27"/>
        <v>0</v>
      </c>
      <c r="Q50" s="95">
        <f t="shared" si="27"/>
        <v>0</v>
      </c>
      <c r="R50" s="95">
        <f t="shared" si="27"/>
        <v>22343</v>
      </c>
    </row>
    <row r="51" spans="1:18" ht="15" customHeight="1" x14ac:dyDescent="0.25">
      <c r="A51" s="4" t="s">
        <v>223</v>
      </c>
      <c r="B51" s="5" t="s">
        <v>224</v>
      </c>
      <c r="C51" s="63"/>
      <c r="D51" s="63"/>
      <c r="E51" s="63"/>
      <c r="F51" s="63">
        <f>SUM(C51:E51)</f>
        <v>0</v>
      </c>
      <c r="G51" s="63"/>
      <c r="H51" s="63"/>
      <c r="I51" s="63"/>
      <c r="J51" s="63">
        <f>SUM(G51:I51)</f>
        <v>0</v>
      </c>
      <c r="K51" s="63"/>
      <c r="L51" s="63"/>
      <c r="M51" s="63"/>
      <c r="N51" s="63">
        <f>SUM(K51:M51)</f>
        <v>0</v>
      </c>
      <c r="O51" s="94"/>
      <c r="P51" s="94"/>
      <c r="Q51" s="94"/>
      <c r="R51" s="94">
        <f>SUM(O51:Q51)</f>
        <v>0</v>
      </c>
    </row>
    <row r="52" spans="1:18" ht="15" customHeight="1" x14ac:dyDescent="0.25">
      <c r="A52" s="4" t="s">
        <v>225</v>
      </c>
      <c r="B52" s="5" t="s">
        <v>226</v>
      </c>
      <c r="C52" s="63"/>
      <c r="D52" s="63"/>
      <c r="E52" s="63"/>
      <c r="F52" s="63">
        <f>SUM(C52:E52)</f>
        <v>0</v>
      </c>
      <c r="G52" s="63"/>
      <c r="H52" s="63"/>
      <c r="I52" s="63"/>
      <c r="J52" s="63">
        <f>SUM(G52:I52)</f>
        <v>0</v>
      </c>
      <c r="K52" s="63"/>
      <c r="L52" s="63"/>
      <c r="M52" s="63"/>
      <c r="N52" s="63">
        <f>SUM(K52:M52)</f>
        <v>0</v>
      </c>
      <c r="O52" s="94"/>
      <c r="P52" s="94"/>
      <c r="Q52" s="94"/>
      <c r="R52" s="94">
        <f>SUM(O52:Q52)</f>
        <v>0</v>
      </c>
    </row>
    <row r="53" spans="1:18" ht="15" customHeight="1" x14ac:dyDescent="0.25">
      <c r="A53" s="4" t="s">
        <v>389</v>
      </c>
      <c r="B53" s="5" t="s">
        <v>227</v>
      </c>
      <c r="C53" s="63"/>
      <c r="D53" s="63"/>
      <c r="E53" s="63"/>
      <c r="F53" s="63">
        <f>SUM(C53:E53)</f>
        <v>0</v>
      </c>
      <c r="G53" s="63"/>
      <c r="H53" s="63"/>
      <c r="I53" s="63"/>
      <c r="J53" s="63">
        <f>SUM(G53:I53)</f>
        <v>0</v>
      </c>
      <c r="K53" s="63"/>
      <c r="L53" s="63"/>
      <c r="M53" s="63"/>
      <c r="N53" s="63">
        <f>SUM(K53:M53)</f>
        <v>0</v>
      </c>
      <c r="O53" s="94"/>
      <c r="P53" s="94"/>
      <c r="Q53" s="94"/>
      <c r="R53" s="94">
        <f>SUM(O53:Q53)</f>
        <v>0</v>
      </c>
    </row>
    <row r="54" spans="1:18" ht="15" customHeight="1" x14ac:dyDescent="0.25">
      <c r="A54" s="4" t="s">
        <v>390</v>
      </c>
      <c r="B54" s="5" t="s">
        <v>228</v>
      </c>
      <c r="C54" s="63"/>
      <c r="D54" s="63"/>
      <c r="E54" s="63"/>
      <c r="F54" s="63">
        <f>SUM(C54:E54)</f>
        <v>0</v>
      </c>
      <c r="G54" s="63"/>
      <c r="H54" s="63"/>
      <c r="I54" s="63"/>
      <c r="J54" s="63">
        <f>SUM(G54:I54)</f>
        <v>0</v>
      </c>
      <c r="K54" s="63"/>
      <c r="L54" s="63"/>
      <c r="M54" s="63"/>
      <c r="N54" s="63">
        <f>SUM(K54:M54)</f>
        <v>0</v>
      </c>
      <c r="O54" s="94"/>
      <c r="P54" s="94"/>
      <c r="Q54" s="94"/>
      <c r="R54" s="94">
        <f>SUM(O54:Q54)</f>
        <v>0</v>
      </c>
    </row>
    <row r="55" spans="1:18" ht="15" customHeight="1" x14ac:dyDescent="0.25">
      <c r="A55" s="4" t="s">
        <v>391</v>
      </c>
      <c r="B55" s="5" t="s">
        <v>229</v>
      </c>
      <c r="C55" s="63"/>
      <c r="D55" s="63"/>
      <c r="E55" s="63"/>
      <c r="F55" s="63">
        <f>SUM(C55:E55)</f>
        <v>0</v>
      </c>
      <c r="G55" s="63"/>
      <c r="H55" s="63"/>
      <c r="I55" s="63"/>
      <c r="J55" s="63">
        <f>SUM(G55:I55)</f>
        <v>0</v>
      </c>
      <c r="K55" s="63"/>
      <c r="L55" s="63"/>
      <c r="M55" s="63"/>
      <c r="N55" s="63">
        <f>SUM(K55:M55)</f>
        <v>0</v>
      </c>
      <c r="O55" s="94"/>
      <c r="P55" s="94"/>
      <c r="Q55" s="94"/>
      <c r="R55" s="94">
        <f>SUM(O55:Q55)</f>
        <v>0</v>
      </c>
    </row>
    <row r="56" spans="1:18" s="74" customFormat="1" ht="15" customHeight="1" x14ac:dyDescent="0.25">
      <c r="A56" s="37" t="s">
        <v>425</v>
      </c>
      <c r="B56" s="46" t="s">
        <v>230</v>
      </c>
      <c r="C56" s="75">
        <f t="shared" ref="C56:N56" si="28">SUM(C51:C55)</f>
        <v>0</v>
      </c>
      <c r="D56" s="75">
        <f t="shared" si="28"/>
        <v>0</v>
      </c>
      <c r="E56" s="75">
        <f t="shared" si="28"/>
        <v>0</v>
      </c>
      <c r="F56" s="75">
        <f t="shared" si="28"/>
        <v>0</v>
      </c>
      <c r="G56" s="75">
        <f t="shared" si="28"/>
        <v>0</v>
      </c>
      <c r="H56" s="75">
        <f t="shared" si="28"/>
        <v>0</v>
      </c>
      <c r="I56" s="75">
        <f t="shared" si="28"/>
        <v>0</v>
      </c>
      <c r="J56" s="75">
        <f t="shared" si="28"/>
        <v>0</v>
      </c>
      <c r="K56" s="75">
        <f t="shared" si="28"/>
        <v>0</v>
      </c>
      <c r="L56" s="75">
        <f t="shared" si="28"/>
        <v>0</v>
      </c>
      <c r="M56" s="75">
        <f t="shared" si="28"/>
        <v>0</v>
      </c>
      <c r="N56" s="75">
        <f t="shared" si="28"/>
        <v>0</v>
      </c>
      <c r="O56" s="95">
        <f t="shared" ref="O56:R56" si="29">SUM(O51:O55)</f>
        <v>0</v>
      </c>
      <c r="P56" s="95">
        <f t="shared" si="29"/>
        <v>0</v>
      </c>
      <c r="Q56" s="95">
        <f t="shared" si="29"/>
        <v>0</v>
      </c>
      <c r="R56" s="95">
        <f t="shared" si="29"/>
        <v>0</v>
      </c>
    </row>
    <row r="57" spans="1:18" ht="15" customHeight="1" x14ac:dyDescent="0.25">
      <c r="A57" s="12" t="s">
        <v>408</v>
      </c>
      <c r="B57" s="5" t="s">
        <v>269</v>
      </c>
      <c r="C57" s="63"/>
      <c r="D57" s="63"/>
      <c r="E57" s="63"/>
      <c r="F57" s="63">
        <f>SUM(C57:E57)</f>
        <v>0</v>
      </c>
      <c r="G57" s="63"/>
      <c r="H57" s="63"/>
      <c r="I57" s="63"/>
      <c r="J57" s="63">
        <f>SUM(G57:I57)</f>
        <v>0</v>
      </c>
      <c r="K57" s="63"/>
      <c r="L57" s="63"/>
      <c r="M57" s="63"/>
      <c r="N57" s="63">
        <f>SUM(K57:M57)</f>
        <v>0</v>
      </c>
      <c r="O57" s="94"/>
      <c r="P57" s="94"/>
      <c r="Q57" s="94"/>
      <c r="R57" s="94">
        <f>SUM(O57:Q57)</f>
        <v>0</v>
      </c>
    </row>
    <row r="58" spans="1:18" ht="15" customHeight="1" x14ac:dyDescent="0.25">
      <c r="A58" s="12" t="s">
        <v>409</v>
      </c>
      <c r="B58" s="5" t="s">
        <v>270</v>
      </c>
      <c r="C58" s="63"/>
      <c r="D58" s="63"/>
      <c r="E58" s="63"/>
      <c r="F58" s="63">
        <f>SUM(C58:E58)</f>
        <v>0</v>
      </c>
      <c r="G58" s="63"/>
      <c r="H58" s="63"/>
      <c r="I58" s="63"/>
      <c r="J58" s="63">
        <f>SUM(G58:I58)</f>
        <v>0</v>
      </c>
      <c r="K58" s="63"/>
      <c r="L58" s="63"/>
      <c r="M58" s="63"/>
      <c r="N58" s="63">
        <f>SUM(K58:M58)</f>
        <v>0</v>
      </c>
      <c r="O58" s="94"/>
      <c r="P58" s="94"/>
      <c r="Q58" s="94"/>
      <c r="R58" s="94">
        <f>SUM(O58:Q58)</f>
        <v>0</v>
      </c>
    </row>
    <row r="59" spans="1:18" ht="15" customHeight="1" x14ac:dyDescent="0.25">
      <c r="A59" s="12" t="s">
        <v>271</v>
      </c>
      <c r="B59" s="5" t="s">
        <v>272</v>
      </c>
      <c r="C59" s="63"/>
      <c r="D59" s="63"/>
      <c r="E59" s="63"/>
      <c r="F59" s="63">
        <f>SUM(C59:E59)</f>
        <v>0</v>
      </c>
      <c r="G59" s="63"/>
      <c r="H59" s="63">
        <v>1746</v>
      </c>
      <c r="I59" s="63"/>
      <c r="J59" s="63">
        <f>SUM(G59:I59)</f>
        <v>1746</v>
      </c>
      <c r="K59" s="63"/>
      <c r="L59" s="63">
        <v>1746</v>
      </c>
      <c r="M59" s="63"/>
      <c r="N59" s="63">
        <f>SUM(K59:M59)</f>
        <v>1746</v>
      </c>
      <c r="O59" s="94"/>
      <c r="P59" s="94">
        <v>1746</v>
      </c>
      <c r="Q59" s="94"/>
      <c r="R59" s="94">
        <f>SUM(O59:Q59)</f>
        <v>1746</v>
      </c>
    </row>
    <row r="60" spans="1:18" ht="15" customHeight="1" x14ac:dyDescent="0.25">
      <c r="A60" s="12" t="s">
        <v>410</v>
      </c>
      <c r="B60" s="5" t="s">
        <v>273</v>
      </c>
      <c r="C60" s="63"/>
      <c r="D60" s="63"/>
      <c r="E60" s="63"/>
      <c r="F60" s="63">
        <f>SUM(C60:E60)</f>
        <v>0</v>
      </c>
      <c r="G60" s="63"/>
      <c r="H60" s="63"/>
      <c r="I60" s="63"/>
      <c r="J60" s="63">
        <f>SUM(G60:I60)</f>
        <v>0</v>
      </c>
      <c r="K60" s="63"/>
      <c r="L60" s="63"/>
      <c r="M60" s="63"/>
      <c r="N60" s="63">
        <f>SUM(K60:M60)</f>
        <v>0</v>
      </c>
      <c r="O60" s="94"/>
      <c r="P60" s="94"/>
      <c r="Q60" s="94"/>
      <c r="R60" s="94">
        <f>SUM(O60:Q60)</f>
        <v>0</v>
      </c>
    </row>
    <row r="61" spans="1:18" ht="15" customHeight="1" x14ac:dyDescent="0.25">
      <c r="A61" s="12" t="s">
        <v>274</v>
      </c>
      <c r="B61" s="5" t="s">
        <v>275</v>
      </c>
      <c r="C61" s="63"/>
      <c r="D61" s="63"/>
      <c r="E61" s="63"/>
      <c r="F61" s="63">
        <f>SUM(C61:E61)</f>
        <v>0</v>
      </c>
      <c r="G61" s="63"/>
      <c r="H61" s="63"/>
      <c r="I61" s="63"/>
      <c r="J61" s="63">
        <f>SUM(G61:I61)</f>
        <v>0</v>
      </c>
      <c r="K61" s="63"/>
      <c r="L61" s="63"/>
      <c r="M61" s="63"/>
      <c r="N61" s="63">
        <f>SUM(K61:M61)</f>
        <v>0</v>
      </c>
      <c r="O61" s="94"/>
      <c r="P61" s="94"/>
      <c r="Q61" s="94"/>
      <c r="R61" s="94">
        <f>SUM(O61:Q61)</f>
        <v>0</v>
      </c>
    </row>
    <row r="62" spans="1:18" s="74" customFormat="1" ht="15" customHeight="1" x14ac:dyDescent="0.25">
      <c r="A62" s="37" t="s">
        <v>430</v>
      </c>
      <c r="B62" s="46" t="s">
        <v>276</v>
      </c>
      <c r="C62" s="75">
        <f t="shared" ref="C62:N62" si="30">SUM(C57:C61)</f>
        <v>0</v>
      </c>
      <c r="D62" s="75">
        <f t="shared" si="30"/>
        <v>0</v>
      </c>
      <c r="E62" s="75">
        <f t="shared" si="30"/>
        <v>0</v>
      </c>
      <c r="F62" s="75">
        <f t="shared" si="30"/>
        <v>0</v>
      </c>
      <c r="G62" s="75">
        <f t="shared" si="30"/>
        <v>0</v>
      </c>
      <c r="H62" s="75">
        <f t="shared" si="30"/>
        <v>1746</v>
      </c>
      <c r="I62" s="75">
        <f t="shared" si="30"/>
        <v>0</v>
      </c>
      <c r="J62" s="75">
        <f t="shared" si="30"/>
        <v>1746</v>
      </c>
      <c r="K62" s="75">
        <f t="shared" si="30"/>
        <v>0</v>
      </c>
      <c r="L62" s="75">
        <f t="shared" si="30"/>
        <v>1746</v>
      </c>
      <c r="M62" s="75">
        <f t="shared" si="30"/>
        <v>0</v>
      </c>
      <c r="N62" s="75">
        <f t="shared" si="30"/>
        <v>1746</v>
      </c>
      <c r="O62" s="95">
        <f t="shared" ref="O62:R62" si="31">SUM(O57:O61)</f>
        <v>0</v>
      </c>
      <c r="P62" s="95">
        <f t="shared" si="31"/>
        <v>1746</v>
      </c>
      <c r="Q62" s="95">
        <f t="shared" si="31"/>
        <v>0</v>
      </c>
      <c r="R62" s="95">
        <f t="shared" si="31"/>
        <v>1746</v>
      </c>
    </row>
    <row r="63" spans="1:18" ht="15" customHeight="1" x14ac:dyDescent="0.25">
      <c r="A63" s="12" t="s">
        <v>282</v>
      </c>
      <c r="B63" s="5" t="s">
        <v>283</v>
      </c>
      <c r="C63" s="63"/>
      <c r="D63" s="63"/>
      <c r="E63" s="63"/>
      <c r="F63" s="63">
        <f>SUM(C63:E63)</f>
        <v>0</v>
      </c>
      <c r="G63" s="63"/>
      <c r="H63" s="63"/>
      <c r="I63" s="63"/>
      <c r="J63" s="63">
        <f>SUM(G63:I63)</f>
        <v>0</v>
      </c>
      <c r="K63" s="63"/>
      <c r="L63" s="63"/>
      <c r="M63" s="63"/>
      <c r="N63" s="63">
        <f>SUM(K63:M63)</f>
        <v>0</v>
      </c>
      <c r="O63" s="94"/>
      <c r="P63" s="94"/>
      <c r="Q63" s="94"/>
      <c r="R63" s="94">
        <f>SUM(O63:Q63)</f>
        <v>0</v>
      </c>
    </row>
    <row r="64" spans="1:18" ht="15" customHeight="1" x14ac:dyDescent="0.25">
      <c r="A64" s="4" t="s">
        <v>413</v>
      </c>
      <c r="B64" s="5" t="s">
        <v>284</v>
      </c>
      <c r="C64" s="63"/>
      <c r="D64" s="63"/>
      <c r="E64" s="63"/>
      <c r="F64" s="63">
        <f>SUM(C64:E64)</f>
        <v>0</v>
      </c>
      <c r="G64" s="63"/>
      <c r="H64" s="63"/>
      <c r="I64" s="63"/>
      <c r="J64" s="63">
        <f>SUM(G64:I64)</f>
        <v>0</v>
      </c>
      <c r="K64" s="63"/>
      <c r="L64" s="63"/>
      <c r="M64" s="63"/>
      <c r="N64" s="63">
        <f>SUM(K64:M64)</f>
        <v>0</v>
      </c>
      <c r="O64" s="94"/>
      <c r="P64" s="94"/>
      <c r="Q64" s="94"/>
      <c r="R64" s="94">
        <f>SUM(O64:Q64)</f>
        <v>0</v>
      </c>
    </row>
    <row r="65" spans="1:18" ht="15" customHeight="1" x14ac:dyDescent="0.25">
      <c r="A65" s="12" t="s">
        <v>414</v>
      </c>
      <c r="B65" s="5" t="s">
        <v>285</v>
      </c>
      <c r="C65" s="63">
        <v>17653</v>
      </c>
      <c r="D65" s="63"/>
      <c r="E65" s="63"/>
      <c r="F65" s="63">
        <f>SUM(C65:E65)</f>
        <v>17653</v>
      </c>
      <c r="G65" s="63">
        <v>17653</v>
      </c>
      <c r="H65" s="63">
        <v>8000</v>
      </c>
      <c r="I65" s="63"/>
      <c r="J65" s="63">
        <f>SUM(G65:I65)</f>
        <v>25653</v>
      </c>
      <c r="K65" s="63">
        <v>17648</v>
      </c>
      <c r="L65" s="63">
        <v>8000</v>
      </c>
      <c r="M65" s="63"/>
      <c r="N65" s="63">
        <f>SUM(K65:M65)</f>
        <v>25648</v>
      </c>
      <c r="O65" s="94">
        <v>17648</v>
      </c>
      <c r="P65" s="94">
        <v>8000</v>
      </c>
      <c r="Q65" s="94"/>
      <c r="R65" s="94">
        <f>SUM(O65:Q65)</f>
        <v>25648</v>
      </c>
    </row>
    <row r="66" spans="1:18" s="74" customFormat="1" ht="15" customHeight="1" x14ac:dyDescent="0.25">
      <c r="A66" s="37" t="s">
        <v>433</v>
      </c>
      <c r="B66" s="46" t="s">
        <v>286</v>
      </c>
      <c r="C66" s="75">
        <f t="shared" ref="C66:N66" si="32">SUM(C63:C65)</f>
        <v>17653</v>
      </c>
      <c r="D66" s="75">
        <f t="shared" si="32"/>
        <v>0</v>
      </c>
      <c r="E66" s="75">
        <f t="shared" si="32"/>
        <v>0</v>
      </c>
      <c r="F66" s="75">
        <f t="shared" si="32"/>
        <v>17653</v>
      </c>
      <c r="G66" s="75">
        <f t="shared" si="32"/>
        <v>17653</v>
      </c>
      <c r="H66" s="75">
        <f t="shared" si="32"/>
        <v>8000</v>
      </c>
      <c r="I66" s="75">
        <f t="shared" si="32"/>
        <v>0</v>
      </c>
      <c r="J66" s="75">
        <f t="shared" si="32"/>
        <v>25653</v>
      </c>
      <c r="K66" s="75">
        <f t="shared" si="32"/>
        <v>17648</v>
      </c>
      <c r="L66" s="75">
        <f t="shared" si="32"/>
        <v>8000</v>
      </c>
      <c r="M66" s="75">
        <f t="shared" si="32"/>
        <v>0</v>
      </c>
      <c r="N66" s="75">
        <f t="shared" si="32"/>
        <v>25648</v>
      </c>
      <c r="O66" s="95">
        <f t="shared" ref="O66:R66" si="33">SUM(O63:O65)</f>
        <v>17648</v>
      </c>
      <c r="P66" s="95">
        <f t="shared" si="33"/>
        <v>8000</v>
      </c>
      <c r="Q66" s="95">
        <f t="shared" si="33"/>
        <v>0</v>
      </c>
      <c r="R66" s="95">
        <f t="shared" si="33"/>
        <v>25648</v>
      </c>
    </row>
    <row r="67" spans="1:18" s="74" customFormat="1" ht="15" customHeight="1" x14ac:dyDescent="0.25">
      <c r="A67" s="51" t="s">
        <v>19</v>
      </c>
      <c r="B67" s="53"/>
      <c r="C67" s="75">
        <f t="shared" ref="C67:N67" si="34">SUM(C66,C62,C56)</f>
        <v>17653</v>
      </c>
      <c r="D67" s="75">
        <f t="shared" si="34"/>
        <v>0</v>
      </c>
      <c r="E67" s="75">
        <f t="shared" si="34"/>
        <v>0</v>
      </c>
      <c r="F67" s="75">
        <f t="shared" si="34"/>
        <v>17653</v>
      </c>
      <c r="G67" s="75">
        <f t="shared" si="34"/>
        <v>17653</v>
      </c>
      <c r="H67" s="75">
        <f t="shared" si="34"/>
        <v>9746</v>
      </c>
      <c r="I67" s="75">
        <f t="shared" si="34"/>
        <v>0</v>
      </c>
      <c r="J67" s="75">
        <f t="shared" si="34"/>
        <v>27399</v>
      </c>
      <c r="K67" s="75">
        <f t="shared" si="34"/>
        <v>17648</v>
      </c>
      <c r="L67" s="75">
        <f t="shared" si="34"/>
        <v>9746</v>
      </c>
      <c r="M67" s="75">
        <f t="shared" si="34"/>
        <v>0</v>
      </c>
      <c r="N67" s="75">
        <f t="shared" si="34"/>
        <v>27394</v>
      </c>
      <c r="O67" s="95">
        <f t="shared" ref="O67:R67" si="35">SUM(O66,O62,O56)</f>
        <v>17648</v>
      </c>
      <c r="P67" s="95">
        <f t="shared" si="35"/>
        <v>9746</v>
      </c>
      <c r="Q67" s="95">
        <f t="shared" si="35"/>
        <v>0</v>
      </c>
      <c r="R67" s="95">
        <f t="shared" si="35"/>
        <v>27394</v>
      </c>
    </row>
    <row r="68" spans="1:18" s="74" customFormat="1" ht="15.75" x14ac:dyDescent="0.25">
      <c r="A68" s="43" t="s">
        <v>432</v>
      </c>
      <c r="B68" s="33" t="s">
        <v>287</v>
      </c>
      <c r="C68" s="75">
        <f t="shared" ref="C68:N68" si="36">SUM(C67,C50)</f>
        <v>36763</v>
      </c>
      <c r="D68" s="75">
        <f t="shared" si="36"/>
        <v>0</v>
      </c>
      <c r="E68" s="75">
        <f t="shared" si="36"/>
        <v>0</v>
      </c>
      <c r="F68" s="75">
        <f t="shared" si="36"/>
        <v>36763</v>
      </c>
      <c r="G68" s="75">
        <f t="shared" si="36"/>
        <v>36763</v>
      </c>
      <c r="H68" s="75">
        <f t="shared" si="36"/>
        <v>9746</v>
      </c>
      <c r="I68" s="75">
        <f t="shared" si="36"/>
        <v>0</v>
      </c>
      <c r="J68" s="75">
        <f t="shared" si="36"/>
        <v>46509</v>
      </c>
      <c r="K68" s="75">
        <f t="shared" si="36"/>
        <v>37118</v>
      </c>
      <c r="L68" s="75">
        <f t="shared" si="36"/>
        <v>9746</v>
      </c>
      <c r="M68" s="75">
        <f t="shared" si="36"/>
        <v>0</v>
      </c>
      <c r="N68" s="75">
        <f t="shared" si="36"/>
        <v>46864</v>
      </c>
      <c r="O68" s="95">
        <f t="shared" ref="O68:R68" si="37">SUM(O67,O50)</f>
        <v>39991</v>
      </c>
      <c r="P68" s="95">
        <f t="shared" si="37"/>
        <v>9746</v>
      </c>
      <c r="Q68" s="95">
        <f t="shared" si="37"/>
        <v>0</v>
      </c>
      <c r="R68" s="95">
        <f t="shared" si="37"/>
        <v>49737</v>
      </c>
    </row>
    <row r="69" spans="1:18" s="74" customFormat="1" ht="15.75" x14ac:dyDescent="0.25">
      <c r="A69" s="78" t="s">
        <v>20</v>
      </c>
      <c r="B69" s="60"/>
      <c r="C69" s="75"/>
      <c r="D69" s="75"/>
      <c r="E69" s="75"/>
      <c r="F69" s="75">
        <f>SUM(C69:E69)</f>
        <v>0</v>
      </c>
      <c r="G69" s="75"/>
      <c r="H69" s="75"/>
      <c r="I69" s="75"/>
      <c r="J69" s="75">
        <f>SUM(G69:I69)</f>
        <v>0</v>
      </c>
      <c r="K69" s="75"/>
      <c r="L69" s="75"/>
      <c r="M69" s="75"/>
      <c r="N69" s="75">
        <f>SUM(K69:M69)</f>
        <v>0</v>
      </c>
      <c r="O69" s="95"/>
      <c r="P69" s="95"/>
      <c r="Q69" s="95"/>
      <c r="R69" s="95">
        <f>SUM(O69:Q69)</f>
        <v>0</v>
      </c>
    </row>
    <row r="70" spans="1:18" s="74" customFormat="1" ht="15.75" x14ac:dyDescent="0.25">
      <c r="A70" s="78" t="s">
        <v>21</v>
      </c>
      <c r="B70" s="60"/>
      <c r="C70" s="75"/>
      <c r="D70" s="75"/>
      <c r="E70" s="75"/>
      <c r="F70" s="75">
        <f>SUM(C70:E70)</f>
        <v>0</v>
      </c>
      <c r="G70" s="75"/>
      <c r="H70" s="75"/>
      <c r="I70" s="75"/>
      <c r="J70" s="75">
        <f>SUM(G70:I70)</f>
        <v>0</v>
      </c>
      <c r="K70" s="75"/>
      <c r="L70" s="75"/>
      <c r="M70" s="75"/>
      <c r="N70" s="75">
        <f>SUM(K70:M70)</f>
        <v>0</v>
      </c>
      <c r="O70" s="95"/>
      <c r="P70" s="95"/>
      <c r="Q70" s="95"/>
      <c r="R70" s="95">
        <f>SUM(O70:Q70)</f>
        <v>0</v>
      </c>
    </row>
    <row r="71" spans="1:18" x14ac:dyDescent="0.25">
      <c r="A71" s="35" t="s">
        <v>415</v>
      </c>
      <c r="B71" s="4" t="s">
        <v>288</v>
      </c>
      <c r="C71" s="63"/>
      <c r="D71" s="63"/>
      <c r="E71" s="63"/>
      <c r="F71" s="63">
        <f>SUM(C71:E71)</f>
        <v>0</v>
      </c>
      <c r="G71" s="63"/>
      <c r="H71" s="63">
        <v>13000</v>
      </c>
      <c r="I71" s="63"/>
      <c r="J71" s="63">
        <f>SUM(G71:I71)</f>
        <v>13000</v>
      </c>
      <c r="K71" s="63"/>
      <c r="L71" s="63">
        <v>13000</v>
      </c>
      <c r="M71" s="63"/>
      <c r="N71" s="63">
        <f>SUM(K71:M71)</f>
        <v>13000</v>
      </c>
      <c r="O71" s="94"/>
      <c r="P71" s="94">
        <v>13000</v>
      </c>
      <c r="Q71" s="94"/>
      <c r="R71" s="94">
        <f>SUM(O71:Q71)</f>
        <v>13000</v>
      </c>
    </row>
    <row r="72" spans="1:18" x14ac:dyDescent="0.25">
      <c r="A72" s="12" t="s">
        <v>289</v>
      </c>
      <c r="B72" s="4" t="s">
        <v>290</v>
      </c>
      <c r="C72" s="63"/>
      <c r="D72" s="63"/>
      <c r="E72" s="63"/>
      <c r="F72" s="63">
        <f>SUM(C72:E72)</f>
        <v>0</v>
      </c>
      <c r="G72" s="63"/>
      <c r="H72" s="63"/>
      <c r="I72" s="63"/>
      <c r="J72" s="63">
        <f>SUM(G72:I72)</f>
        <v>0</v>
      </c>
      <c r="K72" s="63"/>
      <c r="L72" s="63"/>
      <c r="M72" s="63"/>
      <c r="N72" s="63">
        <f>SUM(K72:M72)</f>
        <v>0</v>
      </c>
      <c r="O72" s="94"/>
      <c r="P72" s="94"/>
      <c r="Q72" s="94"/>
      <c r="R72" s="94">
        <f>SUM(O72:Q72)</f>
        <v>0</v>
      </c>
    </row>
    <row r="73" spans="1:18" x14ac:dyDescent="0.25">
      <c r="A73" s="35" t="s">
        <v>416</v>
      </c>
      <c r="B73" s="4" t="s">
        <v>291</v>
      </c>
      <c r="C73" s="63"/>
      <c r="D73" s="63"/>
      <c r="E73" s="63"/>
      <c r="F73" s="63">
        <f>SUM(C73:E73)</f>
        <v>0</v>
      </c>
      <c r="G73" s="63"/>
      <c r="H73" s="63"/>
      <c r="I73" s="63"/>
      <c r="J73" s="63">
        <f>SUM(G73:I73)</f>
        <v>0</v>
      </c>
      <c r="K73" s="63"/>
      <c r="L73" s="63"/>
      <c r="M73" s="63"/>
      <c r="N73" s="63">
        <f>SUM(K73:M73)</f>
        <v>0</v>
      </c>
      <c r="O73" s="94"/>
      <c r="P73" s="94"/>
      <c r="Q73" s="94"/>
      <c r="R73" s="94">
        <f>SUM(O73:Q73)</f>
        <v>0</v>
      </c>
    </row>
    <row r="74" spans="1:18" s="74" customFormat="1" x14ac:dyDescent="0.25">
      <c r="A74" s="14" t="s">
        <v>434</v>
      </c>
      <c r="B74" s="6" t="s">
        <v>292</v>
      </c>
      <c r="C74" s="75">
        <f t="shared" ref="C74:N74" si="38">SUM(C71:C73)</f>
        <v>0</v>
      </c>
      <c r="D74" s="75">
        <f t="shared" si="38"/>
        <v>0</v>
      </c>
      <c r="E74" s="75">
        <f t="shared" si="38"/>
        <v>0</v>
      </c>
      <c r="F74" s="75">
        <f t="shared" si="38"/>
        <v>0</v>
      </c>
      <c r="G74" s="75">
        <f t="shared" si="38"/>
        <v>0</v>
      </c>
      <c r="H74" s="75">
        <f t="shared" si="38"/>
        <v>13000</v>
      </c>
      <c r="I74" s="75">
        <f t="shared" si="38"/>
        <v>0</v>
      </c>
      <c r="J74" s="75">
        <f t="shared" si="38"/>
        <v>13000</v>
      </c>
      <c r="K74" s="75">
        <f t="shared" si="38"/>
        <v>0</v>
      </c>
      <c r="L74" s="75">
        <f t="shared" si="38"/>
        <v>13000</v>
      </c>
      <c r="M74" s="75">
        <f t="shared" si="38"/>
        <v>0</v>
      </c>
      <c r="N74" s="75">
        <f t="shared" si="38"/>
        <v>13000</v>
      </c>
      <c r="O74" s="95">
        <f t="shared" ref="O74:R74" si="39">SUM(O71:O73)</f>
        <v>0</v>
      </c>
      <c r="P74" s="95">
        <f t="shared" si="39"/>
        <v>13000</v>
      </c>
      <c r="Q74" s="95">
        <f t="shared" si="39"/>
        <v>0</v>
      </c>
      <c r="R74" s="95">
        <f t="shared" si="39"/>
        <v>13000</v>
      </c>
    </row>
    <row r="75" spans="1:18" x14ac:dyDescent="0.25">
      <c r="A75" s="12" t="s">
        <v>417</v>
      </c>
      <c r="B75" s="4" t="s">
        <v>293</v>
      </c>
      <c r="C75" s="63"/>
      <c r="D75" s="63"/>
      <c r="E75" s="63"/>
      <c r="F75" s="63">
        <f>SUM(C75:E75)</f>
        <v>0</v>
      </c>
      <c r="G75" s="63"/>
      <c r="H75" s="63"/>
      <c r="I75" s="63"/>
      <c r="J75" s="63">
        <f>SUM(G75:I75)</f>
        <v>0</v>
      </c>
      <c r="K75" s="63"/>
      <c r="L75" s="63"/>
      <c r="M75" s="63"/>
      <c r="N75" s="63">
        <f>SUM(K75:M75)</f>
        <v>0</v>
      </c>
      <c r="O75" s="94"/>
      <c r="P75" s="94"/>
      <c r="Q75" s="94"/>
      <c r="R75" s="94">
        <f>SUM(O75:Q75)</f>
        <v>0</v>
      </c>
    </row>
    <row r="76" spans="1:18" x14ac:dyDescent="0.25">
      <c r="A76" s="35" t="s">
        <v>294</v>
      </c>
      <c r="B76" s="4" t="s">
        <v>295</v>
      </c>
      <c r="C76" s="63"/>
      <c r="D76" s="63"/>
      <c r="E76" s="63"/>
      <c r="F76" s="63">
        <f>SUM(C76:E76)</f>
        <v>0</v>
      </c>
      <c r="G76" s="63"/>
      <c r="H76" s="63"/>
      <c r="I76" s="63"/>
      <c r="J76" s="63">
        <f>SUM(G76:I76)</f>
        <v>0</v>
      </c>
      <c r="K76" s="63"/>
      <c r="L76" s="63"/>
      <c r="M76" s="63"/>
      <c r="N76" s="63">
        <f>SUM(K76:M76)</f>
        <v>0</v>
      </c>
      <c r="O76" s="94"/>
      <c r="P76" s="94"/>
      <c r="Q76" s="94"/>
      <c r="R76" s="94">
        <f>SUM(O76:Q76)</f>
        <v>0</v>
      </c>
    </row>
    <row r="77" spans="1:18" x14ac:dyDescent="0.25">
      <c r="A77" s="12" t="s">
        <v>418</v>
      </c>
      <c r="B77" s="4" t="s">
        <v>296</v>
      </c>
      <c r="C77" s="63"/>
      <c r="D77" s="63"/>
      <c r="E77" s="63"/>
      <c r="F77" s="63">
        <f>SUM(C77:E77)</f>
        <v>0</v>
      </c>
      <c r="G77" s="63"/>
      <c r="H77" s="63"/>
      <c r="I77" s="63"/>
      <c r="J77" s="63">
        <f>SUM(G77:I77)</f>
        <v>0</v>
      </c>
      <c r="K77" s="63"/>
      <c r="L77" s="63"/>
      <c r="M77" s="63"/>
      <c r="N77" s="63">
        <f>SUM(K77:M77)</f>
        <v>0</v>
      </c>
      <c r="O77" s="94"/>
      <c r="P77" s="94"/>
      <c r="Q77" s="94"/>
      <c r="R77" s="94">
        <f>SUM(O77:Q77)</f>
        <v>0</v>
      </c>
    </row>
    <row r="78" spans="1:18" x14ac:dyDescent="0.25">
      <c r="A78" s="35" t="s">
        <v>297</v>
      </c>
      <c r="B78" s="4" t="s">
        <v>298</v>
      </c>
      <c r="C78" s="63"/>
      <c r="D78" s="63"/>
      <c r="E78" s="63"/>
      <c r="F78" s="63">
        <f>SUM(C78:E78)</f>
        <v>0</v>
      </c>
      <c r="G78" s="63"/>
      <c r="H78" s="63"/>
      <c r="I78" s="63"/>
      <c r="J78" s="63">
        <f>SUM(G78:I78)</f>
        <v>0</v>
      </c>
      <c r="K78" s="63"/>
      <c r="L78" s="63"/>
      <c r="M78" s="63"/>
      <c r="N78" s="63">
        <f>SUM(K78:M78)</f>
        <v>0</v>
      </c>
      <c r="O78" s="94"/>
      <c r="P78" s="94"/>
      <c r="Q78" s="94"/>
      <c r="R78" s="94">
        <f>SUM(O78:Q78)</f>
        <v>0</v>
      </c>
    </row>
    <row r="79" spans="1:18" s="74" customFormat="1" x14ac:dyDescent="0.25">
      <c r="A79" s="13" t="s">
        <v>435</v>
      </c>
      <c r="B79" s="6" t="s">
        <v>299</v>
      </c>
      <c r="C79" s="75">
        <f t="shared" ref="C79:N79" si="40">SUM(C75:C78)</f>
        <v>0</v>
      </c>
      <c r="D79" s="75">
        <f t="shared" si="40"/>
        <v>0</v>
      </c>
      <c r="E79" s="75">
        <f t="shared" si="40"/>
        <v>0</v>
      </c>
      <c r="F79" s="75">
        <f t="shared" si="40"/>
        <v>0</v>
      </c>
      <c r="G79" s="75">
        <f t="shared" si="40"/>
        <v>0</v>
      </c>
      <c r="H79" s="75">
        <f t="shared" si="40"/>
        <v>0</v>
      </c>
      <c r="I79" s="75">
        <f t="shared" si="40"/>
        <v>0</v>
      </c>
      <c r="J79" s="75">
        <f t="shared" si="40"/>
        <v>0</v>
      </c>
      <c r="K79" s="75">
        <f t="shared" si="40"/>
        <v>0</v>
      </c>
      <c r="L79" s="75">
        <f t="shared" si="40"/>
        <v>0</v>
      </c>
      <c r="M79" s="75">
        <f t="shared" si="40"/>
        <v>0</v>
      </c>
      <c r="N79" s="75">
        <f t="shared" si="40"/>
        <v>0</v>
      </c>
      <c r="O79" s="95">
        <f t="shared" ref="O79:R79" si="41">SUM(O75:O78)</f>
        <v>0</v>
      </c>
      <c r="P79" s="95">
        <f t="shared" si="41"/>
        <v>0</v>
      </c>
      <c r="Q79" s="95">
        <f t="shared" si="41"/>
        <v>0</v>
      </c>
      <c r="R79" s="95">
        <f t="shared" si="41"/>
        <v>0</v>
      </c>
    </row>
    <row r="80" spans="1:18" x14ac:dyDescent="0.25">
      <c r="A80" s="4" t="s">
        <v>493</v>
      </c>
      <c r="B80" s="4" t="s">
        <v>300</v>
      </c>
      <c r="C80" s="63">
        <v>3729</v>
      </c>
      <c r="D80" s="63"/>
      <c r="E80" s="63"/>
      <c r="F80" s="63">
        <f>SUM(C80:E80)</f>
        <v>3729</v>
      </c>
      <c r="G80" s="63">
        <v>3729</v>
      </c>
      <c r="H80" s="63"/>
      <c r="I80" s="63"/>
      <c r="J80" s="63">
        <f>SUM(G80:I80)</f>
        <v>3729</v>
      </c>
      <c r="K80" s="63">
        <v>3729</v>
      </c>
      <c r="L80" s="63"/>
      <c r="M80" s="63"/>
      <c r="N80" s="63">
        <f>SUM(K80:M80)</f>
        <v>3729</v>
      </c>
      <c r="O80" s="94">
        <v>4075</v>
      </c>
      <c r="P80" s="94"/>
      <c r="Q80" s="94"/>
      <c r="R80" s="94">
        <f>SUM(O80:Q80)</f>
        <v>4075</v>
      </c>
    </row>
    <row r="81" spans="1:18" x14ac:dyDescent="0.25">
      <c r="A81" s="4" t="s">
        <v>494</v>
      </c>
      <c r="B81" s="4" t="s">
        <v>300</v>
      </c>
      <c r="C81" s="63"/>
      <c r="D81" s="63"/>
      <c r="E81" s="63"/>
      <c r="F81" s="63">
        <f>SUM(C81:E81)</f>
        <v>0</v>
      </c>
      <c r="G81" s="63"/>
      <c r="H81" s="63"/>
      <c r="I81" s="63"/>
      <c r="J81" s="63">
        <f>SUM(G81:I81)</f>
        <v>0</v>
      </c>
      <c r="K81" s="63"/>
      <c r="L81" s="63"/>
      <c r="M81" s="63"/>
      <c r="N81" s="63">
        <f>SUM(K81:M81)</f>
        <v>0</v>
      </c>
      <c r="O81" s="94"/>
      <c r="P81" s="94"/>
      <c r="Q81" s="94"/>
      <c r="R81" s="94">
        <f>SUM(O81:Q81)</f>
        <v>0</v>
      </c>
    </row>
    <row r="82" spans="1:18" x14ac:dyDescent="0.25">
      <c r="A82" s="4" t="s">
        <v>491</v>
      </c>
      <c r="B82" s="4" t="s">
        <v>301</v>
      </c>
      <c r="C82" s="63"/>
      <c r="D82" s="63"/>
      <c r="E82" s="63"/>
      <c r="F82" s="63">
        <f>SUM(C82:E82)</f>
        <v>0</v>
      </c>
      <c r="G82" s="63"/>
      <c r="H82" s="63"/>
      <c r="I82" s="63"/>
      <c r="J82" s="63">
        <f>SUM(G82:I82)</f>
        <v>0</v>
      </c>
      <c r="K82" s="63"/>
      <c r="L82" s="63"/>
      <c r="M82" s="63"/>
      <c r="N82" s="63">
        <f>SUM(K82:M82)</f>
        <v>0</v>
      </c>
      <c r="O82" s="94"/>
      <c r="P82" s="94"/>
      <c r="Q82" s="94"/>
      <c r="R82" s="94">
        <f>SUM(O82:Q82)</f>
        <v>0</v>
      </c>
    </row>
    <row r="83" spans="1:18" x14ac:dyDescent="0.25">
      <c r="A83" s="4" t="s">
        <v>492</v>
      </c>
      <c r="B83" s="4" t="s">
        <v>301</v>
      </c>
      <c r="C83" s="63"/>
      <c r="D83" s="63"/>
      <c r="E83" s="63"/>
      <c r="F83" s="63">
        <f>SUM(C83:E83)</f>
        <v>0</v>
      </c>
      <c r="G83" s="63"/>
      <c r="H83" s="63"/>
      <c r="I83" s="63"/>
      <c r="J83" s="63">
        <f>SUM(G83:I83)</f>
        <v>0</v>
      </c>
      <c r="K83" s="63"/>
      <c r="L83" s="63"/>
      <c r="M83" s="63"/>
      <c r="N83" s="63">
        <f>SUM(K83:M83)</f>
        <v>0</v>
      </c>
      <c r="O83" s="94"/>
      <c r="P83" s="94"/>
      <c r="Q83" s="94"/>
      <c r="R83" s="94">
        <f>SUM(O83:Q83)</f>
        <v>0</v>
      </c>
    </row>
    <row r="84" spans="1:18" s="74" customFormat="1" x14ac:dyDescent="0.25">
      <c r="A84" s="6" t="s">
        <v>436</v>
      </c>
      <c r="B84" s="6" t="s">
        <v>302</v>
      </c>
      <c r="C84" s="75">
        <f t="shared" ref="C84:N84" si="42">SUM(C80:C83)</f>
        <v>3729</v>
      </c>
      <c r="D84" s="75">
        <f t="shared" si="42"/>
        <v>0</v>
      </c>
      <c r="E84" s="75">
        <f t="shared" si="42"/>
        <v>0</v>
      </c>
      <c r="F84" s="75">
        <f t="shared" si="42"/>
        <v>3729</v>
      </c>
      <c r="G84" s="75">
        <f t="shared" si="42"/>
        <v>3729</v>
      </c>
      <c r="H84" s="75">
        <f t="shared" si="42"/>
        <v>0</v>
      </c>
      <c r="I84" s="75">
        <f t="shared" si="42"/>
        <v>0</v>
      </c>
      <c r="J84" s="75">
        <f t="shared" si="42"/>
        <v>3729</v>
      </c>
      <c r="K84" s="75">
        <f t="shared" si="42"/>
        <v>3729</v>
      </c>
      <c r="L84" s="75">
        <f t="shared" si="42"/>
        <v>0</v>
      </c>
      <c r="M84" s="75">
        <f t="shared" si="42"/>
        <v>0</v>
      </c>
      <c r="N84" s="75">
        <f t="shared" si="42"/>
        <v>3729</v>
      </c>
      <c r="O84" s="95">
        <f t="shared" ref="O84:R84" si="43">SUM(O80:O83)</f>
        <v>4075</v>
      </c>
      <c r="P84" s="95">
        <f t="shared" si="43"/>
        <v>0</v>
      </c>
      <c r="Q84" s="95">
        <f t="shared" si="43"/>
        <v>0</v>
      </c>
      <c r="R84" s="95">
        <f t="shared" si="43"/>
        <v>4075</v>
      </c>
    </row>
    <row r="85" spans="1:18" x14ac:dyDescent="0.25">
      <c r="A85" s="35" t="s">
        <v>303</v>
      </c>
      <c r="B85" s="4" t="s">
        <v>304</v>
      </c>
      <c r="C85" s="63"/>
      <c r="D85" s="63"/>
      <c r="E85" s="63"/>
      <c r="F85" s="63">
        <f>SUM(C85:E85)</f>
        <v>0</v>
      </c>
      <c r="G85" s="63"/>
      <c r="H85" s="63"/>
      <c r="I85" s="63"/>
      <c r="J85" s="63">
        <f>SUM(G85:I85)</f>
        <v>0</v>
      </c>
      <c r="K85" s="63"/>
      <c r="L85" s="63"/>
      <c r="M85" s="63"/>
      <c r="N85" s="63">
        <f>SUM(K85:M85)</f>
        <v>0</v>
      </c>
      <c r="O85" s="94"/>
      <c r="P85" s="94"/>
      <c r="Q85" s="94"/>
      <c r="R85" s="94">
        <f>SUM(O85:Q85)</f>
        <v>0</v>
      </c>
    </row>
    <row r="86" spans="1:18" x14ac:dyDescent="0.25">
      <c r="A86" s="35" t="s">
        <v>305</v>
      </c>
      <c r="B86" s="4" t="s">
        <v>306</v>
      </c>
      <c r="C86" s="63"/>
      <c r="D86" s="63"/>
      <c r="E86" s="63"/>
      <c r="F86" s="63">
        <f>SUM(C86:E86)</f>
        <v>0</v>
      </c>
      <c r="G86" s="63"/>
      <c r="H86" s="63"/>
      <c r="I86" s="63"/>
      <c r="J86" s="63">
        <f>SUM(G86:I86)</f>
        <v>0</v>
      </c>
      <c r="K86" s="63"/>
      <c r="L86" s="63"/>
      <c r="M86" s="63"/>
      <c r="N86" s="63">
        <f>SUM(K86:M86)</f>
        <v>0</v>
      </c>
      <c r="O86" s="94"/>
      <c r="P86" s="94"/>
      <c r="Q86" s="94"/>
      <c r="R86" s="94">
        <f>SUM(O86:Q86)</f>
        <v>0</v>
      </c>
    </row>
    <row r="87" spans="1:18" x14ac:dyDescent="0.25">
      <c r="A87" s="35" t="s">
        <v>307</v>
      </c>
      <c r="B87" s="4" t="s">
        <v>308</v>
      </c>
      <c r="C87" s="63"/>
      <c r="D87" s="63"/>
      <c r="E87" s="63"/>
      <c r="F87" s="63">
        <f>SUM(C87:E87)</f>
        <v>0</v>
      </c>
      <c r="G87" s="63"/>
      <c r="H87" s="63"/>
      <c r="I87" s="63"/>
      <c r="J87" s="63">
        <f>SUM(G87:I87)</f>
        <v>0</v>
      </c>
      <c r="K87" s="63"/>
      <c r="L87" s="63"/>
      <c r="M87" s="63"/>
      <c r="N87" s="63">
        <f>SUM(K87:M87)</f>
        <v>0</v>
      </c>
      <c r="O87" s="94"/>
      <c r="P87" s="94"/>
      <c r="Q87" s="94"/>
      <c r="R87" s="94">
        <f>SUM(O87:Q87)</f>
        <v>0</v>
      </c>
    </row>
    <row r="88" spans="1:18" x14ac:dyDescent="0.25">
      <c r="A88" s="35" t="s">
        <v>309</v>
      </c>
      <c r="B88" s="4" t="s">
        <v>310</v>
      </c>
      <c r="C88" s="63"/>
      <c r="D88" s="63"/>
      <c r="E88" s="63"/>
      <c r="F88" s="63">
        <f>SUM(C88:E88)</f>
        <v>0</v>
      </c>
      <c r="G88" s="63"/>
      <c r="H88" s="63"/>
      <c r="I88" s="63"/>
      <c r="J88" s="63">
        <f>SUM(G88:I88)</f>
        <v>0</v>
      </c>
      <c r="K88" s="63"/>
      <c r="L88" s="63"/>
      <c r="M88" s="63"/>
      <c r="N88" s="63">
        <f>SUM(K88:M88)</f>
        <v>0</v>
      </c>
      <c r="O88" s="94"/>
      <c r="P88" s="94"/>
      <c r="Q88" s="94"/>
      <c r="R88" s="94">
        <f>SUM(O88:Q88)</f>
        <v>0</v>
      </c>
    </row>
    <row r="89" spans="1:18" x14ac:dyDescent="0.25">
      <c r="A89" s="12" t="s">
        <v>419</v>
      </c>
      <c r="B89" s="4" t="s">
        <v>311</v>
      </c>
      <c r="C89" s="63"/>
      <c r="D89" s="63"/>
      <c r="E89" s="63"/>
      <c r="F89" s="63">
        <f>SUM(C89:E89)</f>
        <v>0</v>
      </c>
      <c r="G89" s="63"/>
      <c r="H89" s="63"/>
      <c r="I89" s="63"/>
      <c r="J89" s="63">
        <f>SUM(G89:I89)</f>
        <v>0</v>
      </c>
      <c r="K89" s="63"/>
      <c r="L89" s="63"/>
      <c r="M89" s="63"/>
      <c r="N89" s="63">
        <f>SUM(K89:M89)</f>
        <v>0</v>
      </c>
      <c r="O89" s="94"/>
      <c r="P89" s="94"/>
      <c r="Q89" s="94"/>
      <c r="R89" s="94">
        <f>SUM(O89:Q89)</f>
        <v>0</v>
      </c>
    </row>
    <row r="90" spans="1:18" s="74" customFormat="1" x14ac:dyDescent="0.25">
      <c r="A90" s="14" t="s">
        <v>437</v>
      </c>
      <c r="B90" s="6" t="s">
        <v>313</v>
      </c>
      <c r="C90" s="75">
        <f t="shared" ref="C90:N90" si="44">SUM(C74,C79,C84,C85:C89)</f>
        <v>3729</v>
      </c>
      <c r="D90" s="75">
        <f t="shared" si="44"/>
        <v>0</v>
      </c>
      <c r="E90" s="75">
        <f t="shared" si="44"/>
        <v>0</v>
      </c>
      <c r="F90" s="75">
        <f t="shared" si="44"/>
        <v>3729</v>
      </c>
      <c r="G90" s="75">
        <f t="shared" si="44"/>
        <v>3729</v>
      </c>
      <c r="H90" s="75">
        <f t="shared" si="44"/>
        <v>13000</v>
      </c>
      <c r="I90" s="75">
        <f t="shared" si="44"/>
        <v>0</v>
      </c>
      <c r="J90" s="75">
        <f t="shared" si="44"/>
        <v>16729</v>
      </c>
      <c r="K90" s="75">
        <f t="shared" si="44"/>
        <v>3729</v>
      </c>
      <c r="L90" s="75">
        <f t="shared" si="44"/>
        <v>13000</v>
      </c>
      <c r="M90" s="75">
        <f t="shared" si="44"/>
        <v>0</v>
      </c>
      <c r="N90" s="75">
        <f t="shared" si="44"/>
        <v>16729</v>
      </c>
      <c r="O90" s="95">
        <f t="shared" ref="O90:R90" si="45">SUM(O74,O79,O84,O85:O89)</f>
        <v>4075</v>
      </c>
      <c r="P90" s="95">
        <f t="shared" si="45"/>
        <v>13000</v>
      </c>
      <c r="Q90" s="95">
        <f t="shared" si="45"/>
        <v>0</v>
      </c>
      <c r="R90" s="95">
        <f t="shared" si="45"/>
        <v>17075</v>
      </c>
    </row>
    <row r="91" spans="1:18" x14ac:dyDescent="0.25">
      <c r="A91" s="12" t="s">
        <v>314</v>
      </c>
      <c r="B91" s="4" t="s">
        <v>315</v>
      </c>
      <c r="C91" s="63"/>
      <c r="D91" s="63"/>
      <c r="E91" s="63"/>
      <c r="F91" s="63">
        <f>SUM(C91:E91)</f>
        <v>0</v>
      </c>
      <c r="G91" s="63"/>
      <c r="H91" s="63"/>
      <c r="I91" s="63"/>
      <c r="J91" s="63">
        <f>SUM(G91:I91)</f>
        <v>0</v>
      </c>
      <c r="K91" s="63"/>
      <c r="L91" s="63"/>
      <c r="M91" s="63"/>
      <c r="N91" s="63">
        <f>SUM(K91:M91)</f>
        <v>0</v>
      </c>
      <c r="O91" s="94"/>
      <c r="P91" s="94"/>
      <c r="Q91" s="94"/>
      <c r="R91" s="94">
        <f>SUM(O91:Q91)</f>
        <v>0</v>
      </c>
    </row>
    <row r="92" spans="1:18" x14ac:dyDescent="0.25">
      <c r="A92" s="12" t="s">
        <v>316</v>
      </c>
      <c r="B92" s="4" t="s">
        <v>317</v>
      </c>
      <c r="C92" s="63"/>
      <c r="D92" s="63"/>
      <c r="E92" s="63"/>
      <c r="F92" s="63">
        <f>SUM(C92:E92)</f>
        <v>0</v>
      </c>
      <c r="G92" s="63"/>
      <c r="H92" s="63"/>
      <c r="I92" s="63"/>
      <c r="J92" s="63">
        <f>SUM(G92:I92)</f>
        <v>0</v>
      </c>
      <c r="K92" s="63"/>
      <c r="L92" s="63"/>
      <c r="M92" s="63"/>
      <c r="N92" s="63">
        <f>SUM(K92:M92)</f>
        <v>0</v>
      </c>
      <c r="O92" s="94"/>
      <c r="P92" s="94"/>
      <c r="Q92" s="94"/>
      <c r="R92" s="94">
        <f>SUM(O92:Q92)</f>
        <v>0</v>
      </c>
    </row>
    <row r="93" spans="1:18" x14ac:dyDescent="0.25">
      <c r="A93" s="35" t="s">
        <v>318</v>
      </c>
      <c r="B93" s="4" t="s">
        <v>319</v>
      </c>
      <c r="C93" s="63"/>
      <c r="D93" s="63"/>
      <c r="E93" s="63"/>
      <c r="F93" s="63">
        <f>SUM(C93:E93)</f>
        <v>0</v>
      </c>
      <c r="G93" s="63"/>
      <c r="H93" s="63"/>
      <c r="I93" s="63"/>
      <c r="J93" s="63">
        <f>SUM(G93:I93)</f>
        <v>0</v>
      </c>
      <c r="K93" s="63"/>
      <c r="L93" s="63"/>
      <c r="M93" s="63"/>
      <c r="N93" s="63">
        <f>SUM(K93:M93)</f>
        <v>0</v>
      </c>
      <c r="O93" s="94"/>
      <c r="P93" s="94"/>
      <c r="Q93" s="94"/>
      <c r="R93" s="94">
        <f>SUM(O93:Q93)</f>
        <v>0</v>
      </c>
    </row>
    <row r="94" spans="1:18" x14ac:dyDescent="0.25">
      <c r="A94" s="35" t="s">
        <v>420</v>
      </c>
      <c r="B94" s="4" t="s">
        <v>320</v>
      </c>
      <c r="C94" s="63"/>
      <c r="D94" s="63"/>
      <c r="E94" s="63"/>
      <c r="F94" s="63">
        <f>SUM(C94:E94)</f>
        <v>0</v>
      </c>
      <c r="G94" s="63"/>
      <c r="H94" s="63"/>
      <c r="I94" s="63"/>
      <c r="J94" s="63">
        <f>SUM(G94:I94)</f>
        <v>0</v>
      </c>
      <c r="K94" s="63"/>
      <c r="L94" s="63"/>
      <c r="M94" s="63"/>
      <c r="N94" s="63">
        <f>SUM(K94:M94)</f>
        <v>0</v>
      </c>
      <c r="O94" s="94"/>
      <c r="P94" s="94"/>
      <c r="Q94" s="94"/>
      <c r="R94" s="94">
        <f>SUM(O94:Q94)</f>
        <v>0</v>
      </c>
    </row>
    <row r="95" spans="1:18" s="74" customFormat="1" x14ac:dyDescent="0.25">
      <c r="A95" s="13" t="s">
        <v>438</v>
      </c>
      <c r="B95" s="6" t="s">
        <v>321</v>
      </c>
      <c r="C95" s="75">
        <f t="shared" ref="C95:N95" si="46">SUM(C91:C94)</f>
        <v>0</v>
      </c>
      <c r="D95" s="75">
        <f t="shared" si="46"/>
        <v>0</v>
      </c>
      <c r="E95" s="75">
        <f t="shared" si="46"/>
        <v>0</v>
      </c>
      <c r="F95" s="75">
        <f t="shared" si="46"/>
        <v>0</v>
      </c>
      <c r="G95" s="75">
        <f t="shared" si="46"/>
        <v>0</v>
      </c>
      <c r="H95" s="75">
        <f t="shared" si="46"/>
        <v>0</v>
      </c>
      <c r="I95" s="75">
        <f t="shared" si="46"/>
        <v>0</v>
      </c>
      <c r="J95" s="75">
        <f t="shared" si="46"/>
        <v>0</v>
      </c>
      <c r="K95" s="75">
        <f t="shared" si="46"/>
        <v>0</v>
      </c>
      <c r="L95" s="75">
        <f t="shared" si="46"/>
        <v>0</v>
      </c>
      <c r="M95" s="75">
        <f t="shared" si="46"/>
        <v>0</v>
      </c>
      <c r="N95" s="75">
        <f t="shared" si="46"/>
        <v>0</v>
      </c>
      <c r="O95" s="95">
        <f t="shared" ref="O95:R95" si="47">SUM(O91:O94)</f>
        <v>0</v>
      </c>
      <c r="P95" s="95">
        <f t="shared" si="47"/>
        <v>0</v>
      </c>
      <c r="Q95" s="95">
        <f t="shared" si="47"/>
        <v>0</v>
      </c>
      <c r="R95" s="95">
        <f t="shared" si="47"/>
        <v>0</v>
      </c>
    </row>
    <row r="96" spans="1:18" s="74" customFormat="1" x14ac:dyDescent="0.25">
      <c r="A96" s="14" t="s">
        <v>322</v>
      </c>
      <c r="B96" s="6" t="s">
        <v>323</v>
      </c>
      <c r="C96" s="75"/>
      <c r="D96" s="75"/>
      <c r="E96" s="75"/>
      <c r="F96" s="75">
        <f>SUM(C96:E96)</f>
        <v>0</v>
      </c>
      <c r="G96" s="75"/>
      <c r="H96" s="75"/>
      <c r="I96" s="75"/>
      <c r="J96" s="75">
        <f>SUM(G96:I96)</f>
        <v>0</v>
      </c>
      <c r="K96" s="75"/>
      <c r="L96" s="75"/>
      <c r="M96" s="75"/>
      <c r="N96" s="75">
        <f>SUM(K96:M96)</f>
        <v>0</v>
      </c>
      <c r="O96" s="95"/>
      <c r="P96" s="95"/>
      <c r="Q96" s="95"/>
      <c r="R96" s="95">
        <f>SUM(O96:Q96)</f>
        <v>0</v>
      </c>
    </row>
    <row r="97" spans="1:18" s="74" customFormat="1" ht="15.75" x14ac:dyDescent="0.25">
      <c r="A97" s="38" t="s">
        <v>439</v>
      </c>
      <c r="B97" s="39" t="s">
        <v>324</v>
      </c>
      <c r="C97" s="75">
        <f t="shared" ref="C97:N97" si="48">SUM(C90,C95,C96,)</f>
        <v>3729</v>
      </c>
      <c r="D97" s="75">
        <f t="shared" si="48"/>
        <v>0</v>
      </c>
      <c r="E97" s="75">
        <f t="shared" si="48"/>
        <v>0</v>
      </c>
      <c r="F97" s="75">
        <f t="shared" si="48"/>
        <v>3729</v>
      </c>
      <c r="G97" s="75">
        <f t="shared" si="48"/>
        <v>3729</v>
      </c>
      <c r="H97" s="75">
        <f t="shared" si="48"/>
        <v>13000</v>
      </c>
      <c r="I97" s="75">
        <f t="shared" si="48"/>
        <v>0</v>
      </c>
      <c r="J97" s="75">
        <f t="shared" si="48"/>
        <v>16729</v>
      </c>
      <c r="K97" s="75">
        <f t="shared" si="48"/>
        <v>3729</v>
      </c>
      <c r="L97" s="75">
        <f t="shared" si="48"/>
        <v>13000</v>
      </c>
      <c r="M97" s="75">
        <f t="shared" si="48"/>
        <v>0</v>
      </c>
      <c r="N97" s="75">
        <f t="shared" si="48"/>
        <v>16729</v>
      </c>
      <c r="O97" s="95">
        <f t="shared" ref="O97:R97" si="49">SUM(O90,O95,O96,)</f>
        <v>4075</v>
      </c>
      <c r="P97" s="95">
        <f t="shared" si="49"/>
        <v>13000</v>
      </c>
      <c r="Q97" s="95">
        <f t="shared" si="49"/>
        <v>0</v>
      </c>
      <c r="R97" s="95">
        <f t="shared" si="49"/>
        <v>17075</v>
      </c>
    </row>
    <row r="98" spans="1:18" s="74" customFormat="1" ht="15.75" x14ac:dyDescent="0.25">
      <c r="A98" s="77" t="s">
        <v>422</v>
      </c>
      <c r="B98" s="77"/>
      <c r="C98" s="87">
        <f t="shared" ref="C98:N98" si="50">SUM(C20,C34,C45,C49,C56,C62,C66,C97,)</f>
        <v>40492</v>
      </c>
      <c r="D98" s="87">
        <f t="shared" si="50"/>
        <v>0</v>
      </c>
      <c r="E98" s="87">
        <f t="shared" si="50"/>
        <v>0</v>
      </c>
      <c r="F98" s="87">
        <f t="shared" si="50"/>
        <v>40492</v>
      </c>
      <c r="G98" s="87">
        <f t="shared" si="50"/>
        <v>40492</v>
      </c>
      <c r="H98" s="87">
        <f t="shared" si="50"/>
        <v>22746</v>
      </c>
      <c r="I98" s="87">
        <f t="shared" si="50"/>
        <v>0</v>
      </c>
      <c r="J98" s="87">
        <f t="shared" si="50"/>
        <v>63238</v>
      </c>
      <c r="K98" s="87">
        <f t="shared" si="50"/>
        <v>40847</v>
      </c>
      <c r="L98" s="87">
        <f t="shared" si="50"/>
        <v>22746</v>
      </c>
      <c r="M98" s="87">
        <f t="shared" si="50"/>
        <v>0</v>
      </c>
      <c r="N98" s="87">
        <f t="shared" si="50"/>
        <v>63593</v>
      </c>
      <c r="O98" s="96">
        <f t="shared" ref="O98:R98" si="51">SUM(O20,O34,O45,O49,O56,O62,O66,O97,)</f>
        <v>44066</v>
      </c>
      <c r="P98" s="96">
        <f t="shared" si="51"/>
        <v>22746</v>
      </c>
      <c r="Q98" s="96">
        <f t="shared" si="51"/>
        <v>0</v>
      </c>
      <c r="R98" s="96">
        <f t="shared" si="51"/>
        <v>66812</v>
      </c>
    </row>
  </sheetData>
  <mergeCells count="7">
    <mergeCell ref="O6:R6"/>
    <mergeCell ref="C1:R1"/>
    <mergeCell ref="A3:F3"/>
    <mergeCell ref="A4:F4"/>
    <mergeCell ref="C6:F6"/>
    <mergeCell ref="G6:J6"/>
    <mergeCell ref="K6:N6"/>
  </mergeCells>
  <pageMargins left="0.70866141732283472" right="0.70866141732283472" top="0.74803149606299213" bottom="0.74803149606299213" header="0.31496062992125984" footer="0.31496062992125984"/>
  <pageSetup paperSize="9" scale="33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93"/>
  <sheetViews>
    <sheetView workbookViewId="0">
      <selection activeCell="C13" sqref="C13"/>
    </sheetView>
  </sheetViews>
  <sheetFormatPr defaultRowHeight="15" x14ac:dyDescent="0.25"/>
  <cols>
    <col min="1" max="1" width="64.7109375" customWidth="1"/>
    <col min="2" max="2" width="9.42578125" customWidth="1"/>
    <col min="3" max="3" width="22.42578125" customWidth="1"/>
    <col min="4" max="4" width="18" customWidth="1"/>
    <col min="5" max="5" width="18.7109375" customWidth="1"/>
    <col min="254" max="254" width="64.7109375" customWidth="1"/>
    <col min="255" max="255" width="9.42578125" customWidth="1"/>
    <col min="256" max="256" width="22.42578125" customWidth="1"/>
    <col min="257" max="257" width="18.85546875" customWidth="1"/>
    <col min="258" max="258" width="18.7109375" customWidth="1"/>
    <col min="259" max="259" width="18.28515625" customWidth="1"/>
    <col min="260" max="260" width="18" customWidth="1"/>
    <col min="261" max="261" width="18.7109375" customWidth="1"/>
    <col min="510" max="510" width="64.7109375" customWidth="1"/>
    <col min="511" max="511" width="9.42578125" customWidth="1"/>
    <col min="512" max="512" width="22.42578125" customWidth="1"/>
    <col min="513" max="513" width="18.85546875" customWidth="1"/>
    <col min="514" max="514" width="18.7109375" customWidth="1"/>
    <col min="515" max="515" width="18.28515625" customWidth="1"/>
    <col min="516" max="516" width="18" customWidth="1"/>
    <col min="517" max="517" width="18.7109375" customWidth="1"/>
    <col min="766" max="766" width="64.7109375" customWidth="1"/>
    <col min="767" max="767" width="9.42578125" customWidth="1"/>
    <col min="768" max="768" width="22.42578125" customWidth="1"/>
    <col min="769" max="769" width="18.85546875" customWidth="1"/>
    <col min="770" max="770" width="18.7109375" customWidth="1"/>
    <col min="771" max="771" width="18.28515625" customWidth="1"/>
    <col min="772" max="772" width="18" customWidth="1"/>
    <col min="773" max="773" width="18.7109375" customWidth="1"/>
    <col min="1022" max="1022" width="64.7109375" customWidth="1"/>
    <col min="1023" max="1023" width="9.42578125" customWidth="1"/>
    <col min="1024" max="1024" width="22.42578125" customWidth="1"/>
    <col min="1025" max="1025" width="18.85546875" customWidth="1"/>
    <col min="1026" max="1026" width="18.7109375" customWidth="1"/>
    <col min="1027" max="1027" width="18.28515625" customWidth="1"/>
    <col min="1028" max="1028" width="18" customWidth="1"/>
    <col min="1029" max="1029" width="18.7109375" customWidth="1"/>
    <col min="1278" max="1278" width="64.7109375" customWidth="1"/>
    <col min="1279" max="1279" width="9.42578125" customWidth="1"/>
    <col min="1280" max="1280" width="22.42578125" customWidth="1"/>
    <col min="1281" max="1281" width="18.85546875" customWidth="1"/>
    <col min="1282" max="1282" width="18.7109375" customWidth="1"/>
    <col min="1283" max="1283" width="18.28515625" customWidth="1"/>
    <col min="1284" max="1284" width="18" customWidth="1"/>
    <col min="1285" max="1285" width="18.7109375" customWidth="1"/>
    <col min="1534" max="1534" width="64.7109375" customWidth="1"/>
    <col min="1535" max="1535" width="9.42578125" customWidth="1"/>
    <col min="1536" max="1536" width="22.42578125" customWidth="1"/>
    <col min="1537" max="1537" width="18.85546875" customWidth="1"/>
    <col min="1538" max="1538" width="18.7109375" customWidth="1"/>
    <col min="1539" max="1539" width="18.28515625" customWidth="1"/>
    <col min="1540" max="1540" width="18" customWidth="1"/>
    <col min="1541" max="1541" width="18.7109375" customWidth="1"/>
    <col min="1790" max="1790" width="64.7109375" customWidth="1"/>
    <col min="1791" max="1791" width="9.42578125" customWidth="1"/>
    <col min="1792" max="1792" width="22.42578125" customWidth="1"/>
    <col min="1793" max="1793" width="18.85546875" customWidth="1"/>
    <col min="1794" max="1794" width="18.7109375" customWidth="1"/>
    <col min="1795" max="1795" width="18.28515625" customWidth="1"/>
    <col min="1796" max="1796" width="18" customWidth="1"/>
    <col min="1797" max="1797" width="18.7109375" customWidth="1"/>
    <col min="2046" max="2046" width="64.7109375" customWidth="1"/>
    <col min="2047" max="2047" width="9.42578125" customWidth="1"/>
    <col min="2048" max="2048" width="22.42578125" customWidth="1"/>
    <col min="2049" max="2049" width="18.85546875" customWidth="1"/>
    <col min="2050" max="2050" width="18.7109375" customWidth="1"/>
    <col min="2051" max="2051" width="18.28515625" customWidth="1"/>
    <col min="2052" max="2052" width="18" customWidth="1"/>
    <col min="2053" max="2053" width="18.7109375" customWidth="1"/>
    <col min="2302" max="2302" width="64.7109375" customWidth="1"/>
    <col min="2303" max="2303" width="9.42578125" customWidth="1"/>
    <col min="2304" max="2304" width="22.42578125" customWidth="1"/>
    <col min="2305" max="2305" width="18.85546875" customWidth="1"/>
    <col min="2306" max="2306" width="18.7109375" customWidth="1"/>
    <col min="2307" max="2307" width="18.28515625" customWidth="1"/>
    <col min="2308" max="2308" width="18" customWidth="1"/>
    <col min="2309" max="2309" width="18.7109375" customWidth="1"/>
    <col min="2558" max="2558" width="64.7109375" customWidth="1"/>
    <col min="2559" max="2559" width="9.42578125" customWidth="1"/>
    <col min="2560" max="2560" width="22.42578125" customWidth="1"/>
    <col min="2561" max="2561" width="18.85546875" customWidth="1"/>
    <col min="2562" max="2562" width="18.7109375" customWidth="1"/>
    <col min="2563" max="2563" width="18.28515625" customWidth="1"/>
    <col min="2564" max="2564" width="18" customWidth="1"/>
    <col min="2565" max="2565" width="18.7109375" customWidth="1"/>
    <col min="2814" max="2814" width="64.7109375" customWidth="1"/>
    <col min="2815" max="2815" width="9.42578125" customWidth="1"/>
    <col min="2816" max="2816" width="22.42578125" customWidth="1"/>
    <col min="2817" max="2817" width="18.85546875" customWidth="1"/>
    <col min="2818" max="2818" width="18.7109375" customWidth="1"/>
    <col min="2819" max="2819" width="18.28515625" customWidth="1"/>
    <col min="2820" max="2820" width="18" customWidth="1"/>
    <col min="2821" max="2821" width="18.7109375" customWidth="1"/>
    <col min="3070" max="3070" width="64.7109375" customWidth="1"/>
    <col min="3071" max="3071" width="9.42578125" customWidth="1"/>
    <col min="3072" max="3072" width="22.42578125" customWidth="1"/>
    <col min="3073" max="3073" width="18.85546875" customWidth="1"/>
    <col min="3074" max="3074" width="18.7109375" customWidth="1"/>
    <col min="3075" max="3075" width="18.28515625" customWidth="1"/>
    <col min="3076" max="3076" width="18" customWidth="1"/>
    <col min="3077" max="3077" width="18.7109375" customWidth="1"/>
    <col min="3326" max="3326" width="64.7109375" customWidth="1"/>
    <col min="3327" max="3327" width="9.42578125" customWidth="1"/>
    <col min="3328" max="3328" width="22.42578125" customWidth="1"/>
    <col min="3329" max="3329" width="18.85546875" customWidth="1"/>
    <col min="3330" max="3330" width="18.7109375" customWidth="1"/>
    <col min="3331" max="3331" width="18.28515625" customWidth="1"/>
    <col min="3332" max="3332" width="18" customWidth="1"/>
    <col min="3333" max="3333" width="18.7109375" customWidth="1"/>
    <col min="3582" max="3582" width="64.7109375" customWidth="1"/>
    <col min="3583" max="3583" width="9.42578125" customWidth="1"/>
    <col min="3584" max="3584" width="22.42578125" customWidth="1"/>
    <col min="3585" max="3585" width="18.85546875" customWidth="1"/>
    <col min="3586" max="3586" width="18.7109375" customWidth="1"/>
    <col min="3587" max="3587" width="18.28515625" customWidth="1"/>
    <col min="3588" max="3588" width="18" customWidth="1"/>
    <col min="3589" max="3589" width="18.7109375" customWidth="1"/>
    <col min="3838" max="3838" width="64.7109375" customWidth="1"/>
    <col min="3839" max="3839" width="9.42578125" customWidth="1"/>
    <col min="3840" max="3840" width="22.42578125" customWidth="1"/>
    <col min="3841" max="3841" width="18.85546875" customWidth="1"/>
    <col min="3842" max="3842" width="18.7109375" customWidth="1"/>
    <col min="3843" max="3843" width="18.28515625" customWidth="1"/>
    <col min="3844" max="3844" width="18" customWidth="1"/>
    <col min="3845" max="3845" width="18.7109375" customWidth="1"/>
    <col min="4094" max="4094" width="64.7109375" customWidth="1"/>
    <col min="4095" max="4095" width="9.42578125" customWidth="1"/>
    <col min="4096" max="4096" width="22.42578125" customWidth="1"/>
    <col min="4097" max="4097" width="18.85546875" customWidth="1"/>
    <col min="4098" max="4098" width="18.7109375" customWidth="1"/>
    <col min="4099" max="4099" width="18.28515625" customWidth="1"/>
    <col min="4100" max="4100" width="18" customWidth="1"/>
    <col min="4101" max="4101" width="18.7109375" customWidth="1"/>
    <col min="4350" max="4350" width="64.7109375" customWidth="1"/>
    <col min="4351" max="4351" width="9.42578125" customWidth="1"/>
    <col min="4352" max="4352" width="22.42578125" customWidth="1"/>
    <col min="4353" max="4353" width="18.85546875" customWidth="1"/>
    <col min="4354" max="4354" width="18.7109375" customWidth="1"/>
    <col min="4355" max="4355" width="18.28515625" customWidth="1"/>
    <col min="4356" max="4356" width="18" customWidth="1"/>
    <col min="4357" max="4357" width="18.7109375" customWidth="1"/>
    <col min="4606" max="4606" width="64.7109375" customWidth="1"/>
    <col min="4607" max="4607" width="9.42578125" customWidth="1"/>
    <col min="4608" max="4608" width="22.42578125" customWidth="1"/>
    <col min="4609" max="4609" width="18.85546875" customWidth="1"/>
    <col min="4610" max="4610" width="18.7109375" customWidth="1"/>
    <col min="4611" max="4611" width="18.28515625" customWidth="1"/>
    <col min="4612" max="4612" width="18" customWidth="1"/>
    <col min="4613" max="4613" width="18.7109375" customWidth="1"/>
    <col min="4862" max="4862" width="64.7109375" customWidth="1"/>
    <col min="4863" max="4863" width="9.42578125" customWidth="1"/>
    <col min="4864" max="4864" width="22.42578125" customWidth="1"/>
    <col min="4865" max="4865" width="18.85546875" customWidth="1"/>
    <col min="4866" max="4866" width="18.7109375" customWidth="1"/>
    <col min="4867" max="4867" width="18.28515625" customWidth="1"/>
    <col min="4868" max="4868" width="18" customWidth="1"/>
    <col min="4869" max="4869" width="18.7109375" customWidth="1"/>
    <col min="5118" max="5118" width="64.7109375" customWidth="1"/>
    <col min="5119" max="5119" width="9.42578125" customWidth="1"/>
    <col min="5120" max="5120" width="22.42578125" customWidth="1"/>
    <col min="5121" max="5121" width="18.85546875" customWidth="1"/>
    <col min="5122" max="5122" width="18.7109375" customWidth="1"/>
    <col min="5123" max="5123" width="18.28515625" customWidth="1"/>
    <col min="5124" max="5124" width="18" customWidth="1"/>
    <col min="5125" max="5125" width="18.7109375" customWidth="1"/>
    <col min="5374" max="5374" width="64.7109375" customWidth="1"/>
    <col min="5375" max="5375" width="9.42578125" customWidth="1"/>
    <col min="5376" max="5376" width="22.42578125" customWidth="1"/>
    <col min="5377" max="5377" width="18.85546875" customWidth="1"/>
    <col min="5378" max="5378" width="18.7109375" customWidth="1"/>
    <col min="5379" max="5379" width="18.28515625" customWidth="1"/>
    <col min="5380" max="5380" width="18" customWidth="1"/>
    <col min="5381" max="5381" width="18.7109375" customWidth="1"/>
    <col min="5630" max="5630" width="64.7109375" customWidth="1"/>
    <col min="5631" max="5631" width="9.42578125" customWidth="1"/>
    <col min="5632" max="5632" width="22.42578125" customWidth="1"/>
    <col min="5633" max="5633" width="18.85546875" customWidth="1"/>
    <col min="5634" max="5634" width="18.7109375" customWidth="1"/>
    <col min="5635" max="5635" width="18.28515625" customWidth="1"/>
    <col min="5636" max="5636" width="18" customWidth="1"/>
    <col min="5637" max="5637" width="18.7109375" customWidth="1"/>
    <col min="5886" max="5886" width="64.7109375" customWidth="1"/>
    <col min="5887" max="5887" width="9.42578125" customWidth="1"/>
    <col min="5888" max="5888" width="22.42578125" customWidth="1"/>
    <col min="5889" max="5889" width="18.85546875" customWidth="1"/>
    <col min="5890" max="5890" width="18.7109375" customWidth="1"/>
    <col min="5891" max="5891" width="18.28515625" customWidth="1"/>
    <col min="5892" max="5892" width="18" customWidth="1"/>
    <col min="5893" max="5893" width="18.7109375" customWidth="1"/>
    <col min="6142" max="6142" width="64.7109375" customWidth="1"/>
    <col min="6143" max="6143" width="9.42578125" customWidth="1"/>
    <col min="6144" max="6144" width="22.42578125" customWidth="1"/>
    <col min="6145" max="6145" width="18.85546875" customWidth="1"/>
    <col min="6146" max="6146" width="18.7109375" customWidth="1"/>
    <col min="6147" max="6147" width="18.28515625" customWidth="1"/>
    <col min="6148" max="6148" width="18" customWidth="1"/>
    <col min="6149" max="6149" width="18.7109375" customWidth="1"/>
    <col min="6398" max="6398" width="64.7109375" customWidth="1"/>
    <col min="6399" max="6399" width="9.42578125" customWidth="1"/>
    <col min="6400" max="6400" width="22.42578125" customWidth="1"/>
    <col min="6401" max="6401" width="18.85546875" customWidth="1"/>
    <col min="6402" max="6402" width="18.7109375" customWidth="1"/>
    <col min="6403" max="6403" width="18.28515625" customWidth="1"/>
    <col min="6404" max="6404" width="18" customWidth="1"/>
    <col min="6405" max="6405" width="18.7109375" customWidth="1"/>
    <col min="6654" max="6654" width="64.7109375" customWidth="1"/>
    <col min="6655" max="6655" width="9.42578125" customWidth="1"/>
    <col min="6656" max="6656" width="22.42578125" customWidth="1"/>
    <col min="6657" max="6657" width="18.85546875" customWidth="1"/>
    <col min="6658" max="6658" width="18.7109375" customWidth="1"/>
    <col min="6659" max="6659" width="18.28515625" customWidth="1"/>
    <col min="6660" max="6660" width="18" customWidth="1"/>
    <col min="6661" max="6661" width="18.7109375" customWidth="1"/>
    <col min="6910" max="6910" width="64.7109375" customWidth="1"/>
    <col min="6911" max="6911" width="9.42578125" customWidth="1"/>
    <col min="6912" max="6912" width="22.42578125" customWidth="1"/>
    <col min="6913" max="6913" width="18.85546875" customWidth="1"/>
    <col min="6914" max="6914" width="18.7109375" customWidth="1"/>
    <col min="6915" max="6915" width="18.28515625" customWidth="1"/>
    <col min="6916" max="6916" width="18" customWidth="1"/>
    <col min="6917" max="6917" width="18.7109375" customWidth="1"/>
    <col min="7166" max="7166" width="64.7109375" customWidth="1"/>
    <col min="7167" max="7167" width="9.42578125" customWidth="1"/>
    <col min="7168" max="7168" width="22.42578125" customWidth="1"/>
    <col min="7169" max="7169" width="18.85546875" customWidth="1"/>
    <col min="7170" max="7170" width="18.7109375" customWidth="1"/>
    <col min="7171" max="7171" width="18.28515625" customWidth="1"/>
    <col min="7172" max="7172" width="18" customWidth="1"/>
    <col min="7173" max="7173" width="18.7109375" customWidth="1"/>
    <col min="7422" max="7422" width="64.7109375" customWidth="1"/>
    <col min="7423" max="7423" width="9.42578125" customWidth="1"/>
    <col min="7424" max="7424" width="22.42578125" customWidth="1"/>
    <col min="7425" max="7425" width="18.85546875" customWidth="1"/>
    <col min="7426" max="7426" width="18.7109375" customWidth="1"/>
    <col min="7427" max="7427" width="18.28515625" customWidth="1"/>
    <col min="7428" max="7428" width="18" customWidth="1"/>
    <col min="7429" max="7429" width="18.7109375" customWidth="1"/>
    <col min="7678" max="7678" width="64.7109375" customWidth="1"/>
    <col min="7679" max="7679" width="9.42578125" customWidth="1"/>
    <col min="7680" max="7680" width="22.42578125" customWidth="1"/>
    <col min="7681" max="7681" width="18.85546875" customWidth="1"/>
    <col min="7682" max="7682" width="18.7109375" customWidth="1"/>
    <col min="7683" max="7683" width="18.28515625" customWidth="1"/>
    <col min="7684" max="7684" width="18" customWidth="1"/>
    <col min="7685" max="7685" width="18.7109375" customWidth="1"/>
    <col min="7934" max="7934" width="64.7109375" customWidth="1"/>
    <col min="7935" max="7935" width="9.42578125" customWidth="1"/>
    <col min="7936" max="7936" width="22.42578125" customWidth="1"/>
    <col min="7937" max="7937" width="18.85546875" customWidth="1"/>
    <col min="7938" max="7938" width="18.7109375" customWidth="1"/>
    <col min="7939" max="7939" width="18.28515625" customWidth="1"/>
    <col min="7940" max="7940" width="18" customWidth="1"/>
    <col min="7941" max="7941" width="18.7109375" customWidth="1"/>
    <col min="8190" max="8190" width="64.7109375" customWidth="1"/>
    <col min="8191" max="8191" width="9.42578125" customWidth="1"/>
    <col min="8192" max="8192" width="22.42578125" customWidth="1"/>
    <col min="8193" max="8193" width="18.85546875" customWidth="1"/>
    <col min="8194" max="8194" width="18.7109375" customWidth="1"/>
    <col min="8195" max="8195" width="18.28515625" customWidth="1"/>
    <col min="8196" max="8196" width="18" customWidth="1"/>
    <col min="8197" max="8197" width="18.7109375" customWidth="1"/>
    <col min="8446" max="8446" width="64.7109375" customWidth="1"/>
    <col min="8447" max="8447" width="9.42578125" customWidth="1"/>
    <col min="8448" max="8448" width="22.42578125" customWidth="1"/>
    <col min="8449" max="8449" width="18.85546875" customWidth="1"/>
    <col min="8450" max="8450" width="18.7109375" customWidth="1"/>
    <col min="8451" max="8451" width="18.28515625" customWidth="1"/>
    <col min="8452" max="8452" width="18" customWidth="1"/>
    <col min="8453" max="8453" width="18.7109375" customWidth="1"/>
    <col min="8702" max="8702" width="64.7109375" customWidth="1"/>
    <col min="8703" max="8703" width="9.42578125" customWidth="1"/>
    <col min="8704" max="8704" width="22.42578125" customWidth="1"/>
    <col min="8705" max="8705" width="18.85546875" customWidth="1"/>
    <col min="8706" max="8706" width="18.7109375" customWidth="1"/>
    <col min="8707" max="8707" width="18.28515625" customWidth="1"/>
    <col min="8708" max="8708" width="18" customWidth="1"/>
    <col min="8709" max="8709" width="18.7109375" customWidth="1"/>
    <col min="8958" max="8958" width="64.7109375" customWidth="1"/>
    <col min="8959" max="8959" width="9.42578125" customWidth="1"/>
    <col min="8960" max="8960" width="22.42578125" customWidth="1"/>
    <col min="8961" max="8961" width="18.85546875" customWidth="1"/>
    <col min="8962" max="8962" width="18.7109375" customWidth="1"/>
    <col min="8963" max="8963" width="18.28515625" customWidth="1"/>
    <col min="8964" max="8964" width="18" customWidth="1"/>
    <col min="8965" max="8965" width="18.7109375" customWidth="1"/>
    <col min="9214" max="9214" width="64.7109375" customWidth="1"/>
    <col min="9215" max="9215" width="9.42578125" customWidth="1"/>
    <col min="9216" max="9216" width="22.42578125" customWidth="1"/>
    <col min="9217" max="9217" width="18.85546875" customWidth="1"/>
    <col min="9218" max="9218" width="18.7109375" customWidth="1"/>
    <col min="9219" max="9219" width="18.28515625" customWidth="1"/>
    <col min="9220" max="9220" width="18" customWidth="1"/>
    <col min="9221" max="9221" width="18.7109375" customWidth="1"/>
    <col min="9470" max="9470" width="64.7109375" customWidth="1"/>
    <col min="9471" max="9471" width="9.42578125" customWidth="1"/>
    <col min="9472" max="9472" width="22.42578125" customWidth="1"/>
    <col min="9473" max="9473" width="18.85546875" customWidth="1"/>
    <col min="9474" max="9474" width="18.7109375" customWidth="1"/>
    <col min="9475" max="9475" width="18.28515625" customWidth="1"/>
    <col min="9476" max="9476" width="18" customWidth="1"/>
    <col min="9477" max="9477" width="18.7109375" customWidth="1"/>
    <col min="9726" max="9726" width="64.7109375" customWidth="1"/>
    <col min="9727" max="9727" width="9.42578125" customWidth="1"/>
    <col min="9728" max="9728" width="22.42578125" customWidth="1"/>
    <col min="9729" max="9729" width="18.85546875" customWidth="1"/>
    <col min="9730" max="9730" width="18.7109375" customWidth="1"/>
    <col min="9731" max="9731" width="18.28515625" customWidth="1"/>
    <col min="9732" max="9732" width="18" customWidth="1"/>
    <col min="9733" max="9733" width="18.7109375" customWidth="1"/>
    <col min="9982" max="9982" width="64.7109375" customWidth="1"/>
    <col min="9983" max="9983" width="9.42578125" customWidth="1"/>
    <col min="9984" max="9984" width="22.42578125" customWidth="1"/>
    <col min="9985" max="9985" width="18.85546875" customWidth="1"/>
    <col min="9986" max="9986" width="18.7109375" customWidth="1"/>
    <col min="9987" max="9987" width="18.28515625" customWidth="1"/>
    <col min="9988" max="9988" width="18" customWidth="1"/>
    <col min="9989" max="9989" width="18.7109375" customWidth="1"/>
    <col min="10238" max="10238" width="64.7109375" customWidth="1"/>
    <col min="10239" max="10239" width="9.42578125" customWidth="1"/>
    <col min="10240" max="10240" width="22.42578125" customWidth="1"/>
    <col min="10241" max="10241" width="18.85546875" customWidth="1"/>
    <col min="10242" max="10242" width="18.7109375" customWidth="1"/>
    <col min="10243" max="10243" width="18.28515625" customWidth="1"/>
    <col min="10244" max="10244" width="18" customWidth="1"/>
    <col min="10245" max="10245" width="18.7109375" customWidth="1"/>
    <col min="10494" max="10494" width="64.7109375" customWidth="1"/>
    <col min="10495" max="10495" width="9.42578125" customWidth="1"/>
    <col min="10496" max="10496" width="22.42578125" customWidth="1"/>
    <col min="10497" max="10497" width="18.85546875" customWidth="1"/>
    <col min="10498" max="10498" width="18.7109375" customWidth="1"/>
    <col min="10499" max="10499" width="18.28515625" customWidth="1"/>
    <col min="10500" max="10500" width="18" customWidth="1"/>
    <col min="10501" max="10501" width="18.7109375" customWidth="1"/>
    <col min="10750" max="10750" width="64.7109375" customWidth="1"/>
    <col min="10751" max="10751" width="9.42578125" customWidth="1"/>
    <col min="10752" max="10752" width="22.42578125" customWidth="1"/>
    <col min="10753" max="10753" width="18.85546875" customWidth="1"/>
    <col min="10754" max="10754" width="18.7109375" customWidth="1"/>
    <col min="10755" max="10755" width="18.28515625" customWidth="1"/>
    <col min="10756" max="10756" width="18" customWidth="1"/>
    <col min="10757" max="10757" width="18.7109375" customWidth="1"/>
    <col min="11006" max="11006" width="64.7109375" customWidth="1"/>
    <col min="11007" max="11007" width="9.42578125" customWidth="1"/>
    <col min="11008" max="11008" width="22.42578125" customWidth="1"/>
    <col min="11009" max="11009" width="18.85546875" customWidth="1"/>
    <col min="11010" max="11010" width="18.7109375" customWidth="1"/>
    <col min="11011" max="11011" width="18.28515625" customWidth="1"/>
    <col min="11012" max="11012" width="18" customWidth="1"/>
    <col min="11013" max="11013" width="18.7109375" customWidth="1"/>
    <col min="11262" max="11262" width="64.7109375" customWidth="1"/>
    <col min="11263" max="11263" width="9.42578125" customWidth="1"/>
    <col min="11264" max="11264" width="22.42578125" customWidth="1"/>
    <col min="11265" max="11265" width="18.85546875" customWidth="1"/>
    <col min="11266" max="11266" width="18.7109375" customWidth="1"/>
    <col min="11267" max="11267" width="18.28515625" customWidth="1"/>
    <col min="11268" max="11268" width="18" customWidth="1"/>
    <col min="11269" max="11269" width="18.7109375" customWidth="1"/>
    <col min="11518" max="11518" width="64.7109375" customWidth="1"/>
    <col min="11519" max="11519" width="9.42578125" customWidth="1"/>
    <col min="11520" max="11520" width="22.42578125" customWidth="1"/>
    <col min="11521" max="11521" width="18.85546875" customWidth="1"/>
    <col min="11522" max="11522" width="18.7109375" customWidth="1"/>
    <col min="11523" max="11523" width="18.28515625" customWidth="1"/>
    <col min="11524" max="11524" width="18" customWidth="1"/>
    <col min="11525" max="11525" width="18.7109375" customWidth="1"/>
    <col min="11774" max="11774" width="64.7109375" customWidth="1"/>
    <col min="11775" max="11775" width="9.42578125" customWidth="1"/>
    <col min="11776" max="11776" width="22.42578125" customWidth="1"/>
    <col min="11777" max="11777" width="18.85546875" customWidth="1"/>
    <col min="11778" max="11778" width="18.7109375" customWidth="1"/>
    <col min="11779" max="11779" width="18.28515625" customWidth="1"/>
    <col min="11780" max="11780" width="18" customWidth="1"/>
    <col min="11781" max="11781" width="18.7109375" customWidth="1"/>
    <col min="12030" max="12030" width="64.7109375" customWidth="1"/>
    <col min="12031" max="12031" width="9.42578125" customWidth="1"/>
    <col min="12032" max="12032" width="22.42578125" customWidth="1"/>
    <col min="12033" max="12033" width="18.85546875" customWidth="1"/>
    <col min="12034" max="12034" width="18.7109375" customWidth="1"/>
    <col min="12035" max="12035" width="18.28515625" customWidth="1"/>
    <col min="12036" max="12036" width="18" customWidth="1"/>
    <col min="12037" max="12037" width="18.7109375" customWidth="1"/>
    <col min="12286" max="12286" width="64.7109375" customWidth="1"/>
    <col min="12287" max="12287" width="9.42578125" customWidth="1"/>
    <col min="12288" max="12288" width="22.42578125" customWidth="1"/>
    <col min="12289" max="12289" width="18.85546875" customWidth="1"/>
    <col min="12290" max="12290" width="18.7109375" customWidth="1"/>
    <col min="12291" max="12291" width="18.28515625" customWidth="1"/>
    <col min="12292" max="12292" width="18" customWidth="1"/>
    <col min="12293" max="12293" width="18.7109375" customWidth="1"/>
    <col min="12542" max="12542" width="64.7109375" customWidth="1"/>
    <col min="12543" max="12543" width="9.42578125" customWidth="1"/>
    <col min="12544" max="12544" width="22.42578125" customWidth="1"/>
    <col min="12545" max="12545" width="18.85546875" customWidth="1"/>
    <col min="12546" max="12546" width="18.7109375" customWidth="1"/>
    <col min="12547" max="12547" width="18.28515625" customWidth="1"/>
    <col min="12548" max="12548" width="18" customWidth="1"/>
    <col min="12549" max="12549" width="18.7109375" customWidth="1"/>
    <col min="12798" max="12798" width="64.7109375" customWidth="1"/>
    <col min="12799" max="12799" width="9.42578125" customWidth="1"/>
    <col min="12800" max="12800" width="22.42578125" customWidth="1"/>
    <col min="12801" max="12801" width="18.85546875" customWidth="1"/>
    <col min="12802" max="12802" width="18.7109375" customWidth="1"/>
    <col min="12803" max="12803" width="18.28515625" customWidth="1"/>
    <col min="12804" max="12804" width="18" customWidth="1"/>
    <col min="12805" max="12805" width="18.7109375" customWidth="1"/>
    <col min="13054" max="13054" width="64.7109375" customWidth="1"/>
    <col min="13055" max="13055" width="9.42578125" customWidth="1"/>
    <col min="13056" max="13056" width="22.42578125" customWidth="1"/>
    <col min="13057" max="13057" width="18.85546875" customWidth="1"/>
    <col min="13058" max="13058" width="18.7109375" customWidth="1"/>
    <col min="13059" max="13059" width="18.28515625" customWidth="1"/>
    <col min="13060" max="13060" width="18" customWidth="1"/>
    <col min="13061" max="13061" width="18.7109375" customWidth="1"/>
    <col min="13310" max="13310" width="64.7109375" customWidth="1"/>
    <col min="13311" max="13311" width="9.42578125" customWidth="1"/>
    <col min="13312" max="13312" width="22.42578125" customWidth="1"/>
    <col min="13313" max="13313" width="18.85546875" customWidth="1"/>
    <col min="13314" max="13314" width="18.7109375" customWidth="1"/>
    <col min="13315" max="13315" width="18.28515625" customWidth="1"/>
    <col min="13316" max="13316" width="18" customWidth="1"/>
    <col min="13317" max="13317" width="18.7109375" customWidth="1"/>
    <col min="13566" max="13566" width="64.7109375" customWidth="1"/>
    <col min="13567" max="13567" width="9.42578125" customWidth="1"/>
    <col min="13568" max="13568" width="22.42578125" customWidth="1"/>
    <col min="13569" max="13569" width="18.85546875" customWidth="1"/>
    <col min="13570" max="13570" width="18.7109375" customWidth="1"/>
    <col min="13571" max="13571" width="18.28515625" customWidth="1"/>
    <col min="13572" max="13572" width="18" customWidth="1"/>
    <col min="13573" max="13573" width="18.7109375" customWidth="1"/>
    <col min="13822" max="13822" width="64.7109375" customWidth="1"/>
    <col min="13823" max="13823" width="9.42578125" customWidth="1"/>
    <col min="13824" max="13824" width="22.42578125" customWidth="1"/>
    <col min="13825" max="13825" width="18.85546875" customWidth="1"/>
    <col min="13826" max="13826" width="18.7109375" customWidth="1"/>
    <col min="13827" max="13827" width="18.28515625" customWidth="1"/>
    <col min="13828" max="13828" width="18" customWidth="1"/>
    <col min="13829" max="13829" width="18.7109375" customWidth="1"/>
    <col min="14078" max="14078" width="64.7109375" customWidth="1"/>
    <col min="14079" max="14079" width="9.42578125" customWidth="1"/>
    <col min="14080" max="14080" width="22.42578125" customWidth="1"/>
    <col min="14081" max="14081" width="18.85546875" customWidth="1"/>
    <col min="14082" max="14082" width="18.7109375" customWidth="1"/>
    <col min="14083" max="14083" width="18.28515625" customWidth="1"/>
    <col min="14084" max="14084" width="18" customWidth="1"/>
    <col min="14085" max="14085" width="18.7109375" customWidth="1"/>
    <col min="14334" max="14334" width="64.7109375" customWidth="1"/>
    <col min="14335" max="14335" width="9.42578125" customWidth="1"/>
    <col min="14336" max="14336" width="22.42578125" customWidth="1"/>
    <col min="14337" max="14337" width="18.85546875" customWidth="1"/>
    <col min="14338" max="14338" width="18.7109375" customWidth="1"/>
    <col min="14339" max="14339" width="18.28515625" customWidth="1"/>
    <col min="14340" max="14340" width="18" customWidth="1"/>
    <col min="14341" max="14341" width="18.7109375" customWidth="1"/>
    <col min="14590" max="14590" width="64.7109375" customWidth="1"/>
    <col min="14591" max="14591" width="9.42578125" customWidth="1"/>
    <col min="14592" max="14592" width="22.42578125" customWidth="1"/>
    <col min="14593" max="14593" width="18.85546875" customWidth="1"/>
    <col min="14594" max="14594" width="18.7109375" customWidth="1"/>
    <col min="14595" max="14595" width="18.28515625" customWidth="1"/>
    <col min="14596" max="14596" width="18" customWidth="1"/>
    <col min="14597" max="14597" width="18.7109375" customWidth="1"/>
    <col min="14846" max="14846" width="64.7109375" customWidth="1"/>
    <col min="14847" max="14847" width="9.42578125" customWidth="1"/>
    <col min="14848" max="14848" width="22.42578125" customWidth="1"/>
    <col min="14849" max="14849" width="18.85546875" customWidth="1"/>
    <col min="14850" max="14850" width="18.7109375" customWidth="1"/>
    <col min="14851" max="14851" width="18.28515625" customWidth="1"/>
    <col min="14852" max="14852" width="18" customWidth="1"/>
    <col min="14853" max="14853" width="18.7109375" customWidth="1"/>
    <col min="15102" max="15102" width="64.7109375" customWidth="1"/>
    <col min="15103" max="15103" width="9.42578125" customWidth="1"/>
    <col min="15104" max="15104" width="22.42578125" customWidth="1"/>
    <col min="15105" max="15105" width="18.85546875" customWidth="1"/>
    <col min="15106" max="15106" width="18.7109375" customWidth="1"/>
    <col min="15107" max="15107" width="18.28515625" customWidth="1"/>
    <col min="15108" max="15108" width="18" customWidth="1"/>
    <col min="15109" max="15109" width="18.7109375" customWidth="1"/>
    <col min="15358" max="15358" width="64.7109375" customWidth="1"/>
    <col min="15359" max="15359" width="9.42578125" customWidth="1"/>
    <col min="15360" max="15360" width="22.42578125" customWidth="1"/>
    <col min="15361" max="15361" width="18.85546875" customWidth="1"/>
    <col min="15362" max="15362" width="18.7109375" customWidth="1"/>
    <col min="15363" max="15363" width="18.28515625" customWidth="1"/>
    <col min="15364" max="15364" width="18" customWidth="1"/>
    <col min="15365" max="15365" width="18.7109375" customWidth="1"/>
    <col min="15614" max="15614" width="64.7109375" customWidth="1"/>
    <col min="15615" max="15615" width="9.42578125" customWidth="1"/>
    <col min="15616" max="15616" width="22.42578125" customWidth="1"/>
    <col min="15617" max="15617" width="18.85546875" customWidth="1"/>
    <col min="15618" max="15618" width="18.7109375" customWidth="1"/>
    <col min="15619" max="15619" width="18.28515625" customWidth="1"/>
    <col min="15620" max="15620" width="18" customWidth="1"/>
    <col min="15621" max="15621" width="18.7109375" customWidth="1"/>
    <col min="15870" max="15870" width="64.7109375" customWidth="1"/>
    <col min="15871" max="15871" width="9.42578125" customWidth="1"/>
    <col min="15872" max="15872" width="22.42578125" customWidth="1"/>
    <col min="15873" max="15873" width="18.85546875" customWidth="1"/>
    <col min="15874" max="15874" width="18.7109375" customWidth="1"/>
    <col min="15875" max="15875" width="18.28515625" customWidth="1"/>
    <col min="15876" max="15876" width="18" customWidth="1"/>
    <col min="15877" max="15877" width="18.7109375" customWidth="1"/>
    <col min="16126" max="16126" width="64.7109375" customWidth="1"/>
    <col min="16127" max="16127" width="9.42578125" customWidth="1"/>
    <col min="16128" max="16128" width="22.42578125" customWidth="1"/>
    <col min="16129" max="16129" width="18.85546875" customWidth="1"/>
    <col min="16130" max="16130" width="18.7109375" customWidth="1"/>
    <col min="16131" max="16131" width="18.28515625" customWidth="1"/>
    <col min="16132" max="16132" width="18" customWidth="1"/>
    <col min="16133" max="16133" width="18.7109375" customWidth="1"/>
  </cols>
  <sheetData>
    <row r="1" spans="1:10" x14ac:dyDescent="0.25">
      <c r="A1" s="101" t="s">
        <v>517</v>
      </c>
      <c r="B1" s="101"/>
      <c r="C1" s="101"/>
      <c r="D1" s="101"/>
      <c r="E1" s="101"/>
    </row>
    <row r="3" spans="1:10" ht="21.75" customHeight="1" x14ac:dyDescent="0.25">
      <c r="A3" s="102" t="s">
        <v>503</v>
      </c>
      <c r="B3" s="106"/>
      <c r="C3" s="106"/>
      <c r="D3" s="106"/>
      <c r="E3" s="106"/>
    </row>
    <row r="4" spans="1:10" ht="26.25" customHeight="1" x14ac:dyDescent="0.25">
      <c r="A4" s="105" t="s">
        <v>4</v>
      </c>
      <c r="B4" s="103"/>
      <c r="C4" s="103"/>
      <c r="D4" s="103"/>
      <c r="E4" s="103"/>
    </row>
    <row r="6" spans="1:10" ht="30" x14ac:dyDescent="0.3">
      <c r="A6" s="1" t="s">
        <v>22</v>
      </c>
      <c r="B6" s="2" t="s">
        <v>23</v>
      </c>
      <c r="C6" s="62" t="s">
        <v>1</v>
      </c>
      <c r="D6" s="62" t="s">
        <v>506</v>
      </c>
      <c r="E6" s="61" t="s">
        <v>3</v>
      </c>
    </row>
    <row r="7" spans="1:10" x14ac:dyDescent="0.25">
      <c r="A7" s="25"/>
      <c r="B7" s="25"/>
      <c r="C7" s="63"/>
      <c r="D7" s="63"/>
      <c r="E7" s="63">
        <f t="shared" ref="E7:E46" si="0">SUM(C7:D7)</f>
        <v>0</v>
      </c>
    </row>
    <row r="8" spans="1:10" x14ac:dyDescent="0.25">
      <c r="A8" s="25"/>
      <c r="B8" s="25"/>
      <c r="C8" s="63"/>
      <c r="D8" s="63"/>
      <c r="E8" s="63">
        <f t="shared" si="0"/>
        <v>0</v>
      </c>
    </row>
    <row r="9" spans="1:10" x14ac:dyDescent="0.25">
      <c r="A9" s="25"/>
      <c r="B9" s="25"/>
      <c r="C9" s="63"/>
      <c r="D9" s="63"/>
      <c r="E9" s="63">
        <f t="shared" si="0"/>
        <v>0</v>
      </c>
    </row>
    <row r="10" spans="1:10" x14ac:dyDescent="0.25">
      <c r="A10" s="25"/>
      <c r="B10" s="25"/>
      <c r="C10" s="63"/>
      <c r="D10" s="63"/>
      <c r="E10" s="63">
        <f t="shared" si="0"/>
        <v>0</v>
      </c>
    </row>
    <row r="11" spans="1:10" x14ac:dyDescent="0.25">
      <c r="A11" s="12" t="s">
        <v>125</v>
      </c>
      <c r="B11" s="5" t="s">
        <v>126</v>
      </c>
      <c r="C11" s="63">
        <f>SUM(C7:C10)</f>
        <v>0</v>
      </c>
      <c r="D11" s="63">
        <f>SUM(D7:D10)</f>
        <v>0</v>
      </c>
      <c r="E11" s="63">
        <f t="shared" si="0"/>
        <v>0</v>
      </c>
    </row>
    <row r="12" spans="1:10" x14ac:dyDescent="0.25">
      <c r="A12" s="12"/>
      <c r="B12" s="5"/>
      <c r="C12" s="63"/>
      <c r="D12" s="63"/>
      <c r="E12" s="63">
        <f t="shared" si="0"/>
        <v>0</v>
      </c>
      <c r="J12" s="81"/>
    </row>
    <row r="13" spans="1:10" x14ac:dyDescent="0.25">
      <c r="A13" s="12"/>
      <c r="B13" s="5"/>
      <c r="C13" s="63"/>
      <c r="D13" s="63"/>
      <c r="E13" s="63">
        <f t="shared" si="0"/>
        <v>0</v>
      </c>
    </row>
    <row r="14" spans="1:10" x14ac:dyDescent="0.25">
      <c r="A14" s="12"/>
      <c r="B14" s="5"/>
      <c r="C14" s="63"/>
      <c r="D14" s="63"/>
      <c r="E14" s="63">
        <f t="shared" si="0"/>
        <v>0</v>
      </c>
    </row>
    <row r="15" spans="1:10" x14ac:dyDescent="0.25">
      <c r="A15" s="12"/>
      <c r="B15" s="5"/>
      <c r="C15" s="63"/>
      <c r="D15" s="63"/>
      <c r="E15" s="63">
        <f t="shared" si="0"/>
        <v>0</v>
      </c>
    </row>
    <row r="16" spans="1:10" x14ac:dyDescent="0.25">
      <c r="A16" s="12" t="s">
        <v>337</v>
      </c>
      <c r="B16" s="5" t="s">
        <v>127</v>
      </c>
      <c r="C16" s="63">
        <f>SUM(C12:C15)</f>
        <v>0</v>
      </c>
      <c r="D16" s="63">
        <f>SUM(D12:D15)</f>
        <v>0</v>
      </c>
      <c r="E16" s="63">
        <f t="shared" si="0"/>
        <v>0</v>
      </c>
    </row>
    <row r="17" spans="1:5" x14ac:dyDescent="0.25">
      <c r="A17" s="12"/>
      <c r="B17" s="5"/>
      <c r="C17" s="63"/>
      <c r="D17" s="63"/>
      <c r="E17" s="63">
        <f t="shared" si="0"/>
        <v>0</v>
      </c>
    </row>
    <row r="18" spans="1:5" x14ac:dyDescent="0.25">
      <c r="A18" s="12"/>
      <c r="B18" s="5"/>
      <c r="C18" s="63"/>
      <c r="D18" s="63"/>
      <c r="E18" s="63">
        <f t="shared" si="0"/>
        <v>0</v>
      </c>
    </row>
    <row r="19" spans="1:5" x14ac:dyDescent="0.25">
      <c r="A19" s="12"/>
      <c r="B19" s="5"/>
      <c r="C19" s="63"/>
      <c r="D19" s="63"/>
      <c r="E19" s="63">
        <f t="shared" si="0"/>
        <v>0</v>
      </c>
    </row>
    <row r="20" spans="1:5" x14ac:dyDescent="0.25">
      <c r="A20" s="12"/>
      <c r="B20" s="5"/>
      <c r="C20" s="63"/>
      <c r="D20" s="63"/>
      <c r="E20" s="63">
        <f t="shared" si="0"/>
        <v>0</v>
      </c>
    </row>
    <row r="21" spans="1:5" x14ac:dyDescent="0.25">
      <c r="A21" s="4" t="s">
        <v>128</v>
      </c>
      <c r="B21" s="5" t="s">
        <v>129</v>
      </c>
      <c r="C21" s="63">
        <f>SUM(C17:C20)</f>
        <v>0</v>
      </c>
      <c r="D21" s="63">
        <f>SUM(D17:D20)</f>
        <v>0</v>
      </c>
      <c r="E21" s="63">
        <f t="shared" si="0"/>
        <v>0</v>
      </c>
    </row>
    <row r="22" spans="1:5" x14ac:dyDescent="0.25">
      <c r="A22" s="4" t="s">
        <v>512</v>
      </c>
      <c r="B22" s="5"/>
      <c r="C22" s="94"/>
      <c r="D22" s="94">
        <v>87</v>
      </c>
      <c r="E22" s="94">
        <f t="shared" si="0"/>
        <v>87</v>
      </c>
    </row>
    <row r="23" spans="1:5" x14ac:dyDescent="0.25">
      <c r="A23" s="4" t="s">
        <v>507</v>
      </c>
      <c r="B23" s="5"/>
      <c r="C23" s="94">
        <v>0</v>
      </c>
      <c r="D23" s="94">
        <v>13000</v>
      </c>
      <c r="E23" s="94">
        <f t="shared" si="0"/>
        <v>13000</v>
      </c>
    </row>
    <row r="24" spans="1:5" x14ac:dyDescent="0.25">
      <c r="A24" s="12" t="s">
        <v>130</v>
      </c>
      <c r="B24" s="5" t="s">
        <v>131</v>
      </c>
      <c r="C24" s="94">
        <f>SUM(C22:C23)</f>
        <v>0</v>
      </c>
      <c r="D24" s="94">
        <f>SUM(D22:D23)</f>
        <v>13087</v>
      </c>
      <c r="E24" s="94">
        <f t="shared" si="0"/>
        <v>13087</v>
      </c>
    </row>
    <row r="25" spans="1:5" x14ac:dyDescent="0.25">
      <c r="A25" s="12"/>
      <c r="B25" s="5"/>
      <c r="C25" s="94"/>
      <c r="D25" s="94"/>
      <c r="E25" s="94">
        <f t="shared" si="0"/>
        <v>0</v>
      </c>
    </row>
    <row r="26" spans="1:5" x14ac:dyDescent="0.25">
      <c r="A26" s="12"/>
      <c r="B26" s="5"/>
      <c r="C26" s="94"/>
      <c r="D26" s="94"/>
      <c r="E26" s="94">
        <f t="shared" si="0"/>
        <v>0</v>
      </c>
    </row>
    <row r="27" spans="1:5" x14ac:dyDescent="0.25">
      <c r="A27" s="12" t="s">
        <v>132</v>
      </c>
      <c r="B27" s="5" t="s">
        <v>133</v>
      </c>
      <c r="C27" s="94">
        <f>SUM(C25:C26)</f>
        <v>0</v>
      </c>
      <c r="D27" s="94">
        <f>SUM(D25:D26)</f>
        <v>0</v>
      </c>
      <c r="E27" s="94">
        <f t="shared" si="0"/>
        <v>0</v>
      </c>
    </row>
    <row r="28" spans="1:5" x14ac:dyDescent="0.25">
      <c r="A28" s="12"/>
      <c r="B28" s="5"/>
      <c r="C28" s="94"/>
      <c r="D28" s="94"/>
      <c r="E28" s="94">
        <f t="shared" si="0"/>
        <v>0</v>
      </c>
    </row>
    <row r="29" spans="1:5" x14ac:dyDescent="0.25">
      <c r="A29" s="12"/>
      <c r="B29" s="5"/>
      <c r="C29" s="94"/>
      <c r="D29" s="94"/>
      <c r="E29" s="94">
        <f t="shared" si="0"/>
        <v>0</v>
      </c>
    </row>
    <row r="30" spans="1:5" x14ac:dyDescent="0.25">
      <c r="A30" s="4" t="s">
        <v>134</v>
      </c>
      <c r="B30" s="5" t="s">
        <v>135</v>
      </c>
      <c r="C30" s="94">
        <f>SUM(C28:C29)</f>
        <v>0</v>
      </c>
      <c r="D30" s="94">
        <f>SUM(D28:D29)</f>
        <v>0</v>
      </c>
      <c r="E30" s="94">
        <f t="shared" si="0"/>
        <v>0</v>
      </c>
    </row>
    <row r="31" spans="1:5" x14ac:dyDescent="0.25">
      <c r="A31" s="4" t="s">
        <v>136</v>
      </c>
      <c r="B31" s="5" t="s">
        <v>137</v>
      </c>
      <c r="C31" s="94"/>
      <c r="D31" s="94">
        <v>23</v>
      </c>
      <c r="E31" s="94">
        <f t="shared" si="0"/>
        <v>23</v>
      </c>
    </row>
    <row r="32" spans="1:5" s="74" customFormat="1" ht="15.75" x14ac:dyDescent="0.25">
      <c r="A32" s="17" t="s">
        <v>338</v>
      </c>
      <c r="B32" s="8" t="s">
        <v>138</v>
      </c>
      <c r="C32" s="75">
        <f>SUM(C11,C16,C21,C24,C27,C30,C31,)</f>
        <v>0</v>
      </c>
      <c r="D32" s="75">
        <f>SUM(D11,D16,D21,D24,D27,D30,D31,)</f>
        <v>13110</v>
      </c>
      <c r="E32" s="75">
        <f t="shared" si="0"/>
        <v>13110</v>
      </c>
    </row>
    <row r="33" spans="1:5" ht="15.75" x14ac:dyDescent="0.25">
      <c r="A33" s="20"/>
      <c r="B33" s="7"/>
      <c r="C33" s="63"/>
      <c r="D33" s="63"/>
      <c r="E33" s="63">
        <f t="shared" si="0"/>
        <v>0</v>
      </c>
    </row>
    <row r="34" spans="1:5" ht="15.75" x14ac:dyDescent="0.25">
      <c r="A34" s="72"/>
      <c r="B34" s="7"/>
      <c r="C34" s="63"/>
      <c r="D34" s="63"/>
      <c r="E34" s="63">
        <f t="shared" si="0"/>
        <v>0</v>
      </c>
    </row>
    <row r="35" spans="1:5" ht="15.75" x14ac:dyDescent="0.25">
      <c r="A35" s="20"/>
      <c r="B35" s="7"/>
      <c r="C35" s="63"/>
      <c r="D35" s="63"/>
      <c r="E35" s="63">
        <f t="shared" si="0"/>
        <v>0</v>
      </c>
    </row>
    <row r="36" spans="1:5" ht="15.75" x14ac:dyDescent="0.25">
      <c r="A36" s="20"/>
      <c r="B36" s="7"/>
      <c r="C36" s="63"/>
      <c r="D36" s="63"/>
      <c r="E36" s="63">
        <f t="shared" si="0"/>
        <v>0</v>
      </c>
    </row>
    <row r="37" spans="1:5" x14ac:dyDescent="0.25">
      <c r="A37" s="12" t="s">
        <v>139</v>
      </c>
      <c r="B37" s="5" t="s">
        <v>140</v>
      </c>
      <c r="C37" s="63">
        <f>SUM(C33:C36)</f>
        <v>0</v>
      </c>
      <c r="D37" s="63">
        <f>SUM(D33:D36)</f>
        <v>0</v>
      </c>
      <c r="E37" s="63">
        <f t="shared" si="0"/>
        <v>0</v>
      </c>
    </row>
    <row r="38" spans="1:5" x14ac:dyDescent="0.25">
      <c r="A38" s="12"/>
      <c r="B38" s="5"/>
      <c r="C38" s="63"/>
      <c r="D38" s="63"/>
      <c r="E38" s="63">
        <f t="shared" si="0"/>
        <v>0</v>
      </c>
    </row>
    <row r="39" spans="1:5" x14ac:dyDescent="0.25">
      <c r="A39" s="12"/>
      <c r="B39" s="5"/>
      <c r="C39" s="63"/>
      <c r="D39" s="63"/>
      <c r="E39" s="63">
        <f t="shared" si="0"/>
        <v>0</v>
      </c>
    </row>
    <row r="40" spans="1:5" x14ac:dyDescent="0.25">
      <c r="A40" s="12"/>
      <c r="B40" s="5"/>
      <c r="C40" s="63"/>
      <c r="D40" s="63"/>
      <c r="E40" s="63">
        <f t="shared" si="0"/>
        <v>0</v>
      </c>
    </row>
    <row r="41" spans="1:5" x14ac:dyDescent="0.25">
      <c r="A41" s="12"/>
      <c r="B41" s="5"/>
      <c r="C41" s="63"/>
      <c r="D41" s="63"/>
      <c r="E41" s="63">
        <f t="shared" si="0"/>
        <v>0</v>
      </c>
    </row>
    <row r="42" spans="1:5" x14ac:dyDescent="0.25">
      <c r="A42" s="12" t="s">
        <v>141</v>
      </c>
      <c r="B42" s="5" t="s">
        <v>142</v>
      </c>
      <c r="C42" s="63">
        <f>SUM(C38:C41)</f>
        <v>0</v>
      </c>
      <c r="D42" s="63">
        <f>SUM(D38:D41)</f>
        <v>0</v>
      </c>
      <c r="E42" s="63">
        <f t="shared" si="0"/>
        <v>0</v>
      </c>
    </row>
    <row r="43" spans="1:5" x14ac:dyDescent="0.25">
      <c r="A43" s="12"/>
      <c r="B43" s="5"/>
      <c r="C43" s="63"/>
      <c r="D43" s="63"/>
      <c r="E43" s="63">
        <f t="shared" si="0"/>
        <v>0</v>
      </c>
    </row>
    <row r="44" spans="1:5" x14ac:dyDescent="0.25">
      <c r="A44" s="12"/>
      <c r="B44" s="5"/>
      <c r="C44" s="63"/>
      <c r="D44" s="63"/>
      <c r="E44" s="63">
        <f t="shared" si="0"/>
        <v>0</v>
      </c>
    </row>
    <row r="45" spans="1:5" x14ac:dyDescent="0.25">
      <c r="A45" s="12"/>
      <c r="B45" s="5"/>
      <c r="C45" s="63"/>
      <c r="D45" s="63"/>
      <c r="E45" s="63">
        <f t="shared" si="0"/>
        <v>0</v>
      </c>
    </row>
    <row r="46" spans="1:5" x14ac:dyDescent="0.25">
      <c r="A46" s="12"/>
      <c r="B46" s="5"/>
      <c r="C46" s="63"/>
      <c r="D46" s="63"/>
      <c r="E46" s="63">
        <f t="shared" si="0"/>
        <v>0</v>
      </c>
    </row>
    <row r="47" spans="1:5" x14ac:dyDescent="0.25">
      <c r="A47" s="12" t="s">
        <v>143</v>
      </c>
      <c r="B47" s="5" t="s">
        <v>144</v>
      </c>
      <c r="C47" s="63">
        <f t="shared" ref="C47:E47" si="1">SUM(C43:C46)</f>
        <v>0</v>
      </c>
      <c r="D47" s="63">
        <f t="shared" si="1"/>
        <v>0</v>
      </c>
      <c r="E47" s="63">
        <f t="shared" si="1"/>
        <v>0</v>
      </c>
    </row>
    <row r="48" spans="1:5" x14ac:dyDescent="0.25">
      <c r="A48" s="12" t="s">
        <v>145</v>
      </c>
      <c r="B48" s="5" t="s">
        <v>146</v>
      </c>
      <c r="C48" s="63"/>
      <c r="D48" s="63"/>
      <c r="E48" s="63">
        <f>SUM(C48:D48)</f>
        <v>0</v>
      </c>
    </row>
    <row r="49" spans="1:5" s="74" customFormat="1" ht="15.75" x14ac:dyDescent="0.25">
      <c r="A49" s="17" t="s">
        <v>339</v>
      </c>
      <c r="B49" s="8" t="s">
        <v>147</v>
      </c>
      <c r="C49" s="75">
        <f>SUM(C37,C42,C47,C48,)</f>
        <v>0</v>
      </c>
      <c r="D49" s="75">
        <f>SUM(D37,D42,D47,D48,)</f>
        <v>0</v>
      </c>
      <c r="E49" s="75">
        <f>SUM(C49:D49)</f>
        <v>0</v>
      </c>
    </row>
    <row r="52" spans="1:5" x14ac:dyDescent="0.25">
      <c r="A52" s="79" t="s">
        <v>499</v>
      </c>
      <c r="B52" s="79" t="s">
        <v>508</v>
      </c>
      <c r="C52" s="79" t="s">
        <v>500</v>
      </c>
      <c r="D52" s="79" t="s">
        <v>501</v>
      </c>
      <c r="E52" s="88" t="s">
        <v>502</v>
      </c>
    </row>
    <row r="53" spans="1:5" x14ac:dyDescent="0.25">
      <c r="A53" s="89"/>
      <c r="B53" s="89"/>
      <c r="C53" s="89"/>
      <c r="D53" s="89"/>
      <c r="E53" s="25"/>
    </row>
    <row r="54" spans="1:5" x14ac:dyDescent="0.25">
      <c r="A54" s="89"/>
      <c r="B54" s="89"/>
      <c r="C54" s="89"/>
      <c r="D54" s="89"/>
      <c r="E54" s="25"/>
    </row>
    <row r="55" spans="1:5" x14ac:dyDescent="0.25">
      <c r="A55" s="89"/>
      <c r="B55" s="89"/>
      <c r="C55" s="89"/>
      <c r="D55" s="89"/>
      <c r="E55" s="25"/>
    </row>
    <row r="56" spans="1:5" x14ac:dyDescent="0.25">
      <c r="A56" s="89"/>
      <c r="B56" s="89"/>
      <c r="C56" s="89"/>
      <c r="D56" s="89"/>
      <c r="E56" s="25"/>
    </row>
    <row r="57" spans="1:5" x14ac:dyDescent="0.25">
      <c r="A57" s="12" t="s">
        <v>125</v>
      </c>
      <c r="B57" s="5" t="s">
        <v>126</v>
      </c>
      <c r="C57" s="89"/>
      <c r="D57" s="89"/>
      <c r="E57" s="25"/>
    </row>
    <row r="58" spans="1:5" x14ac:dyDescent="0.25">
      <c r="A58" s="12"/>
      <c r="B58" s="5"/>
      <c r="C58" s="89"/>
      <c r="D58" s="89"/>
      <c r="E58" s="25"/>
    </row>
    <row r="59" spans="1:5" x14ac:dyDescent="0.25">
      <c r="A59" s="12"/>
      <c r="B59" s="5"/>
      <c r="C59" s="89"/>
      <c r="D59" s="89"/>
      <c r="E59" s="25"/>
    </row>
    <row r="60" spans="1:5" x14ac:dyDescent="0.25">
      <c r="A60" s="12"/>
      <c r="B60" s="5"/>
      <c r="C60" s="93"/>
      <c r="D60" s="93"/>
      <c r="E60" s="91"/>
    </row>
    <row r="61" spans="1:5" x14ac:dyDescent="0.25">
      <c r="A61" s="12"/>
      <c r="B61" s="5"/>
      <c r="C61" s="93"/>
      <c r="D61" s="93"/>
      <c r="E61" s="91"/>
    </row>
    <row r="62" spans="1:5" x14ac:dyDescent="0.25">
      <c r="A62" s="12" t="s">
        <v>337</v>
      </c>
      <c r="B62" s="5" t="s">
        <v>127</v>
      </c>
      <c r="C62" s="93"/>
      <c r="D62" s="93"/>
      <c r="E62" s="91"/>
    </row>
    <row r="63" spans="1:5" x14ac:dyDescent="0.25">
      <c r="A63" s="12"/>
      <c r="B63" s="5"/>
      <c r="C63" s="93"/>
      <c r="D63" s="93"/>
      <c r="E63" s="91"/>
    </row>
    <row r="64" spans="1:5" x14ac:dyDescent="0.25">
      <c r="A64" s="12"/>
      <c r="B64" s="5"/>
      <c r="C64" s="93"/>
      <c r="D64" s="93"/>
      <c r="E64" s="91"/>
    </row>
    <row r="65" spans="1:5" x14ac:dyDescent="0.25">
      <c r="A65" s="12"/>
      <c r="B65" s="5"/>
      <c r="C65" s="93"/>
      <c r="D65" s="93"/>
      <c r="E65" s="91"/>
    </row>
    <row r="66" spans="1:5" x14ac:dyDescent="0.25">
      <c r="A66" s="12"/>
      <c r="B66" s="5"/>
      <c r="C66" s="93"/>
      <c r="D66" s="93"/>
      <c r="E66" s="91"/>
    </row>
    <row r="67" spans="1:5" x14ac:dyDescent="0.25">
      <c r="A67" s="4" t="s">
        <v>128</v>
      </c>
      <c r="B67" s="5" t="s">
        <v>129</v>
      </c>
      <c r="C67" s="93"/>
      <c r="D67" s="93"/>
      <c r="E67" s="91"/>
    </row>
    <row r="68" spans="1:5" x14ac:dyDescent="0.25">
      <c r="A68" s="4" t="s">
        <v>513</v>
      </c>
      <c r="B68" s="5"/>
      <c r="C68" s="93">
        <v>87</v>
      </c>
      <c r="D68" s="93">
        <v>23</v>
      </c>
      <c r="E68" s="91">
        <v>110</v>
      </c>
    </row>
    <row r="69" spans="1:5" x14ac:dyDescent="0.25">
      <c r="A69" s="4" t="s">
        <v>507</v>
      </c>
      <c r="B69" s="5"/>
      <c r="C69" s="89">
        <v>10236</v>
      </c>
      <c r="D69" s="89">
        <v>2764</v>
      </c>
      <c r="E69" s="90">
        <f>SUM(C69:D69)</f>
        <v>13000</v>
      </c>
    </row>
    <row r="70" spans="1:5" x14ac:dyDescent="0.25">
      <c r="A70" s="12" t="s">
        <v>130</v>
      </c>
      <c r="B70" s="5" t="s">
        <v>131</v>
      </c>
      <c r="C70" s="89"/>
      <c r="D70" s="89"/>
      <c r="E70" s="25"/>
    </row>
    <row r="71" spans="1:5" s="74" customFormat="1" ht="15.75" x14ac:dyDescent="0.25">
      <c r="A71" s="17" t="s">
        <v>338</v>
      </c>
      <c r="B71" s="8" t="s">
        <v>138</v>
      </c>
      <c r="C71" s="79">
        <f>SUM(C68:C70)</f>
        <v>10323</v>
      </c>
      <c r="D71" s="79">
        <f>SUM(D68:D70)</f>
        <v>2787</v>
      </c>
      <c r="E71" s="79">
        <f>SUM(C71:D71)</f>
        <v>13110</v>
      </c>
    </row>
    <row r="72" spans="1:5" ht="15.75" x14ac:dyDescent="0.25">
      <c r="A72" s="20"/>
      <c r="B72" s="7"/>
      <c r="C72" s="89"/>
      <c r="D72" s="89"/>
      <c r="E72" s="25"/>
    </row>
    <row r="73" spans="1:5" ht="15.75" x14ac:dyDescent="0.25">
      <c r="A73" s="20"/>
      <c r="B73" s="7"/>
      <c r="C73" s="89"/>
      <c r="D73" s="89"/>
      <c r="E73" s="25"/>
    </row>
    <row r="74" spans="1:5" ht="15.75" x14ac:dyDescent="0.25">
      <c r="A74" s="72"/>
      <c r="B74" s="5"/>
      <c r="C74" s="89"/>
      <c r="D74" s="89"/>
      <c r="E74" s="25"/>
    </row>
    <row r="75" spans="1:5" ht="15.75" x14ac:dyDescent="0.25">
      <c r="A75" s="20"/>
      <c r="B75" s="7"/>
      <c r="C75" s="89"/>
      <c r="D75" s="89"/>
      <c r="E75" s="25"/>
    </row>
    <row r="76" spans="1:5" x14ac:dyDescent="0.25">
      <c r="A76" s="12" t="s">
        <v>139</v>
      </c>
      <c r="B76" s="5" t="s">
        <v>140</v>
      </c>
      <c r="C76" s="89"/>
      <c r="D76" s="89"/>
      <c r="E76" s="25"/>
    </row>
    <row r="77" spans="1:5" x14ac:dyDescent="0.25">
      <c r="A77" s="12"/>
      <c r="B77" s="5"/>
      <c r="C77" s="89"/>
      <c r="D77" s="89"/>
      <c r="E77" s="25"/>
    </row>
    <row r="78" spans="1:5" x14ac:dyDescent="0.25">
      <c r="A78" s="12"/>
      <c r="B78" s="5"/>
      <c r="C78" s="89"/>
      <c r="D78" s="89"/>
      <c r="E78" s="25"/>
    </row>
    <row r="79" spans="1:5" x14ac:dyDescent="0.25">
      <c r="A79" s="12"/>
      <c r="B79" s="5"/>
      <c r="C79" s="89"/>
      <c r="D79" s="89"/>
      <c r="E79" s="25"/>
    </row>
    <row r="80" spans="1:5" x14ac:dyDescent="0.25">
      <c r="A80" s="12"/>
      <c r="B80" s="5"/>
      <c r="C80" s="89"/>
      <c r="D80" s="89"/>
      <c r="E80" s="25"/>
    </row>
    <row r="81" spans="1:5" x14ac:dyDescent="0.25">
      <c r="A81" s="12" t="s">
        <v>141</v>
      </c>
      <c r="B81" s="5" t="s">
        <v>142</v>
      </c>
      <c r="C81" s="89"/>
      <c r="D81" s="89"/>
      <c r="E81" s="25"/>
    </row>
    <row r="82" spans="1:5" x14ac:dyDescent="0.25">
      <c r="A82" s="12"/>
      <c r="B82" s="5"/>
      <c r="C82" s="89"/>
      <c r="D82" s="89"/>
      <c r="E82" s="25"/>
    </row>
    <row r="83" spans="1:5" x14ac:dyDescent="0.25">
      <c r="A83" s="12"/>
      <c r="B83" s="5"/>
      <c r="C83" s="89"/>
      <c r="D83" s="89"/>
      <c r="E83" s="25"/>
    </row>
    <row r="84" spans="1:5" x14ac:dyDescent="0.25">
      <c r="A84" s="12"/>
      <c r="B84" s="5"/>
      <c r="C84" s="89"/>
      <c r="D84" s="89"/>
      <c r="E84" s="25"/>
    </row>
    <row r="85" spans="1:5" x14ac:dyDescent="0.25">
      <c r="A85" s="12"/>
      <c r="B85" s="5"/>
      <c r="C85" s="89"/>
      <c r="D85" s="89"/>
      <c r="E85" s="25"/>
    </row>
    <row r="86" spans="1:5" x14ac:dyDescent="0.25">
      <c r="A86" s="12" t="s">
        <v>143</v>
      </c>
      <c r="B86" s="5" t="s">
        <v>144</v>
      </c>
      <c r="C86" s="89"/>
      <c r="D86" s="89"/>
      <c r="E86" s="25"/>
    </row>
    <row r="87" spans="1:5" s="74" customFormat="1" ht="15.75" x14ac:dyDescent="0.25">
      <c r="A87" s="17" t="s">
        <v>339</v>
      </c>
      <c r="B87" s="8" t="s">
        <v>147</v>
      </c>
      <c r="C87" s="79"/>
      <c r="D87" s="79"/>
      <c r="E87" s="80"/>
    </row>
    <row r="88" spans="1:5" x14ac:dyDescent="0.25">
      <c r="A88" s="71"/>
      <c r="B88" s="71"/>
      <c r="C88" s="71"/>
      <c r="D88" s="71"/>
    </row>
    <row r="89" spans="1:5" x14ac:dyDescent="0.25">
      <c r="A89" s="71"/>
      <c r="B89" s="71"/>
      <c r="C89" s="71"/>
      <c r="D89" s="71"/>
    </row>
    <row r="90" spans="1:5" x14ac:dyDescent="0.25">
      <c r="A90" s="71"/>
      <c r="B90" s="71"/>
      <c r="C90" s="71"/>
      <c r="D90" s="71"/>
    </row>
    <row r="91" spans="1:5" x14ac:dyDescent="0.25">
      <c r="A91" s="71"/>
      <c r="B91" s="71"/>
      <c r="C91" s="71"/>
      <c r="D91" s="71"/>
    </row>
    <row r="92" spans="1:5" x14ac:dyDescent="0.25">
      <c r="A92" s="71"/>
      <c r="B92" s="71"/>
      <c r="C92" s="71"/>
      <c r="D92" s="71"/>
    </row>
    <row r="93" spans="1:5" x14ac:dyDescent="0.25">
      <c r="A93" s="71"/>
      <c r="B93" s="71"/>
      <c r="C93" s="71"/>
      <c r="D93" s="71"/>
    </row>
  </sheetData>
  <mergeCells count="3">
    <mergeCell ref="A1:E1"/>
    <mergeCell ref="A3:E3"/>
    <mergeCell ref="A4:E4"/>
  </mergeCells>
  <pageMargins left="0.70866141732283472" right="0.70866141732283472" top="0.74803149606299213" bottom="0.74803149606299213" header="0.31496062992125984" footer="0.31496062992125984"/>
  <pageSetup paperSize="9" scale="37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7"/>
  <sheetViews>
    <sheetView workbookViewId="0">
      <selection activeCell="D26" sqref="D26"/>
    </sheetView>
  </sheetViews>
  <sheetFormatPr defaultRowHeight="15" x14ac:dyDescent="0.25"/>
  <cols>
    <col min="1" max="1" width="36.42578125" customWidth="1"/>
    <col min="2" max="2" width="10.140625" customWidth="1"/>
    <col min="3" max="3" width="18.85546875" customWidth="1"/>
    <col min="4" max="4" width="17.28515625" customWidth="1"/>
    <col min="5" max="5" width="17.5703125" customWidth="1"/>
    <col min="6" max="6" width="17.7109375" customWidth="1"/>
    <col min="7" max="7" width="17.140625" customWidth="1"/>
    <col min="8" max="8" width="17.7109375" customWidth="1"/>
  </cols>
  <sheetData>
    <row r="1" spans="1:8" x14ac:dyDescent="0.25">
      <c r="F1" s="108" t="s">
        <v>518</v>
      </c>
      <c r="G1" s="108"/>
      <c r="H1" s="108"/>
    </row>
    <row r="3" spans="1:8" ht="24" customHeight="1" x14ac:dyDescent="0.25">
      <c r="A3" s="102" t="s">
        <v>503</v>
      </c>
      <c r="B3" s="106"/>
      <c r="C3" s="106"/>
      <c r="D3" s="106"/>
      <c r="E3" s="106"/>
      <c r="F3" s="106"/>
      <c r="G3" s="106"/>
      <c r="H3" s="106"/>
    </row>
    <row r="4" spans="1:8" ht="23.25" customHeight="1" x14ac:dyDescent="0.25">
      <c r="A4" s="107" t="s">
        <v>5</v>
      </c>
      <c r="B4" s="103"/>
      <c r="C4" s="103"/>
      <c r="D4" s="103"/>
      <c r="E4" s="103"/>
      <c r="F4" s="103"/>
      <c r="G4" s="103"/>
      <c r="H4" s="103"/>
    </row>
    <row r="5" spans="1:8" ht="18" x14ac:dyDescent="0.25">
      <c r="A5" s="44"/>
    </row>
    <row r="7" spans="1:8" ht="30" x14ac:dyDescent="0.3">
      <c r="A7" s="1" t="s">
        <v>22</v>
      </c>
      <c r="B7" s="2" t="s">
        <v>23</v>
      </c>
      <c r="C7" s="52" t="s">
        <v>1</v>
      </c>
      <c r="D7" s="52" t="s">
        <v>2</v>
      </c>
      <c r="E7" s="52" t="s">
        <v>2</v>
      </c>
      <c r="F7" s="52" t="s">
        <v>2</v>
      </c>
      <c r="G7" s="52" t="s">
        <v>2</v>
      </c>
      <c r="H7" s="56" t="s">
        <v>3</v>
      </c>
    </row>
    <row r="8" spans="1:8" x14ac:dyDescent="0.25">
      <c r="A8" s="25"/>
      <c r="B8" s="25"/>
      <c r="C8" s="25"/>
      <c r="D8" s="25"/>
      <c r="E8" s="25"/>
      <c r="F8" s="25"/>
      <c r="G8" s="25"/>
      <c r="H8" s="25"/>
    </row>
    <row r="9" spans="1:8" x14ac:dyDescent="0.25">
      <c r="A9" s="25"/>
      <c r="B9" s="25"/>
      <c r="C9" s="25"/>
      <c r="D9" s="25"/>
      <c r="E9" s="25"/>
      <c r="F9" s="25"/>
      <c r="G9" s="25"/>
      <c r="H9" s="25"/>
    </row>
    <row r="10" spans="1:8" x14ac:dyDescent="0.25">
      <c r="A10" s="25"/>
      <c r="B10" s="25"/>
      <c r="C10" s="25"/>
      <c r="D10" s="25"/>
      <c r="E10" s="25"/>
      <c r="F10" s="25"/>
      <c r="G10" s="25"/>
      <c r="H10" s="25"/>
    </row>
    <row r="11" spans="1:8" x14ac:dyDescent="0.25">
      <c r="A11" s="25"/>
      <c r="B11" s="25"/>
      <c r="C11" s="91"/>
      <c r="D11" s="91"/>
      <c r="E11" s="91"/>
      <c r="F11" s="91"/>
      <c r="G11" s="91"/>
      <c r="H11" s="91"/>
    </row>
    <row r="12" spans="1:8" s="74" customFormat="1" x14ac:dyDescent="0.25">
      <c r="A12" s="14" t="s">
        <v>498</v>
      </c>
      <c r="B12" s="7" t="s">
        <v>123</v>
      </c>
      <c r="C12" s="92">
        <v>2874</v>
      </c>
      <c r="D12" s="92"/>
      <c r="E12" s="92"/>
      <c r="F12" s="92"/>
      <c r="G12" s="92"/>
      <c r="H12" s="92">
        <f>SUM(C12:G12)</f>
        <v>2874</v>
      </c>
    </row>
    <row r="13" spans="1:8" x14ac:dyDescent="0.25">
      <c r="A13" s="14"/>
      <c r="B13" s="7"/>
      <c r="C13" s="25"/>
      <c r="D13" s="25"/>
      <c r="E13" s="25"/>
      <c r="F13" s="25"/>
      <c r="G13" s="25"/>
      <c r="H13" s="25"/>
    </row>
    <row r="14" spans="1:8" x14ac:dyDescent="0.25">
      <c r="A14" s="14"/>
      <c r="B14" s="7"/>
      <c r="C14" s="25"/>
      <c r="D14" s="25"/>
      <c r="E14" s="25"/>
      <c r="F14" s="25"/>
      <c r="G14" s="25"/>
      <c r="H14" s="25"/>
    </row>
    <row r="15" spans="1:8" x14ac:dyDescent="0.25">
      <c r="A15" s="14"/>
      <c r="B15" s="7"/>
      <c r="C15" s="25"/>
      <c r="D15" s="25"/>
      <c r="E15" s="25"/>
      <c r="F15" s="25"/>
      <c r="G15" s="25"/>
      <c r="H15" s="25"/>
    </row>
    <row r="16" spans="1:8" x14ac:dyDescent="0.25">
      <c r="A16" s="14"/>
      <c r="B16" s="7"/>
      <c r="C16" s="25"/>
      <c r="D16" s="25"/>
      <c r="E16" s="25"/>
      <c r="F16" s="25"/>
      <c r="G16" s="25"/>
      <c r="H16" s="25"/>
    </row>
    <row r="17" spans="1:8" s="74" customFormat="1" x14ac:dyDescent="0.25">
      <c r="A17" s="14" t="s">
        <v>497</v>
      </c>
      <c r="B17" s="7" t="s">
        <v>123</v>
      </c>
      <c r="C17" s="80">
        <v>0</v>
      </c>
      <c r="D17" s="80"/>
      <c r="E17" s="80"/>
      <c r="F17" s="80"/>
      <c r="G17" s="80"/>
      <c r="H17" s="80">
        <f>SUM(C17:G17)</f>
        <v>0</v>
      </c>
    </row>
  </sheetData>
  <mergeCells count="3">
    <mergeCell ref="A3:H3"/>
    <mergeCell ref="A4:H4"/>
    <mergeCell ref="F1:H1"/>
  </mergeCells>
  <phoneticPr fontId="26" type="noConversion"/>
  <pageMargins left="0.70866141732283472" right="0.70866141732283472" top="0.74803149606299213" bottom="0.74803149606299213" header="0.31496062992125984" footer="0.31496062992125984"/>
  <pageSetup paperSize="9" scale="85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7"/>
  <sheetViews>
    <sheetView workbookViewId="0">
      <selection activeCell="F20" sqref="F20"/>
    </sheetView>
  </sheetViews>
  <sheetFormatPr defaultRowHeight="15" x14ac:dyDescent="0.25"/>
  <cols>
    <col min="1" max="1" width="82.5703125" customWidth="1"/>
    <col min="3" max="3" width="16.28515625" customWidth="1"/>
  </cols>
  <sheetData>
    <row r="1" spans="1:3" x14ac:dyDescent="0.25">
      <c r="A1" s="101" t="s">
        <v>519</v>
      </c>
      <c r="B1" s="101"/>
      <c r="C1" s="101"/>
    </row>
    <row r="3" spans="1:3" ht="27" customHeight="1" x14ac:dyDescent="0.25">
      <c r="A3" s="102" t="s">
        <v>503</v>
      </c>
      <c r="B3" s="103"/>
      <c r="C3" s="103"/>
    </row>
    <row r="4" spans="1:3" ht="25.5" customHeight="1" x14ac:dyDescent="0.25">
      <c r="A4" s="107" t="s">
        <v>13</v>
      </c>
      <c r="B4" s="103"/>
      <c r="C4" s="103"/>
    </row>
    <row r="5" spans="1:3" ht="15.75" customHeight="1" x14ac:dyDescent="0.25">
      <c r="A5" s="54"/>
      <c r="B5" s="55"/>
      <c r="C5" s="55"/>
    </row>
    <row r="6" spans="1:3" ht="21" customHeight="1" x14ac:dyDescent="0.25">
      <c r="A6" s="3" t="s">
        <v>1</v>
      </c>
    </row>
    <row r="7" spans="1:3" ht="25.5" x14ac:dyDescent="0.25">
      <c r="A7" s="40" t="s">
        <v>499</v>
      </c>
      <c r="B7" s="2" t="s">
        <v>23</v>
      </c>
      <c r="C7" s="57" t="s">
        <v>7</v>
      </c>
    </row>
    <row r="8" spans="1:3" x14ac:dyDescent="0.25">
      <c r="A8" s="12" t="s">
        <v>469</v>
      </c>
      <c r="B8" s="5" t="s">
        <v>219</v>
      </c>
      <c r="C8" s="25"/>
    </row>
    <row r="9" spans="1:3" x14ac:dyDescent="0.25">
      <c r="A9" s="12" t="s">
        <v>478</v>
      </c>
      <c r="B9" s="5" t="s">
        <v>219</v>
      </c>
      <c r="C9" s="25"/>
    </row>
    <row r="10" spans="1:3" ht="30" x14ac:dyDescent="0.25">
      <c r="A10" s="12" t="s">
        <v>479</v>
      </c>
      <c r="B10" s="5" t="s">
        <v>219</v>
      </c>
      <c r="C10" s="25"/>
    </row>
    <row r="11" spans="1:3" x14ac:dyDescent="0.25">
      <c r="A11" s="12" t="s">
        <v>477</v>
      </c>
      <c r="B11" s="5" t="s">
        <v>219</v>
      </c>
      <c r="C11" s="25"/>
    </row>
    <row r="12" spans="1:3" x14ac:dyDescent="0.25">
      <c r="A12" s="12" t="s">
        <v>476</v>
      </c>
      <c r="B12" s="5" t="s">
        <v>219</v>
      </c>
      <c r="C12" s="25"/>
    </row>
    <row r="13" spans="1:3" x14ac:dyDescent="0.25">
      <c r="A13" s="12" t="s">
        <v>475</v>
      </c>
      <c r="B13" s="5" t="s">
        <v>219</v>
      </c>
      <c r="C13" s="25"/>
    </row>
    <row r="14" spans="1:3" x14ac:dyDescent="0.25">
      <c r="A14" s="12" t="s">
        <v>470</v>
      </c>
      <c r="B14" s="5" t="s">
        <v>219</v>
      </c>
      <c r="C14" s="25"/>
    </row>
    <row r="15" spans="1:3" x14ac:dyDescent="0.25">
      <c r="A15" s="12" t="s">
        <v>471</v>
      </c>
      <c r="B15" s="5" t="s">
        <v>219</v>
      </c>
      <c r="C15" s="25"/>
    </row>
    <row r="16" spans="1:3" x14ac:dyDescent="0.25">
      <c r="A16" s="12" t="s">
        <v>472</v>
      </c>
      <c r="B16" s="5" t="s">
        <v>219</v>
      </c>
      <c r="C16" s="25"/>
    </row>
    <row r="17" spans="1:3" x14ac:dyDescent="0.25">
      <c r="A17" s="12" t="s">
        <v>473</v>
      </c>
      <c r="B17" s="5" t="s">
        <v>219</v>
      </c>
      <c r="C17" s="25"/>
    </row>
    <row r="18" spans="1:3" s="74" customFormat="1" ht="25.5" x14ac:dyDescent="0.25">
      <c r="A18" s="6" t="s">
        <v>386</v>
      </c>
      <c r="B18" s="7" t="s">
        <v>219</v>
      </c>
      <c r="C18" s="80">
        <f>SUM(C8:C17)</f>
        <v>0</v>
      </c>
    </row>
    <row r="19" spans="1:3" x14ac:dyDescent="0.25">
      <c r="A19" s="12" t="s">
        <v>469</v>
      </c>
      <c r="B19" s="5" t="s">
        <v>220</v>
      </c>
      <c r="C19" s="25"/>
    </row>
    <row r="20" spans="1:3" x14ac:dyDescent="0.25">
      <c r="A20" s="12" t="s">
        <v>478</v>
      </c>
      <c r="B20" s="5" t="s">
        <v>220</v>
      </c>
      <c r="C20" s="25"/>
    </row>
    <row r="21" spans="1:3" ht="30" x14ac:dyDescent="0.25">
      <c r="A21" s="12" t="s">
        <v>479</v>
      </c>
      <c r="B21" s="5" t="s">
        <v>220</v>
      </c>
      <c r="C21" s="25"/>
    </row>
    <row r="22" spans="1:3" x14ac:dyDescent="0.25">
      <c r="A22" s="12" t="s">
        <v>477</v>
      </c>
      <c r="B22" s="5" t="s">
        <v>220</v>
      </c>
      <c r="C22" s="25"/>
    </row>
    <row r="23" spans="1:3" x14ac:dyDescent="0.25">
      <c r="A23" s="12" t="s">
        <v>476</v>
      </c>
      <c r="B23" s="5" t="s">
        <v>220</v>
      </c>
      <c r="C23" s="25"/>
    </row>
    <row r="24" spans="1:3" x14ac:dyDescent="0.25">
      <c r="A24" s="12" t="s">
        <v>475</v>
      </c>
      <c r="B24" s="5" t="s">
        <v>220</v>
      </c>
      <c r="C24" s="25"/>
    </row>
    <row r="25" spans="1:3" x14ac:dyDescent="0.25">
      <c r="A25" s="12" t="s">
        <v>470</v>
      </c>
      <c r="B25" s="5" t="s">
        <v>220</v>
      </c>
      <c r="C25" s="25"/>
    </row>
    <row r="26" spans="1:3" x14ac:dyDescent="0.25">
      <c r="A26" s="12" t="s">
        <v>471</v>
      </c>
      <c r="B26" s="5" t="s">
        <v>220</v>
      </c>
      <c r="C26" s="25"/>
    </row>
    <row r="27" spans="1:3" x14ac:dyDescent="0.25">
      <c r="A27" s="12" t="s">
        <v>472</v>
      </c>
      <c r="B27" s="5" t="s">
        <v>220</v>
      </c>
      <c r="C27" s="25"/>
    </row>
    <row r="28" spans="1:3" x14ac:dyDescent="0.25">
      <c r="A28" s="12" t="s">
        <v>473</v>
      </c>
      <c r="B28" s="5" t="s">
        <v>220</v>
      </c>
      <c r="C28" s="25"/>
    </row>
    <row r="29" spans="1:3" s="74" customFormat="1" ht="25.5" x14ac:dyDescent="0.25">
      <c r="A29" s="6" t="s">
        <v>442</v>
      </c>
      <c r="B29" s="7" t="s">
        <v>220</v>
      </c>
      <c r="C29" s="80">
        <f>SUM(C19:C28)</f>
        <v>0</v>
      </c>
    </row>
    <row r="30" spans="1:3" x14ac:dyDescent="0.25">
      <c r="A30" s="12" t="s">
        <v>469</v>
      </c>
      <c r="B30" s="5" t="s">
        <v>221</v>
      </c>
      <c r="C30" s="25"/>
    </row>
    <row r="31" spans="1:3" x14ac:dyDescent="0.25">
      <c r="A31" s="12" t="s">
        <v>478</v>
      </c>
      <c r="B31" s="5" t="s">
        <v>221</v>
      </c>
      <c r="C31" s="91">
        <v>2010</v>
      </c>
    </row>
    <row r="32" spans="1:3" ht="30" x14ac:dyDescent="0.25">
      <c r="A32" s="12" t="s">
        <v>479</v>
      </c>
      <c r="B32" s="5" t="s">
        <v>221</v>
      </c>
      <c r="C32" s="91"/>
    </row>
    <row r="33" spans="1:3" x14ac:dyDescent="0.25">
      <c r="A33" s="12" t="s">
        <v>477</v>
      </c>
      <c r="B33" s="5" t="s">
        <v>221</v>
      </c>
      <c r="C33" s="91"/>
    </row>
    <row r="34" spans="1:3" x14ac:dyDescent="0.25">
      <c r="A34" s="12" t="s">
        <v>476</v>
      </c>
      <c r="B34" s="5" t="s">
        <v>221</v>
      </c>
      <c r="C34" s="91"/>
    </row>
    <row r="35" spans="1:3" x14ac:dyDescent="0.25">
      <c r="A35" s="12" t="s">
        <v>475</v>
      </c>
      <c r="B35" s="5" t="s">
        <v>221</v>
      </c>
      <c r="C35" s="91"/>
    </row>
    <row r="36" spans="1:3" x14ac:dyDescent="0.25">
      <c r="A36" s="12" t="s">
        <v>470</v>
      </c>
      <c r="B36" s="5" t="s">
        <v>221</v>
      </c>
      <c r="C36" s="91"/>
    </row>
    <row r="37" spans="1:3" x14ac:dyDescent="0.25">
      <c r="A37" s="12" t="s">
        <v>471</v>
      </c>
      <c r="B37" s="5" t="s">
        <v>221</v>
      </c>
      <c r="C37" s="91"/>
    </row>
    <row r="38" spans="1:3" x14ac:dyDescent="0.25">
      <c r="A38" s="12" t="s">
        <v>472</v>
      </c>
      <c r="B38" s="5" t="s">
        <v>221</v>
      </c>
      <c r="C38" s="91"/>
    </row>
    <row r="39" spans="1:3" x14ac:dyDescent="0.25">
      <c r="A39" s="12" t="s">
        <v>473</v>
      </c>
      <c r="B39" s="5" t="s">
        <v>221</v>
      </c>
      <c r="C39" s="91"/>
    </row>
    <row r="40" spans="1:3" s="74" customFormat="1" x14ac:dyDescent="0.25">
      <c r="A40" s="6" t="s">
        <v>441</v>
      </c>
      <c r="B40" s="7" t="s">
        <v>221</v>
      </c>
      <c r="C40" s="92">
        <v>2010</v>
      </c>
    </row>
    <row r="41" spans="1:3" x14ac:dyDescent="0.25">
      <c r="A41" s="12" t="s">
        <v>469</v>
      </c>
      <c r="B41" s="5" t="s">
        <v>227</v>
      </c>
      <c r="C41" s="91"/>
    </row>
    <row r="42" spans="1:3" x14ac:dyDescent="0.25">
      <c r="A42" s="12" t="s">
        <v>478</v>
      </c>
      <c r="B42" s="5" t="s">
        <v>227</v>
      </c>
      <c r="C42" s="91"/>
    </row>
    <row r="43" spans="1:3" ht="30" x14ac:dyDescent="0.25">
      <c r="A43" s="12" t="s">
        <v>479</v>
      </c>
      <c r="B43" s="5" t="s">
        <v>227</v>
      </c>
      <c r="C43" s="91"/>
    </row>
    <row r="44" spans="1:3" x14ac:dyDescent="0.25">
      <c r="A44" s="12" t="s">
        <v>477</v>
      </c>
      <c r="B44" s="5" t="s">
        <v>227</v>
      </c>
      <c r="C44" s="91"/>
    </row>
    <row r="45" spans="1:3" x14ac:dyDescent="0.25">
      <c r="A45" s="12" t="s">
        <v>476</v>
      </c>
      <c r="B45" s="5" t="s">
        <v>227</v>
      </c>
      <c r="C45" s="91"/>
    </row>
    <row r="46" spans="1:3" x14ac:dyDescent="0.25">
      <c r="A46" s="12" t="s">
        <v>475</v>
      </c>
      <c r="B46" s="5" t="s">
        <v>227</v>
      </c>
      <c r="C46" s="91"/>
    </row>
    <row r="47" spans="1:3" x14ac:dyDescent="0.25">
      <c r="A47" s="12" t="s">
        <v>470</v>
      </c>
      <c r="B47" s="5" t="s">
        <v>227</v>
      </c>
      <c r="C47" s="91"/>
    </row>
    <row r="48" spans="1:3" x14ac:dyDescent="0.25">
      <c r="A48" s="12" t="s">
        <v>471</v>
      </c>
      <c r="B48" s="5" t="s">
        <v>227</v>
      </c>
      <c r="C48" s="91"/>
    </row>
    <row r="49" spans="1:3" x14ac:dyDescent="0.25">
      <c r="A49" s="12" t="s">
        <v>472</v>
      </c>
      <c r="B49" s="5" t="s">
        <v>227</v>
      </c>
      <c r="C49" s="91"/>
    </row>
    <row r="50" spans="1:3" x14ac:dyDescent="0.25">
      <c r="A50" s="12" t="s">
        <v>473</v>
      </c>
      <c r="B50" s="5" t="s">
        <v>227</v>
      </c>
      <c r="C50" s="91"/>
    </row>
    <row r="51" spans="1:3" s="74" customFormat="1" ht="25.5" x14ac:dyDescent="0.25">
      <c r="A51" s="6" t="s">
        <v>440</v>
      </c>
      <c r="B51" s="7" t="s">
        <v>227</v>
      </c>
      <c r="C51" s="92">
        <f>SUM(C41:C50)</f>
        <v>0</v>
      </c>
    </row>
    <row r="52" spans="1:3" x14ac:dyDescent="0.25">
      <c r="A52" s="12" t="s">
        <v>474</v>
      </c>
      <c r="B52" s="5" t="s">
        <v>228</v>
      </c>
      <c r="C52" s="91"/>
    </row>
    <row r="53" spans="1:3" x14ac:dyDescent="0.25">
      <c r="A53" s="12" t="s">
        <v>478</v>
      </c>
      <c r="B53" s="5" t="s">
        <v>228</v>
      </c>
      <c r="C53" s="91"/>
    </row>
    <row r="54" spans="1:3" ht="30" x14ac:dyDescent="0.25">
      <c r="A54" s="12" t="s">
        <v>479</v>
      </c>
      <c r="B54" s="5" t="s">
        <v>228</v>
      </c>
      <c r="C54" s="91"/>
    </row>
    <row r="55" spans="1:3" x14ac:dyDescent="0.25">
      <c r="A55" s="12" t="s">
        <v>477</v>
      </c>
      <c r="B55" s="5" t="s">
        <v>228</v>
      </c>
      <c r="C55" s="91"/>
    </row>
    <row r="56" spans="1:3" x14ac:dyDescent="0.25">
      <c r="A56" s="12" t="s">
        <v>476</v>
      </c>
      <c r="B56" s="5" t="s">
        <v>228</v>
      </c>
      <c r="C56" s="91"/>
    </row>
    <row r="57" spans="1:3" x14ac:dyDescent="0.25">
      <c r="A57" s="12" t="s">
        <v>475</v>
      </c>
      <c r="B57" s="5" t="s">
        <v>228</v>
      </c>
      <c r="C57" s="91"/>
    </row>
    <row r="58" spans="1:3" x14ac:dyDescent="0.25">
      <c r="A58" s="12" t="s">
        <v>470</v>
      </c>
      <c r="B58" s="5" t="s">
        <v>228</v>
      </c>
      <c r="C58" s="91"/>
    </row>
    <row r="59" spans="1:3" x14ac:dyDescent="0.25">
      <c r="A59" s="12" t="s">
        <v>471</v>
      </c>
      <c r="B59" s="5" t="s">
        <v>228</v>
      </c>
      <c r="C59" s="91"/>
    </row>
    <row r="60" spans="1:3" x14ac:dyDescent="0.25">
      <c r="A60" s="12" t="s">
        <v>472</v>
      </c>
      <c r="B60" s="5" t="s">
        <v>228</v>
      </c>
      <c r="C60" s="91"/>
    </row>
    <row r="61" spans="1:3" x14ac:dyDescent="0.25">
      <c r="A61" s="12" t="s">
        <v>473</v>
      </c>
      <c r="B61" s="5" t="s">
        <v>228</v>
      </c>
      <c r="C61" s="91"/>
    </row>
    <row r="62" spans="1:3" s="74" customFormat="1" ht="25.5" x14ac:dyDescent="0.25">
      <c r="A62" s="6" t="s">
        <v>443</v>
      </c>
      <c r="B62" s="7" t="s">
        <v>228</v>
      </c>
      <c r="C62" s="92">
        <f>SUM(C52:C61)</f>
        <v>0</v>
      </c>
    </row>
    <row r="63" spans="1:3" x14ac:dyDescent="0.25">
      <c r="A63" s="12" t="s">
        <v>469</v>
      </c>
      <c r="B63" s="5" t="s">
        <v>229</v>
      </c>
      <c r="C63" s="91"/>
    </row>
    <row r="64" spans="1:3" x14ac:dyDescent="0.25">
      <c r="A64" s="12" t="s">
        <v>478</v>
      </c>
      <c r="B64" s="5" t="s">
        <v>229</v>
      </c>
      <c r="C64" s="91"/>
    </row>
    <row r="65" spans="1:3" ht="30" x14ac:dyDescent="0.25">
      <c r="A65" s="12" t="s">
        <v>479</v>
      </c>
      <c r="B65" s="5" t="s">
        <v>229</v>
      </c>
      <c r="C65" s="91"/>
    </row>
    <row r="66" spans="1:3" x14ac:dyDescent="0.25">
      <c r="A66" s="12" t="s">
        <v>477</v>
      </c>
      <c r="B66" s="5" t="s">
        <v>229</v>
      </c>
      <c r="C66" s="91"/>
    </row>
    <row r="67" spans="1:3" x14ac:dyDescent="0.25">
      <c r="A67" s="12" t="s">
        <v>476</v>
      </c>
      <c r="B67" s="5" t="s">
        <v>229</v>
      </c>
      <c r="C67" s="91"/>
    </row>
    <row r="68" spans="1:3" x14ac:dyDescent="0.25">
      <c r="A68" s="12" t="s">
        <v>475</v>
      </c>
      <c r="B68" s="5" t="s">
        <v>229</v>
      </c>
      <c r="C68" s="91"/>
    </row>
    <row r="69" spans="1:3" x14ac:dyDescent="0.25">
      <c r="A69" s="12" t="s">
        <v>470</v>
      </c>
      <c r="B69" s="5" t="s">
        <v>229</v>
      </c>
      <c r="C69" s="91"/>
    </row>
    <row r="70" spans="1:3" x14ac:dyDescent="0.25">
      <c r="A70" s="12" t="s">
        <v>471</v>
      </c>
      <c r="B70" s="5" t="s">
        <v>229</v>
      </c>
      <c r="C70" s="91"/>
    </row>
    <row r="71" spans="1:3" x14ac:dyDescent="0.25">
      <c r="A71" s="12" t="s">
        <v>472</v>
      </c>
      <c r="B71" s="5" t="s">
        <v>229</v>
      </c>
      <c r="C71" s="91"/>
    </row>
    <row r="72" spans="1:3" x14ac:dyDescent="0.25">
      <c r="A72" s="12" t="s">
        <v>473</v>
      </c>
      <c r="B72" s="5" t="s">
        <v>229</v>
      </c>
      <c r="C72" s="91"/>
    </row>
    <row r="73" spans="1:3" s="74" customFormat="1" x14ac:dyDescent="0.25">
      <c r="A73" s="6" t="s">
        <v>391</v>
      </c>
      <c r="B73" s="7" t="s">
        <v>229</v>
      </c>
      <c r="C73" s="92">
        <f>SUM(C63:C72)</f>
        <v>0</v>
      </c>
    </row>
    <row r="74" spans="1:3" x14ac:dyDescent="0.25">
      <c r="A74" s="12" t="s">
        <v>480</v>
      </c>
      <c r="B74" s="4" t="s">
        <v>279</v>
      </c>
      <c r="C74" s="91"/>
    </row>
    <row r="75" spans="1:3" x14ac:dyDescent="0.25">
      <c r="A75" s="12" t="s">
        <v>481</v>
      </c>
      <c r="B75" s="4" t="s">
        <v>279</v>
      </c>
      <c r="C75" s="91"/>
    </row>
    <row r="76" spans="1:3" x14ac:dyDescent="0.25">
      <c r="A76" s="12" t="s">
        <v>489</v>
      </c>
      <c r="B76" s="4" t="s">
        <v>279</v>
      </c>
      <c r="C76" s="91"/>
    </row>
    <row r="77" spans="1:3" x14ac:dyDescent="0.25">
      <c r="A77" s="4" t="s">
        <v>488</v>
      </c>
      <c r="B77" s="4" t="s">
        <v>279</v>
      </c>
      <c r="C77" s="91"/>
    </row>
    <row r="78" spans="1:3" x14ac:dyDescent="0.25">
      <c r="A78" s="4" t="s">
        <v>487</v>
      </c>
      <c r="B78" s="4" t="s">
        <v>279</v>
      </c>
      <c r="C78" s="91"/>
    </row>
    <row r="79" spans="1:3" x14ac:dyDescent="0.25">
      <c r="A79" s="4" t="s">
        <v>486</v>
      </c>
      <c r="B79" s="4" t="s">
        <v>279</v>
      </c>
      <c r="C79" s="91"/>
    </row>
    <row r="80" spans="1:3" x14ac:dyDescent="0.25">
      <c r="A80" s="12" t="s">
        <v>485</v>
      </c>
      <c r="B80" s="4" t="s">
        <v>279</v>
      </c>
      <c r="C80" s="91">
        <v>923</v>
      </c>
    </row>
    <row r="81" spans="1:3" x14ac:dyDescent="0.25">
      <c r="A81" s="12" t="s">
        <v>490</v>
      </c>
      <c r="B81" s="4" t="s">
        <v>279</v>
      </c>
      <c r="C81" s="91"/>
    </row>
    <row r="82" spans="1:3" x14ac:dyDescent="0.25">
      <c r="A82" s="12" t="s">
        <v>482</v>
      </c>
      <c r="B82" s="4" t="s">
        <v>279</v>
      </c>
      <c r="C82" s="91"/>
    </row>
    <row r="83" spans="1:3" x14ac:dyDescent="0.25">
      <c r="A83" s="12" t="s">
        <v>483</v>
      </c>
      <c r="B83" s="4" t="s">
        <v>279</v>
      </c>
      <c r="C83" s="91"/>
    </row>
    <row r="84" spans="1:3" s="74" customFormat="1" ht="25.5" x14ac:dyDescent="0.25">
      <c r="A84" s="6" t="s">
        <v>458</v>
      </c>
      <c r="B84" s="7" t="s">
        <v>279</v>
      </c>
      <c r="C84" s="92">
        <v>923</v>
      </c>
    </row>
    <row r="85" spans="1:3" x14ac:dyDescent="0.25">
      <c r="A85" s="12" t="s">
        <v>480</v>
      </c>
      <c r="B85" s="4" t="s">
        <v>280</v>
      </c>
      <c r="C85" s="91"/>
    </row>
    <row r="86" spans="1:3" x14ac:dyDescent="0.25">
      <c r="A86" s="12" t="s">
        <v>481</v>
      </c>
      <c r="B86" s="4" t="s">
        <v>280</v>
      </c>
      <c r="C86" s="91"/>
    </row>
    <row r="87" spans="1:3" x14ac:dyDescent="0.25">
      <c r="A87" s="12" t="s">
        <v>489</v>
      </c>
      <c r="B87" s="4" t="s">
        <v>280</v>
      </c>
      <c r="C87" s="91"/>
    </row>
    <row r="88" spans="1:3" x14ac:dyDescent="0.25">
      <c r="A88" s="4" t="s">
        <v>488</v>
      </c>
      <c r="B88" s="4" t="s">
        <v>280</v>
      </c>
      <c r="C88" s="91"/>
    </row>
    <row r="89" spans="1:3" x14ac:dyDescent="0.25">
      <c r="A89" s="4" t="s">
        <v>487</v>
      </c>
      <c r="B89" s="4" t="s">
        <v>280</v>
      </c>
      <c r="C89" s="91"/>
    </row>
    <row r="90" spans="1:3" x14ac:dyDescent="0.25">
      <c r="A90" s="4" t="s">
        <v>486</v>
      </c>
      <c r="B90" s="4" t="s">
        <v>280</v>
      </c>
      <c r="C90" s="91"/>
    </row>
    <row r="91" spans="1:3" x14ac:dyDescent="0.25">
      <c r="A91" s="12" t="s">
        <v>485</v>
      </c>
      <c r="B91" s="4" t="s">
        <v>280</v>
      </c>
      <c r="C91" s="91">
        <v>488</v>
      </c>
    </row>
    <row r="92" spans="1:3" x14ac:dyDescent="0.25">
      <c r="A92" s="12" t="s">
        <v>484</v>
      </c>
      <c r="B92" s="4" t="s">
        <v>280</v>
      </c>
      <c r="C92" s="91"/>
    </row>
    <row r="93" spans="1:3" x14ac:dyDescent="0.25">
      <c r="A93" s="12" t="s">
        <v>482</v>
      </c>
      <c r="B93" s="4" t="s">
        <v>280</v>
      </c>
      <c r="C93" s="91"/>
    </row>
    <row r="94" spans="1:3" x14ac:dyDescent="0.25">
      <c r="A94" s="12" t="s">
        <v>483</v>
      </c>
      <c r="B94" s="4" t="s">
        <v>280</v>
      </c>
      <c r="C94" s="91"/>
    </row>
    <row r="95" spans="1:3" s="74" customFormat="1" x14ac:dyDescent="0.25">
      <c r="A95" s="14" t="s">
        <v>459</v>
      </c>
      <c r="B95" s="7" t="s">
        <v>280</v>
      </c>
      <c r="C95" s="92">
        <v>488</v>
      </c>
    </row>
    <row r="96" spans="1:3" x14ac:dyDescent="0.25">
      <c r="A96" s="12" t="s">
        <v>480</v>
      </c>
      <c r="B96" s="4" t="s">
        <v>284</v>
      </c>
      <c r="C96" s="91"/>
    </row>
    <row r="97" spans="1:3" x14ac:dyDescent="0.25">
      <c r="A97" s="12" t="s">
        <v>481</v>
      </c>
      <c r="B97" s="4" t="s">
        <v>284</v>
      </c>
      <c r="C97" s="91"/>
    </row>
    <row r="98" spans="1:3" x14ac:dyDescent="0.25">
      <c r="A98" s="12" t="s">
        <v>489</v>
      </c>
      <c r="B98" s="4" t="s">
        <v>284</v>
      </c>
      <c r="C98" s="91"/>
    </row>
    <row r="99" spans="1:3" x14ac:dyDescent="0.25">
      <c r="A99" s="4" t="s">
        <v>488</v>
      </c>
      <c r="B99" s="4" t="s">
        <v>284</v>
      </c>
      <c r="C99" s="91"/>
    </row>
    <row r="100" spans="1:3" x14ac:dyDescent="0.25">
      <c r="A100" s="4" t="s">
        <v>487</v>
      </c>
      <c r="B100" s="4" t="s">
        <v>284</v>
      </c>
      <c r="C100" s="91"/>
    </row>
    <row r="101" spans="1:3" x14ac:dyDescent="0.25">
      <c r="A101" s="4" t="s">
        <v>486</v>
      </c>
      <c r="B101" s="4" t="s">
        <v>284</v>
      </c>
      <c r="C101" s="91"/>
    </row>
    <row r="102" spans="1:3" x14ac:dyDescent="0.25">
      <c r="A102" s="12" t="s">
        <v>485</v>
      </c>
      <c r="B102" s="4" t="s">
        <v>284</v>
      </c>
      <c r="C102" s="91"/>
    </row>
    <row r="103" spans="1:3" x14ac:dyDescent="0.25">
      <c r="A103" s="12" t="s">
        <v>490</v>
      </c>
      <c r="B103" s="4" t="s">
        <v>284</v>
      </c>
      <c r="C103" s="91"/>
    </row>
    <row r="104" spans="1:3" x14ac:dyDescent="0.25">
      <c r="A104" s="12" t="s">
        <v>482</v>
      </c>
      <c r="B104" s="4" t="s">
        <v>284</v>
      </c>
      <c r="C104" s="91"/>
    </row>
    <row r="105" spans="1:3" x14ac:dyDescent="0.25">
      <c r="A105" s="12" t="s">
        <v>483</v>
      </c>
      <c r="B105" s="4" t="s">
        <v>284</v>
      </c>
      <c r="C105" s="91"/>
    </row>
    <row r="106" spans="1:3" s="74" customFormat="1" ht="25.5" x14ac:dyDescent="0.25">
      <c r="A106" s="6" t="s">
        <v>460</v>
      </c>
      <c r="B106" s="7" t="s">
        <v>284</v>
      </c>
      <c r="C106" s="92">
        <f>SUM(C96:C105)</f>
        <v>0</v>
      </c>
    </row>
    <row r="107" spans="1:3" x14ac:dyDescent="0.25">
      <c r="A107" s="12" t="s">
        <v>480</v>
      </c>
      <c r="B107" s="4" t="s">
        <v>285</v>
      </c>
      <c r="C107" s="91"/>
    </row>
    <row r="108" spans="1:3" x14ac:dyDescent="0.25">
      <c r="A108" s="12" t="s">
        <v>481</v>
      </c>
      <c r="B108" s="4" t="s">
        <v>285</v>
      </c>
      <c r="C108" s="91"/>
    </row>
    <row r="109" spans="1:3" x14ac:dyDescent="0.25">
      <c r="A109" s="12" t="s">
        <v>489</v>
      </c>
      <c r="B109" s="4" t="s">
        <v>285</v>
      </c>
      <c r="C109" s="91"/>
    </row>
    <row r="110" spans="1:3" x14ac:dyDescent="0.25">
      <c r="A110" s="4" t="s">
        <v>488</v>
      </c>
      <c r="B110" s="4" t="s">
        <v>285</v>
      </c>
      <c r="C110" s="91"/>
    </row>
    <row r="111" spans="1:3" x14ac:dyDescent="0.25">
      <c r="A111" s="4" t="s">
        <v>487</v>
      </c>
      <c r="B111" s="4" t="s">
        <v>285</v>
      </c>
      <c r="C111" s="91"/>
    </row>
    <row r="112" spans="1:3" x14ac:dyDescent="0.25">
      <c r="A112" s="4" t="s">
        <v>486</v>
      </c>
      <c r="B112" s="4" t="s">
        <v>285</v>
      </c>
      <c r="C112" s="91"/>
    </row>
    <row r="113" spans="1:3" x14ac:dyDescent="0.25">
      <c r="A113" s="12" t="s">
        <v>485</v>
      </c>
      <c r="B113" s="4" t="s">
        <v>285</v>
      </c>
      <c r="C113" s="25"/>
    </row>
    <row r="114" spans="1:3" x14ac:dyDescent="0.25">
      <c r="A114" s="12" t="s">
        <v>484</v>
      </c>
      <c r="B114" s="4" t="s">
        <v>285</v>
      </c>
      <c r="C114" s="25"/>
    </row>
    <row r="115" spans="1:3" x14ac:dyDescent="0.25">
      <c r="A115" s="12" t="s">
        <v>482</v>
      </c>
      <c r="B115" s="4" t="s">
        <v>285</v>
      </c>
      <c r="C115" s="25"/>
    </row>
    <row r="116" spans="1:3" x14ac:dyDescent="0.25">
      <c r="A116" s="12" t="s">
        <v>483</v>
      </c>
      <c r="B116" s="4" t="s">
        <v>285</v>
      </c>
      <c r="C116" s="25"/>
    </row>
    <row r="117" spans="1:3" s="74" customFormat="1" x14ac:dyDescent="0.25">
      <c r="A117" s="14" t="s">
        <v>461</v>
      </c>
      <c r="B117" s="7" t="s">
        <v>285</v>
      </c>
      <c r="C117" s="80">
        <f>SUM(C107:C116)</f>
        <v>0</v>
      </c>
    </row>
  </sheetData>
  <mergeCells count="3">
    <mergeCell ref="A3:C3"/>
    <mergeCell ref="A4:C4"/>
    <mergeCell ref="A1:C1"/>
  </mergeCells>
  <phoneticPr fontId="26" type="noConversion"/>
  <pageMargins left="0.70866141732283472" right="0.70866141732283472" top="0.74803149606299213" bottom="0.74803149606299213" header="0.31496062992125984" footer="0.31496062992125984"/>
  <pageSetup paperSize="9" scale="35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"/>
  <sheetViews>
    <sheetView workbookViewId="0">
      <selection sqref="A1:C1"/>
    </sheetView>
  </sheetViews>
  <sheetFormatPr defaultRowHeight="15" x14ac:dyDescent="0.25"/>
  <cols>
    <col min="1" max="1" width="65" customWidth="1"/>
    <col min="3" max="3" width="16.85546875" customWidth="1"/>
  </cols>
  <sheetData>
    <row r="1" spans="1:3" x14ac:dyDescent="0.25">
      <c r="A1" s="101" t="s">
        <v>520</v>
      </c>
      <c r="B1" s="101"/>
      <c r="C1" s="101"/>
    </row>
    <row r="3" spans="1:3" ht="24" customHeight="1" x14ac:dyDescent="0.25">
      <c r="A3" s="102" t="s">
        <v>503</v>
      </c>
      <c r="B3" s="103"/>
      <c r="C3" s="103"/>
    </row>
    <row r="4" spans="1:3" ht="26.25" customHeight="1" x14ac:dyDescent="0.25">
      <c r="A4" s="107" t="s">
        <v>11</v>
      </c>
      <c r="B4" s="103"/>
      <c r="C4" s="103"/>
    </row>
    <row r="6" spans="1:3" ht="25.5" x14ac:dyDescent="0.25">
      <c r="A6" s="40" t="s">
        <v>499</v>
      </c>
      <c r="B6" s="2" t="s">
        <v>23</v>
      </c>
      <c r="C6" s="57" t="s">
        <v>7</v>
      </c>
    </row>
    <row r="7" spans="1:3" x14ac:dyDescent="0.25">
      <c r="A7" s="4" t="s">
        <v>444</v>
      </c>
      <c r="B7" s="4" t="s">
        <v>236</v>
      </c>
      <c r="C7" s="25"/>
    </row>
    <row r="8" spans="1:3" x14ac:dyDescent="0.25">
      <c r="A8" s="4" t="s">
        <v>445</v>
      </c>
      <c r="B8" s="4" t="s">
        <v>236</v>
      </c>
      <c r="C8" s="25"/>
    </row>
    <row r="9" spans="1:3" x14ac:dyDescent="0.25">
      <c r="A9" s="4" t="s">
        <v>446</v>
      </c>
      <c r="B9" s="4" t="s">
        <v>236</v>
      </c>
      <c r="C9" s="25">
        <v>370</v>
      </c>
    </row>
    <row r="10" spans="1:3" x14ac:dyDescent="0.25">
      <c r="A10" s="4" t="s">
        <v>447</v>
      </c>
      <c r="B10" s="4" t="s">
        <v>236</v>
      </c>
      <c r="C10" s="25"/>
    </row>
    <row r="11" spans="1:3" s="74" customFormat="1" x14ac:dyDescent="0.25">
      <c r="A11" s="6" t="s">
        <v>396</v>
      </c>
      <c r="B11" s="7" t="s">
        <v>236</v>
      </c>
      <c r="C11" s="80">
        <f>SUM(C7:C10)</f>
        <v>370</v>
      </c>
    </row>
    <row r="12" spans="1:3" x14ac:dyDescent="0.25">
      <c r="A12" s="4" t="s">
        <v>397</v>
      </c>
      <c r="B12" s="5" t="s">
        <v>237</v>
      </c>
      <c r="C12" s="25">
        <v>2655</v>
      </c>
    </row>
    <row r="13" spans="1:3" ht="27" x14ac:dyDescent="0.25">
      <c r="A13" s="49" t="s">
        <v>238</v>
      </c>
      <c r="B13" s="49" t="s">
        <v>237</v>
      </c>
      <c r="C13" s="25">
        <v>2655</v>
      </c>
    </row>
    <row r="14" spans="1:3" ht="27" x14ac:dyDescent="0.25">
      <c r="A14" s="49" t="s">
        <v>239</v>
      </c>
      <c r="B14" s="49" t="s">
        <v>237</v>
      </c>
      <c r="C14" s="25"/>
    </row>
    <row r="15" spans="1:3" x14ac:dyDescent="0.25">
      <c r="A15" s="4" t="s">
        <v>399</v>
      </c>
      <c r="B15" s="5" t="s">
        <v>243</v>
      </c>
      <c r="C15" s="25">
        <v>750</v>
      </c>
    </row>
    <row r="16" spans="1:3" ht="27" x14ac:dyDescent="0.25">
      <c r="A16" s="49" t="s">
        <v>244</v>
      </c>
      <c r="B16" s="49" t="s">
        <v>243</v>
      </c>
      <c r="C16" s="25"/>
    </row>
    <row r="17" spans="1:3" ht="27" x14ac:dyDescent="0.25">
      <c r="A17" s="49" t="s">
        <v>245</v>
      </c>
      <c r="B17" s="49" t="s">
        <v>243</v>
      </c>
      <c r="C17" s="25">
        <v>750</v>
      </c>
    </row>
    <row r="18" spans="1:3" x14ac:dyDescent="0.25">
      <c r="A18" s="49" t="s">
        <v>246</v>
      </c>
      <c r="B18" s="49" t="s">
        <v>243</v>
      </c>
      <c r="C18" s="25"/>
    </row>
    <row r="19" spans="1:3" x14ac:dyDescent="0.25">
      <c r="A19" s="49" t="s">
        <v>247</v>
      </c>
      <c r="B19" s="49" t="s">
        <v>243</v>
      </c>
      <c r="C19" s="25"/>
    </row>
    <row r="20" spans="1:3" x14ac:dyDescent="0.25">
      <c r="A20" s="4" t="s">
        <v>448</v>
      </c>
      <c r="B20" s="5" t="s">
        <v>248</v>
      </c>
      <c r="C20" s="25">
        <v>65</v>
      </c>
    </row>
    <row r="21" spans="1:3" x14ac:dyDescent="0.25">
      <c r="A21" s="49" t="s">
        <v>249</v>
      </c>
      <c r="B21" s="49" t="s">
        <v>248</v>
      </c>
      <c r="C21" s="25"/>
    </row>
    <row r="22" spans="1:3" x14ac:dyDescent="0.25">
      <c r="A22" s="49" t="s">
        <v>250</v>
      </c>
      <c r="B22" s="49" t="s">
        <v>248</v>
      </c>
      <c r="C22" s="25">
        <v>65</v>
      </c>
    </row>
    <row r="23" spans="1:3" s="74" customFormat="1" x14ac:dyDescent="0.25">
      <c r="A23" s="6" t="s">
        <v>427</v>
      </c>
      <c r="B23" s="7" t="s">
        <v>251</v>
      </c>
      <c r="C23" s="80">
        <f>SUM(C12,C15,C20,)</f>
        <v>3470</v>
      </c>
    </row>
    <row r="24" spans="1:3" x14ac:dyDescent="0.25">
      <c r="A24" s="4" t="s">
        <v>449</v>
      </c>
      <c r="B24" s="4" t="s">
        <v>252</v>
      </c>
      <c r="C24" s="25"/>
    </row>
    <row r="25" spans="1:3" x14ac:dyDescent="0.25">
      <c r="A25" s="4" t="s">
        <v>450</v>
      </c>
      <c r="B25" s="4" t="s">
        <v>252</v>
      </c>
      <c r="C25" s="25"/>
    </row>
    <row r="26" spans="1:3" x14ac:dyDescent="0.25">
      <c r="A26" s="4" t="s">
        <v>451</v>
      </c>
      <c r="B26" s="4" t="s">
        <v>252</v>
      </c>
      <c r="C26" s="25"/>
    </row>
    <row r="27" spans="1:3" x14ac:dyDescent="0.25">
      <c r="A27" s="4" t="s">
        <v>452</v>
      </c>
      <c r="B27" s="4" t="s">
        <v>252</v>
      </c>
      <c r="C27" s="25"/>
    </row>
    <row r="28" spans="1:3" x14ac:dyDescent="0.25">
      <c r="A28" s="4" t="s">
        <v>453</v>
      </c>
      <c r="B28" s="4" t="s">
        <v>252</v>
      </c>
      <c r="C28" s="25"/>
    </row>
    <row r="29" spans="1:3" x14ac:dyDescent="0.25">
      <c r="A29" s="4" t="s">
        <v>454</v>
      </c>
      <c r="B29" s="4" t="s">
        <v>252</v>
      </c>
      <c r="C29" s="25"/>
    </row>
    <row r="30" spans="1:3" x14ac:dyDescent="0.25">
      <c r="A30" s="4" t="s">
        <v>455</v>
      </c>
      <c r="B30" s="4" t="s">
        <v>252</v>
      </c>
      <c r="C30" s="25"/>
    </row>
    <row r="31" spans="1:3" x14ac:dyDescent="0.25">
      <c r="A31" s="4" t="s">
        <v>456</v>
      </c>
      <c r="B31" s="4" t="s">
        <v>252</v>
      </c>
      <c r="C31" s="25"/>
    </row>
    <row r="32" spans="1:3" ht="45" x14ac:dyDescent="0.25">
      <c r="A32" s="4" t="s">
        <v>457</v>
      </c>
      <c r="B32" s="4" t="s">
        <v>252</v>
      </c>
      <c r="C32" s="25"/>
    </row>
    <row r="33" spans="1:3" x14ac:dyDescent="0.25">
      <c r="A33" s="4" t="s">
        <v>514</v>
      </c>
      <c r="B33" s="4" t="s">
        <v>252</v>
      </c>
      <c r="C33" s="91">
        <v>15</v>
      </c>
    </row>
    <row r="34" spans="1:3" s="74" customFormat="1" x14ac:dyDescent="0.25">
      <c r="A34" s="6" t="s">
        <v>401</v>
      </c>
      <c r="B34" s="7" t="s">
        <v>252</v>
      </c>
      <c r="C34" s="92">
        <v>15</v>
      </c>
    </row>
  </sheetData>
  <mergeCells count="3">
    <mergeCell ref="A3:C3"/>
    <mergeCell ref="A4:C4"/>
    <mergeCell ref="A1:C1"/>
  </mergeCells>
  <phoneticPr fontId="26" type="noConversion"/>
  <pageMargins left="0.70866141732283472" right="0.70866141732283472" top="0.74803149606299213" bottom="0.74803149606299213" header="0.31496062992125984" footer="0.31496062992125984"/>
  <pageSetup paperSize="9" scale="90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71"/>
  <sheetViews>
    <sheetView workbookViewId="0">
      <selection activeCell="C22" sqref="C22"/>
    </sheetView>
  </sheetViews>
  <sheetFormatPr defaultRowHeight="15" x14ac:dyDescent="0.25"/>
  <cols>
    <col min="1" max="1" width="64.5703125" customWidth="1"/>
    <col min="2" max="2" width="11" customWidth="1"/>
    <col min="3" max="3" width="33.85546875" customWidth="1"/>
    <col min="4" max="4" width="35.5703125" customWidth="1"/>
  </cols>
  <sheetData>
    <row r="1" spans="1:4" x14ac:dyDescent="0.25">
      <c r="C1" s="101" t="s">
        <v>521</v>
      </c>
      <c r="D1" s="101"/>
    </row>
    <row r="3" spans="1:4" ht="22.5" customHeight="1" x14ac:dyDescent="0.25">
      <c r="A3" s="102" t="s">
        <v>503</v>
      </c>
      <c r="B3" s="103"/>
      <c r="C3" s="103"/>
      <c r="D3" s="103"/>
    </row>
    <row r="4" spans="1:4" ht="48.75" customHeight="1" x14ac:dyDescent="0.25">
      <c r="A4" s="105" t="s">
        <v>12</v>
      </c>
      <c r="B4" s="103"/>
      <c r="C4" s="103"/>
      <c r="D4" s="104"/>
    </row>
    <row r="5" spans="1:4" ht="21" customHeight="1" x14ac:dyDescent="0.25">
      <c r="A5" s="54"/>
      <c r="B5" s="55"/>
      <c r="C5" s="55"/>
    </row>
    <row r="6" spans="1:4" x14ac:dyDescent="0.25">
      <c r="A6" s="3" t="s">
        <v>1</v>
      </c>
    </row>
    <row r="7" spans="1:4" ht="25.5" x14ac:dyDescent="0.25">
      <c r="A7" s="40" t="s">
        <v>499</v>
      </c>
      <c r="B7" s="2" t="s">
        <v>23</v>
      </c>
      <c r="C7" s="57" t="s">
        <v>8</v>
      </c>
      <c r="D7" s="57" t="s">
        <v>10</v>
      </c>
    </row>
    <row r="8" spans="1:4" x14ac:dyDescent="0.25">
      <c r="A8" s="11" t="s">
        <v>343</v>
      </c>
      <c r="B8" s="4" t="s">
        <v>160</v>
      </c>
      <c r="C8" s="25"/>
      <c r="D8" s="25"/>
    </row>
    <row r="9" spans="1:4" x14ac:dyDescent="0.25">
      <c r="A9" s="16" t="s">
        <v>161</v>
      </c>
      <c r="B9" s="16" t="s">
        <v>160</v>
      </c>
      <c r="C9" s="25"/>
      <c r="D9" s="25"/>
    </row>
    <row r="10" spans="1:4" x14ac:dyDescent="0.25">
      <c r="A10" s="16" t="s">
        <v>162</v>
      </c>
      <c r="B10" s="16" t="s">
        <v>160</v>
      </c>
      <c r="C10" s="25"/>
      <c r="D10" s="25"/>
    </row>
    <row r="11" spans="1:4" ht="30" x14ac:dyDescent="0.25">
      <c r="A11" s="11" t="s">
        <v>163</v>
      </c>
      <c r="B11" s="4" t="s">
        <v>164</v>
      </c>
      <c r="C11" s="25"/>
      <c r="D11" s="25"/>
    </row>
    <row r="12" spans="1:4" x14ac:dyDescent="0.25">
      <c r="A12" s="11" t="s">
        <v>342</v>
      </c>
      <c r="B12" s="4" t="s">
        <v>165</v>
      </c>
      <c r="C12" s="25"/>
      <c r="D12" s="91">
        <v>31400</v>
      </c>
    </row>
    <row r="13" spans="1:4" x14ac:dyDescent="0.25">
      <c r="A13" s="16" t="s">
        <v>161</v>
      </c>
      <c r="B13" s="16" t="s">
        <v>165</v>
      </c>
      <c r="C13" s="25"/>
      <c r="D13" s="91"/>
    </row>
    <row r="14" spans="1:4" x14ac:dyDescent="0.25">
      <c r="A14" s="16" t="s">
        <v>162</v>
      </c>
      <c r="B14" s="16" t="s">
        <v>166</v>
      </c>
      <c r="C14" s="25"/>
      <c r="D14" s="91">
        <v>25653</v>
      </c>
    </row>
    <row r="15" spans="1:4" s="74" customFormat="1" x14ac:dyDescent="0.25">
      <c r="A15" s="10" t="s">
        <v>341</v>
      </c>
      <c r="B15" s="6" t="s">
        <v>167</v>
      </c>
      <c r="C15" s="80">
        <f>SUM(C8,C11,C12,)</f>
        <v>0</v>
      </c>
      <c r="D15" s="92">
        <v>31400</v>
      </c>
    </row>
    <row r="16" spans="1:4" x14ac:dyDescent="0.25">
      <c r="A16" s="18" t="s">
        <v>346</v>
      </c>
      <c r="B16" s="4" t="s">
        <v>168</v>
      </c>
      <c r="C16" s="25"/>
      <c r="D16" s="91"/>
    </row>
    <row r="17" spans="1:4" x14ac:dyDescent="0.25">
      <c r="A17" s="16" t="s">
        <v>169</v>
      </c>
      <c r="B17" s="16" t="s">
        <v>168</v>
      </c>
      <c r="C17" s="25"/>
      <c r="D17" s="91"/>
    </row>
    <row r="18" spans="1:4" x14ac:dyDescent="0.25">
      <c r="A18" s="16" t="s">
        <v>170</v>
      </c>
      <c r="B18" s="16" t="s">
        <v>168</v>
      </c>
      <c r="C18" s="25"/>
      <c r="D18" s="91"/>
    </row>
    <row r="19" spans="1:4" x14ac:dyDescent="0.25">
      <c r="A19" s="18" t="s">
        <v>347</v>
      </c>
      <c r="B19" s="4" t="s">
        <v>171</v>
      </c>
      <c r="C19" s="25"/>
      <c r="D19" s="91"/>
    </row>
    <row r="20" spans="1:4" x14ac:dyDescent="0.25">
      <c r="A20" s="16" t="s">
        <v>162</v>
      </c>
      <c r="B20" s="16" t="s">
        <v>171</v>
      </c>
      <c r="C20" s="25"/>
      <c r="D20" s="91"/>
    </row>
    <row r="21" spans="1:4" x14ac:dyDescent="0.25">
      <c r="A21" s="12" t="s">
        <v>172</v>
      </c>
      <c r="B21" s="4" t="s">
        <v>173</v>
      </c>
      <c r="C21" s="25"/>
      <c r="D21" s="91"/>
    </row>
    <row r="22" spans="1:4" x14ac:dyDescent="0.25">
      <c r="A22" s="12" t="s">
        <v>348</v>
      </c>
      <c r="B22" s="4" t="s">
        <v>174</v>
      </c>
      <c r="C22" s="25"/>
      <c r="D22" s="91"/>
    </row>
    <row r="23" spans="1:4" x14ac:dyDescent="0.25">
      <c r="A23" s="16" t="s">
        <v>170</v>
      </c>
      <c r="B23" s="16" t="s">
        <v>174</v>
      </c>
      <c r="C23" s="25"/>
      <c r="D23" s="91"/>
    </row>
    <row r="24" spans="1:4" x14ac:dyDescent="0.25">
      <c r="A24" s="16" t="s">
        <v>162</v>
      </c>
      <c r="B24" s="16" t="s">
        <v>174</v>
      </c>
      <c r="C24" s="25"/>
      <c r="D24" s="91"/>
    </row>
    <row r="25" spans="1:4" s="74" customFormat="1" x14ac:dyDescent="0.25">
      <c r="A25" s="19" t="s">
        <v>344</v>
      </c>
      <c r="B25" s="6" t="s">
        <v>175</v>
      </c>
      <c r="C25" s="80">
        <f>SUM(C16,C19,C21,C22,)</f>
        <v>0</v>
      </c>
      <c r="D25" s="92">
        <f>SUM(D16,D19,D21,D22,)</f>
        <v>0</v>
      </c>
    </row>
    <row r="26" spans="1:4" x14ac:dyDescent="0.25">
      <c r="A26" s="18" t="s">
        <v>176</v>
      </c>
      <c r="B26" s="4" t="s">
        <v>177</v>
      </c>
      <c r="C26" s="25"/>
      <c r="D26" s="91"/>
    </row>
    <row r="27" spans="1:4" x14ac:dyDescent="0.25">
      <c r="A27" s="18" t="s">
        <v>178</v>
      </c>
      <c r="B27" s="4" t="s">
        <v>179</v>
      </c>
      <c r="C27" s="25"/>
      <c r="D27" s="91"/>
    </row>
    <row r="28" spans="1:4" x14ac:dyDescent="0.25">
      <c r="A28" s="18" t="s">
        <v>182</v>
      </c>
      <c r="B28" s="4" t="s">
        <v>183</v>
      </c>
      <c r="C28" s="25"/>
      <c r="D28" s="91"/>
    </row>
    <row r="29" spans="1:4" x14ac:dyDescent="0.25">
      <c r="A29" s="18" t="s">
        <v>184</v>
      </c>
      <c r="B29" s="4" t="s">
        <v>185</v>
      </c>
      <c r="C29" s="25"/>
      <c r="D29" s="91"/>
    </row>
    <row r="30" spans="1:4" x14ac:dyDescent="0.25">
      <c r="A30" s="18" t="s">
        <v>186</v>
      </c>
      <c r="B30" s="4" t="s">
        <v>187</v>
      </c>
      <c r="C30" s="25"/>
      <c r="D30" s="91"/>
    </row>
    <row r="31" spans="1:4" s="74" customFormat="1" x14ac:dyDescent="0.25">
      <c r="A31" s="41" t="s">
        <v>345</v>
      </c>
      <c r="B31" s="42" t="s">
        <v>188</v>
      </c>
      <c r="C31" s="80">
        <f>SUM(C15,C25,C26:C30)</f>
        <v>0</v>
      </c>
      <c r="D31" s="92">
        <f>SUM(D15,D25,D26:D30)</f>
        <v>31400</v>
      </c>
    </row>
    <row r="32" spans="1:4" x14ac:dyDescent="0.25">
      <c r="A32" s="18" t="s">
        <v>189</v>
      </c>
      <c r="B32" s="4" t="s">
        <v>190</v>
      </c>
      <c r="C32" s="25"/>
      <c r="D32" s="91"/>
    </row>
    <row r="33" spans="1:4" x14ac:dyDescent="0.25">
      <c r="A33" s="11" t="s">
        <v>191</v>
      </c>
      <c r="B33" s="4" t="s">
        <v>192</v>
      </c>
      <c r="C33" s="25"/>
      <c r="D33" s="25"/>
    </row>
    <row r="34" spans="1:4" x14ac:dyDescent="0.25">
      <c r="A34" s="18" t="s">
        <v>349</v>
      </c>
      <c r="B34" s="4" t="s">
        <v>193</v>
      </c>
      <c r="C34" s="25"/>
      <c r="D34" s="25"/>
    </row>
    <row r="35" spans="1:4" x14ac:dyDescent="0.25">
      <c r="A35" s="16" t="s">
        <v>162</v>
      </c>
      <c r="B35" s="16" t="s">
        <v>193</v>
      </c>
      <c r="C35" s="25"/>
      <c r="D35" s="25"/>
    </row>
    <row r="36" spans="1:4" x14ac:dyDescent="0.25">
      <c r="A36" s="18" t="s">
        <v>350</v>
      </c>
      <c r="B36" s="4" t="s">
        <v>194</v>
      </c>
      <c r="C36" s="25"/>
      <c r="D36" s="25"/>
    </row>
    <row r="37" spans="1:4" x14ac:dyDescent="0.25">
      <c r="A37" s="16" t="s">
        <v>195</v>
      </c>
      <c r="B37" s="16" t="s">
        <v>194</v>
      </c>
      <c r="C37" s="25"/>
      <c r="D37" s="25"/>
    </row>
    <row r="38" spans="1:4" x14ac:dyDescent="0.25">
      <c r="A38" s="16" t="s">
        <v>196</v>
      </c>
      <c r="B38" s="16" t="s">
        <v>194</v>
      </c>
      <c r="C38" s="25"/>
      <c r="D38" s="25"/>
    </row>
    <row r="39" spans="1:4" x14ac:dyDescent="0.25">
      <c r="A39" s="16" t="s">
        <v>197</v>
      </c>
      <c r="B39" s="16" t="s">
        <v>194</v>
      </c>
      <c r="C39" s="25"/>
      <c r="D39" s="25"/>
    </row>
    <row r="40" spans="1:4" x14ac:dyDescent="0.25">
      <c r="A40" s="16" t="s">
        <v>162</v>
      </c>
      <c r="B40" s="16" t="s">
        <v>194</v>
      </c>
      <c r="C40" s="25"/>
      <c r="D40" s="25"/>
    </row>
    <row r="41" spans="1:4" s="74" customFormat="1" x14ac:dyDescent="0.25">
      <c r="A41" s="41" t="s">
        <v>351</v>
      </c>
      <c r="B41" s="42" t="s">
        <v>198</v>
      </c>
      <c r="C41" s="80">
        <f>SUM(C32:C34,C36,)</f>
        <v>0</v>
      </c>
      <c r="D41" s="80">
        <f>SUM(D32:D34,D36,)</f>
        <v>0</v>
      </c>
    </row>
    <row r="44" spans="1:4" ht="25.5" x14ac:dyDescent="0.25">
      <c r="A44" s="40" t="s">
        <v>499</v>
      </c>
      <c r="B44" s="2" t="s">
        <v>23</v>
      </c>
      <c r="C44" s="57" t="s">
        <v>8</v>
      </c>
      <c r="D44" s="57" t="s">
        <v>9</v>
      </c>
    </row>
    <row r="45" spans="1:4" x14ac:dyDescent="0.25">
      <c r="A45" s="18" t="s">
        <v>415</v>
      </c>
      <c r="B45" s="4" t="s">
        <v>288</v>
      </c>
      <c r="C45" s="25"/>
      <c r="D45" s="25"/>
    </row>
    <row r="46" spans="1:4" x14ac:dyDescent="0.25">
      <c r="A46" s="49" t="s">
        <v>161</v>
      </c>
      <c r="B46" s="49" t="s">
        <v>288</v>
      </c>
      <c r="C46" s="25"/>
      <c r="D46" s="25"/>
    </row>
    <row r="47" spans="1:4" ht="30" x14ac:dyDescent="0.25">
      <c r="A47" s="11" t="s">
        <v>289</v>
      </c>
      <c r="B47" s="4" t="s">
        <v>290</v>
      </c>
      <c r="C47" s="25"/>
      <c r="D47" s="25"/>
    </row>
    <row r="48" spans="1:4" x14ac:dyDescent="0.25">
      <c r="A48" s="18" t="s">
        <v>462</v>
      </c>
      <c r="B48" s="4" t="s">
        <v>291</v>
      </c>
      <c r="C48" s="25"/>
      <c r="D48" s="91">
        <v>13000</v>
      </c>
    </row>
    <row r="49" spans="1:4" x14ac:dyDescent="0.25">
      <c r="A49" s="49" t="s">
        <v>161</v>
      </c>
      <c r="B49" s="49" t="s">
        <v>291</v>
      </c>
      <c r="C49" s="25"/>
      <c r="D49" s="91"/>
    </row>
    <row r="50" spans="1:4" s="74" customFormat="1" x14ac:dyDescent="0.25">
      <c r="A50" s="10" t="s">
        <v>434</v>
      </c>
      <c r="B50" s="6" t="s">
        <v>292</v>
      </c>
      <c r="C50" s="80">
        <f>SUM(C45,C47,C48,)</f>
        <v>0</v>
      </c>
      <c r="D50" s="92">
        <f>SUM(D45,D47,D48,)</f>
        <v>13000</v>
      </c>
    </row>
    <row r="51" spans="1:4" x14ac:dyDescent="0.25">
      <c r="A51" s="11" t="s">
        <v>463</v>
      </c>
      <c r="B51" s="4" t="s">
        <v>293</v>
      </c>
      <c r="C51" s="25"/>
      <c r="D51" s="91"/>
    </row>
    <row r="52" spans="1:4" x14ac:dyDescent="0.25">
      <c r="A52" s="49" t="s">
        <v>169</v>
      </c>
      <c r="B52" s="49" t="s">
        <v>293</v>
      </c>
      <c r="C52" s="25"/>
      <c r="D52" s="91"/>
    </row>
    <row r="53" spans="1:4" x14ac:dyDescent="0.25">
      <c r="A53" s="18" t="s">
        <v>294</v>
      </c>
      <c r="B53" s="4" t="s">
        <v>295</v>
      </c>
      <c r="C53" s="25"/>
      <c r="D53" s="91"/>
    </row>
    <row r="54" spans="1:4" x14ac:dyDescent="0.25">
      <c r="A54" s="12" t="s">
        <v>464</v>
      </c>
      <c r="B54" s="4" t="s">
        <v>296</v>
      </c>
      <c r="C54" s="25"/>
      <c r="D54" s="91"/>
    </row>
    <row r="55" spans="1:4" x14ac:dyDescent="0.25">
      <c r="A55" s="49" t="s">
        <v>170</v>
      </c>
      <c r="B55" s="49" t="s">
        <v>296</v>
      </c>
      <c r="C55" s="25"/>
      <c r="D55" s="91"/>
    </row>
    <row r="56" spans="1:4" x14ac:dyDescent="0.25">
      <c r="A56" s="18" t="s">
        <v>297</v>
      </c>
      <c r="B56" s="4" t="s">
        <v>298</v>
      </c>
      <c r="C56" s="25"/>
      <c r="D56" s="91"/>
    </row>
    <row r="57" spans="1:4" s="74" customFormat="1" x14ac:dyDescent="0.25">
      <c r="A57" s="19" t="s">
        <v>435</v>
      </c>
      <c r="B57" s="6" t="s">
        <v>299</v>
      </c>
      <c r="C57" s="80">
        <f>SUM(C51,C53,C54,C56,)</f>
        <v>0</v>
      </c>
      <c r="D57" s="80">
        <f>SUM(D51,D53,D54,D56,)</f>
        <v>0</v>
      </c>
    </row>
    <row r="58" spans="1:4" s="74" customFormat="1" x14ac:dyDescent="0.25">
      <c r="A58" s="19" t="s">
        <v>303</v>
      </c>
      <c r="B58" s="6" t="s">
        <v>304</v>
      </c>
      <c r="C58" s="80"/>
      <c r="D58" s="80"/>
    </row>
    <row r="59" spans="1:4" s="74" customFormat="1" x14ac:dyDescent="0.25">
      <c r="A59" s="19" t="s">
        <v>305</v>
      </c>
      <c r="B59" s="6" t="s">
        <v>306</v>
      </c>
      <c r="C59" s="80"/>
      <c r="D59" s="80"/>
    </row>
    <row r="60" spans="1:4" s="74" customFormat="1" x14ac:dyDescent="0.25">
      <c r="A60" s="19" t="s">
        <v>309</v>
      </c>
      <c r="B60" s="6" t="s">
        <v>310</v>
      </c>
      <c r="C60" s="80"/>
      <c r="D60" s="80"/>
    </row>
    <row r="61" spans="1:4" s="74" customFormat="1" x14ac:dyDescent="0.25">
      <c r="A61" s="10" t="s">
        <v>0</v>
      </c>
      <c r="B61" s="6" t="s">
        <v>311</v>
      </c>
      <c r="C61" s="80"/>
      <c r="D61" s="80"/>
    </row>
    <row r="62" spans="1:4" s="74" customFormat="1" x14ac:dyDescent="0.25">
      <c r="A62" s="14" t="s">
        <v>312</v>
      </c>
      <c r="B62" s="6" t="s">
        <v>311</v>
      </c>
      <c r="C62" s="80"/>
      <c r="D62" s="80"/>
    </row>
    <row r="63" spans="1:4" s="74" customFormat="1" x14ac:dyDescent="0.25">
      <c r="A63" s="59" t="s">
        <v>437</v>
      </c>
      <c r="B63" s="42" t="s">
        <v>313</v>
      </c>
      <c r="C63" s="80">
        <f>SUM(C50,C57:C61)</f>
        <v>0</v>
      </c>
      <c r="D63" s="92">
        <f>SUM(D50,D57:D61)</f>
        <v>13000</v>
      </c>
    </row>
    <row r="64" spans="1:4" x14ac:dyDescent="0.25">
      <c r="A64" s="11" t="s">
        <v>314</v>
      </c>
      <c r="B64" s="4" t="s">
        <v>315</v>
      </c>
      <c r="C64" s="25"/>
      <c r="D64" s="25"/>
    </row>
    <row r="65" spans="1:4" x14ac:dyDescent="0.25">
      <c r="A65" s="12" t="s">
        <v>316</v>
      </c>
      <c r="B65" s="4" t="s">
        <v>317</v>
      </c>
      <c r="C65" s="25"/>
      <c r="D65" s="25"/>
    </row>
    <row r="66" spans="1:4" x14ac:dyDescent="0.25">
      <c r="A66" s="18" t="s">
        <v>318</v>
      </c>
      <c r="B66" s="4" t="s">
        <v>319</v>
      </c>
      <c r="C66" s="25"/>
      <c r="D66" s="25"/>
    </row>
    <row r="67" spans="1:4" x14ac:dyDescent="0.25">
      <c r="A67" s="18" t="s">
        <v>420</v>
      </c>
      <c r="B67" s="4" t="s">
        <v>320</v>
      </c>
      <c r="C67" s="25"/>
      <c r="D67" s="25"/>
    </row>
    <row r="68" spans="1:4" x14ac:dyDescent="0.25">
      <c r="A68" s="49" t="s">
        <v>195</v>
      </c>
      <c r="B68" s="49" t="s">
        <v>320</v>
      </c>
      <c r="C68" s="25"/>
      <c r="D68" s="25"/>
    </row>
    <row r="69" spans="1:4" x14ac:dyDescent="0.25">
      <c r="A69" s="49" t="s">
        <v>196</v>
      </c>
      <c r="B69" s="49" t="s">
        <v>320</v>
      </c>
      <c r="C69" s="25"/>
      <c r="D69" s="25"/>
    </row>
    <row r="70" spans="1:4" x14ac:dyDescent="0.25">
      <c r="A70" s="50" t="s">
        <v>197</v>
      </c>
      <c r="B70" s="50" t="s">
        <v>320</v>
      </c>
      <c r="C70" s="25"/>
      <c r="D70" s="25"/>
    </row>
    <row r="71" spans="1:4" s="74" customFormat="1" x14ac:dyDescent="0.25">
      <c r="A71" s="41" t="s">
        <v>438</v>
      </c>
      <c r="B71" s="42" t="s">
        <v>321</v>
      </c>
      <c r="C71" s="80">
        <f>SUM(C64:C67)</f>
        <v>0</v>
      </c>
      <c r="D71" s="80">
        <f>SUM(D64:D67)</f>
        <v>0</v>
      </c>
    </row>
  </sheetData>
  <mergeCells count="3">
    <mergeCell ref="A3:D3"/>
    <mergeCell ref="A4:D4"/>
    <mergeCell ref="C1:D1"/>
  </mergeCells>
  <phoneticPr fontId="26" type="noConversion"/>
  <pageMargins left="0.70866141732283472" right="0.70866141732283472" top="0.74803149606299213" bottom="0.74803149606299213" header="0.31496062992125984" footer="0.31496062992125984"/>
  <pageSetup paperSize="9" scale="6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7</vt:i4>
      </vt:variant>
    </vt:vector>
  </HeadingPairs>
  <TitlesOfParts>
    <vt:vector size="7" baseType="lpstr">
      <vt:lpstr>1. melléklet</vt:lpstr>
      <vt:lpstr>2. melléklet</vt:lpstr>
      <vt:lpstr>3. melléklet</vt:lpstr>
      <vt:lpstr>4. melléklet</vt:lpstr>
      <vt:lpstr>5. melléklet</vt:lpstr>
      <vt:lpstr>6. melléklet</vt:lpstr>
      <vt:lpstr>7. melléklet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</dc:creator>
  <cp:lastModifiedBy>User</cp:lastModifiedBy>
  <cp:lastPrinted>2015-09-01T13:01:36Z</cp:lastPrinted>
  <dcterms:created xsi:type="dcterms:W3CDTF">2014-01-03T21:48:14Z</dcterms:created>
  <dcterms:modified xsi:type="dcterms:W3CDTF">2015-09-08T12:08:25Z</dcterms:modified>
</cp:coreProperties>
</file>