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definedNames>
    <definedName name="_xlnm.Print_Area" localSheetId="0">'1.'!$A$1:$G$34</definedName>
    <definedName name="_xlnm.Print_Area" localSheetId="8">'7.'!$A$1:$D$42</definedName>
    <definedName name="_xlnm.Print_Area" localSheetId="9">'8.'!$A$1:$D$19</definedName>
  </definedNames>
  <calcPr fullCalcOnLoad="1"/>
</workbook>
</file>

<file path=xl/sharedStrings.xml><?xml version="1.0" encoding="utf-8"?>
<sst xmlns="http://schemas.openxmlformats.org/spreadsheetml/2006/main" count="577" uniqueCount="362">
  <si>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</si>
  <si>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</si>
  <si>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</si>
  <si>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</si>
  <si>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</si>
  <si>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</si>
  <si>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</si>
  <si>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</si>
  <si>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</si>
  <si>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</si>
  <si>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</si>
  <si>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</si>
  <si>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</si>
  <si>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</si>
  <si>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</si>
  <si>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</si>
  <si>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</si>
  <si>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</si>
  <si>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</si>
  <si>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</si>
  <si>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</si>
  <si>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</si>
  <si>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</si>
  <si>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</si>
  <si>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</si>
  <si>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</si>
  <si>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</si>
  <si>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</si>
  <si>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</si>
  <si>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</si>
  <si>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</si>
  <si>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</si>
  <si>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</si>
  <si>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</si>
  <si>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</si>
  <si>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</si>
  <si>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</si>
  <si>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</si>
  <si>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</si>
  <si>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</si>
  <si>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</si>
  <si>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</si>
  <si>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</si>
  <si>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</si>
  <si>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</si>
  <si>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</si>
  <si>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</si>
  <si>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</si>
  <si>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</si>
  <si>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</si>
  <si>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</si>
  <si>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</si>
  <si>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</si>
  <si>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</si>
  <si>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</si>
  <si>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</si>
  <si>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</si>
  <si>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</si>
  <si>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</si>
  <si>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</si>
  <si>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</si>
  <si>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</si>
  <si>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</si>
  <si>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</si>
  <si>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</si>
  <si>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</si>
  <si>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</si>
  <si>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</si>
  <si>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</si>
  <si>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</si>
  <si>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</si>
  <si>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</si>
  <si>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</si>
  <si>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</si>
  <si>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</si>
  <si>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</si>
  <si>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</si>
  <si>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</si>
  <si>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</si>
  <si>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</si>
  <si>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</si>
  <si>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</si>
  <si>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</si>
  <si>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</si>
  <si>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</si>
  <si>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</si>
  <si>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</si>
  <si>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</si>
  <si>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</si>
  <si>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</si>
  <si>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</si>
  <si>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</si>
  <si>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</si>
  <si>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</si>
  <si>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</si>
  <si>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</si>
  <si>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</si>
  <si>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</si>
  <si>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</si>
  <si>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</si>
  <si>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</si>
  <si>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</si>
  <si>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</si>
  <si>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</si>
  <si>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Harta Nagyközség Önkormányzat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</si>
  <si>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</si>
  <si>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</si>
  <si>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</si>
  <si>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</si>
  <si>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</si>
  <si>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</si>
  <si>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</si>
  <si>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</si>
  <si>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</si>
  <si>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</si>
  <si>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</si>
  <si>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</si>
  <si>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</si>
  <si>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</si>
  <si>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</si>
  <si>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</si>
  <si>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</si>
  <si>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</si>
  <si>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</si>
  <si>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</si>
  <si>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</si>
  <si>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</si>
  <si>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</si>
  <si>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</si>
  <si>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</si>
  <si>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</si>
  <si>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</si>
  <si>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</si>
  <si>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</si>
  <si>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</si>
  <si>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</si>
  <si>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</si>
  <si>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</si>
  <si>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</si>
  <si>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</si>
  <si>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</si>
  <si>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</si>
  <si>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</si>
  <si>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</si>
  <si>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</si>
  <si>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</si>
  <si>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</si>
  <si>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</si>
  <si>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</si>
  <si>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</si>
  <si>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</si>
  <si>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</si>
  <si>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</si>
  <si>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</si>
  <si>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</si>
  <si>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</si>
  <si>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</si>
  <si>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</si>
  <si>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</si>
  <si>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</si>
  <si>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</si>
  <si>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</si>
  <si>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</si>
  <si>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</si>
  <si>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</si>
  <si>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</si>
  <si>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</si>
  <si>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</si>
  <si>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</si>
  <si>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</si>
  <si>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</si>
  <si>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</si>
  <si>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</si>
  <si>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</si>
  <si>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</si>
  <si>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</si>
  <si>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</si>
  <si>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</si>
  <si>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</si>
  <si>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</si>
  <si>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</si>
  <si>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</si>
  <si>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</si>
  <si>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</si>
  <si>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</si>
  <si>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</si>
  <si>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</si>
  <si>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</si>
  <si>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</si>
  <si>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</si>
  <si>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</si>
  <si>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</si>
  <si>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</si>
  <si>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</si>
  <si>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</si>
  <si>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</si>
  <si>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</si>
  <si>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</si>
  <si>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</si>
  <si>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</si>
  <si>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</si>
  <si>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</si>
  <si>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</si>
  <si>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</si>
  <si>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</si>
  <si>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 xml:space="preserve"> - Házasságkötési díj</t>
  </si>
  <si>
    <t xml:space="preserve"> - Telefon térítés</t>
  </si>
  <si>
    <t>Általános tartalék</t>
  </si>
  <si>
    <t>Általános tartalék összesen:</t>
  </si>
  <si>
    <t>Pályázati, fejlesztési tartalék</t>
  </si>
  <si>
    <t>Céltartalék összesen:</t>
  </si>
  <si>
    <t>Munkahely-teremtés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</si>
  <si>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</si>
  <si>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</si>
  <si>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</si>
  <si>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</si>
  <si>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</si>
  <si>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Ingatlanok felújítása</t>
  </si>
  <si>
    <t>FELÚJÍTÁS ÖSSZESEN:</t>
  </si>
  <si>
    <t>Felújítási célú ÁFA</t>
  </si>
  <si>
    <t>Felújítás megnevezése</t>
  </si>
  <si>
    <t>I.</t>
  </si>
  <si>
    <t>II.</t>
  </si>
  <si>
    <t>Önkormányzati feladatok</t>
  </si>
  <si>
    <t>Önkormányzati jogalkotás</t>
  </si>
  <si>
    <t>Harta Nagyközség Önkormányzat és intézménye engedélyezett létszámadata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</si>
  <si>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</si>
  <si>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</si>
  <si>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</si>
  <si>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</si>
  <si>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</si>
  <si>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</si>
  <si>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</si>
  <si>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</si>
  <si>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</si>
  <si>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</si>
  <si>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</si>
  <si>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</si>
  <si>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</si>
  <si>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</si>
  <si>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</si>
  <si>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</si>
  <si>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</si>
  <si>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</si>
  <si>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ÖNKORMÁNYZAT</t>
  </si>
  <si>
    <t>Mód.I.</t>
  </si>
  <si>
    <t>F</t>
  </si>
  <si>
    <t>Eredeti ei.</t>
  </si>
  <si>
    <t>Mód.I. előirányzat megbontása</t>
  </si>
  <si>
    <t>kötelező feladat ei.</t>
  </si>
  <si>
    <t>önként vállalt fea. ei.</t>
  </si>
  <si>
    <t>állami feladat ei.</t>
  </si>
  <si>
    <t>5.4</t>
  </si>
  <si>
    <t>Elvonások, befizetések</t>
  </si>
  <si>
    <t xml:space="preserve"> - Működési célú kiegészítő támogatás</t>
  </si>
  <si>
    <t>3.6</t>
  </si>
  <si>
    <t>3.7</t>
  </si>
  <si>
    <t>3.8</t>
  </si>
  <si>
    <t>Közfoglalkoztatás - eszközbeszerzés</t>
  </si>
  <si>
    <t>ÖNKORMÁNYZAT BERUHÁZÁS ÖSSZ.:</t>
  </si>
  <si>
    <t>HIVATAL</t>
  </si>
  <si>
    <t>Informatikai eszközök beszerzése, létesítése</t>
  </si>
  <si>
    <t>Számítógép</t>
  </si>
  <si>
    <t>HIVATAL BERUHÁZÁS ÖSSZ.:</t>
  </si>
  <si>
    <t>BERUHÁZÁS MINDÖSSZESEN:</t>
  </si>
  <si>
    <t>Engedélyezett létszámkeret (fő)                        Eredeti ei.</t>
  </si>
  <si>
    <t>Engedélyezett létszámkeret (fő)                       Mód.I.</t>
  </si>
  <si>
    <t>Készletértékesítés ellenértéke</t>
  </si>
  <si>
    <t>I.világháborús emlékmű felújítása</t>
  </si>
  <si>
    <t>Rendezvények</t>
  </si>
  <si>
    <t>Orvosi rendelő megvásárlása</t>
  </si>
  <si>
    <t>Mozi épületének megvásárlása</t>
  </si>
  <si>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</si>
  <si>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2016. évi előirányzat</t>
  </si>
  <si>
    <t>2016. évi költségvetése  bevételeinek előirányzat módosítása</t>
  </si>
  <si>
    <t>Kamatbevételek</t>
  </si>
  <si>
    <t>Biztosító által fizetett kártérítés</t>
  </si>
  <si>
    <t xml:space="preserve"> - JETA Faluház Nagykékesi út pályázat támogatása</t>
  </si>
  <si>
    <t xml:space="preserve"> - JETA Iskola B épület pályázat támogatása</t>
  </si>
  <si>
    <t xml:space="preserve"> - I.világháborús emlékmű felújítása</t>
  </si>
  <si>
    <t>2016. évi költségvetése kiadásainak  előirányzat módosítása</t>
  </si>
  <si>
    <t xml:space="preserve"> - Reklám- és propaganda kiadások</t>
  </si>
  <si>
    <t xml:space="preserve"> - Előző évi elszámolásból származó kiadások</t>
  </si>
  <si>
    <t>ÁH-on belüli megelőlegezések visszafizetése</t>
  </si>
  <si>
    <t>2016. évi költségvetése bevételeinek előirányzat módosítása</t>
  </si>
  <si>
    <t>9.sz.melléklet</t>
  </si>
  <si>
    <t>2016. évi költségvetése kiadásainak előirányzat módosítása</t>
  </si>
  <si>
    <t>Harta Nagyközség Önkormányzat 2016. évben tervezett tartalékai</t>
  </si>
  <si>
    <t>2016. évi eredeti előirányzat</t>
  </si>
  <si>
    <t>Közfoglalkoztatás előlege 2017-re</t>
  </si>
  <si>
    <t>Harta Nagyközség Önkormányzata és intézménye 2016. évi beruházási kiadásainak előirányzat módosítása</t>
  </si>
  <si>
    <t>Életfa</t>
  </si>
  <si>
    <t>Duna-sziget területvásárlás</t>
  </si>
  <si>
    <t>Sziget villamosítás</t>
  </si>
  <si>
    <t>Urnafal</t>
  </si>
  <si>
    <t>Buszmegálló építése</t>
  </si>
  <si>
    <t>JETA pályázat - Nagykékesi út</t>
  </si>
  <si>
    <t>Agro-Harta épületének megvásárlása</t>
  </si>
  <si>
    <t>Parkoló építése</t>
  </si>
  <si>
    <t>Védőnő - szívhanhallgató, vérnyomásmérő</t>
  </si>
  <si>
    <t>Védőnő - bútorok(pólyázó, tároló, várótermi pad)</t>
  </si>
  <si>
    <t>Karbantartók - sarokcsiszoló, fúrógép</t>
  </si>
  <si>
    <t>Művelődési Ház - hangosítás</t>
  </si>
  <si>
    <t>Faluház - hűtők, székek</t>
  </si>
  <si>
    <t>Zarándokszállás - TV</t>
  </si>
  <si>
    <t>Jogalkotás - asztal, székek</t>
  </si>
  <si>
    <t>Ingatlanok beszerzése ÁFA</t>
  </si>
  <si>
    <t>Egyéb tárgyi eszközök ÁFA</t>
  </si>
  <si>
    <t>Monitor</t>
  </si>
  <si>
    <t>pénztár bútor</t>
  </si>
  <si>
    <t>Egyéb tárgyi ezköz ÁFA</t>
  </si>
  <si>
    <t>Harta Nagyközség Önkormányzata 2016. évi felújítási kiadásainak előirányzat módosítása</t>
  </si>
  <si>
    <t>Járdák felújítása</t>
  </si>
  <si>
    <t>Wéber ház felújítása</t>
  </si>
  <si>
    <t>Posta parkoló felújítása</t>
  </si>
  <si>
    <t>Védőnő - terasz felújítása</t>
  </si>
  <si>
    <t>Múzeum - nyitott kémény visszaállítása</t>
  </si>
  <si>
    <t>JETA pályázat - Iskola B épület felújítása</t>
  </si>
  <si>
    <t>Mezőgazdasági közfoglalkoztatás - épület felújítás</t>
  </si>
  <si>
    <t>Ingatlnok felújítása ÁFA</t>
  </si>
  <si>
    <t>Harta Nagyközség Önkormányzatának Európai uniós támogatással megvalósuló projektek bevételei, kiadásai, hozzájárulások</t>
  </si>
  <si>
    <t>2016.</t>
  </si>
  <si>
    <t>EU-s projekt megnevezése:</t>
  </si>
  <si>
    <t>"Vízvédelmi rendszerek fejlesztése a Kalocsai kistérségben"</t>
  </si>
  <si>
    <t>Azonosító:</t>
  </si>
  <si>
    <t>DAOP-5.2.1/A-11-2011-0014</t>
  </si>
  <si>
    <t>Ezer forintban</t>
  </si>
  <si>
    <t>Források</t>
  </si>
  <si>
    <t>2013.</t>
  </si>
  <si>
    <t>2014.</t>
  </si>
  <si>
    <t>2015.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</si>
  <si>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</si>
  <si>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</si>
  <si>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</si>
  <si>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</si>
  <si>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</si>
  <si>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</si>
  <si>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</si>
  <si>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</si>
  <si>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</si>
  <si>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</si>
  <si>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</si>
  <si>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</si>
  <si>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</si>
  <si>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r>
      <t>*</t>
    </r>
    <r>
      <rPr>
        <b/>
        <i/>
        <vertAlign val="superscript"/>
        <sz val="10"/>
        <rFont val="Times New Roman CE"/>
        <family val="0"/>
      </rPr>
      <t>2</t>
    </r>
    <r>
      <rPr>
        <b/>
        <i/>
        <sz val="10"/>
        <rFont val="Times New Roman CE"/>
        <family val="1"/>
      </rPr>
      <t>1. sz. melléklet</t>
    </r>
  </si>
  <si>
    <r>
      <t>*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1. sz. melléklet</t>
    </r>
  </si>
  <si>
    <r>
      <t>*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</si>
  <si>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</si>
  <si>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</si>
  <si>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5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</si>
  <si>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6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</si>
  <si>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7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</si>
  <si>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8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</si>
  <si>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9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</si>
  <si>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2"/>
        <color indexed="8"/>
        <rFont val="Times New Roman"/>
        <family val="1"/>
      </rPr>
      <t>10</t>
    </r>
    <r>
      <rPr>
        <b/>
        <i/>
        <sz val="10"/>
        <color indexed="8"/>
        <rFont val="Times New Roman"/>
        <family val="1"/>
      </rPr>
      <t>Módosította a 10/2016.(IX,30,) önkormányzati rendelet 2.§-a</t>
    </r>
  </si>
  <si>
    <r>
      <t>*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3.sz. melléklet</t>
    </r>
  </si>
  <si>
    <r>
      <t>*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>4.sz. melléklet</t>
    </r>
  </si>
  <si>
    <r>
      <t>*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>5.sz. melléklet</t>
    </r>
  </si>
  <si>
    <r>
      <t>*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6.sz.melléklet</t>
    </r>
  </si>
  <si>
    <r>
      <t>*</t>
    </r>
    <r>
      <rPr>
        <b/>
        <vertAlign val="superscript"/>
        <sz val="11"/>
        <rFont val="Times New Roman CE"/>
        <family val="0"/>
      </rPr>
      <t>8</t>
    </r>
    <r>
      <rPr>
        <b/>
        <sz val="11"/>
        <rFont val="Times New Roman CE"/>
        <family val="0"/>
      </rPr>
      <t>7.sz.melléklet</t>
    </r>
  </si>
  <si>
    <r>
      <t>*</t>
    </r>
    <r>
      <rPr>
        <vertAlign val="superscript"/>
        <sz val="11"/>
        <rFont val="Times New Roman CE"/>
        <family val="0"/>
      </rPr>
      <t>9</t>
    </r>
    <r>
      <rPr>
        <sz val="11"/>
        <rFont val="Times New Roman CE"/>
        <family val="0"/>
      </rPr>
      <t>8.sz.melléklet</t>
    </r>
  </si>
  <si>
    <r>
      <t>*</t>
    </r>
    <r>
      <rPr>
        <b/>
        <vertAlign val="superscript"/>
        <sz val="12"/>
        <color indexed="8"/>
        <rFont val="Calibri"/>
        <family val="2"/>
      </rPr>
      <t>10</t>
    </r>
    <r>
      <rPr>
        <b/>
        <sz val="12"/>
        <color indexed="8"/>
        <rFont val="Calibri"/>
        <family val="2"/>
      </rPr>
      <t>10.sz.melléklet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</si>
</sst>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104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perscript"/>
      <sz val="10"/>
      <name val="Times New Roman CE"/>
      <family val="0"/>
    </font>
    <font>
      <b/>
      <vertAlign val="superscript"/>
      <sz val="10"/>
      <name val="Times New Roman"/>
      <family val="1"/>
    </font>
    <font>
      <b/>
      <vertAlign val="superscript"/>
      <sz val="10"/>
      <name val="Arial"/>
      <family val="2"/>
    </font>
    <font>
      <b/>
      <sz val="11"/>
      <name val="Times New Roman CE"/>
      <family val="0"/>
    </font>
    <font>
      <b/>
      <vertAlign val="superscript"/>
      <sz val="11"/>
      <name val="Times New Roman CE"/>
      <family val="0"/>
    </font>
    <font>
      <vertAlign val="superscript"/>
      <sz val="11"/>
      <name val="Times New Roman CE"/>
      <family val="0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4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7" fillId="25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7" borderId="7" applyNumberFormat="0" applyFont="0" applyAlignment="0" applyProtection="0"/>
    <xf numFmtId="0" fontId="96" fillId="28" borderId="0" applyNumberFormat="0" applyBorder="0" applyAlignment="0" applyProtection="0"/>
    <xf numFmtId="0" fontId="97" fillId="29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0" borderId="0" applyNumberFormat="0" applyBorder="0" applyAlignment="0" applyProtection="0"/>
    <xf numFmtId="0" fontId="102" fillId="31" borderId="0" applyNumberFormat="0" applyBorder="0" applyAlignment="0" applyProtection="0"/>
    <xf numFmtId="0" fontId="103" fillId="29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>
      <alignment horizontal="center" vertical="center" textRotation="90" wrapText="1"/>
    </xf>
    <xf numFmtId="164" fontId="2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1" xfId="0" applyNumberFormat="1" applyFont="1" applyFill="1" applyBorder="1" applyAlignment="1" applyProtection="1">
      <alignment horizontal="center" vertical="center" wrapText="1"/>
      <protection/>
    </xf>
    <xf numFmtId="164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68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49" fontId="35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4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41" fillId="0" borderId="37" xfId="0" applyFont="1" applyBorder="1" applyAlignment="1">
      <alignment/>
    </xf>
    <xf numFmtId="0" fontId="39" fillId="0" borderId="46" xfId="0" applyFont="1" applyBorder="1" applyAlignment="1">
      <alignment/>
    </xf>
    <xf numFmtId="0" fontId="43" fillId="0" borderId="37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5" fillId="0" borderId="12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49" fillId="0" borderId="2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42" xfId="0" applyNumberFormat="1" applyFont="1" applyFill="1" applyBorder="1" applyAlignment="1">
      <alignment horizontal="center" vertical="center" wrapText="1"/>
    </xf>
    <xf numFmtId="164" fontId="51" fillId="0" borderId="50" xfId="0" applyNumberFormat="1" applyFont="1" applyFill="1" applyBorder="1" applyAlignment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left" vertical="center" wrapText="1"/>
      <protection/>
    </xf>
    <xf numFmtId="3" fontId="8" fillId="0" borderId="29" xfId="0" applyNumberFormat="1" applyFont="1" applyFill="1" applyBorder="1" applyAlignment="1" applyProtection="1">
      <alignment horizontal="right" vertical="center" wrapText="1"/>
      <protection/>
    </xf>
    <xf numFmtId="164" fontId="8" fillId="0" borderId="29" xfId="0" applyNumberFormat="1" applyFont="1" applyFill="1" applyBorder="1" applyAlignment="1" applyProtection="1">
      <alignment horizontal="right" vertical="center" wrapText="1"/>
      <protection/>
    </xf>
    <xf numFmtId="164" fontId="52" fillId="0" borderId="46" xfId="0" applyNumberFormat="1" applyFont="1" applyFill="1" applyBorder="1" applyAlignment="1">
      <alignment horizontal="left" vertical="center" wrapText="1"/>
    </xf>
    <xf numFmtId="164" fontId="52" fillId="0" borderId="39" xfId="0" applyNumberFormat="1" applyFont="1" applyFill="1" applyBorder="1" applyAlignment="1">
      <alignment horizontal="right" vertical="center" wrapText="1"/>
    </xf>
    <xf numFmtId="164" fontId="52" fillId="0" borderId="5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0" borderId="31" xfId="0" applyFont="1" applyBorder="1" applyAlignment="1">
      <alignment/>
    </xf>
    <xf numFmtId="0" fontId="39" fillId="0" borderId="35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 wrapText="1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/>
    </xf>
    <xf numFmtId="0" fontId="53" fillId="0" borderId="53" xfId="0" applyFont="1" applyFill="1" applyBorder="1" applyAlignment="1" applyProtection="1">
      <alignment vertical="center"/>
      <protection/>
    </xf>
    <xf numFmtId="0" fontId="53" fillId="0" borderId="54" xfId="0" applyFont="1" applyFill="1" applyBorder="1" applyAlignment="1" applyProtection="1">
      <alignment horizontal="center" vertical="center"/>
      <protection/>
    </xf>
    <xf numFmtId="0" fontId="53" fillId="0" borderId="55" xfId="0" applyFont="1" applyFill="1" applyBorder="1" applyAlignment="1" applyProtection="1">
      <alignment horizontal="center" vertical="center"/>
      <protection/>
    </xf>
    <xf numFmtId="49" fontId="57" fillId="0" borderId="17" xfId="0" applyNumberFormat="1" applyFont="1" applyFill="1" applyBorder="1" applyAlignment="1" applyProtection="1">
      <alignment vertical="center"/>
      <protection/>
    </xf>
    <xf numFmtId="3" fontId="57" fillId="0" borderId="11" xfId="0" applyNumberFormat="1" applyFont="1" applyFill="1" applyBorder="1" applyAlignment="1" applyProtection="1">
      <alignment vertical="center"/>
      <protection locked="0"/>
    </xf>
    <xf numFmtId="3" fontId="53" fillId="0" borderId="11" xfId="0" applyNumberFormat="1" applyFont="1" applyFill="1" applyBorder="1" applyAlignment="1" applyProtection="1">
      <alignment vertical="center"/>
      <protection locked="0"/>
    </xf>
    <xf numFmtId="3" fontId="53" fillId="0" borderId="56" xfId="0" applyNumberFormat="1" applyFont="1" applyFill="1" applyBorder="1" applyAlignment="1" applyProtection="1">
      <alignment vertical="center"/>
      <protection/>
    </xf>
    <xf numFmtId="49" fontId="56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57" xfId="0" applyNumberFormat="1" applyFont="1" applyFill="1" applyBorder="1" applyAlignment="1" applyProtection="1">
      <alignment vertical="center"/>
      <protection/>
    </xf>
    <xf numFmtId="49" fontId="57" fillId="0" borderId="18" xfId="0" applyNumberFormat="1" applyFont="1" applyFill="1" applyBorder="1" applyAlignment="1" applyProtection="1">
      <alignment vertical="center"/>
      <protection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53" fillId="0" borderId="57" xfId="0" applyNumberFormat="1" applyFont="1" applyFill="1" applyBorder="1" applyAlignment="1" applyProtection="1">
      <alignment vertical="center"/>
      <protection/>
    </xf>
    <xf numFmtId="49" fontId="57" fillId="0" borderId="58" xfId="0" applyNumberFormat="1" applyFont="1" applyFill="1" applyBorder="1" applyAlignment="1" applyProtection="1">
      <alignment vertical="center"/>
      <protection locked="0"/>
    </xf>
    <xf numFmtId="3" fontId="57" fillId="0" borderId="59" xfId="0" applyNumberFormat="1" applyFont="1" applyFill="1" applyBorder="1" applyAlignment="1" applyProtection="1">
      <alignment vertical="center"/>
      <protection locked="0"/>
    </xf>
    <xf numFmtId="3" fontId="53" fillId="0" borderId="59" xfId="0" applyNumberFormat="1" applyFont="1" applyFill="1" applyBorder="1" applyAlignment="1" applyProtection="1">
      <alignment vertical="center"/>
      <protection locked="0"/>
    </xf>
    <xf numFmtId="49" fontId="53" fillId="0" borderId="38" xfId="0" applyNumberFormat="1" applyFont="1" applyFill="1" applyBorder="1" applyAlignment="1" applyProtection="1">
      <alignment vertical="center"/>
      <protection/>
    </xf>
    <xf numFmtId="3" fontId="53" fillId="0" borderId="39" xfId="0" applyNumberFormat="1" applyFont="1" applyFill="1" applyBorder="1" applyAlignment="1" applyProtection="1">
      <alignment vertical="center"/>
      <protection/>
    </xf>
    <xf numFmtId="3" fontId="57" fillId="0" borderId="39" xfId="0" applyNumberFormat="1" applyFont="1" applyFill="1" applyBorder="1" applyAlignment="1" applyProtection="1">
      <alignment vertical="center"/>
      <protection/>
    </xf>
    <xf numFmtId="3" fontId="53" fillId="0" borderId="51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49" fontId="57" fillId="0" borderId="18" xfId="0" applyNumberFormat="1" applyFont="1" applyFill="1" applyBorder="1" applyAlignment="1" applyProtection="1">
      <alignment horizontal="left" vertical="center"/>
      <protection/>
    </xf>
    <xf numFmtId="49" fontId="57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59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26" xfId="0" applyFont="1" applyBorder="1" applyAlignment="1">
      <alignment horizontal="right" vertical="top"/>
    </xf>
    <xf numFmtId="0" fontId="20" fillId="0" borderId="12" xfId="0" applyFont="1" applyBorder="1" applyAlignment="1">
      <alignment/>
    </xf>
    <xf numFmtId="0" fontId="20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7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0" fillId="0" borderId="28" xfId="0" applyFont="1" applyBorder="1" applyAlignment="1">
      <alignment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3" fontId="21" fillId="0" borderId="12" xfId="0" applyNumberFormat="1" applyFont="1" applyBorder="1" applyAlignment="1">
      <alignment/>
    </xf>
    <xf numFmtId="0" fontId="21" fillId="0" borderId="28" xfId="0" applyFont="1" applyBorder="1" applyAlignment="1">
      <alignment/>
    </xf>
    <xf numFmtId="3" fontId="20" fillId="0" borderId="12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3" fontId="20" fillId="0" borderId="12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0" xfId="0" applyAlignment="1">
      <alignment/>
    </xf>
    <xf numFmtId="0" fontId="18" fillId="0" borderId="1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27" xfId="0" applyNumberFormat="1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27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27" xfId="0" applyNumberFormat="1" applyFont="1" applyBorder="1" applyAlignment="1">
      <alignment/>
    </xf>
    <xf numFmtId="3" fontId="31" fillId="0" borderId="28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35" fillId="0" borderId="12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3" fontId="34" fillId="0" borderId="28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8" xfId="0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50" fillId="0" borderId="62" xfId="0" applyNumberFormat="1" applyFont="1" applyFill="1" applyBorder="1" applyAlignment="1" applyProtection="1">
      <alignment horizontal="left" vertic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53" fillId="0" borderId="0" xfId="0" applyFont="1" applyFill="1" applyAlignment="1">
      <alignment horizontal="center" wrapText="1"/>
    </xf>
    <xf numFmtId="0" fontId="55" fillId="0" borderId="0" xfId="0" applyFont="1" applyFill="1" applyAlignment="1" applyProtection="1">
      <alignment horizontal="right"/>
      <protection/>
    </xf>
    <xf numFmtId="0" fontId="55" fillId="0" borderId="0" xfId="0" applyFont="1" applyFill="1" applyAlignment="1">
      <alignment horizontal="right"/>
    </xf>
    <xf numFmtId="0" fontId="54" fillId="0" borderId="0" xfId="0" applyFont="1" applyAlignment="1">
      <alignment wrapText="1"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55" fillId="0" borderId="48" xfId="0" applyFont="1" applyFill="1" applyBorder="1" applyAlignment="1" applyProtection="1">
      <alignment horizontal="right"/>
      <protection/>
    </xf>
    <xf numFmtId="0" fontId="53" fillId="0" borderId="48" xfId="0" applyFont="1" applyBorder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 horizontal="center" vertical="center"/>
    </xf>
    <xf numFmtId="0" fontId="46" fillId="0" borderId="48" xfId="0" applyFont="1" applyBorder="1" applyAlignment="1">
      <alignment horizontal="right"/>
    </xf>
    <xf numFmtId="1" fontId="42" fillId="0" borderId="44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2" fillId="0" borderId="65" xfId="0" applyNumberFormat="1" applyFont="1" applyBorder="1" applyAlignment="1">
      <alignment horizontal="center"/>
    </xf>
    <xf numFmtId="1" fontId="42" fillId="0" borderId="44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1" fontId="39" fillId="0" borderId="37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169" fontId="42" fillId="0" borderId="44" xfId="0" applyNumberFormat="1" applyFont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169" fontId="42" fillId="0" borderId="65" xfId="0" applyNumberFormat="1" applyFont="1" applyBorder="1" applyAlignment="1">
      <alignment horizont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8" fillId="0" borderId="0" xfId="0" applyFont="1" applyAlignment="1">
      <alignment horizontal="right"/>
    </xf>
    <xf numFmtId="169" fontId="39" fillId="0" borderId="44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65" xfId="0" applyNumberFormat="1" applyBorder="1" applyAlignment="1">
      <alignment horizontal="center"/>
    </xf>
    <xf numFmtId="1" fontId="42" fillId="0" borderId="45" xfId="0" applyNumberFormat="1" applyFont="1" applyBorder="1" applyAlignment="1" applyProtection="1">
      <alignment horizontal="center"/>
      <protection locked="0"/>
    </xf>
    <xf numFmtId="1" fontId="0" fillId="0" borderId="48" xfId="0" applyNumberForma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3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7" fillId="0" borderId="3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" fontId="42" fillId="0" borderId="45" xfId="0" applyNumberFormat="1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43" fillId="0" borderId="37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47" fillId="0" borderId="43" xfId="0" applyNumberFormat="1" applyFont="1" applyBorder="1" applyAlignment="1">
      <alignment horizontal="center" vertical="center"/>
    </xf>
    <xf numFmtId="2" fontId="47" fillId="0" borderId="47" xfId="0" applyNumberFormat="1" applyFont="1" applyBorder="1" applyAlignment="1">
      <alignment horizontal="center" vertical="center"/>
    </xf>
    <xf numFmtId="2" fontId="0" fillId="0" borderId="47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47" fillId="0" borderId="45" xfId="0" applyNumberFormat="1" applyFont="1" applyBorder="1" applyAlignment="1">
      <alignment horizontal="center" vertical="center"/>
    </xf>
    <xf numFmtId="2" fontId="47" fillId="0" borderId="48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39" fillId="0" borderId="43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1" fontId="39" fillId="0" borderId="4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9" fillId="0" borderId="43" xfId="0" applyNumberFormat="1" applyFont="1" applyBorder="1" applyAlignment="1" applyProtection="1">
      <alignment/>
      <protection locked="0"/>
    </xf>
    <xf numFmtId="0" fontId="46" fillId="0" borderId="47" xfId="0" applyFont="1" applyBorder="1" applyAlignment="1" applyProtection="1">
      <alignment/>
      <protection locked="0"/>
    </xf>
    <xf numFmtId="0" fontId="75" fillId="0" borderId="0" xfId="0" applyFont="1" applyAlignment="1">
      <alignment horizontal="justify" vertical="center"/>
    </xf>
    <xf numFmtId="0" fontId="33" fillId="0" borderId="0" xfId="0" applyFont="1" applyAlignment="1">
      <alignment horizontal="right"/>
    </xf>
    <xf numFmtId="164" fontId="8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C37" sqref="C37"/>
    </sheetView>
  </sheetViews>
  <sheetFormatPr defaultColWidth="9.140625" defaultRowHeight="15"/>
  <cols>
    <col min="2" max="2" width="52.140625" style="0" customWidth="1"/>
    <col min="3" max="3" width="13.140625" style="0" customWidth="1"/>
    <col min="4" max="4" width="14.57421875" style="12" customWidth="1"/>
    <col min="5" max="5" width="43.00390625" style="10" customWidth="1"/>
    <col min="6" max="6" width="15.140625" style="10" customWidth="1"/>
    <col min="7" max="7" width="13.140625" style="10" customWidth="1"/>
  </cols>
  <sheetData>
    <row r="1" spans="1:7" ht="13.5" customHeight="1">
      <c r="A1" s="238" t="s">
        <v>272</v>
      </c>
      <c r="B1" s="238"/>
      <c r="C1" s="238"/>
      <c r="D1" s="238"/>
      <c r="E1" s="238"/>
      <c r="F1" s="238"/>
      <c r="G1" s="238"/>
    </row>
    <row r="2" spans="1:7" ht="18" customHeight="1" thickBot="1">
      <c r="A2" s="1" t="s">
        <v>0</v>
      </c>
      <c r="B2" s="1"/>
      <c r="C2" s="1"/>
      <c r="D2" s="13" t="s">
        <v>33</v>
      </c>
      <c r="E2" s="20" t="s">
        <v>3</v>
      </c>
      <c r="F2" s="20"/>
      <c r="G2" s="11" t="s">
        <v>344</v>
      </c>
    </row>
    <row r="3" spans="1:7" ht="22.5" customHeight="1">
      <c r="A3" s="22" t="s">
        <v>1</v>
      </c>
      <c r="B3" s="7" t="s">
        <v>2</v>
      </c>
      <c r="C3" s="21" t="s">
        <v>273</v>
      </c>
      <c r="D3" s="21" t="s">
        <v>245</v>
      </c>
      <c r="E3" s="7" t="s">
        <v>4</v>
      </c>
      <c r="F3" s="21" t="s">
        <v>273</v>
      </c>
      <c r="G3" s="21" t="s">
        <v>245</v>
      </c>
    </row>
    <row r="4" spans="1:7" ht="11.25" customHeight="1">
      <c r="A4" s="15"/>
      <c r="B4" s="16" t="s">
        <v>6</v>
      </c>
      <c r="C4" s="17" t="s">
        <v>7</v>
      </c>
      <c r="D4" s="17" t="s">
        <v>8</v>
      </c>
      <c r="E4" s="16" t="s">
        <v>9</v>
      </c>
      <c r="F4" s="45" t="s">
        <v>103</v>
      </c>
      <c r="G4" s="45" t="s">
        <v>246</v>
      </c>
    </row>
    <row r="5" spans="1:7" ht="15" customHeight="1">
      <c r="A5" s="23" t="s">
        <v>74</v>
      </c>
      <c r="B5" s="6" t="s">
        <v>34</v>
      </c>
      <c r="C5" s="26">
        <f>SUM(C6+C7)</f>
        <v>157924</v>
      </c>
      <c r="D5" s="26">
        <f>SUM(D6+D7)</f>
        <v>207707</v>
      </c>
      <c r="E5" s="6" t="s">
        <v>10</v>
      </c>
      <c r="F5" s="46">
        <v>97588</v>
      </c>
      <c r="G5" s="46">
        <v>132749</v>
      </c>
    </row>
    <row r="6" spans="1:7" ht="15" customHeight="1">
      <c r="A6" s="23" t="s">
        <v>20</v>
      </c>
      <c r="B6" s="2" t="s">
        <v>35</v>
      </c>
      <c r="C6" s="26">
        <v>121223</v>
      </c>
      <c r="D6" s="26">
        <v>123280</v>
      </c>
      <c r="E6" s="6" t="s">
        <v>45</v>
      </c>
      <c r="F6" s="46">
        <v>24905</v>
      </c>
      <c r="G6" s="46">
        <v>30578</v>
      </c>
    </row>
    <row r="7" spans="1:7" ht="15" customHeight="1">
      <c r="A7" s="23" t="s">
        <v>21</v>
      </c>
      <c r="B7" s="2" t="s">
        <v>36</v>
      </c>
      <c r="C7" s="26">
        <v>36701</v>
      </c>
      <c r="D7" s="26">
        <v>84427</v>
      </c>
      <c r="E7" s="6" t="s">
        <v>11</v>
      </c>
      <c r="F7" s="46">
        <v>62190</v>
      </c>
      <c r="G7" s="46">
        <v>69297</v>
      </c>
    </row>
    <row r="8" spans="1:7" s="31" customFormat="1" ht="13.5" customHeight="1">
      <c r="A8" s="23" t="s">
        <v>22</v>
      </c>
      <c r="B8" s="6" t="s">
        <v>37</v>
      </c>
      <c r="C8" s="32">
        <v>0</v>
      </c>
      <c r="D8" s="26">
        <v>6952</v>
      </c>
      <c r="E8" s="6" t="s">
        <v>12</v>
      </c>
      <c r="F8" s="46">
        <v>22075</v>
      </c>
      <c r="G8" s="46">
        <v>22075</v>
      </c>
    </row>
    <row r="9" spans="1:7" ht="12.75" customHeight="1">
      <c r="A9" s="23" t="s">
        <v>23</v>
      </c>
      <c r="B9" s="6" t="s">
        <v>38</v>
      </c>
      <c r="C9" s="26">
        <f>SUM(C10:C12)</f>
        <v>101570</v>
      </c>
      <c r="D9" s="26">
        <f>SUM(D10:D12)</f>
        <v>101590</v>
      </c>
      <c r="E9" s="6" t="s">
        <v>46</v>
      </c>
      <c r="F9" s="46">
        <f>SUM(F10:F13)</f>
        <v>112819</v>
      </c>
      <c r="G9" s="46">
        <f>SUM(G10:G13)</f>
        <v>79503</v>
      </c>
    </row>
    <row r="10" spans="1:7" ht="12" customHeight="1">
      <c r="A10" s="23" t="s">
        <v>24</v>
      </c>
      <c r="B10" s="2" t="s">
        <v>39</v>
      </c>
      <c r="C10" s="25">
        <v>10700</v>
      </c>
      <c r="D10" s="25">
        <v>10700</v>
      </c>
      <c r="E10" s="2" t="s">
        <v>47</v>
      </c>
      <c r="F10" s="169">
        <v>1106</v>
      </c>
      <c r="G10" s="169">
        <v>1586</v>
      </c>
    </row>
    <row r="11" spans="1:7" ht="12" customHeight="1">
      <c r="A11" s="23" t="s">
        <v>25</v>
      </c>
      <c r="B11" s="2" t="s">
        <v>107</v>
      </c>
      <c r="C11" s="25">
        <v>90550</v>
      </c>
      <c r="D11" s="25">
        <v>90550</v>
      </c>
      <c r="E11" s="2" t="s">
        <v>48</v>
      </c>
      <c r="F11" s="46">
        <v>28696</v>
      </c>
      <c r="G11" s="46">
        <v>29960</v>
      </c>
    </row>
    <row r="12" spans="1:7" ht="12.75" customHeight="1">
      <c r="A12" s="23" t="s">
        <v>26</v>
      </c>
      <c r="B12" s="2" t="s">
        <v>40</v>
      </c>
      <c r="C12" s="25">
        <v>320</v>
      </c>
      <c r="D12" s="25">
        <v>340</v>
      </c>
      <c r="E12" s="2" t="s">
        <v>49</v>
      </c>
      <c r="F12" s="48">
        <v>9500</v>
      </c>
      <c r="G12" s="48">
        <v>11760</v>
      </c>
    </row>
    <row r="13" spans="1:7" ht="14.25" customHeight="1">
      <c r="A13" s="23" t="s">
        <v>27</v>
      </c>
      <c r="B13" s="6" t="s">
        <v>41</v>
      </c>
      <c r="C13" s="26">
        <v>15753</v>
      </c>
      <c r="D13" s="26">
        <v>15902</v>
      </c>
      <c r="E13" s="2" t="s">
        <v>50</v>
      </c>
      <c r="F13" s="48">
        <v>73517</v>
      </c>
      <c r="G13" s="48">
        <v>36197</v>
      </c>
    </row>
    <row r="14" spans="1:7" ht="13.5" customHeight="1">
      <c r="A14" s="23" t="s">
        <v>28</v>
      </c>
      <c r="B14" s="6" t="s">
        <v>42</v>
      </c>
      <c r="C14" s="32">
        <v>0</v>
      </c>
      <c r="D14" s="29">
        <v>0</v>
      </c>
      <c r="E14" s="6" t="s">
        <v>51</v>
      </c>
      <c r="F14" s="49">
        <v>16030</v>
      </c>
      <c r="G14" s="49">
        <v>55488</v>
      </c>
    </row>
    <row r="15" spans="1:7" ht="14.25" customHeight="1">
      <c r="A15" s="23" t="s">
        <v>29</v>
      </c>
      <c r="B15" s="6" t="s">
        <v>43</v>
      </c>
      <c r="C15" s="32">
        <v>0</v>
      </c>
      <c r="D15" s="32">
        <v>0</v>
      </c>
      <c r="E15" s="6" t="s">
        <v>52</v>
      </c>
      <c r="F15" s="49">
        <v>20671</v>
      </c>
      <c r="G15" s="49">
        <v>24427</v>
      </c>
    </row>
    <row r="16" spans="1:7" ht="13.5" customHeight="1">
      <c r="A16" s="23" t="s">
        <v>5</v>
      </c>
      <c r="B16" s="6" t="s">
        <v>44</v>
      </c>
      <c r="C16" s="29">
        <v>16656</v>
      </c>
      <c r="D16" s="29">
        <v>17591</v>
      </c>
      <c r="E16" s="6" t="s">
        <v>58</v>
      </c>
      <c r="F16" s="46">
        <f>SUM(F17+F18)</f>
        <v>1438</v>
      </c>
      <c r="G16" s="46">
        <f>SUM(G17+G18)</f>
        <v>1438</v>
      </c>
    </row>
    <row r="17" spans="1:7" ht="13.5" customHeight="1">
      <c r="A17" s="23" t="s">
        <v>30</v>
      </c>
      <c r="B17" s="2"/>
      <c r="C17" s="25"/>
      <c r="D17" s="25"/>
      <c r="E17" s="2" t="s">
        <v>53</v>
      </c>
      <c r="F17" s="47">
        <v>0</v>
      </c>
      <c r="G17" s="47">
        <v>0</v>
      </c>
    </row>
    <row r="18" spans="1:7" ht="13.5" customHeight="1">
      <c r="A18" s="23" t="s">
        <v>31</v>
      </c>
      <c r="B18" s="2"/>
      <c r="C18" s="25"/>
      <c r="D18" s="25"/>
      <c r="E18" s="2" t="s">
        <v>54</v>
      </c>
      <c r="F18" s="48">
        <v>1438</v>
      </c>
      <c r="G18" s="48">
        <v>1438</v>
      </c>
    </row>
    <row r="19" spans="1:7" ht="12.75" customHeight="1">
      <c r="A19" s="23" t="s">
        <v>32</v>
      </c>
      <c r="B19" s="18" t="s">
        <v>55</v>
      </c>
      <c r="C19" s="24">
        <f>SUM(C5+C9+C13+C15)</f>
        <v>275247</v>
      </c>
      <c r="D19" s="24">
        <f>SUM(D5+D9+D13+D15)</f>
        <v>325199</v>
      </c>
      <c r="E19" s="18" t="s">
        <v>57</v>
      </c>
      <c r="F19" s="50">
        <f>SUM(F5:F9)</f>
        <v>319577</v>
      </c>
      <c r="G19" s="50">
        <f>SUM(G5:G9)</f>
        <v>334202</v>
      </c>
    </row>
    <row r="20" spans="1:7" ht="13.5" customHeight="1">
      <c r="A20" s="23" t="s">
        <v>75</v>
      </c>
      <c r="B20" s="18" t="s">
        <v>56</v>
      </c>
      <c r="C20" s="24">
        <f>SUM(C8+C14+C16)</f>
        <v>16656</v>
      </c>
      <c r="D20" s="24">
        <f>SUM(D8+D14+D16)</f>
        <v>24543</v>
      </c>
      <c r="E20" s="18" t="s">
        <v>59</v>
      </c>
      <c r="F20" s="50">
        <f>SUM(F14:F16)</f>
        <v>38139</v>
      </c>
      <c r="G20" s="50">
        <f>SUM(G14:G16)</f>
        <v>81353</v>
      </c>
    </row>
    <row r="21" spans="1:7" s="36" customFormat="1" ht="12.75" customHeight="1">
      <c r="A21" s="33">
        <v>17</v>
      </c>
      <c r="B21" s="34" t="s">
        <v>60</v>
      </c>
      <c r="C21" s="35">
        <f>SUM(C19+C20)</f>
        <v>291903</v>
      </c>
      <c r="D21" s="35">
        <f>SUM(D19+D20)</f>
        <v>349742</v>
      </c>
      <c r="E21" s="34" t="s">
        <v>61</v>
      </c>
      <c r="F21" s="51">
        <f>SUM(F19+F20)</f>
        <v>357716</v>
      </c>
      <c r="G21" s="51">
        <f>SUM(G19+G20)</f>
        <v>415555</v>
      </c>
    </row>
    <row r="22" spans="1:7" ht="14.25" customHeight="1">
      <c r="A22" s="23" t="s">
        <v>76</v>
      </c>
      <c r="B22" s="8"/>
      <c r="C22" s="27"/>
      <c r="D22" s="27"/>
      <c r="E22" s="9" t="s">
        <v>13</v>
      </c>
      <c r="F22" s="49">
        <v>4828</v>
      </c>
      <c r="G22" s="49">
        <v>4828</v>
      </c>
    </row>
    <row r="23" spans="1:7" ht="14.25" customHeight="1">
      <c r="A23" s="23"/>
      <c r="B23" s="8"/>
      <c r="C23" s="27"/>
      <c r="D23" s="27"/>
      <c r="E23" s="4" t="s">
        <v>14</v>
      </c>
      <c r="F23" s="52">
        <v>0</v>
      </c>
      <c r="G23" s="52">
        <v>0</v>
      </c>
    </row>
    <row r="24" spans="1:7" ht="13.5" customHeight="1">
      <c r="A24" s="23" t="s">
        <v>77</v>
      </c>
      <c r="B24" s="3"/>
      <c r="C24" s="26"/>
      <c r="D24" s="26"/>
      <c r="E24" s="34" t="s">
        <v>15</v>
      </c>
      <c r="F24" s="170">
        <f>SUM(F22:F23)</f>
        <v>4828</v>
      </c>
      <c r="G24" s="170">
        <v>4828</v>
      </c>
    </row>
    <row r="25" spans="1:7" ht="20.25" customHeight="1">
      <c r="A25" s="23" t="s">
        <v>78</v>
      </c>
      <c r="B25" s="19" t="s">
        <v>73</v>
      </c>
      <c r="C25" s="24">
        <f>SUM(C26+C29)</f>
        <v>70641</v>
      </c>
      <c r="D25" s="24">
        <v>70641</v>
      </c>
      <c r="E25" s="37" t="s">
        <v>16</v>
      </c>
      <c r="F25" s="53">
        <f>SUM(C21-F21)</f>
        <v>-65813</v>
      </c>
      <c r="G25" s="53">
        <f>SUM(D21-G21)</f>
        <v>-65813</v>
      </c>
    </row>
    <row r="26" spans="1:7" ht="15.75" customHeight="1">
      <c r="A26" s="23" t="s">
        <v>79</v>
      </c>
      <c r="B26" s="19" t="s">
        <v>62</v>
      </c>
      <c r="C26" s="24">
        <f>SUM(C27+C28)</f>
        <v>70641</v>
      </c>
      <c r="D26" s="24">
        <f>SUM(D27+D28)</f>
        <v>70641</v>
      </c>
      <c r="E26" s="44" t="s">
        <v>17</v>
      </c>
      <c r="F26" s="54">
        <f>SUM(C19-F19)</f>
        <v>-44330</v>
      </c>
      <c r="G26" s="54">
        <f>SUM(D19-G19)</f>
        <v>-9003</v>
      </c>
    </row>
    <row r="27" spans="1:7" ht="12.75" customHeight="1">
      <c r="A27" s="23" t="s">
        <v>80</v>
      </c>
      <c r="B27" s="3" t="s">
        <v>63</v>
      </c>
      <c r="C27" s="26">
        <v>49158</v>
      </c>
      <c r="D27" s="26">
        <v>13831</v>
      </c>
      <c r="E27" s="2" t="s">
        <v>18</v>
      </c>
      <c r="F27" s="48">
        <f>SUM(C20-F20)</f>
        <v>-21483</v>
      </c>
      <c r="G27" s="48">
        <f>SUM(D20-G20)</f>
        <v>-56810</v>
      </c>
    </row>
    <row r="28" spans="1:7" ht="12.75" customHeight="1">
      <c r="A28" s="23" t="s">
        <v>81</v>
      </c>
      <c r="B28" s="3" t="s">
        <v>64</v>
      </c>
      <c r="C28" s="27">
        <v>21483</v>
      </c>
      <c r="D28" s="27">
        <v>56810</v>
      </c>
      <c r="E28" s="2"/>
      <c r="F28" s="48"/>
      <c r="G28" s="48"/>
    </row>
    <row r="29" spans="1:7" ht="12.75" customHeight="1">
      <c r="A29" s="23" t="s">
        <v>82</v>
      </c>
      <c r="B29" s="19" t="s">
        <v>71</v>
      </c>
      <c r="C29" s="30">
        <v>0</v>
      </c>
      <c r="D29" s="30">
        <v>0</v>
      </c>
      <c r="E29" s="2"/>
      <c r="F29" s="48"/>
      <c r="G29" s="48"/>
    </row>
    <row r="30" spans="1:7" ht="15.75" customHeight="1">
      <c r="A30" s="23" t="s">
        <v>83</v>
      </c>
      <c r="B30" s="3" t="s">
        <v>65</v>
      </c>
      <c r="C30" s="29">
        <v>0</v>
      </c>
      <c r="D30" s="29">
        <v>0</v>
      </c>
      <c r="E30" s="2"/>
      <c r="F30" s="48"/>
      <c r="G30" s="48"/>
    </row>
    <row r="31" spans="1:7" ht="12.75" customHeight="1">
      <c r="A31" s="23" t="s">
        <v>84</v>
      </c>
      <c r="B31" s="3" t="s">
        <v>66</v>
      </c>
      <c r="C31" s="29">
        <v>0</v>
      </c>
      <c r="D31" s="29">
        <v>0</v>
      </c>
      <c r="E31" s="2"/>
      <c r="F31" s="48"/>
      <c r="G31" s="48"/>
    </row>
    <row r="32" spans="1:7" s="36" customFormat="1" ht="13.5" customHeight="1">
      <c r="A32" s="33">
        <v>28</v>
      </c>
      <c r="B32" s="38" t="s">
        <v>72</v>
      </c>
      <c r="C32" s="39">
        <f>SUM(C21+C25)</f>
        <v>362544</v>
      </c>
      <c r="D32" s="39">
        <f>SUM(D21+D25)</f>
        <v>420383</v>
      </c>
      <c r="E32" s="38" t="s">
        <v>19</v>
      </c>
      <c r="F32" s="55">
        <f>SUM(F21+F24)</f>
        <v>362544</v>
      </c>
      <c r="G32" s="55">
        <f>SUM(G21+G24)</f>
        <v>420383</v>
      </c>
    </row>
    <row r="33" spans="1:7" ht="13.5" customHeight="1">
      <c r="A33" s="23" t="s">
        <v>85</v>
      </c>
      <c r="B33" s="6" t="s">
        <v>67</v>
      </c>
      <c r="C33" s="28">
        <f>SUM(C19+C27)</f>
        <v>324405</v>
      </c>
      <c r="D33" s="28">
        <f>SUM(D19+D27)</f>
        <v>339030</v>
      </c>
      <c r="E33" s="6" t="s">
        <v>69</v>
      </c>
      <c r="F33" s="48">
        <f>SUM(F19+F22)</f>
        <v>324405</v>
      </c>
      <c r="G33" s="48">
        <f>SUM(G19+G22)</f>
        <v>339030</v>
      </c>
    </row>
    <row r="34" spans="1:7" ht="13.5" customHeight="1" thickBot="1">
      <c r="A34" s="40" t="s">
        <v>86</v>
      </c>
      <c r="B34" s="41" t="s">
        <v>68</v>
      </c>
      <c r="C34" s="42">
        <f>SUM(C20+C28)</f>
        <v>38139</v>
      </c>
      <c r="D34" s="42">
        <f>SUM(D20+D28)</f>
        <v>81353</v>
      </c>
      <c r="E34" s="41" t="s">
        <v>70</v>
      </c>
      <c r="F34" s="43">
        <f>SUM(F20)</f>
        <v>38139</v>
      </c>
      <c r="G34" s="43">
        <f>SUM(G20+G23)</f>
        <v>81353</v>
      </c>
    </row>
    <row r="35" spans="1:4" ht="12.75" customHeight="1">
      <c r="A35" s="5"/>
      <c r="B35" s="5"/>
      <c r="C35" s="5"/>
      <c r="D35" s="14"/>
    </row>
    <row r="37" ht="32.25">
      <c r="B37" s="404" t="s">
        <v>347</v>
      </c>
    </row>
  </sheetData>
  <sheetProtection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3" width="33.57421875" style="117" customWidth="1"/>
    <col min="4" max="4" width="34.421875" style="116" customWidth="1"/>
    <col min="5" max="6" width="11.00390625" style="116" customWidth="1"/>
    <col min="7" max="7" width="11.8515625" style="116" customWidth="1"/>
    <col min="8" max="16384" width="9.140625" style="116" customWidth="1"/>
  </cols>
  <sheetData>
    <row r="1" spans="4:5" ht="15">
      <c r="D1" s="327" t="s">
        <v>360</v>
      </c>
      <c r="E1" s="327"/>
    </row>
    <row r="3" spans="1:4" ht="20.25" customHeight="1">
      <c r="A3" s="328" t="s">
        <v>311</v>
      </c>
      <c r="B3" s="329"/>
      <c r="C3" s="329"/>
      <c r="D3" s="329"/>
    </row>
    <row r="5" spans="1:5" ht="26.25" customHeight="1" thickBot="1">
      <c r="A5" s="117"/>
      <c r="B5" s="118"/>
      <c r="C5" s="118"/>
      <c r="D5" s="136" t="s">
        <v>33</v>
      </c>
      <c r="E5" s="117"/>
    </row>
    <row r="6" spans="1:4" s="122" customFormat="1" ht="49.5" customHeight="1" thickBot="1">
      <c r="A6" s="119" t="s">
        <v>164</v>
      </c>
      <c r="B6" s="139" t="s">
        <v>220</v>
      </c>
      <c r="C6" s="140" t="s">
        <v>288</v>
      </c>
      <c r="D6" s="140" t="s">
        <v>245</v>
      </c>
    </row>
    <row r="7" spans="1:5" s="125" customFormat="1" ht="18" customHeight="1" thickBot="1">
      <c r="A7" s="123"/>
      <c r="B7" s="141" t="s">
        <v>6</v>
      </c>
      <c r="C7" s="142" t="s">
        <v>7</v>
      </c>
      <c r="D7" s="142" t="s">
        <v>8</v>
      </c>
      <c r="E7" s="118"/>
    </row>
    <row r="8" spans="1:5" ht="15.75" customHeight="1">
      <c r="A8" s="131">
        <v>1</v>
      </c>
      <c r="B8" s="126" t="s">
        <v>217</v>
      </c>
      <c r="C8" s="127">
        <f>SUM(C9:C16)</f>
        <v>16273</v>
      </c>
      <c r="D8" s="127">
        <f>SUM(D9:D16)</f>
        <v>19241</v>
      </c>
      <c r="E8" s="117"/>
    </row>
    <row r="9" spans="1:5" ht="15.75" customHeight="1">
      <c r="A9" s="131">
        <v>2</v>
      </c>
      <c r="B9" s="129" t="s">
        <v>312</v>
      </c>
      <c r="C9" s="130">
        <v>1800</v>
      </c>
      <c r="D9" s="130">
        <v>1800</v>
      </c>
      <c r="E9" s="117"/>
    </row>
    <row r="10" spans="1:5" ht="15.75" customHeight="1">
      <c r="A10" s="131">
        <v>3</v>
      </c>
      <c r="B10" s="129" t="s">
        <v>313</v>
      </c>
      <c r="C10" s="130">
        <v>1000</v>
      </c>
      <c r="D10" s="130">
        <v>1000</v>
      </c>
      <c r="E10" s="117"/>
    </row>
    <row r="11" spans="1:5" ht="15.75" customHeight="1">
      <c r="A11" s="131">
        <v>4</v>
      </c>
      <c r="B11" s="129" t="s">
        <v>314</v>
      </c>
      <c r="C11" s="130">
        <v>1200</v>
      </c>
      <c r="D11" s="130">
        <v>1200</v>
      </c>
      <c r="E11" s="117"/>
    </row>
    <row r="12" spans="1:5" ht="15.75" customHeight="1">
      <c r="A12" s="131">
        <v>5</v>
      </c>
      <c r="B12" s="129" t="s">
        <v>315</v>
      </c>
      <c r="C12" s="130">
        <v>315</v>
      </c>
      <c r="D12" s="130">
        <v>315</v>
      </c>
      <c r="E12" s="117"/>
    </row>
    <row r="13" spans="1:5" ht="15.75" customHeight="1">
      <c r="A13" s="131">
        <v>6</v>
      </c>
      <c r="B13" s="129" t="s">
        <v>316</v>
      </c>
      <c r="C13" s="130">
        <v>240</v>
      </c>
      <c r="D13" s="130">
        <v>240</v>
      </c>
      <c r="E13" s="117"/>
    </row>
    <row r="14" spans="1:5" ht="15.75" customHeight="1">
      <c r="A14" s="131">
        <v>7</v>
      </c>
      <c r="B14" s="129" t="s">
        <v>317</v>
      </c>
      <c r="C14" s="130">
        <v>11718</v>
      </c>
      <c r="D14" s="130">
        <v>11718</v>
      </c>
      <c r="E14" s="117"/>
    </row>
    <row r="15" spans="1:5" ht="15.75" customHeight="1">
      <c r="A15" s="131">
        <v>8</v>
      </c>
      <c r="B15" s="129" t="s">
        <v>268</v>
      </c>
      <c r="C15" s="182">
        <v>0</v>
      </c>
      <c r="D15" s="182">
        <v>925</v>
      </c>
      <c r="E15" s="117"/>
    </row>
    <row r="16" spans="1:5" ht="15.75" customHeight="1">
      <c r="A16" s="128">
        <v>9</v>
      </c>
      <c r="B16" s="129" t="s">
        <v>318</v>
      </c>
      <c r="C16" s="182">
        <v>0</v>
      </c>
      <c r="D16" s="130">
        <v>2043</v>
      </c>
      <c r="E16" s="117"/>
    </row>
    <row r="17" spans="1:5" ht="15.75" customHeight="1">
      <c r="A17" s="131">
        <v>10</v>
      </c>
      <c r="B17" s="126" t="s">
        <v>219</v>
      </c>
      <c r="C17" s="137">
        <f>SUM(C18:C18)</f>
        <v>4398</v>
      </c>
      <c r="D17" s="137">
        <f>SUM(D18:D18)</f>
        <v>5186</v>
      </c>
      <c r="E17" s="117"/>
    </row>
    <row r="18" spans="1:5" ht="15.75" customHeight="1" thickBot="1">
      <c r="A18" s="131">
        <v>11</v>
      </c>
      <c r="B18" s="129" t="s">
        <v>319</v>
      </c>
      <c r="C18" s="143">
        <v>4398</v>
      </c>
      <c r="D18" s="183">
        <v>5186</v>
      </c>
      <c r="E18" s="117"/>
    </row>
    <row r="19" spans="1:5" s="135" customFormat="1" ht="18" customHeight="1" thickBot="1">
      <c r="A19" s="144">
        <v>12</v>
      </c>
      <c r="B19" s="133" t="s">
        <v>218</v>
      </c>
      <c r="C19" s="134">
        <f>SUM(C8+C17)</f>
        <v>20671</v>
      </c>
      <c r="D19" s="134">
        <f>SUM(D8+D17)</f>
        <v>24427</v>
      </c>
      <c r="E19" s="122"/>
    </row>
    <row r="21" ht="18.75">
      <c r="B21" s="404" t="s">
        <v>353</v>
      </c>
    </row>
  </sheetData>
  <sheetProtection/>
  <mergeCells count="2">
    <mergeCell ref="D1:E1"/>
    <mergeCell ref="A3:D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1.140625" style="0" customWidth="1"/>
    <col min="6" max="6" width="12.421875" style="0" customWidth="1"/>
  </cols>
  <sheetData>
    <row r="1" spans="1:6" ht="15">
      <c r="A1" s="334" t="s">
        <v>320</v>
      </c>
      <c r="B1" s="334"/>
      <c r="C1" s="334"/>
      <c r="D1" s="334"/>
      <c r="E1" s="334"/>
      <c r="F1" s="334"/>
    </row>
    <row r="2" spans="1:6" ht="23.25" customHeight="1">
      <c r="A2" s="334"/>
      <c r="B2" s="334"/>
      <c r="C2" s="334"/>
      <c r="D2" s="334"/>
      <c r="E2" s="334"/>
      <c r="F2" s="334"/>
    </row>
    <row r="3" spans="1:6" ht="19.5">
      <c r="A3" s="208"/>
      <c r="B3" s="208"/>
      <c r="C3" s="209" t="s">
        <v>321</v>
      </c>
      <c r="D3" s="208"/>
      <c r="E3" s="335" t="s">
        <v>285</v>
      </c>
      <c r="F3" s="336"/>
    </row>
    <row r="4" spans="1:6" ht="18.75">
      <c r="A4" s="208"/>
      <c r="B4" s="208"/>
      <c r="C4" s="208"/>
      <c r="D4" s="208"/>
      <c r="E4" s="208"/>
      <c r="F4" s="208"/>
    </row>
    <row r="5" spans="1:6" ht="18.75">
      <c r="A5" s="208"/>
      <c r="B5" s="208"/>
      <c r="C5" s="208"/>
      <c r="D5" s="208"/>
      <c r="E5" s="208"/>
      <c r="F5" s="208"/>
    </row>
    <row r="6" spans="1:6" ht="18.75">
      <c r="A6" s="210"/>
      <c r="B6" s="210"/>
      <c r="C6" s="210"/>
      <c r="D6" s="210"/>
      <c r="E6" s="210"/>
      <c r="F6" s="210"/>
    </row>
    <row r="7" spans="1:6" ht="18.75">
      <c r="A7" s="211" t="s">
        <v>322</v>
      </c>
      <c r="B7" s="337" t="s">
        <v>323</v>
      </c>
      <c r="C7" s="337"/>
      <c r="D7" s="337"/>
      <c r="E7" s="337"/>
      <c r="F7" s="337"/>
    </row>
    <row r="8" spans="1:6" ht="18.75">
      <c r="A8" s="211" t="s">
        <v>324</v>
      </c>
      <c r="B8" s="338" t="s">
        <v>325</v>
      </c>
      <c r="C8" s="339"/>
      <c r="D8" s="339"/>
      <c r="E8" s="339"/>
      <c r="F8" s="339"/>
    </row>
    <row r="9" spans="1:6" ht="20.25" thickBot="1">
      <c r="A9" s="211"/>
      <c r="B9" s="211"/>
      <c r="C9" s="340" t="s">
        <v>326</v>
      </c>
      <c r="D9" s="340"/>
      <c r="E9" s="341"/>
      <c r="F9" s="341"/>
    </row>
    <row r="10" spans="1:6" ht="19.5" thickBot="1">
      <c r="A10" s="212" t="s">
        <v>327</v>
      </c>
      <c r="B10" s="213" t="s">
        <v>328</v>
      </c>
      <c r="C10" s="213" t="s">
        <v>329</v>
      </c>
      <c r="D10" s="213" t="s">
        <v>330</v>
      </c>
      <c r="E10" s="213" t="s">
        <v>321</v>
      </c>
      <c r="F10" s="214" t="s">
        <v>331</v>
      </c>
    </row>
    <row r="11" spans="1:6" ht="18.75">
      <c r="A11" s="215" t="s">
        <v>332</v>
      </c>
      <c r="B11" s="216">
        <v>424</v>
      </c>
      <c r="C11" s="217"/>
      <c r="D11" s="217">
        <v>2602</v>
      </c>
      <c r="E11" s="216"/>
      <c r="F11" s="218">
        <f>SUM(B11:E11)</f>
        <v>3026</v>
      </c>
    </row>
    <row r="12" spans="1:6" ht="19.5">
      <c r="A12" s="219" t="s">
        <v>333</v>
      </c>
      <c r="B12" s="220"/>
      <c r="C12" s="221"/>
      <c r="D12" s="221"/>
      <c r="E12" s="220"/>
      <c r="F12" s="222">
        <f aca="true" t="shared" si="0" ref="F12:F17">SUM(C12:E12)</f>
        <v>0</v>
      </c>
    </row>
    <row r="13" spans="1:6" ht="18.75">
      <c r="A13" s="223" t="s">
        <v>334</v>
      </c>
      <c r="B13" s="224">
        <v>486</v>
      </c>
      <c r="C13" s="225">
        <v>1055</v>
      </c>
      <c r="D13" s="225">
        <v>32987</v>
      </c>
      <c r="E13" s="224"/>
      <c r="F13" s="226">
        <f t="shared" si="0"/>
        <v>34042</v>
      </c>
    </row>
    <row r="14" spans="1:6" ht="18.75">
      <c r="A14" s="223" t="s">
        <v>335</v>
      </c>
      <c r="B14" s="224"/>
      <c r="C14" s="225"/>
      <c r="D14" s="225"/>
      <c r="E14" s="224"/>
      <c r="F14" s="226">
        <f t="shared" si="0"/>
        <v>0</v>
      </c>
    </row>
    <row r="15" spans="1:6" ht="18.75">
      <c r="A15" s="223" t="s">
        <v>336</v>
      </c>
      <c r="B15" s="224"/>
      <c r="C15" s="225"/>
      <c r="D15" s="225"/>
      <c r="E15" s="224"/>
      <c r="F15" s="226">
        <f t="shared" si="0"/>
        <v>0</v>
      </c>
    </row>
    <row r="16" spans="1:6" ht="18.75">
      <c r="A16" s="223" t="s">
        <v>337</v>
      </c>
      <c r="B16" s="224"/>
      <c r="C16" s="225"/>
      <c r="D16" s="225"/>
      <c r="E16" s="224"/>
      <c r="F16" s="226">
        <f t="shared" si="0"/>
        <v>0</v>
      </c>
    </row>
    <row r="17" spans="1:6" ht="19.5" thickBot="1">
      <c r="A17" s="227"/>
      <c r="B17" s="228"/>
      <c r="C17" s="229"/>
      <c r="D17" s="229"/>
      <c r="E17" s="228"/>
      <c r="F17" s="226">
        <f t="shared" si="0"/>
        <v>0</v>
      </c>
    </row>
    <row r="18" spans="1:6" ht="19.5" thickBot="1">
      <c r="A18" s="230" t="s">
        <v>338</v>
      </c>
      <c r="B18" s="231">
        <f>B11+SUM(B13:B17)</f>
        <v>910</v>
      </c>
      <c r="C18" s="231">
        <f>C11+SUM(C13:C17)</f>
        <v>1055</v>
      </c>
      <c r="D18" s="231">
        <f>D11+SUM(D13:D17)</f>
        <v>35589</v>
      </c>
      <c r="E18" s="232">
        <f>E11+SUM(E13:E17)</f>
        <v>0</v>
      </c>
      <c r="F18" s="233">
        <f>F11+SUM(F13:F17)</f>
        <v>37068</v>
      </c>
    </row>
    <row r="19" spans="1:6" ht="19.5" thickBot="1">
      <c r="A19" s="234"/>
      <c r="B19" s="234"/>
      <c r="C19" s="234"/>
      <c r="D19" s="234"/>
      <c r="E19" s="234"/>
      <c r="F19" s="234"/>
    </row>
    <row r="20" spans="1:6" ht="19.5" thickBot="1">
      <c r="A20" s="212" t="s">
        <v>339</v>
      </c>
      <c r="B20" s="213" t="s">
        <v>328</v>
      </c>
      <c r="C20" s="213" t="s">
        <v>329</v>
      </c>
      <c r="D20" s="213" t="s">
        <v>330</v>
      </c>
      <c r="E20" s="213" t="s">
        <v>321</v>
      </c>
      <c r="F20" s="214" t="s">
        <v>331</v>
      </c>
    </row>
    <row r="21" spans="1:6" ht="18.75">
      <c r="A21" s="215" t="s">
        <v>340</v>
      </c>
      <c r="B21" s="216"/>
      <c r="C21" s="216"/>
      <c r="D21" s="216"/>
      <c r="E21" s="216"/>
      <c r="F21" s="218">
        <f>SUM(C21:E21)</f>
        <v>0</v>
      </c>
    </row>
    <row r="22" spans="1:6" ht="18.75">
      <c r="A22" s="235" t="s">
        <v>341</v>
      </c>
      <c r="B22" s="224"/>
      <c r="C22" s="224"/>
      <c r="D22" s="224">
        <v>27210</v>
      </c>
      <c r="E22" s="224"/>
      <c r="F22" s="226">
        <f>SUM(B22:E22)</f>
        <v>27210</v>
      </c>
    </row>
    <row r="23" spans="1:6" ht="18.75">
      <c r="A23" s="223" t="s">
        <v>342</v>
      </c>
      <c r="B23" s="224"/>
      <c r="C23" s="224"/>
      <c r="D23" s="224"/>
      <c r="E23" s="224"/>
      <c r="F23" s="226">
        <f>SUM(B23:E23)</f>
        <v>0</v>
      </c>
    </row>
    <row r="24" spans="1:6" ht="18.75">
      <c r="A24" s="223" t="s">
        <v>93</v>
      </c>
      <c r="B24" s="224">
        <v>598</v>
      </c>
      <c r="C24" s="224">
        <v>569</v>
      </c>
      <c r="D24" s="224">
        <v>8379</v>
      </c>
      <c r="E24" s="224">
        <v>312</v>
      </c>
      <c r="F24" s="226">
        <f>SUM(B24:E24)</f>
        <v>9858</v>
      </c>
    </row>
    <row r="25" spans="1:6" ht="18.75">
      <c r="A25" s="236"/>
      <c r="B25" s="224"/>
      <c r="C25" s="224"/>
      <c r="D25" s="224"/>
      <c r="E25" s="224"/>
      <c r="F25" s="226">
        <f>SUM(C25:E25)</f>
        <v>0</v>
      </c>
    </row>
    <row r="26" spans="1:6" ht="18.75">
      <c r="A26" s="236"/>
      <c r="B26" s="224"/>
      <c r="C26" s="224"/>
      <c r="D26" s="224"/>
      <c r="E26" s="224"/>
      <c r="F26" s="226">
        <f>SUM(C26:E26)</f>
        <v>0</v>
      </c>
    </row>
    <row r="27" spans="1:6" ht="19.5" thickBot="1">
      <c r="A27" s="227"/>
      <c r="B27" s="228"/>
      <c r="C27" s="228"/>
      <c r="D27" s="228"/>
      <c r="E27" s="228"/>
      <c r="F27" s="226">
        <f>SUM(C27:E27)</f>
        <v>0</v>
      </c>
    </row>
    <row r="28" spans="1:6" ht="19.5" thickBot="1">
      <c r="A28" s="230" t="s">
        <v>343</v>
      </c>
      <c r="B28" s="231">
        <f>SUM(B21:B27)</f>
        <v>598</v>
      </c>
      <c r="C28" s="231">
        <f>SUM(C21:C27)</f>
        <v>569</v>
      </c>
      <c r="D28" s="231">
        <f>SUM(D21:D27)</f>
        <v>35589</v>
      </c>
      <c r="E28" s="231">
        <f>SUM(E21:E27)</f>
        <v>312</v>
      </c>
      <c r="F28" s="233">
        <f>SUM(F21:F27)</f>
        <v>37068</v>
      </c>
    </row>
    <row r="29" spans="1:6" ht="15">
      <c r="A29" s="237"/>
      <c r="B29" s="237"/>
      <c r="C29" s="237"/>
      <c r="D29" s="237"/>
      <c r="E29" s="237"/>
      <c r="F29" s="237"/>
    </row>
  </sheetData>
  <sheetProtection/>
  <mergeCells count="5">
    <mergeCell ref="A1:F2"/>
    <mergeCell ref="E3:F3"/>
    <mergeCell ref="B7:F7"/>
    <mergeCell ref="B8:F8"/>
    <mergeCell ref="C9:F9"/>
  </mergeCells>
  <conditionalFormatting sqref="F11:F18 D18:E18 D28:F28 F21:F27">
    <cfRule type="cellIs" priority="5" dxfId="5" operator="equal" stopIfTrue="1">
      <formula>0</formula>
    </cfRule>
  </conditionalFormatting>
  <conditionalFormatting sqref="B18">
    <cfRule type="cellIs" priority="4" dxfId="5" operator="equal" stopIfTrue="1">
      <formula>0</formula>
    </cfRule>
  </conditionalFormatting>
  <conditionalFormatting sqref="C18">
    <cfRule type="cellIs" priority="3" dxfId="5" operator="equal" stopIfTrue="1">
      <formula>0</formula>
    </cfRule>
  </conditionalFormatting>
  <conditionalFormatting sqref="B28">
    <cfRule type="cellIs" priority="2" dxfId="5" operator="equal" stopIfTrue="1">
      <formula>0</formula>
    </cfRule>
  </conditionalFormatting>
  <conditionalFormatting sqref="C28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6">
      <selection activeCell="Q13" sqref="Q13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38.421875" style="0" customWidth="1"/>
    <col min="4" max="4" width="54.57421875" style="0" hidden="1" customWidth="1"/>
    <col min="5" max="5" width="0.13671875" style="0" hidden="1" customWidth="1"/>
    <col min="6" max="6" width="54.57421875" style="0" hidden="1" customWidth="1"/>
    <col min="7" max="7" width="8.140625" style="0" hidden="1" customWidth="1"/>
    <col min="8" max="8" width="54.57421875" style="0" hidden="1" customWidth="1"/>
    <col min="9" max="9" width="15.57421875" style="0" customWidth="1"/>
    <col min="10" max="10" width="9.140625" style="0" hidden="1" customWidth="1"/>
    <col min="11" max="11" width="7.140625" style="0" customWidth="1"/>
    <col min="12" max="12" width="10.8515625" style="0" customWidth="1"/>
    <col min="13" max="13" width="4.421875" style="0" customWidth="1"/>
    <col min="14" max="14" width="3.28125" style="0" customWidth="1"/>
  </cols>
  <sheetData>
    <row r="1" spans="12:14" ht="34.5" customHeight="1">
      <c r="L1" s="379" t="s">
        <v>361</v>
      </c>
      <c r="M1" s="380"/>
      <c r="N1" s="380"/>
    </row>
    <row r="2" spans="1:14" ht="15">
      <c r="A2" s="342" t="s">
        <v>225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1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ht="26.25" customHeight="1">
      <c r="A4" s="35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372"/>
      <c r="N4" s="372"/>
    </row>
    <row r="5" spans="1:14" ht="26.25" customHeight="1" thickBot="1">
      <c r="A5" s="150"/>
      <c r="B5" s="56"/>
      <c r="C5" s="56"/>
      <c r="D5" s="56"/>
      <c r="E5" s="56"/>
      <c r="F5" s="56"/>
      <c r="G5" s="56"/>
      <c r="H5" s="56"/>
      <c r="I5" s="353"/>
      <c r="J5" s="353"/>
      <c r="K5" s="353"/>
      <c r="L5" s="353"/>
      <c r="M5" s="149"/>
      <c r="N5" s="149"/>
    </row>
    <row r="6" spans="1:14" ht="30.75" customHeight="1">
      <c r="A6" s="151"/>
      <c r="B6" s="369" t="s">
        <v>226</v>
      </c>
      <c r="C6" s="343" t="s">
        <v>265</v>
      </c>
      <c r="D6" s="344"/>
      <c r="E6" s="344"/>
      <c r="F6" s="344"/>
      <c r="G6" s="344"/>
      <c r="H6" s="345"/>
      <c r="I6" s="343" t="s">
        <v>266</v>
      </c>
      <c r="J6" s="344"/>
      <c r="K6" s="344"/>
      <c r="L6" s="344"/>
      <c r="M6" s="344"/>
      <c r="N6" s="345"/>
    </row>
    <row r="7" spans="1:14" ht="30.75" customHeight="1">
      <c r="A7" s="152"/>
      <c r="B7" s="370"/>
      <c r="C7" s="346"/>
      <c r="D7" s="347"/>
      <c r="E7" s="347"/>
      <c r="F7" s="347"/>
      <c r="G7" s="347"/>
      <c r="H7" s="348"/>
      <c r="I7" s="346"/>
      <c r="J7" s="347"/>
      <c r="K7" s="347"/>
      <c r="L7" s="347"/>
      <c r="M7" s="347"/>
      <c r="N7" s="348"/>
    </row>
    <row r="8" spans="1:14" ht="21" customHeight="1" thickBot="1">
      <c r="A8" s="160"/>
      <c r="B8" s="371"/>
      <c r="C8" s="349"/>
      <c r="D8" s="350"/>
      <c r="E8" s="350"/>
      <c r="F8" s="350"/>
      <c r="G8" s="350"/>
      <c r="H8" s="351"/>
      <c r="I8" s="349"/>
      <c r="J8" s="350"/>
      <c r="K8" s="350"/>
      <c r="L8" s="350"/>
      <c r="M8" s="350"/>
      <c r="N8" s="351"/>
    </row>
    <row r="9" spans="1:14" s="145" customFormat="1" ht="27.75" customHeight="1">
      <c r="A9" s="153" t="s">
        <v>221</v>
      </c>
      <c r="B9" s="154" t="s">
        <v>204</v>
      </c>
      <c r="C9" s="194"/>
      <c r="D9" s="154"/>
      <c r="E9" s="154"/>
      <c r="F9" s="154"/>
      <c r="G9" s="154"/>
      <c r="H9" s="154"/>
      <c r="I9" s="402"/>
      <c r="J9" s="403"/>
      <c r="K9" s="403"/>
      <c r="L9" s="403"/>
      <c r="M9" s="403"/>
      <c r="N9" s="345"/>
    </row>
    <row r="10" spans="1:14" s="145" customFormat="1" ht="24" customHeight="1">
      <c r="A10" s="155"/>
      <c r="B10" s="156" t="s">
        <v>227</v>
      </c>
      <c r="C10" s="196">
        <v>12</v>
      </c>
      <c r="D10" s="156"/>
      <c r="E10" s="156"/>
      <c r="F10" s="156"/>
      <c r="G10" s="156"/>
      <c r="H10" s="156"/>
      <c r="I10" s="357">
        <v>12</v>
      </c>
      <c r="J10" s="358"/>
      <c r="K10" s="358"/>
      <c r="L10" s="358"/>
      <c r="M10" s="358"/>
      <c r="N10" s="359"/>
    </row>
    <row r="11" spans="1:17" s="145" customFormat="1" ht="25.5" customHeight="1" thickBot="1">
      <c r="A11" s="155"/>
      <c r="B11" s="156" t="s">
        <v>228</v>
      </c>
      <c r="C11" s="196">
        <v>2</v>
      </c>
      <c r="D11" s="156"/>
      <c r="E11" s="156"/>
      <c r="F11" s="156"/>
      <c r="G11" s="156"/>
      <c r="H11" s="156"/>
      <c r="I11" s="376">
        <v>2</v>
      </c>
      <c r="J11" s="377"/>
      <c r="K11" s="377"/>
      <c r="L11" s="377"/>
      <c r="M11" s="377"/>
      <c r="N11" s="378"/>
      <c r="Q11" s="193"/>
    </row>
    <row r="12" spans="1:14" s="145" customFormat="1" ht="25.5" customHeight="1" thickBot="1">
      <c r="A12" s="161"/>
      <c r="B12" s="162" t="s">
        <v>237</v>
      </c>
      <c r="C12" s="197">
        <v>15</v>
      </c>
      <c r="D12" s="162"/>
      <c r="E12" s="162"/>
      <c r="F12" s="162"/>
      <c r="G12" s="162"/>
      <c r="H12" s="162"/>
      <c r="I12" s="360">
        <f>SUM(I10:I11)</f>
        <v>14</v>
      </c>
      <c r="J12" s="361"/>
      <c r="K12" s="361"/>
      <c r="L12" s="361"/>
      <c r="M12" s="362"/>
      <c r="N12" s="363"/>
    </row>
    <row r="13" spans="1:14" s="145" customFormat="1" ht="25.5" customHeight="1">
      <c r="A13" s="155"/>
      <c r="B13" s="154"/>
      <c r="C13" s="195"/>
      <c r="D13" s="154"/>
      <c r="E13" s="154"/>
      <c r="F13" s="154"/>
      <c r="G13" s="154"/>
      <c r="H13" s="154"/>
      <c r="I13" s="397"/>
      <c r="J13" s="398"/>
      <c r="K13" s="398"/>
      <c r="L13" s="398"/>
      <c r="M13" s="398"/>
      <c r="N13" s="399"/>
    </row>
    <row r="14" spans="1:14" s="145" customFormat="1" ht="27.75" customHeight="1">
      <c r="A14" s="153" t="s">
        <v>222</v>
      </c>
      <c r="B14" s="154" t="s">
        <v>223</v>
      </c>
      <c r="C14" s="195"/>
      <c r="D14" s="154"/>
      <c r="E14" s="154"/>
      <c r="F14" s="154"/>
      <c r="G14" s="154"/>
      <c r="H14" s="154"/>
      <c r="I14" s="400"/>
      <c r="J14" s="401"/>
      <c r="K14" s="401"/>
      <c r="L14" s="401"/>
      <c r="M14" s="347"/>
      <c r="N14" s="348"/>
    </row>
    <row r="15" spans="1:14" ht="15.75">
      <c r="A15" s="152"/>
      <c r="B15" s="157" t="s">
        <v>224</v>
      </c>
      <c r="C15" s="198">
        <v>1</v>
      </c>
      <c r="D15" s="157"/>
      <c r="E15" s="157"/>
      <c r="F15" s="157"/>
      <c r="G15" s="157"/>
      <c r="H15" s="157"/>
      <c r="I15" s="354">
        <v>1</v>
      </c>
      <c r="J15" s="355"/>
      <c r="K15" s="355"/>
      <c r="L15" s="355"/>
      <c r="M15" s="355"/>
      <c r="N15" s="356"/>
    </row>
    <row r="16" spans="1:14" ht="15.75">
      <c r="A16" s="152"/>
      <c r="B16" s="157" t="s">
        <v>229</v>
      </c>
      <c r="C16" s="198">
        <v>2</v>
      </c>
      <c r="D16" s="157"/>
      <c r="E16" s="157"/>
      <c r="F16" s="157"/>
      <c r="G16" s="157"/>
      <c r="H16" s="157"/>
      <c r="I16" s="354">
        <v>2</v>
      </c>
      <c r="J16" s="355"/>
      <c r="K16" s="355"/>
      <c r="L16" s="355"/>
      <c r="M16" s="355"/>
      <c r="N16" s="356"/>
    </row>
    <row r="17" spans="1:14" ht="15.75">
      <c r="A17" s="152"/>
      <c r="B17" s="157" t="s">
        <v>230</v>
      </c>
      <c r="C17" s="198">
        <v>3.5</v>
      </c>
      <c r="D17" s="157"/>
      <c r="E17" s="157"/>
      <c r="F17" s="157"/>
      <c r="G17" s="157"/>
      <c r="H17" s="157"/>
      <c r="I17" s="364">
        <v>3.5</v>
      </c>
      <c r="J17" s="365"/>
      <c r="K17" s="365"/>
      <c r="L17" s="365"/>
      <c r="M17" s="365"/>
      <c r="N17" s="366"/>
    </row>
    <row r="18" spans="1:14" ht="15.75">
      <c r="A18" s="152"/>
      <c r="B18" s="157" t="s">
        <v>231</v>
      </c>
      <c r="C18" s="198">
        <v>2</v>
      </c>
      <c r="D18" s="157"/>
      <c r="E18" s="157"/>
      <c r="F18" s="157"/>
      <c r="G18" s="157"/>
      <c r="H18" s="157"/>
      <c r="I18" s="354">
        <v>2</v>
      </c>
      <c r="J18" s="355"/>
      <c r="K18" s="355"/>
      <c r="L18" s="355"/>
      <c r="M18" s="355"/>
      <c r="N18" s="356"/>
    </row>
    <row r="19" spans="1:14" ht="15.75">
      <c r="A19" s="152"/>
      <c r="B19" s="157" t="s">
        <v>232</v>
      </c>
      <c r="C19" s="198">
        <v>2</v>
      </c>
      <c r="D19" s="157"/>
      <c r="E19" s="157"/>
      <c r="F19" s="157"/>
      <c r="G19" s="157"/>
      <c r="H19" s="157"/>
      <c r="I19" s="354">
        <v>2</v>
      </c>
      <c r="J19" s="355"/>
      <c r="K19" s="355"/>
      <c r="L19" s="355"/>
      <c r="M19" s="355"/>
      <c r="N19" s="356"/>
    </row>
    <row r="20" spans="1:14" ht="15.75">
      <c r="A20" s="152"/>
      <c r="B20" s="157" t="s">
        <v>233</v>
      </c>
      <c r="C20" s="198">
        <v>1</v>
      </c>
      <c r="D20" s="157"/>
      <c r="E20" s="157"/>
      <c r="F20" s="157"/>
      <c r="G20" s="157"/>
      <c r="H20" s="157"/>
      <c r="I20" s="354">
        <v>1</v>
      </c>
      <c r="J20" s="355"/>
      <c r="K20" s="355"/>
      <c r="L20" s="355"/>
      <c r="M20" s="355"/>
      <c r="N20" s="356"/>
    </row>
    <row r="21" spans="1:14" ht="15.75">
      <c r="A21" s="152"/>
      <c r="B21" s="157" t="s">
        <v>234</v>
      </c>
      <c r="C21" s="198">
        <v>1</v>
      </c>
      <c r="D21" s="157"/>
      <c r="E21" s="157"/>
      <c r="F21" s="157"/>
      <c r="G21" s="157"/>
      <c r="H21" s="157"/>
      <c r="I21" s="354">
        <v>1</v>
      </c>
      <c r="J21" s="355"/>
      <c r="K21" s="355"/>
      <c r="L21" s="355"/>
      <c r="M21" s="355"/>
      <c r="N21" s="356"/>
    </row>
    <row r="22" spans="1:14" ht="15.75">
      <c r="A22" s="152"/>
      <c r="B22" s="157" t="s">
        <v>235</v>
      </c>
      <c r="C22" s="198">
        <v>1</v>
      </c>
      <c r="D22" s="157"/>
      <c r="E22" s="157"/>
      <c r="F22" s="157"/>
      <c r="G22" s="157"/>
      <c r="H22" s="157"/>
      <c r="I22" s="354">
        <v>1</v>
      </c>
      <c r="J22" s="355"/>
      <c r="K22" s="355"/>
      <c r="L22" s="355"/>
      <c r="M22" s="355"/>
      <c r="N22" s="356"/>
    </row>
    <row r="23" spans="1:14" ht="15.75">
      <c r="A23" s="152"/>
      <c r="B23" s="157" t="s">
        <v>236</v>
      </c>
      <c r="C23" s="198">
        <v>1</v>
      </c>
      <c r="D23" s="157"/>
      <c r="E23" s="157"/>
      <c r="F23" s="157"/>
      <c r="G23" s="157"/>
      <c r="H23" s="157"/>
      <c r="I23" s="354">
        <v>1</v>
      </c>
      <c r="J23" s="355"/>
      <c r="K23" s="355"/>
      <c r="L23" s="355"/>
      <c r="M23" s="355"/>
      <c r="N23" s="356"/>
    </row>
    <row r="24" spans="1:14" ht="20.25" customHeight="1">
      <c r="A24" s="152"/>
      <c r="B24" s="158" t="s">
        <v>238</v>
      </c>
      <c r="C24" s="199">
        <f>SUM(C15:C23)</f>
        <v>14.5</v>
      </c>
      <c r="D24" s="158"/>
      <c r="E24" s="158"/>
      <c r="F24" s="158"/>
      <c r="G24" s="158"/>
      <c r="H24" s="158"/>
      <c r="I24" s="373">
        <f>SUM(I15:L23)</f>
        <v>14.5</v>
      </c>
      <c r="J24" s="374"/>
      <c r="K24" s="374"/>
      <c r="L24" s="374"/>
      <c r="M24" s="374"/>
      <c r="N24" s="375"/>
    </row>
    <row r="25" spans="1:14" s="31" customFormat="1" ht="16.5" thickBot="1">
      <c r="A25" s="159"/>
      <c r="B25" s="157" t="s">
        <v>239</v>
      </c>
      <c r="C25" s="198">
        <v>12</v>
      </c>
      <c r="D25" s="157"/>
      <c r="E25" s="157"/>
      <c r="F25" s="157"/>
      <c r="G25" s="157"/>
      <c r="H25" s="157"/>
      <c r="I25" s="383">
        <v>51.93</v>
      </c>
      <c r="J25" s="384"/>
      <c r="K25" s="384"/>
      <c r="L25" s="384"/>
      <c r="M25" s="384"/>
      <c r="N25" s="385"/>
    </row>
    <row r="26" spans="1:15" s="147" customFormat="1" ht="18" customHeight="1" thickBot="1">
      <c r="A26" s="163"/>
      <c r="B26" s="164" t="s">
        <v>240</v>
      </c>
      <c r="C26" s="200">
        <v>28</v>
      </c>
      <c r="D26" s="164"/>
      <c r="E26" s="164"/>
      <c r="F26" s="164"/>
      <c r="G26" s="164"/>
      <c r="H26" s="164"/>
      <c r="I26" s="386">
        <f>SUM(I24:L25)</f>
        <v>66.43</v>
      </c>
      <c r="J26" s="387"/>
      <c r="K26" s="387"/>
      <c r="L26" s="387"/>
      <c r="M26" s="387"/>
      <c r="N26" s="388"/>
      <c r="O26" s="146"/>
    </row>
    <row r="27" spans="1:14" ht="18.75">
      <c r="A27" s="151"/>
      <c r="B27" s="367" t="s">
        <v>241</v>
      </c>
      <c r="C27" s="381">
        <v>43</v>
      </c>
      <c r="D27" s="167"/>
      <c r="E27" s="167"/>
      <c r="F27" s="167"/>
      <c r="G27" s="167"/>
      <c r="H27" s="167"/>
      <c r="I27" s="389">
        <f>SUM(I12+I26)</f>
        <v>80.43</v>
      </c>
      <c r="J27" s="390"/>
      <c r="K27" s="390"/>
      <c r="L27" s="390"/>
      <c r="M27" s="391"/>
      <c r="N27" s="392"/>
    </row>
    <row r="28" spans="1:14" ht="19.5" thickBot="1">
      <c r="A28" s="160"/>
      <c r="B28" s="368"/>
      <c r="C28" s="382"/>
      <c r="D28" s="168"/>
      <c r="E28" s="168"/>
      <c r="F28" s="168"/>
      <c r="G28" s="168"/>
      <c r="H28" s="168"/>
      <c r="I28" s="393"/>
      <c r="J28" s="394"/>
      <c r="K28" s="394"/>
      <c r="L28" s="394"/>
      <c r="M28" s="395"/>
      <c r="N28" s="396"/>
    </row>
    <row r="30" ht="18.75">
      <c r="B30" s="404" t="s">
        <v>354</v>
      </c>
    </row>
  </sheetData>
  <sheetProtection/>
  <mergeCells count="29">
    <mergeCell ref="I19:N19"/>
    <mergeCell ref="L1:N1"/>
    <mergeCell ref="C6:H8"/>
    <mergeCell ref="C27:C28"/>
    <mergeCell ref="I25:N25"/>
    <mergeCell ref="I26:N26"/>
    <mergeCell ref="I27:N28"/>
    <mergeCell ref="I13:N13"/>
    <mergeCell ref="I14:N14"/>
    <mergeCell ref="I9:N9"/>
    <mergeCell ref="B27:B28"/>
    <mergeCell ref="B6:B8"/>
    <mergeCell ref="M4:N4"/>
    <mergeCell ref="I20:N20"/>
    <mergeCell ref="I21:N21"/>
    <mergeCell ref="I22:N22"/>
    <mergeCell ref="I23:N23"/>
    <mergeCell ref="I24:N24"/>
    <mergeCell ref="I11:N11"/>
    <mergeCell ref="I15:N15"/>
    <mergeCell ref="A2:N3"/>
    <mergeCell ref="I6:N8"/>
    <mergeCell ref="A4:L4"/>
    <mergeCell ref="I5:L5"/>
    <mergeCell ref="I18:N18"/>
    <mergeCell ref="I10:N10"/>
    <mergeCell ref="I12:N12"/>
    <mergeCell ref="I16:N16"/>
    <mergeCell ref="I17:N17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8">
      <selection activeCell="J57" sqref="J5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3.421875" style="0" customWidth="1"/>
    <col min="12" max="12" width="12.57421875" style="0" customWidth="1"/>
    <col min="13" max="13" width="11.57421875" style="0" customWidth="1"/>
    <col min="14" max="14" width="11.28125" style="0" customWidth="1"/>
    <col min="15" max="15" width="12.140625" style="0" customWidth="1"/>
  </cols>
  <sheetData>
    <row r="1" spans="8:16" ht="15">
      <c r="H1" s="247"/>
      <c r="I1" s="247"/>
      <c r="J1" s="247"/>
      <c r="K1" s="247"/>
      <c r="L1" s="247"/>
      <c r="M1" s="247"/>
      <c r="N1" s="247"/>
      <c r="O1" s="247"/>
      <c r="P1" s="56"/>
    </row>
    <row r="2" spans="8:15" s="56" customFormat="1" ht="19.5" customHeight="1">
      <c r="H2" s="248" t="s">
        <v>104</v>
      </c>
      <c r="I2" s="248"/>
      <c r="J2" s="248"/>
      <c r="K2" s="248"/>
      <c r="L2" s="248"/>
      <c r="M2" s="248"/>
      <c r="N2" s="248"/>
      <c r="O2" s="248"/>
    </row>
    <row r="3" spans="8:15" ht="15.75">
      <c r="H3" s="249" t="s">
        <v>274</v>
      </c>
      <c r="I3" s="249"/>
      <c r="J3" s="249"/>
      <c r="K3" s="249"/>
      <c r="L3" s="249"/>
      <c r="M3" s="249"/>
      <c r="N3" s="249"/>
      <c r="O3" s="249"/>
    </row>
    <row r="4" spans="8:15" ht="20.25" customHeight="1">
      <c r="H4" s="64"/>
      <c r="I4" s="64"/>
      <c r="J4" s="64"/>
      <c r="K4" s="64"/>
      <c r="L4" s="64" t="s">
        <v>33</v>
      </c>
      <c r="M4" s="64"/>
      <c r="N4" s="250" t="s">
        <v>345</v>
      </c>
      <c r="O4" s="250"/>
    </row>
    <row r="5" spans="1:15" s="61" customFormat="1" ht="15">
      <c r="A5" s="245" t="s">
        <v>164</v>
      </c>
      <c r="B5" s="57"/>
      <c r="C5" s="57"/>
      <c r="D5" s="57"/>
      <c r="E5" s="57"/>
      <c r="F5" s="57"/>
      <c r="G5" s="57"/>
      <c r="H5" s="260" t="s">
        <v>243</v>
      </c>
      <c r="I5" s="260"/>
      <c r="J5" s="261"/>
      <c r="K5" s="239" t="s">
        <v>247</v>
      </c>
      <c r="L5" s="239" t="s">
        <v>245</v>
      </c>
      <c r="M5" s="242" t="s">
        <v>248</v>
      </c>
      <c r="N5" s="243"/>
      <c r="O5" s="244"/>
    </row>
    <row r="6" spans="1:15" s="58" customFormat="1" ht="32.25" customHeight="1">
      <c r="A6" s="246"/>
      <c r="B6" s="57"/>
      <c r="C6" s="57"/>
      <c r="D6" s="57"/>
      <c r="E6" s="57"/>
      <c r="F6" s="57"/>
      <c r="G6" s="57"/>
      <c r="H6" s="262"/>
      <c r="I6" s="262"/>
      <c r="J6" s="263"/>
      <c r="K6" s="240"/>
      <c r="L6" s="241"/>
      <c r="M6" s="172" t="s">
        <v>249</v>
      </c>
      <c r="N6" s="173" t="s">
        <v>250</v>
      </c>
      <c r="O6" s="174" t="s">
        <v>251</v>
      </c>
    </row>
    <row r="7" spans="1:15" s="58" customFormat="1" ht="16.5">
      <c r="A7" s="89"/>
      <c r="B7" s="57"/>
      <c r="C7" s="57"/>
      <c r="D7" s="57"/>
      <c r="E7" s="57"/>
      <c r="F7" s="57"/>
      <c r="G7" s="57"/>
      <c r="H7" s="242" t="s">
        <v>6</v>
      </c>
      <c r="I7" s="243"/>
      <c r="J7" s="244"/>
      <c r="K7" s="171" t="s">
        <v>7</v>
      </c>
      <c r="L7" s="65" t="s">
        <v>8</v>
      </c>
      <c r="M7" s="65" t="s">
        <v>9</v>
      </c>
      <c r="N7" s="66" t="s">
        <v>103</v>
      </c>
      <c r="O7" s="65" t="s">
        <v>246</v>
      </c>
    </row>
    <row r="8" spans="1:15" s="62" customFormat="1" ht="12">
      <c r="A8" s="100">
        <v>1</v>
      </c>
      <c r="H8" s="256" t="s">
        <v>99</v>
      </c>
      <c r="I8" s="257"/>
      <c r="J8" s="258"/>
      <c r="K8" s="71">
        <f>SUM(K9+K19+K31)</f>
        <v>269322</v>
      </c>
      <c r="L8" s="71">
        <f>SUM(L9+L19+L31)</f>
        <v>319274</v>
      </c>
      <c r="M8" s="71">
        <f>SUM(M9+M19+M31)</f>
        <v>315440</v>
      </c>
      <c r="N8" s="71">
        <f>SUM(N9+N19+N31)</f>
        <v>3834</v>
      </c>
      <c r="O8" s="71">
        <f>SUM(O9+O19+O31)</f>
        <v>0</v>
      </c>
    </row>
    <row r="9" spans="1:15" s="83" customFormat="1" ht="12">
      <c r="A9" s="95">
        <v>2</v>
      </c>
      <c r="H9" s="90" t="s">
        <v>88</v>
      </c>
      <c r="I9" s="80"/>
      <c r="J9" s="80" t="s">
        <v>106</v>
      </c>
      <c r="K9" s="82">
        <f>SUM(K10+K15)</f>
        <v>157924</v>
      </c>
      <c r="L9" s="82">
        <f>SUM(L10+L15)</f>
        <v>207707</v>
      </c>
      <c r="M9" s="82">
        <f>SUM(M10+M15)</f>
        <v>205547</v>
      </c>
      <c r="N9" s="82">
        <f>SUM(N10+N15)</f>
        <v>2160</v>
      </c>
      <c r="O9" s="82">
        <f>SUM(O10+O15)</f>
        <v>0</v>
      </c>
    </row>
    <row r="10" spans="1:15" s="84" customFormat="1" ht="12">
      <c r="A10" s="94">
        <v>3</v>
      </c>
      <c r="H10" s="78"/>
      <c r="I10" s="91" t="s">
        <v>170</v>
      </c>
      <c r="J10" s="78" t="s">
        <v>156</v>
      </c>
      <c r="K10" s="79">
        <f>SUM(K11:K14)</f>
        <v>121223</v>
      </c>
      <c r="L10" s="79">
        <f>SUM(L11:L14)</f>
        <v>123280</v>
      </c>
      <c r="M10" s="79">
        <f>SUM(M11:M14)</f>
        <v>123280</v>
      </c>
      <c r="N10" s="79">
        <f>SUM(N11:N13)</f>
        <v>0</v>
      </c>
      <c r="O10" s="79">
        <v>0</v>
      </c>
    </row>
    <row r="11" spans="1:15" s="84" customFormat="1" ht="12">
      <c r="A11" s="94">
        <v>4</v>
      </c>
      <c r="H11" s="78"/>
      <c r="I11" s="91"/>
      <c r="J11" s="68" t="s">
        <v>157</v>
      </c>
      <c r="K11" s="69">
        <v>75541</v>
      </c>
      <c r="L11" s="69">
        <v>75541</v>
      </c>
      <c r="M11" s="69">
        <v>75541</v>
      </c>
      <c r="N11" s="79">
        <v>0</v>
      </c>
      <c r="O11" s="79">
        <v>0</v>
      </c>
    </row>
    <row r="12" spans="1:15" s="84" customFormat="1" ht="12">
      <c r="A12" s="94">
        <v>5</v>
      </c>
      <c r="H12" s="78"/>
      <c r="I12" s="91"/>
      <c r="J12" s="68" t="s">
        <v>158</v>
      </c>
      <c r="K12" s="69">
        <v>41625</v>
      </c>
      <c r="L12" s="69">
        <v>42876</v>
      </c>
      <c r="M12" s="69">
        <v>42876</v>
      </c>
      <c r="N12" s="79">
        <v>0</v>
      </c>
      <c r="O12" s="79">
        <v>0</v>
      </c>
    </row>
    <row r="13" spans="1:15" s="84" customFormat="1" ht="12">
      <c r="A13" s="94">
        <v>6</v>
      </c>
      <c r="H13" s="78"/>
      <c r="I13" s="91"/>
      <c r="J13" s="68" t="s">
        <v>159</v>
      </c>
      <c r="K13" s="69">
        <v>4057</v>
      </c>
      <c r="L13" s="69">
        <v>4057</v>
      </c>
      <c r="M13" s="69">
        <v>4057</v>
      </c>
      <c r="N13" s="79">
        <v>0</v>
      </c>
      <c r="O13" s="79">
        <v>0</v>
      </c>
    </row>
    <row r="14" spans="1:15" s="84" customFormat="1" ht="12">
      <c r="A14" s="94">
        <v>7</v>
      </c>
      <c r="H14" s="78"/>
      <c r="I14" s="91"/>
      <c r="J14" s="68" t="s">
        <v>254</v>
      </c>
      <c r="K14" s="69">
        <v>0</v>
      </c>
      <c r="L14" s="69">
        <v>806</v>
      </c>
      <c r="M14" s="69">
        <v>806</v>
      </c>
      <c r="N14" s="79">
        <v>0</v>
      </c>
      <c r="O14" s="79">
        <v>0</v>
      </c>
    </row>
    <row r="15" spans="1:15" s="84" customFormat="1" ht="12">
      <c r="A15" s="94">
        <v>8</v>
      </c>
      <c r="H15" s="78"/>
      <c r="I15" s="91" t="s">
        <v>171</v>
      </c>
      <c r="J15" s="78" t="s">
        <v>160</v>
      </c>
      <c r="K15" s="79">
        <f>SUM(K16:K18)</f>
        <v>36701</v>
      </c>
      <c r="L15" s="79">
        <f>SUM(L16:L18)</f>
        <v>84427</v>
      </c>
      <c r="M15" s="79">
        <f>SUM(M16:M18)</f>
        <v>82267</v>
      </c>
      <c r="N15" s="79">
        <f>SUM(N16:N18)</f>
        <v>2160</v>
      </c>
      <c r="O15" s="79">
        <f>SUM(O16:O18)</f>
        <v>0</v>
      </c>
    </row>
    <row r="16" spans="1:15" s="84" customFormat="1" ht="12">
      <c r="A16" s="94">
        <v>9</v>
      </c>
      <c r="H16" s="78"/>
      <c r="I16" s="91"/>
      <c r="J16" s="68" t="s">
        <v>161</v>
      </c>
      <c r="K16" s="69">
        <v>21700</v>
      </c>
      <c r="L16" s="69">
        <v>21700</v>
      </c>
      <c r="M16" s="69">
        <v>21700</v>
      </c>
      <c r="N16" s="69">
        <v>0</v>
      </c>
      <c r="O16" s="69">
        <v>0</v>
      </c>
    </row>
    <row r="17" spans="1:15" s="84" customFormat="1" ht="12">
      <c r="A17" s="94">
        <v>10</v>
      </c>
      <c r="H17" s="78"/>
      <c r="I17" s="91"/>
      <c r="J17" s="68" t="s">
        <v>168</v>
      </c>
      <c r="K17" s="69">
        <v>2160</v>
      </c>
      <c r="L17" s="69">
        <v>2160</v>
      </c>
      <c r="M17" s="69">
        <v>0</v>
      </c>
      <c r="N17" s="69">
        <v>2160</v>
      </c>
      <c r="O17" s="69">
        <v>0</v>
      </c>
    </row>
    <row r="18" spans="1:15" s="84" customFormat="1" ht="12">
      <c r="A18" s="94">
        <v>11</v>
      </c>
      <c r="H18" s="78"/>
      <c r="I18" s="91"/>
      <c r="J18" s="68" t="s">
        <v>169</v>
      </c>
      <c r="K18" s="69">
        <v>12841</v>
      </c>
      <c r="L18" s="69">
        <v>60567</v>
      </c>
      <c r="M18" s="69">
        <v>60567</v>
      </c>
      <c r="N18" s="69">
        <v>0</v>
      </c>
      <c r="O18" s="69">
        <v>0</v>
      </c>
    </row>
    <row r="19" spans="1:15" s="83" customFormat="1" ht="12">
      <c r="A19" s="94">
        <v>12</v>
      </c>
      <c r="H19" s="90" t="s">
        <v>90</v>
      </c>
      <c r="I19" s="90"/>
      <c r="J19" s="80" t="s">
        <v>100</v>
      </c>
      <c r="K19" s="82">
        <f>SUM(K20+K22+K25+K27+K29)</f>
        <v>101550</v>
      </c>
      <c r="L19" s="82">
        <f>SUM(L20+L22+L25+L27+L29)</f>
        <v>101550</v>
      </c>
      <c r="M19" s="82">
        <f>SUM(M20+M22+M25+M27+M29)</f>
        <v>101550</v>
      </c>
      <c r="N19" s="82">
        <f>SUM(N20+N22+N25+N27+N29)</f>
        <v>0</v>
      </c>
      <c r="O19" s="82">
        <f>SUM(O20+O22+O25+O27+O29)</f>
        <v>0</v>
      </c>
    </row>
    <row r="20" spans="1:15" s="84" customFormat="1" ht="12">
      <c r="A20" s="94">
        <v>13</v>
      </c>
      <c r="H20" s="78"/>
      <c r="I20" s="91" t="s">
        <v>177</v>
      </c>
      <c r="J20" s="78" t="s">
        <v>172</v>
      </c>
      <c r="K20" s="79">
        <v>10700</v>
      </c>
      <c r="L20" s="79">
        <v>10700</v>
      </c>
      <c r="M20" s="79">
        <v>10700</v>
      </c>
      <c r="N20" s="79">
        <v>0</v>
      </c>
      <c r="O20" s="79">
        <v>0</v>
      </c>
    </row>
    <row r="21" spans="1:15" s="60" customFormat="1" ht="12">
      <c r="A21" s="94">
        <v>14</v>
      </c>
      <c r="H21" s="68"/>
      <c r="I21" s="93"/>
      <c r="J21" s="68" t="s">
        <v>173</v>
      </c>
      <c r="K21" s="69">
        <v>10700</v>
      </c>
      <c r="L21" s="69">
        <v>10700</v>
      </c>
      <c r="M21" s="69">
        <v>10700</v>
      </c>
      <c r="N21" s="69">
        <v>0</v>
      </c>
      <c r="O21" s="69">
        <v>0</v>
      </c>
    </row>
    <row r="22" spans="1:15" s="60" customFormat="1" ht="12">
      <c r="A22" s="94">
        <v>15</v>
      </c>
      <c r="H22" s="68"/>
      <c r="I22" s="91" t="s">
        <v>178</v>
      </c>
      <c r="J22" s="78" t="s">
        <v>174</v>
      </c>
      <c r="K22" s="79">
        <f>SUM(K23:K24)</f>
        <v>78100</v>
      </c>
      <c r="L22" s="79">
        <f>SUM(L23:L24)</f>
        <v>78100</v>
      </c>
      <c r="M22" s="79">
        <f>SUM(M23:M24)</f>
        <v>78100</v>
      </c>
      <c r="N22" s="79">
        <f>SUM(N23:N25)</f>
        <v>0</v>
      </c>
      <c r="O22" s="79">
        <f>SUM(O23:O25)</f>
        <v>0</v>
      </c>
    </row>
    <row r="23" spans="1:15" s="60" customFormat="1" ht="12">
      <c r="A23" s="94">
        <v>16</v>
      </c>
      <c r="H23" s="68"/>
      <c r="I23" s="93"/>
      <c r="J23" s="68" t="s">
        <v>175</v>
      </c>
      <c r="K23" s="69">
        <v>78000</v>
      </c>
      <c r="L23" s="69">
        <v>78000</v>
      </c>
      <c r="M23" s="69">
        <v>78000</v>
      </c>
      <c r="N23" s="69">
        <v>0</v>
      </c>
      <c r="O23" s="69">
        <v>0</v>
      </c>
    </row>
    <row r="24" spans="1:15" s="60" customFormat="1" ht="12">
      <c r="A24" s="94">
        <v>17</v>
      </c>
      <c r="H24" s="68"/>
      <c r="I24" s="93"/>
      <c r="J24" s="68" t="s">
        <v>176</v>
      </c>
      <c r="K24" s="69">
        <v>100</v>
      </c>
      <c r="L24" s="69">
        <v>100</v>
      </c>
      <c r="M24" s="69">
        <v>100</v>
      </c>
      <c r="N24" s="69">
        <v>0</v>
      </c>
      <c r="O24" s="69">
        <v>0</v>
      </c>
    </row>
    <row r="25" spans="1:15" s="60" customFormat="1" ht="12">
      <c r="A25" s="94">
        <v>18</v>
      </c>
      <c r="H25" s="68"/>
      <c r="I25" s="91" t="s">
        <v>179</v>
      </c>
      <c r="J25" s="78" t="s">
        <v>180</v>
      </c>
      <c r="K25" s="79">
        <v>12300</v>
      </c>
      <c r="L25" s="79">
        <v>12300</v>
      </c>
      <c r="M25" s="79">
        <v>12300</v>
      </c>
      <c r="N25" s="79">
        <v>0</v>
      </c>
      <c r="O25" s="79">
        <v>0</v>
      </c>
    </row>
    <row r="26" spans="1:15" s="60" customFormat="1" ht="12">
      <c r="A26" s="94">
        <v>19</v>
      </c>
      <c r="H26" s="68"/>
      <c r="I26" s="91"/>
      <c r="J26" s="68" t="s">
        <v>181</v>
      </c>
      <c r="K26" s="69">
        <v>12300</v>
      </c>
      <c r="L26" s="69">
        <v>12300</v>
      </c>
      <c r="M26" s="69">
        <v>12300</v>
      </c>
      <c r="N26" s="69">
        <v>0</v>
      </c>
      <c r="O26" s="69">
        <v>0</v>
      </c>
    </row>
    <row r="27" spans="1:15" s="60" customFormat="1" ht="12">
      <c r="A27" s="94">
        <v>20</v>
      </c>
      <c r="H27" s="68"/>
      <c r="I27" s="91" t="s">
        <v>182</v>
      </c>
      <c r="J27" s="78" t="s">
        <v>183</v>
      </c>
      <c r="K27" s="79">
        <f>SUM(K28)</f>
        <v>150</v>
      </c>
      <c r="L27" s="79">
        <f>SUM(L28)</f>
        <v>150</v>
      </c>
      <c r="M27" s="79">
        <f>SUM(M28)</f>
        <v>150</v>
      </c>
      <c r="N27" s="79">
        <f>SUM(N28)</f>
        <v>0</v>
      </c>
      <c r="O27" s="79">
        <f>SUM(O28)</f>
        <v>0</v>
      </c>
    </row>
    <row r="28" spans="1:15" s="60" customFormat="1" ht="12">
      <c r="A28" s="94">
        <v>21</v>
      </c>
      <c r="H28" s="68"/>
      <c r="I28" s="91"/>
      <c r="J28" s="68" t="s">
        <v>184</v>
      </c>
      <c r="K28" s="69">
        <v>150</v>
      </c>
      <c r="L28" s="69">
        <v>150</v>
      </c>
      <c r="M28" s="69">
        <v>150</v>
      </c>
      <c r="N28" s="69">
        <v>0</v>
      </c>
      <c r="O28" s="69">
        <v>0</v>
      </c>
    </row>
    <row r="29" spans="1:15" s="60" customFormat="1" ht="12">
      <c r="A29" s="94">
        <v>22</v>
      </c>
      <c r="H29" s="68"/>
      <c r="I29" s="91" t="s">
        <v>185</v>
      </c>
      <c r="J29" s="78" t="s">
        <v>186</v>
      </c>
      <c r="K29" s="79">
        <v>300</v>
      </c>
      <c r="L29" s="79">
        <v>300</v>
      </c>
      <c r="M29" s="79">
        <v>300</v>
      </c>
      <c r="N29" s="79">
        <v>0</v>
      </c>
      <c r="O29" s="79">
        <v>0</v>
      </c>
    </row>
    <row r="30" spans="1:15" s="60" customFormat="1" ht="12">
      <c r="A30" s="94">
        <v>23</v>
      </c>
      <c r="H30" s="68"/>
      <c r="I30" s="91"/>
      <c r="J30" s="68" t="s">
        <v>187</v>
      </c>
      <c r="K30" s="69">
        <v>300</v>
      </c>
      <c r="L30" s="69">
        <v>300</v>
      </c>
      <c r="M30" s="69">
        <v>300</v>
      </c>
      <c r="N30" s="69">
        <v>0</v>
      </c>
      <c r="O30" s="69">
        <v>0</v>
      </c>
    </row>
    <row r="31" spans="1:15" s="83" customFormat="1" ht="12">
      <c r="A31" s="94">
        <v>24</v>
      </c>
      <c r="H31" s="90" t="s">
        <v>92</v>
      </c>
      <c r="I31" s="90"/>
      <c r="J31" s="80" t="s">
        <v>188</v>
      </c>
      <c r="K31" s="82">
        <f>SUM(K32:K39)</f>
        <v>9848</v>
      </c>
      <c r="L31" s="82">
        <f>SUM(L32:L39)</f>
        <v>10017</v>
      </c>
      <c r="M31" s="82">
        <f>SUM(M32:M39)</f>
        <v>8343</v>
      </c>
      <c r="N31" s="82">
        <f>SUM(N32:N39)</f>
        <v>1674</v>
      </c>
      <c r="O31" s="82">
        <f>SUM(O32:O37)</f>
        <v>0</v>
      </c>
    </row>
    <row r="32" spans="1:15" s="60" customFormat="1" ht="12">
      <c r="A32" s="94">
        <v>25</v>
      </c>
      <c r="H32" s="68"/>
      <c r="I32" s="91" t="s">
        <v>108</v>
      </c>
      <c r="J32" s="78" t="s">
        <v>267</v>
      </c>
      <c r="K32" s="79">
        <v>50</v>
      </c>
      <c r="L32" s="79">
        <v>81</v>
      </c>
      <c r="M32" s="79">
        <v>0</v>
      </c>
      <c r="N32" s="79">
        <v>81</v>
      </c>
      <c r="O32" s="79">
        <v>0</v>
      </c>
    </row>
    <row r="33" spans="1:15" s="60" customFormat="1" ht="12">
      <c r="A33" s="94">
        <v>26</v>
      </c>
      <c r="H33" s="68"/>
      <c r="I33" s="91" t="s">
        <v>112</v>
      </c>
      <c r="J33" s="78" t="s">
        <v>189</v>
      </c>
      <c r="K33" s="79">
        <v>2450</v>
      </c>
      <c r="L33" s="79">
        <v>5550</v>
      </c>
      <c r="M33" s="79">
        <v>4000</v>
      </c>
      <c r="N33" s="79">
        <v>1550</v>
      </c>
      <c r="O33" s="79">
        <v>0</v>
      </c>
    </row>
    <row r="34" spans="1:15" s="60" customFormat="1" ht="12">
      <c r="A34" s="94">
        <v>27</v>
      </c>
      <c r="H34" s="68"/>
      <c r="I34" s="91" t="s">
        <v>116</v>
      </c>
      <c r="J34" s="78" t="s">
        <v>190</v>
      </c>
      <c r="K34" s="79">
        <v>2491</v>
      </c>
      <c r="L34" s="79">
        <v>2610</v>
      </c>
      <c r="M34" s="79">
        <v>2610</v>
      </c>
      <c r="N34" s="79">
        <v>0</v>
      </c>
      <c r="O34" s="79">
        <v>0</v>
      </c>
    </row>
    <row r="35" spans="1:15" s="60" customFormat="1" ht="12">
      <c r="A35" s="94">
        <v>28</v>
      </c>
      <c r="H35" s="68"/>
      <c r="I35" s="91" t="s">
        <v>125</v>
      </c>
      <c r="J35" s="78" t="s">
        <v>191</v>
      </c>
      <c r="K35" s="79">
        <v>3288</v>
      </c>
      <c r="L35" s="79">
        <v>188</v>
      </c>
      <c r="M35" s="79">
        <v>188</v>
      </c>
      <c r="N35" s="79">
        <v>0</v>
      </c>
      <c r="O35" s="79">
        <v>0</v>
      </c>
    </row>
    <row r="36" spans="1:15" s="60" customFormat="1" ht="12">
      <c r="A36" s="94">
        <v>29</v>
      </c>
      <c r="H36" s="68"/>
      <c r="I36" s="91" t="s">
        <v>128</v>
      </c>
      <c r="J36" s="78" t="s">
        <v>192</v>
      </c>
      <c r="K36" s="79">
        <v>784</v>
      </c>
      <c r="L36" s="79">
        <v>803</v>
      </c>
      <c r="M36" s="79">
        <v>803</v>
      </c>
      <c r="N36" s="79">
        <v>0</v>
      </c>
      <c r="O36" s="79">
        <v>0</v>
      </c>
    </row>
    <row r="37" spans="1:15" s="60" customFormat="1" ht="12">
      <c r="A37" s="94">
        <v>30</v>
      </c>
      <c r="H37" s="68"/>
      <c r="I37" s="91" t="s">
        <v>255</v>
      </c>
      <c r="J37" s="78" t="s">
        <v>275</v>
      </c>
      <c r="K37" s="79">
        <v>100</v>
      </c>
      <c r="L37" s="79">
        <v>100</v>
      </c>
      <c r="M37" s="79">
        <v>100</v>
      </c>
      <c r="N37" s="79">
        <v>0</v>
      </c>
      <c r="O37" s="79">
        <v>0</v>
      </c>
    </row>
    <row r="38" spans="1:15" s="60" customFormat="1" ht="12">
      <c r="A38" s="94">
        <v>31</v>
      </c>
      <c r="H38" s="175"/>
      <c r="I38" s="91" t="s">
        <v>256</v>
      </c>
      <c r="J38" s="78" t="s">
        <v>276</v>
      </c>
      <c r="K38" s="79">
        <v>642</v>
      </c>
      <c r="L38" s="79">
        <v>642</v>
      </c>
      <c r="M38" s="79">
        <v>642</v>
      </c>
      <c r="N38" s="79">
        <v>0</v>
      </c>
      <c r="O38" s="79">
        <v>0</v>
      </c>
    </row>
    <row r="39" spans="1:15" s="60" customFormat="1" ht="12">
      <c r="A39" s="94">
        <v>32</v>
      </c>
      <c r="H39" s="175"/>
      <c r="I39" s="91" t="s">
        <v>257</v>
      </c>
      <c r="J39" s="78" t="s">
        <v>101</v>
      </c>
      <c r="K39" s="79">
        <v>43</v>
      </c>
      <c r="L39" s="79">
        <v>43</v>
      </c>
      <c r="M39" s="79">
        <v>0</v>
      </c>
      <c r="N39" s="79">
        <v>43</v>
      </c>
      <c r="O39" s="79">
        <v>0</v>
      </c>
    </row>
    <row r="40" spans="1:15" s="59" customFormat="1" ht="12">
      <c r="A40" s="94">
        <v>33</v>
      </c>
      <c r="H40" s="256" t="s">
        <v>102</v>
      </c>
      <c r="I40" s="257"/>
      <c r="J40" s="258"/>
      <c r="K40" s="67">
        <f>SUM(K41+K44+K46)</f>
        <v>16656</v>
      </c>
      <c r="L40" s="67">
        <f>SUM(L41+L44+L46)</f>
        <v>24543</v>
      </c>
      <c r="M40" s="67">
        <f>SUM(M41+M44+M46)</f>
        <v>6952</v>
      </c>
      <c r="N40" s="67">
        <f>SUM(N41+N44+N46)</f>
        <v>17591</v>
      </c>
      <c r="O40" s="67">
        <f>SUM(O41+O44+O46)</f>
        <v>0</v>
      </c>
    </row>
    <row r="41" spans="1:15" s="60" customFormat="1" ht="12">
      <c r="A41" s="94">
        <v>34</v>
      </c>
      <c r="H41" s="90" t="s">
        <v>88</v>
      </c>
      <c r="I41" s="68"/>
      <c r="J41" s="98" t="s">
        <v>193</v>
      </c>
      <c r="K41" s="82">
        <v>0</v>
      </c>
      <c r="L41" s="82">
        <v>6952</v>
      </c>
      <c r="M41" s="82">
        <v>6952</v>
      </c>
      <c r="N41" s="82">
        <v>0</v>
      </c>
      <c r="O41" s="82">
        <v>0</v>
      </c>
    </row>
    <row r="42" spans="1:15" s="84" customFormat="1" ht="12">
      <c r="A42" s="94">
        <v>35</v>
      </c>
      <c r="H42" s="78"/>
      <c r="I42" s="91" t="s">
        <v>170</v>
      </c>
      <c r="J42" s="78" t="s">
        <v>194</v>
      </c>
      <c r="K42" s="79">
        <v>0</v>
      </c>
      <c r="L42" s="79">
        <v>6952</v>
      </c>
      <c r="M42" s="79">
        <v>6952</v>
      </c>
      <c r="N42" s="79">
        <v>0</v>
      </c>
      <c r="O42" s="79">
        <v>0</v>
      </c>
    </row>
    <row r="43" spans="1:15" s="84" customFormat="1" ht="12">
      <c r="A43" s="94">
        <v>36</v>
      </c>
      <c r="H43" s="78"/>
      <c r="I43" s="91"/>
      <c r="J43" s="68" t="s">
        <v>169</v>
      </c>
      <c r="K43" s="69">
        <v>0</v>
      </c>
      <c r="L43" s="69">
        <v>6952</v>
      </c>
      <c r="M43" s="69">
        <v>6952</v>
      </c>
      <c r="N43" s="69">
        <v>0</v>
      </c>
      <c r="O43" s="69">
        <v>0</v>
      </c>
    </row>
    <row r="44" spans="1:15" s="83" customFormat="1" ht="12">
      <c r="A44" s="94">
        <v>37</v>
      </c>
      <c r="H44" s="90" t="s">
        <v>90</v>
      </c>
      <c r="I44" s="80"/>
      <c r="J44" s="80" t="s">
        <v>195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60" customFormat="1" ht="12">
      <c r="A45" s="94">
        <v>38</v>
      </c>
      <c r="H45" s="68"/>
      <c r="I45" s="91" t="s">
        <v>177</v>
      </c>
      <c r="J45" s="78" t="s">
        <v>196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1:15" s="60" customFormat="1" ht="12">
      <c r="A46" s="94">
        <v>39</v>
      </c>
      <c r="H46" s="90" t="s">
        <v>92</v>
      </c>
      <c r="I46" s="80"/>
      <c r="J46" s="80" t="s">
        <v>197</v>
      </c>
      <c r="K46" s="82">
        <v>16656</v>
      </c>
      <c r="L46" s="82">
        <v>17591</v>
      </c>
      <c r="M46" s="82">
        <v>0</v>
      </c>
      <c r="N46" s="82">
        <v>17591</v>
      </c>
      <c r="O46" s="82">
        <v>0</v>
      </c>
    </row>
    <row r="47" spans="1:15" s="60" customFormat="1" ht="12">
      <c r="A47" s="94">
        <v>40</v>
      </c>
      <c r="H47" s="68"/>
      <c r="I47" s="91" t="s">
        <v>108</v>
      </c>
      <c r="J47" s="78" t="s">
        <v>198</v>
      </c>
      <c r="K47" s="79">
        <f>SUM(K48:K50)</f>
        <v>16656</v>
      </c>
      <c r="L47" s="79">
        <f>SUM(L48:L50)</f>
        <v>17591</v>
      </c>
      <c r="M47" s="79">
        <f>SUM(M48:M50)</f>
        <v>0</v>
      </c>
      <c r="N47" s="79">
        <f>SUM(N48:N50)</f>
        <v>17591</v>
      </c>
      <c r="O47" s="79">
        <f>SUM(O48:O50)</f>
        <v>0</v>
      </c>
    </row>
    <row r="48" spans="1:15" s="60" customFormat="1" ht="12">
      <c r="A48" s="94">
        <v>41</v>
      </c>
      <c r="H48" s="68"/>
      <c r="I48" s="91"/>
      <c r="J48" s="68" t="s">
        <v>277</v>
      </c>
      <c r="K48" s="69">
        <v>4750</v>
      </c>
      <c r="L48" s="69">
        <v>4750</v>
      </c>
      <c r="M48" s="69">
        <v>0</v>
      </c>
      <c r="N48" s="69">
        <v>4750</v>
      </c>
      <c r="O48" s="69">
        <v>0</v>
      </c>
    </row>
    <row r="49" spans="1:15" s="60" customFormat="1" ht="12">
      <c r="A49" s="94">
        <v>42</v>
      </c>
      <c r="H49" s="68"/>
      <c r="I49" s="91"/>
      <c r="J49" s="68" t="s">
        <v>278</v>
      </c>
      <c r="K49" s="69">
        <v>11906</v>
      </c>
      <c r="L49" s="69">
        <v>11906</v>
      </c>
      <c r="M49" s="69">
        <v>0</v>
      </c>
      <c r="N49" s="69">
        <v>11906</v>
      </c>
      <c r="O49" s="69">
        <v>0</v>
      </c>
    </row>
    <row r="50" spans="1:15" s="60" customFormat="1" ht="12">
      <c r="A50" s="94">
        <v>43</v>
      </c>
      <c r="H50" s="68"/>
      <c r="I50" s="91"/>
      <c r="J50" s="68" t="s">
        <v>279</v>
      </c>
      <c r="K50" s="69">
        <v>0</v>
      </c>
      <c r="L50" s="69">
        <v>935</v>
      </c>
      <c r="M50" s="69">
        <v>0</v>
      </c>
      <c r="N50" s="69">
        <v>935</v>
      </c>
      <c r="O50" s="69">
        <v>0</v>
      </c>
    </row>
    <row r="51" spans="1:15" s="63" customFormat="1" ht="13.5" customHeight="1">
      <c r="A51" s="97">
        <v>44</v>
      </c>
      <c r="H51" s="251" t="s">
        <v>199</v>
      </c>
      <c r="I51" s="252"/>
      <c r="J51" s="259"/>
      <c r="K51" s="72">
        <f>SUM(K8,K40)</f>
        <v>285978</v>
      </c>
      <c r="L51" s="72">
        <f>SUM(L8,L40)</f>
        <v>343817</v>
      </c>
      <c r="M51" s="72">
        <f>SUM(M8,M40)</f>
        <v>322392</v>
      </c>
      <c r="N51" s="72">
        <f>SUM(N8,N40)</f>
        <v>21425</v>
      </c>
      <c r="O51" s="72">
        <f>SUM(O8,O40)</f>
        <v>0</v>
      </c>
    </row>
    <row r="52" spans="1:15" s="61" customFormat="1" ht="15">
      <c r="A52" s="94">
        <v>45</v>
      </c>
      <c r="H52" s="73" t="s">
        <v>201</v>
      </c>
      <c r="I52" s="74"/>
      <c r="J52" s="75"/>
      <c r="K52" s="70"/>
      <c r="L52" s="70"/>
      <c r="M52" s="70"/>
      <c r="N52" s="70"/>
      <c r="O52" s="70"/>
    </row>
    <row r="53" spans="1:15" ht="18" customHeight="1">
      <c r="A53" s="94">
        <v>46</v>
      </c>
      <c r="B53" s="87"/>
      <c r="C53" s="87"/>
      <c r="D53" s="87"/>
      <c r="E53" s="87"/>
      <c r="F53" s="87"/>
      <c r="G53" s="87"/>
      <c r="H53" s="99" t="s">
        <v>88</v>
      </c>
      <c r="I53" s="85"/>
      <c r="J53" s="86" t="s">
        <v>200</v>
      </c>
      <c r="K53" s="101">
        <v>67969</v>
      </c>
      <c r="L53" s="101">
        <v>67969</v>
      </c>
      <c r="M53" s="101">
        <v>0</v>
      </c>
      <c r="N53" s="101">
        <v>67969</v>
      </c>
      <c r="O53" s="101">
        <v>0</v>
      </c>
    </row>
    <row r="54" spans="1:15" s="60" customFormat="1" ht="14.25" customHeight="1">
      <c r="A54" s="94">
        <v>47</v>
      </c>
      <c r="B54" s="61"/>
      <c r="C54" s="61"/>
      <c r="D54" s="61"/>
      <c r="E54" s="61"/>
      <c r="F54" s="61"/>
      <c r="G54" s="61"/>
      <c r="H54" s="251" t="s">
        <v>202</v>
      </c>
      <c r="I54" s="252"/>
      <c r="J54" s="253"/>
      <c r="K54" s="70">
        <v>67969</v>
      </c>
      <c r="L54" s="70">
        <v>67969</v>
      </c>
      <c r="M54" s="70">
        <v>0</v>
      </c>
      <c r="N54" s="70">
        <v>67969</v>
      </c>
      <c r="O54" s="70">
        <v>0</v>
      </c>
    </row>
    <row r="55" spans="1:15" s="60" customFormat="1" ht="16.5">
      <c r="A55" s="94">
        <v>48</v>
      </c>
      <c r="B55" s="61"/>
      <c r="C55" s="61"/>
      <c r="D55" s="61"/>
      <c r="E55" s="61"/>
      <c r="F55" s="61"/>
      <c r="G55" s="61"/>
      <c r="H55" s="254" t="s">
        <v>203</v>
      </c>
      <c r="I55" s="255"/>
      <c r="J55" s="253"/>
      <c r="K55" s="70">
        <f>SUM(K51+K54)</f>
        <v>353947</v>
      </c>
      <c r="L55" s="70">
        <f>SUM(L51+L54)</f>
        <v>411786</v>
      </c>
      <c r="M55" s="70">
        <f>SUM(M51+M54)</f>
        <v>322392</v>
      </c>
      <c r="N55" s="70">
        <f>SUM(N51+N54)</f>
        <v>89394</v>
      </c>
      <c r="O55" s="70">
        <f>SUM(O51+O54)</f>
        <v>0</v>
      </c>
    </row>
    <row r="56" ht="16.5">
      <c r="S56" s="58"/>
    </row>
    <row r="57" ht="32.25">
      <c r="J57" s="404" t="s">
        <v>346</v>
      </c>
    </row>
  </sheetData>
  <sheetProtection/>
  <mergeCells count="15">
    <mergeCell ref="H54:J54"/>
    <mergeCell ref="H55:J55"/>
    <mergeCell ref="H8:J8"/>
    <mergeCell ref="H40:J40"/>
    <mergeCell ref="H51:J51"/>
    <mergeCell ref="H5:J6"/>
    <mergeCell ref="H7:J7"/>
    <mergeCell ref="K5:K6"/>
    <mergeCell ref="L5:L6"/>
    <mergeCell ref="M5:O5"/>
    <mergeCell ref="A5:A6"/>
    <mergeCell ref="H1:O1"/>
    <mergeCell ref="H2:O2"/>
    <mergeCell ref="H3:O3"/>
    <mergeCell ref="N4:O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3.421875" style="0" customWidth="1"/>
    <col min="12" max="12" width="12.57421875" style="0" customWidth="1"/>
    <col min="13" max="13" width="11.57421875" style="0" customWidth="1"/>
    <col min="14" max="14" width="11.28125" style="0" customWidth="1"/>
    <col min="15" max="15" width="12.140625" style="0" customWidth="1"/>
  </cols>
  <sheetData>
    <row r="1" spans="8:16" ht="15">
      <c r="H1" s="247"/>
      <c r="I1" s="247"/>
      <c r="J1" s="247"/>
      <c r="K1" s="247"/>
      <c r="L1" s="247"/>
      <c r="M1" s="247"/>
      <c r="N1" s="247"/>
      <c r="O1" s="247"/>
      <c r="P1" s="56"/>
    </row>
    <row r="2" spans="8:15" s="56" customFormat="1" ht="19.5" customHeight="1">
      <c r="H2" s="248" t="s">
        <v>104</v>
      </c>
      <c r="I2" s="248"/>
      <c r="J2" s="248"/>
      <c r="K2" s="248"/>
      <c r="L2" s="248"/>
      <c r="M2" s="248"/>
      <c r="N2" s="248"/>
      <c r="O2" s="248"/>
    </row>
    <row r="3" spans="8:15" ht="15.75">
      <c r="H3" s="249" t="s">
        <v>280</v>
      </c>
      <c r="I3" s="249"/>
      <c r="J3" s="249"/>
      <c r="K3" s="249"/>
      <c r="L3" s="249"/>
      <c r="M3" s="249"/>
      <c r="N3" s="249"/>
      <c r="O3" s="249"/>
    </row>
    <row r="4" spans="8:15" ht="20.25" customHeight="1">
      <c r="H4" s="64"/>
      <c r="I4" s="64"/>
      <c r="J4" s="64"/>
      <c r="K4" s="64"/>
      <c r="L4" s="64" t="s">
        <v>33</v>
      </c>
      <c r="M4" s="64"/>
      <c r="N4" s="250" t="s">
        <v>355</v>
      </c>
      <c r="O4" s="250"/>
    </row>
    <row r="5" spans="1:15" s="57" customFormat="1" ht="14.25" customHeight="1">
      <c r="A5" s="245" t="s">
        <v>164</v>
      </c>
      <c r="H5" s="260" t="s">
        <v>242</v>
      </c>
      <c r="I5" s="260"/>
      <c r="J5" s="261"/>
      <c r="K5" s="239" t="s">
        <v>247</v>
      </c>
      <c r="L5" s="239" t="s">
        <v>245</v>
      </c>
      <c r="M5" s="242" t="s">
        <v>248</v>
      </c>
      <c r="N5" s="243"/>
      <c r="O5" s="244"/>
    </row>
    <row r="6" spans="1:15" s="57" customFormat="1" ht="32.25" customHeight="1">
      <c r="A6" s="246"/>
      <c r="H6" s="262"/>
      <c r="I6" s="262"/>
      <c r="J6" s="263"/>
      <c r="K6" s="240"/>
      <c r="L6" s="241"/>
      <c r="M6" s="172" t="s">
        <v>249</v>
      </c>
      <c r="N6" s="173" t="s">
        <v>250</v>
      </c>
      <c r="O6" s="174" t="s">
        <v>251</v>
      </c>
    </row>
    <row r="7" spans="1:15" s="57" customFormat="1" ht="15">
      <c r="A7" s="89"/>
      <c r="H7" s="242" t="s">
        <v>6</v>
      </c>
      <c r="I7" s="243"/>
      <c r="J7" s="244"/>
      <c r="K7" s="171" t="s">
        <v>7</v>
      </c>
      <c r="L7" s="65" t="s">
        <v>8</v>
      </c>
      <c r="M7" s="65" t="s">
        <v>9</v>
      </c>
      <c r="N7" s="66" t="s">
        <v>103</v>
      </c>
      <c r="O7" s="65" t="s">
        <v>246</v>
      </c>
    </row>
    <row r="8" spans="1:15" s="59" customFormat="1" ht="12">
      <c r="A8" s="94">
        <v>1</v>
      </c>
      <c r="H8" s="264" t="s">
        <v>87</v>
      </c>
      <c r="I8" s="265"/>
      <c r="J8" s="266"/>
      <c r="K8" s="67">
        <f>SUM(K9+K10+K11+K33+K39)</f>
        <v>260047</v>
      </c>
      <c r="L8" s="67">
        <f>SUM(L9+L10+L11+L33+L39)</f>
        <v>274340</v>
      </c>
      <c r="M8" s="67">
        <f>SUM(M9+M10+M11+M33+M39)</f>
        <v>222791</v>
      </c>
      <c r="N8" s="67">
        <f>SUM(N9+N10+N11+N33+N39)</f>
        <v>51549</v>
      </c>
      <c r="O8" s="67">
        <f>SUM(O9+O10+O11+O33+O39)</f>
        <v>0</v>
      </c>
    </row>
    <row r="9" spans="1:15" s="60" customFormat="1" ht="12">
      <c r="A9" s="94">
        <v>2</v>
      </c>
      <c r="H9" s="90" t="s">
        <v>88</v>
      </c>
      <c r="I9" s="68"/>
      <c r="J9" s="80" t="s">
        <v>89</v>
      </c>
      <c r="K9" s="81">
        <v>57368</v>
      </c>
      <c r="L9" s="81">
        <v>92267</v>
      </c>
      <c r="M9" s="82">
        <v>90240</v>
      </c>
      <c r="N9" s="82">
        <v>2027</v>
      </c>
      <c r="O9" s="82">
        <v>0</v>
      </c>
    </row>
    <row r="10" spans="1:15" s="60" customFormat="1" ht="12">
      <c r="A10" s="94">
        <v>3</v>
      </c>
      <c r="H10" s="90" t="s">
        <v>90</v>
      </c>
      <c r="I10" s="68"/>
      <c r="J10" s="80" t="s">
        <v>91</v>
      </c>
      <c r="K10" s="82">
        <v>13598</v>
      </c>
      <c r="L10" s="81">
        <v>19201</v>
      </c>
      <c r="M10" s="82">
        <v>17439</v>
      </c>
      <c r="N10" s="82">
        <v>1762</v>
      </c>
      <c r="O10" s="82">
        <v>0</v>
      </c>
    </row>
    <row r="11" spans="1:15" s="60" customFormat="1" ht="12">
      <c r="A11" s="94">
        <v>4</v>
      </c>
      <c r="H11" s="90" t="s">
        <v>92</v>
      </c>
      <c r="I11" s="68"/>
      <c r="J11" s="80" t="s">
        <v>93</v>
      </c>
      <c r="K11" s="82">
        <f>SUM(K12+K15+K18+K26+K29)</f>
        <v>54187</v>
      </c>
      <c r="L11" s="82">
        <f>SUM(L12+L15+L18+L26+L29)</f>
        <v>61294</v>
      </c>
      <c r="M11" s="82">
        <f>SUM(M12+M15+M18+M26+M29)</f>
        <v>52146</v>
      </c>
      <c r="N11" s="82">
        <f>SUM(N12+N15+N18+N26+N29)</f>
        <v>9148</v>
      </c>
      <c r="O11" s="82">
        <f>SUM(O12+O15+O18+O26+O29)</f>
        <v>0</v>
      </c>
    </row>
    <row r="12" spans="1:15" s="60" customFormat="1" ht="12">
      <c r="A12" s="94">
        <v>5</v>
      </c>
      <c r="H12" s="68"/>
      <c r="I12" s="77" t="s">
        <v>108</v>
      </c>
      <c r="J12" s="78" t="s">
        <v>109</v>
      </c>
      <c r="K12" s="79">
        <f>SUM(K13+K14)</f>
        <v>12818</v>
      </c>
      <c r="L12" s="79">
        <f>SUM(L13+L14)</f>
        <v>14478</v>
      </c>
      <c r="M12" s="79">
        <f>SUM(M13+M14)</f>
        <v>13071</v>
      </c>
      <c r="N12" s="79">
        <f>SUM(N13+N14)</f>
        <v>1407</v>
      </c>
      <c r="O12" s="79">
        <f>SUM(O13+O14)</f>
        <v>0</v>
      </c>
    </row>
    <row r="13" spans="1:15" s="60" customFormat="1" ht="12">
      <c r="A13" s="94">
        <v>6</v>
      </c>
      <c r="H13" s="68"/>
      <c r="I13" s="76"/>
      <c r="J13" s="68" t="s">
        <v>110</v>
      </c>
      <c r="K13" s="69">
        <v>435</v>
      </c>
      <c r="L13" s="69">
        <v>435</v>
      </c>
      <c r="M13" s="69">
        <v>435</v>
      </c>
      <c r="N13" s="69">
        <v>0</v>
      </c>
      <c r="O13" s="69">
        <v>0</v>
      </c>
    </row>
    <row r="14" spans="1:15" s="60" customFormat="1" ht="12">
      <c r="A14" s="94">
        <v>7</v>
      </c>
      <c r="H14" s="68"/>
      <c r="I14" s="76"/>
      <c r="J14" s="68" t="s">
        <v>111</v>
      </c>
      <c r="K14" s="69">
        <v>12383</v>
      </c>
      <c r="L14" s="69">
        <v>14043</v>
      </c>
      <c r="M14" s="69">
        <v>12636</v>
      </c>
      <c r="N14" s="69">
        <v>1407</v>
      </c>
      <c r="O14" s="69">
        <v>0</v>
      </c>
    </row>
    <row r="15" spans="1:15" s="60" customFormat="1" ht="12">
      <c r="A15" s="94">
        <v>8</v>
      </c>
      <c r="H15" s="68"/>
      <c r="I15" s="91" t="s">
        <v>112</v>
      </c>
      <c r="J15" s="78" t="s">
        <v>113</v>
      </c>
      <c r="K15" s="79">
        <f>SUM(K16+K17)</f>
        <v>993</v>
      </c>
      <c r="L15" s="79">
        <f>SUM(L16+L17)</f>
        <v>993</v>
      </c>
      <c r="M15" s="79">
        <f>SUM(M16+M17)</f>
        <v>970</v>
      </c>
      <c r="N15" s="79">
        <f>SUM(N16+N17)</f>
        <v>23</v>
      </c>
      <c r="O15" s="79">
        <f>SUM(O16+O17)</f>
        <v>0</v>
      </c>
    </row>
    <row r="16" spans="1:15" s="60" customFormat="1" ht="12">
      <c r="A16" s="94">
        <v>9</v>
      </c>
      <c r="H16" s="68"/>
      <c r="I16" s="92"/>
      <c r="J16" s="68" t="s">
        <v>114</v>
      </c>
      <c r="K16" s="69">
        <v>645</v>
      </c>
      <c r="L16" s="69">
        <v>645</v>
      </c>
      <c r="M16" s="69">
        <v>645</v>
      </c>
      <c r="N16" s="69">
        <v>0</v>
      </c>
      <c r="O16" s="69">
        <v>0</v>
      </c>
    </row>
    <row r="17" spans="1:15" s="60" customFormat="1" ht="12">
      <c r="A17" s="94">
        <v>10</v>
      </c>
      <c r="H17" s="68"/>
      <c r="I17" s="92"/>
      <c r="J17" s="68" t="s">
        <v>115</v>
      </c>
      <c r="K17" s="69">
        <v>348</v>
      </c>
      <c r="L17" s="69">
        <v>348</v>
      </c>
      <c r="M17" s="69">
        <v>325</v>
      </c>
      <c r="N17" s="69">
        <v>23</v>
      </c>
      <c r="O17" s="69">
        <v>0</v>
      </c>
    </row>
    <row r="18" spans="1:15" s="60" customFormat="1" ht="12">
      <c r="A18" s="94">
        <v>11</v>
      </c>
      <c r="H18" s="68"/>
      <c r="I18" s="91" t="s">
        <v>116</v>
      </c>
      <c r="J18" s="78" t="s">
        <v>117</v>
      </c>
      <c r="K18" s="79">
        <f>SUM(K19:K25)</f>
        <v>29498</v>
      </c>
      <c r="L18" s="79">
        <f>SUM(L19:L25)</f>
        <v>33537</v>
      </c>
      <c r="M18" s="79">
        <f>SUM(M19:M25)</f>
        <v>27639</v>
      </c>
      <c r="N18" s="79">
        <f>SUM(N19:N25)</f>
        <v>5898</v>
      </c>
      <c r="O18" s="79">
        <f>SUM(O19:O25)</f>
        <v>0</v>
      </c>
    </row>
    <row r="19" spans="1:15" s="60" customFormat="1" ht="12">
      <c r="A19" s="94">
        <v>12</v>
      </c>
      <c r="H19" s="68"/>
      <c r="I19" s="92"/>
      <c r="J19" s="68" t="s">
        <v>118</v>
      </c>
      <c r="K19" s="69">
        <v>7235</v>
      </c>
      <c r="L19" s="69">
        <v>7235</v>
      </c>
      <c r="M19" s="69">
        <v>5175</v>
      </c>
      <c r="N19" s="69">
        <v>2060</v>
      </c>
      <c r="O19" s="69">
        <v>0</v>
      </c>
    </row>
    <row r="20" spans="1:15" s="60" customFormat="1" ht="12">
      <c r="A20" s="94">
        <v>13</v>
      </c>
      <c r="H20" s="68"/>
      <c r="I20" s="92"/>
      <c r="J20" s="68" t="s">
        <v>119</v>
      </c>
      <c r="K20" s="69">
        <v>200</v>
      </c>
      <c r="L20" s="69">
        <v>904</v>
      </c>
      <c r="M20" s="69">
        <v>200</v>
      </c>
      <c r="N20" s="69">
        <v>704</v>
      </c>
      <c r="O20" s="69">
        <v>0</v>
      </c>
    </row>
    <row r="21" spans="1:15" s="60" customFormat="1" ht="12">
      <c r="A21" s="94">
        <v>14</v>
      </c>
      <c r="H21" s="68"/>
      <c r="I21" s="92"/>
      <c r="J21" s="68" t="s">
        <v>120</v>
      </c>
      <c r="K21" s="69">
        <v>724</v>
      </c>
      <c r="L21" s="69">
        <v>1164</v>
      </c>
      <c r="M21" s="69">
        <v>724</v>
      </c>
      <c r="N21" s="69">
        <v>440</v>
      </c>
      <c r="O21" s="69">
        <v>0</v>
      </c>
    </row>
    <row r="22" spans="1:15" s="60" customFormat="1" ht="12">
      <c r="A22" s="94">
        <v>15</v>
      </c>
      <c r="H22" s="68"/>
      <c r="I22" s="92"/>
      <c r="J22" s="68" t="s">
        <v>121</v>
      </c>
      <c r="K22" s="69">
        <v>2595</v>
      </c>
      <c r="L22" s="69">
        <v>2562</v>
      </c>
      <c r="M22" s="69">
        <v>2000</v>
      </c>
      <c r="N22" s="69">
        <v>562</v>
      </c>
      <c r="O22" s="69">
        <v>0</v>
      </c>
    </row>
    <row r="23" spans="1:15" s="60" customFormat="1" ht="12">
      <c r="A23" s="94">
        <v>16</v>
      </c>
      <c r="H23" s="68"/>
      <c r="I23" s="92"/>
      <c r="J23" s="68" t="s">
        <v>122</v>
      </c>
      <c r="K23" s="69">
        <v>2491</v>
      </c>
      <c r="L23" s="69">
        <v>2647</v>
      </c>
      <c r="M23" s="69">
        <v>2647</v>
      </c>
      <c r="N23" s="69">
        <v>0</v>
      </c>
      <c r="O23" s="69">
        <v>0</v>
      </c>
    </row>
    <row r="24" spans="1:15" s="60" customFormat="1" ht="12">
      <c r="A24" s="94">
        <v>17</v>
      </c>
      <c r="H24" s="68"/>
      <c r="I24" s="92"/>
      <c r="J24" s="68" t="s">
        <v>123</v>
      </c>
      <c r="K24" s="69">
        <v>4576</v>
      </c>
      <c r="L24" s="69">
        <v>4570</v>
      </c>
      <c r="M24" s="69">
        <v>4324</v>
      </c>
      <c r="N24" s="69">
        <v>246</v>
      </c>
      <c r="O24" s="69">
        <v>0</v>
      </c>
    </row>
    <row r="25" spans="1:15" s="60" customFormat="1" ht="12">
      <c r="A25" s="94">
        <v>18</v>
      </c>
      <c r="H25" s="68"/>
      <c r="I25" s="92"/>
      <c r="J25" s="68" t="s">
        <v>124</v>
      </c>
      <c r="K25" s="69">
        <v>11677</v>
      </c>
      <c r="L25" s="69">
        <v>14455</v>
      </c>
      <c r="M25" s="69">
        <v>12569</v>
      </c>
      <c r="N25" s="69">
        <v>1886</v>
      </c>
      <c r="O25" s="69">
        <v>0</v>
      </c>
    </row>
    <row r="26" spans="1:15" s="60" customFormat="1" ht="12">
      <c r="A26" s="94">
        <v>19</v>
      </c>
      <c r="H26" s="68"/>
      <c r="I26" s="91" t="s">
        <v>125</v>
      </c>
      <c r="J26" s="78" t="s">
        <v>126</v>
      </c>
      <c r="K26" s="79">
        <f>SUM(K27:K28)</f>
        <v>160</v>
      </c>
      <c r="L26" s="79">
        <f>SUM(L27:L28)</f>
        <v>235</v>
      </c>
      <c r="M26" s="79">
        <f>SUM(M27:M28)</f>
        <v>160</v>
      </c>
      <c r="N26" s="79">
        <f>SUM(N27:N28)</f>
        <v>75</v>
      </c>
      <c r="O26" s="79">
        <f>SUM(O27:O28)</f>
        <v>0</v>
      </c>
    </row>
    <row r="27" spans="1:15" s="60" customFormat="1" ht="12">
      <c r="A27" s="94">
        <v>20</v>
      </c>
      <c r="H27" s="68"/>
      <c r="I27" s="91"/>
      <c r="J27" s="68" t="s">
        <v>127</v>
      </c>
      <c r="K27" s="69">
        <v>160</v>
      </c>
      <c r="L27" s="69">
        <v>109</v>
      </c>
      <c r="M27" s="69">
        <v>109</v>
      </c>
      <c r="N27" s="69">
        <v>0</v>
      </c>
      <c r="O27" s="69">
        <v>0</v>
      </c>
    </row>
    <row r="28" spans="1:15" s="60" customFormat="1" ht="12">
      <c r="A28" s="94">
        <v>21</v>
      </c>
      <c r="H28" s="68"/>
      <c r="I28" s="92"/>
      <c r="J28" s="68" t="s">
        <v>281</v>
      </c>
      <c r="K28" s="69">
        <v>0</v>
      </c>
      <c r="L28" s="69">
        <v>126</v>
      </c>
      <c r="M28" s="69">
        <v>51</v>
      </c>
      <c r="N28" s="69">
        <v>75</v>
      </c>
      <c r="O28" s="69">
        <v>0</v>
      </c>
    </row>
    <row r="29" spans="1:15" s="60" customFormat="1" ht="12">
      <c r="A29" s="94">
        <v>22</v>
      </c>
      <c r="H29" s="68"/>
      <c r="I29" s="91" t="s">
        <v>128</v>
      </c>
      <c r="J29" s="78" t="s">
        <v>129</v>
      </c>
      <c r="K29" s="79">
        <f>SUM(K30:K32)</f>
        <v>10718</v>
      </c>
      <c r="L29" s="79">
        <f>SUM(L30:L32)</f>
        <v>12051</v>
      </c>
      <c r="M29" s="79">
        <f>SUM(M30:M32)</f>
        <v>10306</v>
      </c>
      <c r="N29" s="79">
        <f>SUM(N30:N32)</f>
        <v>1745</v>
      </c>
      <c r="O29" s="79">
        <f>SUM(O30:O32)</f>
        <v>0</v>
      </c>
    </row>
    <row r="30" spans="1:15" s="60" customFormat="1" ht="12">
      <c r="A30" s="94">
        <v>23</v>
      </c>
      <c r="H30" s="68"/>
      <c r="I30" s="92"/>
      <c r="J30" s="68" t="s">
        <v>130</v>
      </c>
      <c r="K30" s="69">
        <v>9705</v>
      </c>
      <c r="L30" s="69">
        <v>10898</v>
      </c>
      <c r="M30" s="69">
        <v>9295</v>
      </c>
      <c r="N30" s="69">
        <v>1603</v>
      </c>
      <c r="O30" s="69">
        <v>0</v>
      </c>
    </row>
    <row r="31" spans="1:15" s="60" customFormat="1" ht="12">
      <c r="A31" s="94">
        <v>24</v>
      </c>
      <c r="H31" s="68"/>
      <c r="I31" s="92"/>
      <c r="J31" s="68" t="s">
        <v>131</v>
      </c>
      <c r="K31" s="69">
        <v>0</v>
      </c>
      <c r="L31" s="69">
        <v>140</v>
      </c>
      <c r="M31" s="69">
        <v>140</v>
      </c>
      <c r="N31" s="69">
        <v>0</v>
      </c>
      <c r="O31" s="69">
        <v>0</v>
      </c>
    </row>
    <row r="32" spans="1:15" s="60" customFormat="1" ht="12">
      <c r="A32" s="94">
        <v>25</v>
      </c>
      <c r="H32" s="68"/>
      <c r="I32" s="92"/>
      <c r="J32" s="68" t="s">
        <v>132</v>
      </c>
      <c r="K32" s="69">
        <v>1013</v>
      </c>
      <c r="L32" s="69">
        <v>1013</v>
      </c>
      <c r="M32" s="69">
        <v>871</v>
      </c>
      <c r="N32" s="69">
        <v>142</v>
      </c>
      <c r="O32" s="69">
        <v>0</v>
      </c>
    </row>
    <row r="33" spans="1:15" s="60" customFormat="1" ht="12">
      <c r="A33" s="94">
        <v>26</v>
      </c>
      <c r="H33" s="90" t="s">
        <v>94</v>
      </c>
      <c r="I33" s="80"/>
      <c r="J33" s="80" t="s">
        <v>96</v>
      </c>
      <c r="K33" s="82">
        <f>SUM(K34:K38)</f>
        <v>22075</v>
      </c>
      <c r="L33" s="82">
        <f>SUM(L34:L38)</f>
        <v>22075</v>
      </c>
      <c r="M33" s="82">
        <f>SUM(M34:M38)</f>
        <v>22075</v>
      </c>
      <c r="N33" s="82">
        <f>SUM(N34:N38)</f>
        <v>0</v>
      </c>
      <c r="O33" s="82">
        <f>SUM(O34:O38)</f>
        <v>0</v>
      </c>
    </row>
    <row r="34" spans="1:15" s="60" customFormat="1" ht="12">
      <c r="A34" s="94">
        <v>27</v>
      </c>
      <c r="H34" s="93"/>
      <c r="I34" s="91" t="s">
        <v>133</v>
      </c>
      <c r="J34" s="78" t="s">
        <v>134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1:15" s="60" customFormat="1" ht="12">
      <c r="A35" s="94">
        <v>28</v>
      </c>
      <c r="H35" s="93"/>
      <c r="I35" s="91" t="s">
        <v>135</v>
      </c>
      <c r="J35" s="78" t="s">
        <v>139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s="60" customFormat="1" ht="12">
      <c r="A36" s="94">
        <v>29</v>
      </c>
      <c r="H36" s="93"/>
      <c r="I36" s="91" t="s">
        <v>136</v>
      </c>
      <c r="J36" s="78" t="s">
        <v>140</v>
      </c>
      <c r="K36" s="79">
        <v>8000</v>
      </c>
      <c r="L36" s="79">
        <v>0</v>
      </c>
      <c r="M36" s="79">
        <v>0</v>
      </c>
      <c r="N36" s="79">
        <v>0</v>
      </c>
      <c r="O36" s="79">
        <v>0</v>
      </c>
    </row>
    <row r="37" spans="1:15" s="60" customFormat="1" ht="12">
      <c r="A37" s="94">
        <v>30</v>
      </c>
      <c r="H37" s="93"/>
      <c r="I37" s="91" t="s">
        <v>137</v>
      </c>
      <c r="J37" s="78" t="s">
        <v>141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s="60" customFormat="1" ht="12">
      <c r="A38" s="94">
        <v>31</v>
      </c>
      <c r="H38" s="93"/>
      <c r="I38" s="91" t="s">
        <v>138</v>
      </c>
      <c r="J38" s="78" t="s">
        <v>142</v>
      </c>
      <c r="K38" s="79">
        <v>14075</v>
      </c>
      <c r="L38" s="79">
        <v>22075</v>
      </c>
      <c r="M38" s="79">
        <v>22075</v>
      </c>
      <c r="N38" s="79">
        <v>0</v>
      </c>
      <c r="O38" s="79">
        <v>0</v>
      </c>
    </row>
    <row r="39" spans="1:15" s="60" customFormat="1" ht="12">
      <c r="A39" s="94">
        <v>33</v>
      </c>
      <c r="H39" s="90" t="s">
        <v>95</v>
      </c>
      <c r="I39" s="90"/>
      <c r="J39" s="80" t="s">
        <v>143</v>
      </c>
      <c r="K39" s="82">
        <f>SUM(K40+K42+K44+K46)</f>
        <v>112819</v>
      </c>
      <c r="L39" s="82">
        <f>SUM(L40+L42+L45+L46)</f>
        <v>79503</v>
      </c>
      <c r="M39" s="82">
        <f>SUM(M40+M42+M45+M46)</f>
        <v>40891</v>
      </c>
      <c r="N39" s="82">
        <f>SUM(N40+N42+N45+N46)</f>
        <v>38612</v>
      </c>
      <c r="O39" s="82">
        <f>SUM(O40+O42+O45+O46)</f>
        <v>0</v>
      </c>
    </row>
    <row r="40" spans="1:15" s="60" customFormat="1" ht="12">
      <c r="A40" s="94">
        <v>34</v>
      </c>
      <c r="H40" s="93"/>
      <c r="I40" s="91" t="s">
        <v>146</v>
      </c>
      <c r="J40" s="78" t="s">
        <v>253</v>
      </c>
      <c r="K40" s="79">
        <v>1106</v>
      </c>
      <c r="L40" s="79">
        <f>SUM(L41:L41)</f>
        <v>1586</v>
      </c>
      <c r="M40" s="79">
        <v>1586</v>
      </c>
      <c r="N40" s="79">
        <f>SUM(N41:N41)</f>
        <v>0</v>
      </c>
      <c r="O40" s="79">
        <v>0</v>
      </c>
    </row>
    <row r="41" spans="1:15" s="60" customFormat="1" ht="12">
      <c r="A41" s="94">
        <v>35</v>
      </c>
      <c r="H41" s="93"/>
      <c r="I41" s="93"/>
      <c r="J41" s="68" t="s">
        <v>282</v>
      </c>
      <c r="K41" s="69">
        <v>1106</v>
      </c>
      <c r="L41" s="69">
        <v>1586</v>
      </c>
      <c r="M41" s="69">
        <v>1586</v>
      </c>
      <c r="N41" s="69">
        <v>0</v>
      </c>
      <c r="O41" s="69">
        <v>0</v>
      </c>
    </row>
    <row r="42" spans="1:15" s="60" customFormat="1" ht="12">
      <c r="A42" s="94">
        <v>38</v>
      </c>
      <c r="H42" s="93"/>
      <c r="I42" s="91" t="s">
        <v>147</v>
      </c>
      <c r="J42" s="78" t="s">
        <v>144</v>
      </c>
      <c r="K42" s="79">
        <v>28696</v>
      </c>
      <c r="L42" s="79">
        <f>SUM(L43:L43)</f>
        <v>29960</v>
      </c>
      <c r="M42" s="79">
        <f>SUM(M43:M43)</f>
        <v>29960</v>
      </c>
      <c r="N42" s="79">
        <f>SUM(N43:N43)</f>
        <v>0</v>
      </c>
      <c r="O42" s="79">
        <v>0</v>
      </c>
    </row>
    <row r="43" spans="1:15" s="60" customFormat="1" ht="12">
      <c r="A43" s="94">
        <v>39</v>
      </c>
      <c r="H43" s="93"/>
      <c r="I43" s="93"/>
      <c r="J43" s="68" t="s">
        <v>145</v>
      </c>
      <c r="K43" s="69">
        <v>28696</v>
      </c>
      <c r="L43" s="69">
        <v>29960</v>
      </c>
      <c r="M43" s="69">
        <v>29960</v>
      </c>
      <c r="N43" s="69">
        <v>0</v>
      </c>
      <c r="O43" s="69">
        <v>0</v>
      </c>
    </row>
    <row r="44" spans="1:15" s="60" customFormat="1" ht="12">
      <c r="A44" s="94">
        <v>40</v>
      </c>
      <c r="H44" s="93"/>
      <c r="I44" s="91" t="s">
        <v>150</v>
      </c>
      <c r="J44" s="78" t="s">
        <v>148</v>
      </c>
      <c r="K44" s="79">
        <v>9500</v>
      </c>
      <c r="L44" s="79">
        <v>11760</v>
      </c>
      <c r="M44" s="79">
        <v>0</v>
      </c>
      <c r="N44" s="79">
        <v>11760</v>
      </c>
      <c r="O44" s="79">
        <v>0</v>
      </c>
    </row>
    <row r="45" spans="1:15" s="60" customFormat="1" ht="12">
      <c r="A45" s="94">
        <v>41</v>
      </c>
      <c r="H45" s="93"/>
      <c r="I45" s="91"/>
      <c r="J45" s="68" t="s">
        <v>149</v>
      </c>
      <c r="K45" s="69">
        <v>9500</v>
      </c>
      <c r="L45" s="69">
        <v>11760</v>
      </c>
      <c r="M45" s="69">
        <v>0</v>
      </c>
      <c r="N45" s="69">
        <v>11760</v>
      </c>
      <c r="O45" s="69">
        <v>0</v>
      </c>
    </row>
    <row r="46" spans="1:15" s="60" customFormat="1" ht="12">
      <c r="A46" s="94">
        <v>42</v>
      </c>
      <c r="H46" s="93"/>
      <c r="I46" s="91" t="s">
        <v>252</v>
      </c>
      <c r="J46" s="78" t="s">
        <v>151</v>
      </c>
      <c r="K46" s="79">
        <v>73517</v>
      </c>
      <c r="L46" s="79">
        <v>36197</v>
      </c>
      <c r="M46" s="79">
        <v>9345</v>
      </c>
      <c r="N46" s="79">
        <v>26852</v>
      </c>
      <c r="O46" s="79">
        <v>0</v>
      </c>
    </row>
    <row r="47" spans="1:15" s="59" customFormat="1" ht="12">
      <c r="A47" s="94">
        <v>43</v>
      </c>
      <c r="H47" s="73" t="s">
        <v>97</v>
      </c>
      <c r="I47" s="74"/>
      <c r="J47" s="75"/>
      <c r="K47" s="67">
        <f>SUM(K48:K50)</f>
        <v>37709</v>
      </c>
      <c r="L47" s="67">
        <f>SUM(L48:L50)</f>
        <v>80923</v>
      </c>
      <c r="M47" s="67">
        <f>SUM(M48:M50)</f>
        <v>47993</v>
      </c>
      <c r="N47" s="67">
        <f>SUM(N48:N50)</f>
        <v>32930</v>
      </c>
      <c r="O47" s="67">
        <f>SUM(O48:O50)</f>
        <v>0</v>
      </c>
    </row>
    <row r="48" spans="1:15" s="83" customFormat="1" ht="12">
      <c r="A48" s="96">
        <v>44</v>
      </c>
      <c r="H48" s="90" t="s">
        <v>88</v>
      </c>
      <c r="I48" s="80"/>
      <c r="J48" s="80" t="s">
        <v>152</v>
      </c>
      <c r="K48" s="82">
        <v>15600</v>
      </c>
      <c r="L48" s="82">
        <v>55058</v>
      </c>
      <c r="M48" s="82">
        <v>39385</v>
      </c>
      <c r="N48" s="82">
        <v>15673</v>
      </c>
      <c r="O48" s="82">
        <v>0</v>
      </c>
    </row>
    <row r="49" spans="1:15" s="83" customFormat="1" ht="12">
      <c r="A49" s="96">
        <v>45</v>
      </c>
      <c r="H49" s="90" t="s">
        <v>90</v>
      </c>
      <c r="I49" s="80"/>
      <c r="J49" s="80" t="s">
        <v>153</v>
      </c>
      <c r="K49" s="82">
        <v>20671</v>
      </c>
      <c r="L49" s="82">
        <v>24427</v>
      </c>
      <c r="M49" s="82">
        <v>8370</v>
      </c>
      <c r="N49" s="82">
        <v>16057</v>
      </c>
      <c r="O49" s="82">
        <v>0</v>
      </c>
    </row>
    <row r="50" spans="1:15" s="83" customFormat="1" ht="12">
      <c r="A50" s="96">
        <v>46</v>
      </c>
      <c r="H50" s="90" t="s">
        <v>92</v>
      </c>
      <c r="I50" s="80"/>
      <c r="J50" s="80" t="s">
        <v>154</v>
      </c>
      <c r="K50" s="82">
        <f>SUM(K51:K53)</f>
        <v>1438</v>
      </c>
      <c r="L50" s="82">
        <f>SUM(L51:L53)</f>
        <v>1438</v>
      </c>
      <c r="M50" s="82">
        <f>SUM(M51:M53)</f>
        <v>238</v>
      </c>
      <c r="N50" s="82">
        <f>SUM(N51:N53)</f>
        <v>1200</v>
      </c>
      <c r="O50" s="82">
        <v>0</v>
      </c>
    </row>
    <row r="51" spans="1:15" s="60" customFormat="1" ht="12">
      <c r="A51" s="94">
        <v>47</v>
      </c>
      <c r="H51" s="68"/>
      <c r="I51" s="91" t="s">
        <v>108</v>
      </c>
      <c r="J51" s="78" t="s">
        <v>105</v>
      </c>
      <c r="K51" s="79">
        <v>0</v>
      </c>
      <c r="L51" s="79">
        <v>0</v>
      </c>
      <c r="M51" s="79">
        <v>0</v>
      </c>
      <c r="N51" s="79">
        <v>0</v>
      </c>
      <c r="O51" s="79">
        <f>SUM(L51:N51)</f>
        <v>0</v>
      </c>
    </row>
    <row r="52" spans="1:15" s="60" customFormat="1" ht="12">
      <c r="A52" s="94">
        <v>48</v>
      </c>
      <c r="H52" s="68"/>
      <c r="I52" s="91" t="s">
        <v>112</v>
      </c>
      <c r="J52" s="78" t="s">
        <v>98</v>
      </c>
      <c r="K52" s="79">
        <v>238</v>
      </c>
      <c r="L52" s="79">
        <v>238</v>
      </c>
      <c r="M52" s="79">
        <v>238</v>
      </c>
      <c r="N52" s="79">
        <v>0</v>
      </c>
      <c r="O52" s="79">
        <v>0</v>
      </c>
    </row>
    <row r="53" spans="1:15" s="60" customFormat="1" ht="12">
      <c r="A53" s="94">
        <v>49</v>
      </c>
      <c r="H53" s="68"/>
      <c r="I53" s="91" t="s">
        <v>116</v>
      </c>
      <c r="J53" s="78" t="s">
        <v>155</v>
      </c>
      <c r="K53" s="79">
        <v>1200</v>
      </c>
      <c r="L53" s="79">
        <v>1200</v>
      </c>
      <c r="M53" s="79">
        <v>0</v>
      </c>
      <c r="N53" s="79">
        <v>1200</v>
      </c>
      <c r="O53" s="79">
        <v>0</v>
      </c>
    </row>
    <row r="54" spans="1:15" s="61" customFormat="1" ht="15">
      <c r="A54" s="94">
        <v>50</v>
      </c>
      <c r="H54" s="251" t="s">
        <v>165</v>
      </c>
      <c r="I54" s="252"/>
      <c r="J54" s="259"/>
      <c r="K54" s="70">
        <f>SUM(K8,K47,)</f>
        <v>297756</v>
      </c>
      <c r="L54" s="70">
        <f>SUM(L8,L47,)</f>
        <v>355263</v>
      </c>
      <c r="M54" s="70">
        <f>SUM(M8,M47,)</f>
        <v>270784</v>
      </c>
      <c r="N54" s="70">
        <f>SUM(N8,N47,)</f>
        <v>84479</v>
      </c>
      <c r="O54" s="70">
        <f>SUM(O8,O47,)</f>
        <v>0</v>
      </c>
    </row>
    <row r="55" spans="1:15" s="61" customFormat="1" ht="15">
      <c r="A55" s="94">
        <v>51</v>
      </c>
      <c r="H55" s="73" t="s">
        <v>162</v>
      </c>
      <c r="I55" s="74"/>
      <c r="J55" s="75"/>
      <c r="K55" s="70"/>
      <c r="L55" s="70"/>
      <c r="M55" s="70"/>
      <c r="N55" s="70"/>
      <c r="O55" s="70"/>
    </row>
    <row r="56" spans="1:15" s="87" customFormat="1" ht="14.25">
      <c r="A56" s="96">
        <v>52</v>
      </c>
      <c r="H56" s="99" t="s">
        <v>88</v>
      </c>
      <c r="I56" s="85"/>
      <c r="J56" s="86" t="s">
        <v>283</v>
      </c>
      <c r="K56" s="88">
        <v>4828</v>
      </c>
      <c r="L56" s="88">
        <v>4828</v>
      </c>
      <c r="M56" s="88">
        <v>4828</v>
      </c>
      <c r="N56" s="88">
        <v>0</v>
      </c>
      <c r="O56" s="88">
        <v>0</v>
      </c>
    </row>
    <row r="57" spans="1:15" s="87" customFormat="1" ht="14.25">
      <c r="A57" s="96">
        <v>53</v>
      </c>
      <c r="H57" s="99" t="s">
        <v>90</v>
      </c>
      <c r="I57" s="85"/>
      <c r="J57" s="86" t="s">
        <v>163</v>
      </c>
      <c r="K57" s="88">
        <v>51363</v>
      </c>
      <c r="L57" s="88">
        <v>51695</v>
      </c>
      <c r="M57" s="88">
        <v>51695</v>
      </c>
      <c r="N57" s="88">
        <v>0</v>
      </c>
      <c r="O57" s="88">
        <v>0</v>
      </c>
    </row>
    <row r="58" spans="1:15" s="61" customFormat="1" ht="15">
      <c r="A58" s="94">
        <v>54</v>
      </c>
      <c r="H58" s="251" t="s">
        <v>166</v>
      </c>
      <c r="I58" s="252"/>
      <c r="J58" s="253"/>
      <c r="K58" s="70">
        <f>SUM(K56:K57)</f>
        <v>56191</v>
      </c>
      <c r="L58" s="70">
        <f>SUM(L56:L57)</f>
        <v>56523</v>
      </c>
      <c r="M58" s="70">
        <f>SUM(M56:M57)</f>
        <v>56523</v>
      </c>
      <c r="N58" s="70">
        <v>0</v>
      </c>
      <c r="O58" s="70">
        <v>0</v>
      </c>
    </row>
    <row r="59" spans="1:15" s="61" customFormat="1" ht="16.5">
      <c r="A59" s="94">
        <v>55</v>
      </c>
      <c r="H59" s="254" t="s">
        <v>167</v>
      </c>
      <c r="I59" s="255"/>
      <c r="J59" s="253"/>
      <c r="K59" s="70">
        <f>SUM(K54+K58)</f>
        <v>353947</v>
      </c>
      <c r="L59" s="70">
        <f>SUM(L54+L58)</f>
        <v>411786</v>
      </c>
      <c r="M59" s="70">
        <f>SUM(M54+M58)</f>
        <v>327307</v>
      </c>
      <c r="N59" s="70">
        <f>SUM(N54+N58)</f>
        <v>84479</v>
      </c>
      <c r="O59" s="70">
        <f>SUM(O54+O58)</f>
        <v>0</v>
      </c>
    </row>
    <row r="60" ht="16.5">
      <c r="S60" s="58"/>
    </row>
    <row r="61" ht="32.25">
      <c r="J61" s="404" t="s">
        <v>348</v>
      </c>
    </row>
  </sheetData>
  <sheetProtection/>
  <mergeCells count="14">
    <mergeCell ref="H8:J8"/>
    <mergeCell ref="H54:J54"/>
    <mergeCell ref="H58:J58"/>
    <mergeCell ref="H59:J59"/>
    <mergeCell ref="H1:O1"/>
    <mergeCell ref="H2:O2"/>
    <mergeCell ref="H3:O3"/>
    <mergeCell ref="N4:O4"/>
    <mergeCell ref="A5:A6"/>
    <mergeCell ref="H5:J6"/>
    <mergeCell ref="K5:K6"/>
    <mergeCell ref="L5:L6"/>
    <mergeCell ref="M5:O5"/>
    <mergeCell ref="H7:J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T24" sqref="T24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37.14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140625" style="0" customWidth="1"/>
    <col min="15" max="15" width="10.00390625" style="0" customWidth="1"/>
    <col min="16" max="17" width="9.8515625" style="0" customWidth="1"/>
  </cols>
  <sheetData>
    <row r="1" spans="11:18" ht="15">
      <c r="K1" s="247"/>
      <c r="L1" s="247"/>
      <c r="M1" s="247"/>
      <c r="N1" s="247"/>
      <c r="O1" s="247"/>
      <c r="P1" s="247"/>
      <c r="Q1" s="247"/>
      <c r="R1" s="56"/>
    </row>
    <row r="2" spans="1:17" s="56" customFormat="1" ht="19.5" customHeight="1">
      <c r="A2" s="248" t="s">
        <v>204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5.75">
      <c r="A3" s="249" t="s">
        <v>284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1:17" ht="20.25" customHeight="1">
      <c r="K4" s="64"/>
      <c r="L4" s="64"/>
      <c r="M4" s="64"/>
      <c r="N4" s="64" t="s">
        <v>33</v>
      </c>
      <c r="O4" s="64"/>
      <c r="P4" s="250" t="s">
        <v>356</v>
      </c>
      <c r="Q4" s="250"/>
    </row>
    <row r="5" spans="1:17" s="61" customFormat="1" ht="15" customHeight="1">
      <c r="A5" s="245" t="s">
        <v>164</v>
      </c>
      <c r="B5" s="57"/>
      <c r="C5" s="57"/>
      <c r="D5" s="57"/>
      <c r="E5" s="57"/>
      <c r="F5" s="57"/>
      <c r="G5" s="57"/>
      <c r="H5" s="260" t="s">
        <v>243</v>
      </c>
      <c r="I5" s="260"/>
      <c r="J5" s="261"/>
      <c r="K5" s="260" t="s">
        <v>247</v>
      </c>
      <c r="L5" s="260"/>
      <c r="M5" s="261"/>
      <c r="N5" s="239" t="s">
        <v>245</v>
      </c>
      <c r="O5" s="242" t="s">
        <v>248</v>
      </c>
      <c r="P5" s="243"/>
      <c r="Q5" s="244"/>
    </row>
    <row r="6" spans="1:17" s="58" customFormat="1" ht="38.25">
      <c r="A6" s="246"/>
      <c r="B6" s="57"/>
      <c r="C6" s="57"/>
      <c r="D6" s="57"/>
      <c r="E6" s="57"/>
      <c r="F6" s="57"/>
      <c r="G6" s="57"/>
      <c r="H6" s="262"/>
      <c r="I6" s="262"/>
      <c r="J6" s="263"/>
      <c r="K6" s="262"/>
      <c r="L6" s="262"/>
      <c r="M6" s="263"/>
      <c r="N6" s="241"/>
      <c r="O6" s="172" t="s">
        <v>249</v>
      </c>
      <c r="P6" s="173" t="s">
        <v>250</v>
      </c>
      <c r="Q6" s="174" t="s">
        <v>251</v>
      </c>
    </row>
    <row r="7" spans="1:17" s="58" customFormat="1" ht="16.5">
      <c r="A7" s="89"/>
      <c r="B7" s="57"/>
      <c r="C7" s="57"/>
      <c r="D7" s="57"/>
      <c r="E7" s="57"/>
      <c r="F7" s="57"/>
      <c r="G7" s="57"/>
      <c r="H7" s="242" t="s">
        <v>6</v>
      </c>
      <c r="I7" s="243"/>
      <c r="J7" s="244"/>
      <c r="K7" s="242" t="s">
        <v>7</v>
      </c>
      <c r="L7" s="243"/>
      <c r="M7" s="244"/>
      <c r="N7" s="65" t="s">
        <v>8</v>
      </c>
      <c r="O7" s="65" t="s">
        <v>9</v>
      </c>
      <c r="P7" s="66" t="s">
        <v>103</v>
      </c>
      <c r="Q7" s="65" t="s">
        <v>246</v>
      </c>
    </row>
    <row r="8" spans="1:17" s="62" customFormat="1" ht="12.75">
      <c r="A8" s="100">
        <v>1</v>
      </c>
      <c r="H8" s="256" t="s">
        <v>99</v>
      </c>
      <c r="I8" s="257"/>
      <c r="J8" s="258"/>
      <c r="K8" s="269">
        <f>SUM(K9+K12+K19)</f>
        <v>5925</v>
      </c>
      <c r="L8" s="270"/>
      <c r="M8" s="271"/>
      <c r="N8" s="176">
        <f>SUM(N9+N12+N19)</f>
        <v>5925</v>
      </c>
      <c r="O8" s="176">
        <v>0</v>
      </c>
      <c r="P8" s="176">
        <v>0</v>
      </c>
      <c r="Q8" s="176">
        <f>SUM(Q9+Q12+Q19)</f>
        <v>5925</v>
      </c>
    </row>
    <row r="9" spans="1:17" s="83" customFormat="1" ht="12">
      <c r="A9" s="95">
        <v>2</v>
      </c>
      <c r="H9" s="90" t="s">
        <v>88</v>
      </c>
      <c r="I9" s="80"/>
      <c r="J9" s="80" t="s">
        <v>106</v>
      </c>
      <c r="K9" s="284">
        <v>0</v>
      </c>
      <c r="L9" s="285"/>
      <c r="M9" s="286"/>
      <c r="N9" s="82">
        <f>SUM(N10+N11)</f>
        <v>0</v>
      </c>
      <c r="O9" s="82">
        <f>SUM(O10+O11)</f>
        <v>0</v>
      </c>
      <c r="P9" s="82">
        <f>SUM(P10+P11)</f>
        <v>0</v>
      </c>
      <c r="Q9" s="82">
        <f>SUM(Q10+Q11)</f>
        <v>0</v>
      </c>
    </row>
    <row r="10" spans="1:17" s="84" customFormat="1" ht="12">
      <c r="A10" s="94">
        <v>3</v>
      </c>
      <c r="H10" s="78"/>
      <c r="I10" s="91" t="s">
        <v>170</v>
      </c>
      <c r="J10" s="78" t="s">
        <v>156</v>
      </c>
      <c r="K10" s="281">
        <v>0</v>
      </c>
      <c r="L10" s="282"/>
      <c r="M10" s="283"/>
      <c r="N10" s="79">
        <v>0</v>
      </c>
      <c r="O10" s="79">
        <v>0</v>
      </c>
      <c r="P10" s="79">
        <v>0</v>
      </c>
      <c r="Q10" s="79">
        <v>0</v>
      </c>
    </row>
    <row r="11" spans="1:17" s="84" customFormat="1" ht="12">
      <c r="A11" s="94">
        <v>4</v>
      </c>
      <c r="H11" s="78"/>
      <c r="I11" s="91" t="s">
        <v>171</v>
      </c>
      <c r="J11" s="78" t="s">
        <v>160</v>
      </c>
      <c r="K11" s="281">
        <v>0</v>
      </c>
      <c r="L11" s="282"/>
      <c r="M11" s="283"/>
      <c r="N11" s="79">
        <v>0</v>
      </c>
      <c r="O11" s="79">
        <v>0</v>
      </c>
      <c r="P11" s="79">
        <v>0</v>
      </c>
      <c r="Q11" s="79">
        <v>0</v>
      </c>
    </row>
    <row r="12" spans="1:17" s="83" customFormat="1" ht="12">
      <c r="A12" s="94">
        <v>5</v>
      </c>
      <c r="H12" s="90" t="s">
        <v>90</v>
      </c>
      <c r="I12" s="90"/>
      <c r="J12" s="80" t="s">
        <v>100</v>
      </c>
      <c r="K12" s="284">
        <f>SUM(K13:M17)</f>
        <v>20</v>
      </c>
      <c r="L12" s="285"/>
      <c r="M12" s="286"/>
      <c r="N12" s="82">
        <f>SUM(N13+N14+N15+N16+N17)</f>
        <v>40</v>
      </c>
      <c r="O12" s="82">
        <f>SUM(O13+O14+O15+O16+O17)</f>
        <v>0</v>
      </c>
      <c r="P12" s="82">
        <f>SUM(P13+P14+P15+P16+P17)</f>
        <v>0</v>
      </c>
      <c r="Q12" s="82">
        <f>SUM(Q13+Q14+Q15+Q16+Q17)</f>
        <v>40</v>
      </c>
    </row>
    <row r="13" spans="1:17" s="84" customFormat="1" ht="12">
      <c r="A13" s="94">
        <v>6</v>
      </c>
      <c r="H13" s="78"/>
      <c r="I13" s="91" t="s">
        <v>177</v>
      </c>
      <c r="J13" s="78" t="s">
        <v>172</v>
      </c>
      <c r="K13" s="281">
        <v>0</v>
      </c>
      <c r="L13" s="282"/>
      <c r="M13" s="283"/>
      <c r="N13" s="79">
        <v>0</v>
      </c>
      <c r="O13" s="79">
        <v>0</v>
      </c>
      <c r="P13" s="79">
        <v>0</v>
      </c>
      <c r="Q13" s="79">
        <v>0</v>
      </c>
    </row>
    <row r="14" spans="1:17" s="60" customFormat="1" ht="12">
      <c r="A14" s="94">
        <v>7</v>
      </c>
      <c r="H14" s="68"/>
      <c r="I14" s="91" t="s">
        <v>178</v>
      </c>
      <c r="J14" s="78" t="s">
        <v>174</v>
      </c>
      <c r="K14" s="281">
        <v>0</v>
      </c>
      <c r="L14" s="282"/>
      <c r="M14" s="283"/>
      <c r="N14" s="79">
        <v>0</v>
      </c>
      <c r="O14" s="79">
        <f>SUM(O15:O15)</f>
        <v>0</v>
      </c>
      <c r="P14" s="79">
        <f>SUM(P15:P15)</f>
        <v>0</v>
      </c>
      <c r="Q14" s="79">
        <v>0</v>
      </c>
    </row>
    <row r="15" spans="1:17" s="60" customFormat="1" ht="12">
      <c r="A15" s="94">
        <v>8</v>
      </c>
      <c r="H15" s="68"/>
      <c r="I15" s="91" t="s">
        <v>179</v>
      </c>
      <c r="J15" s="78" t="s">
        <v>180</v>
      </c>
      <c r="K15" s="281">
        <v>0</v>
      </c>
      <c r="L15" s="282"/>
      <c r="M15" s="283"/>
      <c r="N15" s="79">
        <v>0</v>
      </c>
      <c r="O15" s="79">
        <v>0</v>
      </c>
      <c r="P15" s="79">
        <v>0</v>
      </c>
      <c r="Q15" s="79">
        <v>0</v>
      </c>
    </row>
    <row r="16" spans="1:17" s="60" customFormat="1" ht="12">
      <c r="A16" s="94">
        <v>9</v>
      </c>
      <c r="H16" s="68"/>
      <c r="I16" s="91" t="s">
        <v>182</v>
      </c>
      <c r="J16" s="78" t="s">
        <v>183</v>
      </c>
      <c r="K16" s="281">
        <v>0</v>
      </c>
      <c r="L16" s="282"/>
      <c r="M16" s="283"/>
      <c r="N16" s="79">
        <v>0</v>
      </c>
      <c r="O16" s="79">
        <v>0</v>
      </c>
      <c r="P16" s="79">
        <v>0</v>
      </c>
      <c r="Q16" s="79">
        <v>0</v>
      </c>
    </row>
    <row r="17" spans="1:17" s="60" customFormat="1" ht="12">
      <c r="A17" s="94">
        <v>10</v>
      </c>
      <c r="H17" s="68"/>
      <c r="I17" s="91" t="s">
        <v>185</v>
      </c>
      <c r="J17" s="78" t="s">
        <v>186</v>
      </c>
      <c r="K17" s="281">
        <v>20</v>
      </c>
      <c r="L17" s="282"/>
      <c r="M17" s="283"/>
      <c r="N17" s="79">
        <v>40</v>
      </c>
      <c r="O17" s="79">
        <v>0</v>
      </c>
      <c r="P17" s="79">
        <v>0</v>
      </c>
      <c r="Q17" s="79">
        <v>40</v>
      </c>
    </row>
    <row r="18" spans="1:17" s="60" customFormat="1" ht="12">
      <c r="A18" s="94">
        <v>11</v>
      </c>
      <c r="H18" s="68"/>
      <c r="I18" s="91"/>
      <c r="J18" s="68" t="s">
        <v>205</v>
      </c>
      <c r="K18" s="288">
        <v>20</v>
      </c>
      <c r="L18" s="289"/>
      <c r="M18" s="290"/>
      <c r="N18" s="69">
        <v>40</v>
      </c>
      <c r="O18" s="69">
        <v>0</v>
      </c>
      <c r="P18" s="69">
        <v>0</v>
      </c>
      <c r="Q18" s="69">
        <v>40</v>
      </c>
    </row>
    <row r="19" spans="1:17" s="83" customFormat="1" ht="12">
      <c r="A19" s="94">
        <v>12</v>
      </c>
      <c r="H19" s="90" t="s">
        <v>92</v>
      </c>
      <c r="I19" s="90"/>
      <c r="J19" s="80" t="s">
        <v>188</v>
      </c>
      <c r="K19" s="291">
        <f>SUM(K20:M25)</f>
        <v>5905</v>
      </c>
      <c r="L19" s="292"/>
      <c r="M19" s="293"/>
      <c r="N19" s="82">
        <f>SUM(N20:N25)</f>
        <v>5885</v>
      </c>
      <c r="O19" s="82">
        <v>0</v>
      </c>
      <c r="P19" s="82">
        <v>0</v>
      </c>
      <c r="Q19" s="82">
        <f>SUM(Q20:Q25)</f>
        <v>5885</v>
      </c>
    </row>
    <row r="20" spans="1:17" s="60" customFormat="1" ht="12">
      <c r="A20" s="94">
        <v>13</v>
      </c>
      <c r="H20" s="68"/>
      <c r="I20" s="91" t="s">
        <v>108</v>
      </c>
      <c r="J20" s="78" t="s">
        <v>189</v>
      </c>
      <c r="K20" s="294">
        <v>5880</v>
      </c>
      <c r="L20" s="295"/>
      <c r="M20" s="296"/>
      <c r="N20" s="79">
        <v>5847</v>
      </c>
      <c r="O20" s="79">
        <v>0</v>
      </c>
      <c r="P20" s="79">
        <v>0</v>
      </c>
      <c r="Q20" s="79">
        <v>5847</v>
      </c>
    </row>
    <row r="21" spans="1:17" s="60" customFormat="1" ht="12">
      <c r="A21" s="94">
        <v>14</v>
      </c>
      <c r="H21" s="68"/>
      <c r="I21" s="91" t="s">
        <v>112</v>
      </c>
      <c r="J21" s="78" t="s">
        <v>190</v>
      </c>
      <c r="K21" s="281">
        <v>0</v>
      </c>
      <c r="L21" s="282"/>
      <c r="M21" s="283"/>
      <c r="N21" s="79">
        <v>0</v>
      </c>
      <c r="O21" s="79">
        <v>0</v>
      </c>
      <c r="P21" s="79">
        <v>0</v>
      </c>
      <c r="Q21" s="79">
        <v>0</v>
      </c>
    </row>
    <row r="22" spans="1:17" s="60" customFormat="1" ht="12">
      <c r="A22" s="94">
        <v>15</v>
      </c>
      <c r="H22" s="68"/>
      <c r="I22" s="91" t="s">
        <v>116</v>
      </c>
      <c r="J22" s="78" t="s">
        <v>191</v>
      </c>
      <c r="K22" s="281">
        <v>0</v>
      </c>
      <c r="L22" s="282"/>
      <c r="M22" s="283"/>
      <c r="N22" s="79">
        <v>0</v>
      </c>
      <c r="O22" s="79">
        <v>0</v>
      </c>
      <c r="P22" s="79">
        <v>0</v>
      </c>
      <c r="Q22" s="79">
        <v>0</v>
      </c>
    </row>
    <row r="23" spans="1:17" s="60" customFormat="1" ht="12">
      <c r="A23" s="94">
        <v>16</v>
      </c>
      <c r="H23" s="68"/>
      <c r="I23" s="91" t="s">
        <v>125</v>
      </c>
      <c r="J23" s="78" t="s">
        <v>192</v>
      </c>
      <c r="K23" s="281">
        <v>5</v>
      </c>
      <c r="L23" s="282"/>
      <c r="M23" s="283"/>
      <c r="N23" s="79">
        <v>5</v>
      </c>
      <c r="O23" s="79">
        <v>0</v>
      </c>
      <c r="P23" s="79">
        <v>0</v>
      </c>
      <c r="Q23" s="79">
        <v>5</v>
      </c>
    </row>
    <row r="24" spans="1:17" s="60" customFormat="1" ht="12" customHeight="1">
      <c r="A24" s="94">
        <v>17</v>
      </c>
      <c r="H24" s="68"/>
      <c r="I24" s="91" t="s">
        <v>128</v>
      </c>
      <c r="J24" s="78" t="s">
        <v>275</v>
      </c>
      <c r="K24" s="281">
        <v>0</v>
      </c>
      <c r="L24" s="297"/>
      <c r="M24" s="298"/>
      <c r="N24" s="79">
        <v>2</v>
      </c>
      <c r="O24" s="79">
        <v>0</v>
      </c>
      <c r="P24" s="79">
        <v>0</v>
      </c>
      <c r="Q24" s="79">
        <v>2</v>
      </c>
    </row>
    <row r="25" spans="1:17" s="60" customFormat="1" ht="12">
      <c r="A25" s="94">
        <v>18</v>
      </c>
      <c r="H25" s="68"/>
      <c r="I25" s="91" t="s">
        <v>255</v>
      </c>
      <c r="J25" s="78" t="s">
        <v>101</v>
      </c>
      <c r="K25" s="281">
        <v>20</v>
      </c>
      <c r="L25" s="282"/>
      <c r="M25" s="283"/>
      <c r="N25" s="79">
        <v>31</v>
      </c>
      <c r="O25" s="79">
        <v>0</v>
      </c>
      <c r="P25" s="79">
        <v>0</v>
      </c>
      <c r="Q25" s="79">
        <v>31</v>
      </c>
    </row>
    <row r="26" spans="1:17" s="60" customFormat="1" ht="12">
      <c r="A26" s="94">
        <v>20</v>
      </c>
      <c r="H26" s="68"/>
      <c r="I26" s="91"/>
      <c r="J26" s="68" t="s">
        <v>206</v>
      </c>
      <c r="K26" s="288">
        <v>20</v>
      </c>
      <c r="L26" s="289"/>
      <c r="M26" s="290"/>
      <c r="N26" s="69">
        <v>31</v>
      </c>
      <c r="O26" s="69">
        <v>0</v>
      </c>
      <c r="P26" s="69">
        <v>0</v>
      </c>
      <c r="Q26" s="69">
        <v>31</v>
      </c>
    </row>
    <row r="27" spans="1:17" s="59" customFormat="1" ht="12.75">
      <c r="A27" s="94">
        <v>21</v>
      </c>
      <c r="H27" s="256" t="s">
        <v>102</v>
      </c>
      <c r="I27" s="257"/>
      <c r="J27" s="258"/>
      <c r="K27" s="272">
        <v>0</v>
      </c>
      <c r="L27" s="273"/>
      <c r="M27" s="274"/>
      <c r="N27" s="72">
        <f>SUM(N28+N30+N32)</f>
        <v>0</v>
      </c>
      <c r="O27" s="72">
        <f>SUM(O28+O30+O32)</f>
        <v>0</v>
      </c>
      <c r="P27" s="72">
        <f>SUM(P28+P30+P32)</f>
        <v>0</v>
      </c>
      <c r="Q27" s="72">
        <f>SUM(Q28+Q30+Q32)</f>
        <v>0</v>
      </c>
    </row>
    <row r="28" spans="1:17" s="60" customFormat="1" ht="12">
      <c r="A28" s="94">
        <v>22</v>
      </c>
      <c r="H28" s="90" t="s">
        <v>88</v>
      </c>
      <c r="I28" s="68"/>
      <c r="J28" s="98" t="s">
        <v>193</v>
      </c>
      <c r="K28" s="284">
        <v>0</v>
      </c>
      <c r="L28" s="285"/>
      <c r="M28" s="286"/>
      <c r="N28" s="82">
        <v>0</v>
      </c>
      <c r="O28" s="82">
        <v>0</v>
      </c>
      <c r="P28" s="82">
        <v>0</v>
      </c>
      <c r="Q28" s="82">
        <v>0</v>
      </c>
    </row>
    <row r="29" spans="1:17" s="84" customFormat="1" ht="12">
      <c r="A29" s="94">
        <v>23</v>
      </c>
      <c r="H29" s="78"/>
      <c r="I29" s="91" t="s">
        <v>170</v>
      </c>
      <c r="J29" s="78" t="s">
        <v>194</v>
      </c>
      <c r="K29" s="281">
        <v>0</v>
      </c>
      <c r="L29" s="282"/>
      <c r="M29" s="283"/>
      <c r="N29" s="79">
        <v>0</v>
      </c>
      <c r="O29" s="79">
        <v>0</v>
      </c>
      <c r="P29" s="79">
        <v>0</v>
      </c>
      <c r="Q29" s="79">
        <v>0</v>
      </c>
    </row>
    <row r="30" spans="1:17" s="83" customFormat="1" ht="12">
      <c r="A30" s="94">
        <v>24</v>
      </c>
      <c r="H30" s="90" t="s">
        <v>90</v>
      </c>
      <c r="I30" s="80"/>
      <c r="J30" s="80" t="s">
        <v>195</v>
      </c>
      <c r="K30" s="284">
        <v>0</v>
      </c>
      <c r="L30" s="285"/>
      <c r="M30" s="286"/>
      <c r="N30" s="82">
        <v>0</v>
      </c>
      <c r="O30" s="82">
        <v>0</v>
      </c>
      <c r="P30" s="82">
        <v>0</v>
      </c>
      <c r="Q30" s="82">
        <v>0</v>
      </c>
    </row>
    <row r="31" spans="1:17" s="60" customFormat="1" ht="12">
      <c r="A31" s="94">
        <v>25</v>
      </c>
      <c r="H31" s="68"/>
      <c r="I31" s="91" t="s">
        <v>177</v>
      </c>
      <c r="J31" s="78" t="s">
        <v>196</v>
      </c>
      <c r="K31" s="281">
        <v>0</v>
      </c>
      <c r="L31" s="282"/>
      <c r="M31" s="283"/>
      <c r="N31" s="69">
        <v>0</v>
      </c>
      <c r="O31" s="69">
        <v>0</v>
      </c>
      <c r="P31" s="69">
        <v>0</v>
      </c>
      <c r="Q31" s="69">
        <v>0</v>
      </c>
    </row>
    <row r="32" spans="1:17" s="60" customFormat="1" ht="12">
      <c r="A32" s="94">
        <v>26</v>
      </c>
      <c r="H32" s="90" t="s">
        <v>92</v>
      </c>
      <c r="I32" s="80"/>
      <c r="J32" s="80" t="s">
        <v>197</v>
      </c>
      <c r="K32" s="284">
        <v>0</v>
      </c>
      <c r="L32" s="285"/>
      <c r="M32" s="286"/>
      <c r="N32" s="82">
        <v>0</v>
      </c>
      <c r="O32" s="82">
        <v>0</v>
      </c>
      <c r="P32" s="82">
        <v>0</v>
      </c>
      <c r="Q32" s="82">
        <v>0</v>
      </c>
    </row>
    <row r="33" spans="1:17" s="60" customFormat="1" ht="12.75">
      <c r="A33" s="97">
        <v>27</v>
      </c>
      <c r="H33" s="68"/>
      <c r="I33" s="91" t="s">
        <v>108</v>
      </c>
      <c r="J33" s="78" t="s">
        <v>198</v>
      </c>
      <c r="K33" s="281">
        <v>0</v>
      </c>
      <c r="L33" s="282"/>
      <c r="M33" s="283"/>
      <c r="N33" s="79">
        <v>0</v>
      </c>
      <c r="O33" s="79">
        <v>0</v>
      </c>
      <c r="P33" s="79">
        <v>0</v>
      </c>
      <c r="Q33" s="79">
        <v>0</v>
      </c>
    </row>
    <row r="34" spans="1:17" s="63" customFormat="1" ht="13.5" customHeight="1">
      <c r="A34" s="94">
        <v>28</v>
      </c>
      <c r="H34" s="251" t="s">
        <v>199</v>
      </c>
      <c r="I34" s="252"/>
      <c r="J34" s="259"/>
      <c r="K34" s="275">
        <f>SUM(K8+K27)</f>
        <v>5925</v>
      </c>
      <c r="L34" s="276"/>
      <c r="M34" s="277"/>
      <c r="N34" s="72">
        <f>SUM(N8,N27)</f>
        <v>5925</v>
      </c>
      <c r="O34" s="72">
        <f>SUM(O8,O27)</f>
        <v>0</v>
      </c>
      <c r="P34" s="72">
        <f>SUM(P8,P27)</f>
        <v>0</v>
      </c>
      <c r="Q34" s="72">
        <f>SUM(Q8,Q27)</f>
        <v>5925</v>
      </c>
    </row>
    <row r="35" spans="1:17" s="61" customFormat="1" ht="15">
      <c r="A35" s="94">
        <v>29</v>
      </c>
      <c r="H35" s="73" t="s">
        <v>201</v>
      </c>
      <c r="I35" s="74"/>
      <c r="J35" s="75"/>
      <c r="K35" s="256"/>
      <c r="L35" s="257"/>
      <c r="M35" s="258"/>
      <c r="N35" s="70"/>
      <c r="O35" s="70"/>
      <c r="P35" s="70"/>
      <c r="Q35" s="70"/>
    </row>
    <row r="36" spans="1:17" ht="18" customHeight="1">
      <c r="A36" s="94">
        <v>30</v>
      </c>
      <c r="B36" s="87"/>
      <c r="C36" s="87"/>
      <c r="D36" s="87"/>
      <c r="E36" s="87"/>
      <c r="F36" s="87"/>
      <c r="G36" s="87"/>
      <c r="H36" s="99" t="s">
        <v>88</v>
      </c>
      <c r="I36" s="85"/>
      <c r="J36" s="86" t="s">
        <v>200</v>
      </c>
      <c r="K36" s="294">
        <v>2672</v>
      </c>
      <c r="L36" s="295"/>
      <c r="M36" s="296"/>
      <c r="N36" s="101">
        <v>2672</v>
      </c>
      <c r="O36" s="101">
        <v>0</v>
      </c>
      <c r="P36" s="101">
        <v>0</v>
      </c>
      <c r="Q36" s="101">
        <v>2672</v>
      </c>
    </row>
    <row r="37" spans="1:17" ht="18" customHeight="1">
      <c r="A37" s="94">
        <v>31</v>
      </c>
      <c r="B37" s="87"/>
      <c r="C37" s="87"/>
      <c r="D37" s="87"/>
      <c r="E37" s="87"/>
      <c r="F37" s="87"/>
      <c r="G37" s="87"/>
      <c r="H37" s="99" t="s">
        <v>90</v>
      </c>
      <c r="I37" s="85"/>
      <c r="J37" s="86" t="s">
        <v>163</v>
      </c>
      <c r="K37" s="294">
        <v>51363</v>
      </c>
      <c r="L37" s="282"/>
      <c r="M37" s="283"/>
      <c r="N37" s="101">
        <v>51695</v>
      </c>
      <c r="O37" s="101">
        <v>0</v>
      </c>
      <c r="P37" s="101">
        <v>0</v>
      </c>
      <c r="Q37" s="101">
        <v>51695</v>
      </c>
    </row>
    <row r="38" spans="1:17" s="60" customFormat="1" ht="14.25" customHeight="1">
      <c r="A38" s="94">
        <v>32</v>
      </c>
      <c r="B38" s="61"/>
      <c r="C38" s="61"/>
      <c r="D38" s="61"/>
      <c r="E38" s="61"/>
      <c r="F38" s="61"/>
      <c r="G38" s="61"/>
      <c r="H38" s="251" t="s">
        <v>202</v>
      </c>
      <c r="I38" s="252"/>
      <c r="J38" s="253"/>
      <c r="K38" s="278">
        <f>SUM(K36:M37)</f>
        <v>54035</v>
      </c>
      <c r="L38" s="279"/>
      <c r="M38" s="280"/>
      <c r="N38" s="70">
        <f>SUM(N36:N37)</f>
        <v>54367</v>
      </c>
      <c r="O38" s="70">
        <f>SUM(O36:O37)</f>
        <v>0</v>
      </c>
      <c r="P38" s="70">
        <f>SUM(P36:P37)</f>
        <v>0</v>
      </c>
      <c r="Q38" s="70">
        <f>SUM(Q36:Q37)</f>
        <v>54367</v>
      </c>
    </row>
    <row r="39" spans="1:17" s="60" customFormat="1" ht="16.5">
      <c r="A39" s="94">
        <v>33</v>
      </c>
      <c r="B39" s="61"/>
      <c r="C39" s="61"/>
      <c r="D39" s="61"/>
      <c r="E39" s="61"/>
      <c r="F39" s="61"/>
      <c r="G39" s="61"/>
      <c r="H39" s="254" t="s">
        <v>203</v>
      </c>
      <c r="I39" s="255"/>
      <c r="J39" s="253"/>
      <c r="K39" s="267">
        <f>SUM(K34+K38)</f>
        <v>59960</v>
      </c>
      <c r="L39" s="255"/>
      <c r="M39" s="268"/>
      <c r="N39" s="70">
        <f>SUM(N34+N38)</f>
        <v>60292</v>
      </c>
      <c r="O39" s="70">
        <f>SUM(O34+O38)</f>
        <v>0</v>
      </c>
      <c r="P39" s="70">
        <f>SUM(P34+P38)</f>
        <v>0</v>
      </c>
      <c r="Q39" s="70">
        <f>SUM(Q34+Q38)</f>
        <v>60292</v>
      </c>
    </row>
    <row r="40" ht="16.5">
      <c r="U40" s="58"/>
    </row>
    <row r="41" ht="32.25">
      <c r="J41" s="404" t="s">
        <v>349</v>
      </c>
    </row>
  </sheetData>
  <sheetProtection/>
  <mergeCells count="48">
    <mergeCell ref="K37:M37"/>
    <mergeCell ref="K35:M35"/>
    <mergeCell ref="K28:M28"/>
    <mergeCell ref="K29:M29"/>
    <mergeCell ref="K30:M30"/>
    <mergeCell ref="K31:M31"/>
    <mergeCell ref="K32:M32"/>
    <mergeCell ref="K22:M22"/>
    <mergeCell ref="K23:M23"/>
    <mergeCell ref="K25:M25"/>
    <mergeCell ref="K26:M26"/>
    <mergeCell ref="K33:M33"/>
    <mergeCell ref="K36:M36"/>
    <mergeCell ref="K24:M24"/>
    <mergeCell ref="K16:M16"/>
    <mergeCell ref="K17:M17"/>
    <mergeCell ref="K18:M18"/>
    <mergeCell ref="K19:M19"/>
    <mergeCell ref="K20:M20"/>
    <mergeCell ref="K21:M21"/>
    <mergeCell ref="H27:J27"/>
    <mergeCell ref="H34:J34"/>
    <mergeCell ref="H38:J38"/>
    <mergeCell ref="H39:J39"/>
    <mergeCell ref="A2:Q2"/>
    <mergeCell ref="A3:Q3"/>
    <mergeCell ref="N5:N6"/>
    <mergeCell ref="O5:Q5"/>
    <mergeCell ref="K14:M14"/>
    <mergeCell ref="K15:M15"/>
    <mergeCell ref="K1:Q1"/>
    <mergeCell ref="P4:Q4"/>
    <mergeCell ref="K9:M9"/>
    <mergeCell ref="A5:A6"/>
    <mergeCell ref="K5:M6"/>
    <mergeCell ref="H5:J6"/>
    <mergeCell ref="H7:J7"/>
    <mergeCell ref="H8:J8"/>
    <mergeCell ref="K39:M39"/>
    <mergeCell ref="K7:M7"/>
    <mergeCell ref="K8:M8"/>
    <mergeCell ref="K27:M27"/>
    <mergeCell ref="K34:M34"/>
    <mergeCell ref="K38:M38"/>
    <mergeCell ref="K10:M10"/>
    <mergeCell ref="K11:M11"/>
    <mergeCell ref="K12:M12"/>
    <mergeCell ref="K13:M1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P4" sqref="P4:Q4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37.14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140625" style="0" customWidth="1"/>
    <col min="15" max="15" width="10.00390625" style="0" customWidth="1"/>
    <col min="16" max="17" width="9.8515625" style="0" customWidth="1"/>
  </cols>
  <sheetData>
    <row r="1" spans="11:18" ht="15">
      <c r="K1" s="247"/>
      <c r="L1" s="247"/>
      <c r="M1" s="247"/>
      <c r="N1" s="247"/>
      <c r="O1" s="247"/>
      <c r="P1" s="247"/>
      <c r="Q1" s="247"/>
      <c r="R1" s="56"/>
    </row>
    <row r="2" spans="1:17" s="56" customFormat="1" ht="19.5" customHeight="1">
      <c r="A2" s="248" t="s">
        <v>204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5.75">
      <c r="A3" s="249" t="s">
        <v>286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1:17" ht="20.25" customHeight="1">
      <c r="K4" s="64"/>
      <c r="L4" s="64"/>
      <c r="M4" s="64"/>
      <c r="N4" s="64" t="s">
        <v>33</v>
      </c>
      <c r="O4" s="64"/>
      <c r="P4" s="250" t="s">
        <v>357</v>
      </c>
      <c r="Q4" s="250"/>
    </row>
    <row r="5" spans="1:17" s="57" customFormat="1" ht="14.25" customHeight="1">
      <c r="A5" s="245" t="s">
        <v>164</v>
      </c>
      <c r="H5" s="260" t="s">
        <v>242</v>
      </c>
      <c r="I5" s="260"/>
      <c r="J5" s="261"/>
      <c r="K5" s="260" t="s">
        <v>247</v>
      </c>
      <c r="L5" s="260"/>
      <c r="M5" s="261"/>
      <c r="N5" s="239" t="s">
        <v>245</v>
      </c>
      <c r="O5" s="242" t="s">
        <v>248</v>
      </c>
      <c r="P5" s="243"/>
      <c r="Q5" s="244"/>
    </row>
    <row r="6" spans="1:17" s="57" customFormat="1" ht="37.5" customHeight="1">
      <c r="A6" s="246"/>
      <c r="H6" s="262"/>
      <c r="I6" s="262"/>
      <c r="J6" s="263"/>
      <c r="K6" s="262"/>
      <c r="L6" s="262"/>
      <c r="M6" s="263"/>
      <c r="N6" s="241"/>
      <c r="O6" s="172" t="s">
        <v>249</v>
      </c>
      <c r="P6" s="173" t="s">
        <v>250</v>
      </c>
      <c r="Q6" s="174" t="s">
        <v>251</v>
      </c>
    </row>
    <row r="7" spans="1:17" s="57" customFormat="1" ht="15">
      <c r="A7" s="89"/>
      <c r="C7" s="57" t="s">
        <v>103</v>
      </c>
      <c r="H7" s="242" t="s">
        <v>6</v>
      </c>
      <c r="I7" s="243"/>
      <c r="J7" s="244"/>
      <c r="K7" s="242" t="s">
        <v>7</v>
      </c>
      <c r="L7" s="243"/>
      <c r="M7" s="244"/>
      <c r="N7" s="65" t="s">
        <v>8</v>
      </c>
      <c r="O7" s="65" t="s">
        <v>9</v>
      </c>
      <c r="P7" s="66" t="s">
        <v>103</v>
      </c>
      <c r="Q7" s="65" t="s">
        <v>246</v>
      </c>
    </row>
    <row r="8" spans="1:17" s="59" customFormat="1" ht="12">
      <c r="A8" s="94">
        <v>1</v>
      </c>
      <c r="H8" s="264" t="s">
        <v>87</v>
      </c>
      <c r="I8" s="265"/>
      <c r="J8" s="266"/>
      <c r="K8" s="311">
        <f>SUM(K9+K10+K11+K32+K33)</f>
        <v>59530</v>
      </c>
      <c r="L8" s="312"/>
      <c r="M8" s="313"/>
      <c r="N8" s="67">
        <f>SUM(N9+N10+N11+N32+N33)</f>
        <v>59862</v>
      </c>
      <c r="O8" s="67">
        <f>SUM(O9+O10+O11+O32+O33)</f>
        <v>0</v>
      </c>
      <c r="P8" s="67">
        <f>SUM(P9+P10+P11+P32+P33)</f>
        <v>0</v>
      </c>
      <c r="Q8" s="67">
        <f>SUM(Q9+Q10+Q11+Q32+Q33)</f>
        <v>59862</v>
      </c>
    </row>
    <row r="9" spans="1:17" s="60" customFormat="1" ht="12">
      <c r="A9" s="94">
        <v>2</v>
      </c>
      <c r="H9" s="90" t="s">
        <v>88</v>
      </c>
      <c r="I9" s="93"/>
      <c r="J9" s="80" t="s">
        <v>89</v>
      </c>
      <c r="K9" s="305">
        <v>40220</v>
      </c>
      <c r="L9" s="306"/>
      <c r="M9" s="307"/>
      <c r="N9" s="81">
        <v>40482</v>
      </c>
      <c r="O9" s="82">
        <v>0</v>
      </c>
      <c r="P9" s="82">
        <v>0</v>
      </c>
      <c r="Q9" s="81">
        <v>40482</v>
      </c>
    </row>
    <row r="10" spans="1:17" s="60" customFormat="1" ht="12">
      <c r="A10" s="94">
        <v>3</v>
      </c>
      <c r="H10" s="90" t="s">
        <v>90</v>
      </c>
      <c r="I10" s="93"/>
      <c r="J10" s="80" t="s">
        <v>91</v>
      </c>
      <c r="K10" s="305">
        <v>11307</v>
      </c>
      <c r="L10" s="306"/>
      <c r="M10" s="307"/>
      <c r="N10" s="82">
        <v>11377</v>
      </c>
      <c r="O10" s="82">
        <v>0</v>
      </c>
      <c r="P10" s="82">
        <v>0</v>
      </c>
      <c r="Q10" s="82">
        <v>11377</v>
      </c>
    </row>
    <row r="11" spans="1:17" s="60" customFormat="1" ht="12">
      <c r="A11" s="94">
        <v>4</v>
      </c>
      <c r="H11" s="90" t="s">
        <v>92</v>
      </c>
      <c r="I11" s="93"/>
      <c r="J11" s="80" t="s">
        <v>93</v>
      </c>
      <c r="K11" s="305">
        <f>SUM(K12+K15+K18+K26+K28)</f>
        <v>8003</v>
      </c>
      <c r="L11" s="306"/>
      <c r="M11" s="307"/>
      <c r="N11" s="82">
        <f>SUM(N12+N15+N18+N26+N28)</f>
        <v>8003</v>
      </c>
      <c r="O11" s="82">
        <f>SUM(O12+O15+O18+O26+O28)</f>
        <v>0</v>
      </c>
      <c r="P11" s="82">
        <f>SUM(P12+P15+P18+P26+P28)</f>
        <v>0</v>
      </c>
      <c r="Q11" s="82">
        <f>SUM(Q12+Q15+Q18+Q26+Q28)</f>
        <v>8003</v>
      </c>
    </row>
    <row r="12" spans="1:17" s="60" customFormat="1" ht="12">
      <c r="A12" s="94">
        <v>5</v>
      </c>
      <c r="H12" s="68"/>
      <c r="I12" s="91" t="s">
        <v>108</v>
      </c>
      <c r="J12" s="78" t="s">
        <v>109</v>
      </c>
      <c r="K12" s="299">
        <f>SUM(K13:M14)</f>
        <v>976</v>
      </c>
      <c r="L12" s="300"/>
      <c r="M12" s="301"/>
      <c r="N12" s="79">
        <f>SUM(N13+N14)</f>
        <v>976</v>
      </c>
      <c r="O12" s="79">
        <f>SUM(O13+O14)</f>
        <v>0</v>
      </c>
      <c r="P12" s="79">
        <f>SUM(P13+P14)</f>
        <v>0</v>
      </c>
      <c r="Q12" s="79">
        <f>SUM(Q13+Q14)</f>
        <v>976</v>
      </c>
    </row>
    <row r="13" spans="1:17" s="60" customFormat="1" ht="12">
      <c r="A13" s="94">
        <v>6</v>
      </c>
      <c r="H13" s="68"/>
      <c r="I13" s="92"/>
      <c r="J13" s="68" t="s">
        <v>110</v>
      </c>
      <c r="K13" s="308">
        <v>188</v>
      </c>
      <c r="L13" s="309"/>
      <c r="M13" s="310"/>
      <c r="N13" s="69">
        <v>188</v>
      </c>
      <c r="O13" s="69">
        <v>0</v>
      </c>
      <c r="P13" s="69">
        <v>0</v>
      </c>
      <c r="Q13" s="69">
        <v>188</v>
      </c>
    </row>
    <row r="14" spans="1:17" s="60" customFormat="1" ht="12">
      <c r="A14" s="94">
        <v>7</v>
      </c>
      <c r="H14" s="68"/>
      <c r="I14" s="92"/>
      <c r="J14" s="68" t="s">
        <v>111</v>
      </c>
      <c r="K14" s="308">
        <v>788</v>
      </c>
      <c r="L14" s="309"/>
      <c r="M14" s="310"/>
      <c r="N14" s="69">
        <v>788</v>
      </c>
      <c r="O14" s="69">
        <v>0</v>
      </c>
      <c r="P14" s="69">
        <v>0</v>
      </c>
      <c r="Q14" s="69">
        <v>788</v>
      </c>
    </row>
    <row r="15" spans="1:17" s="60" customFormat="1" ht="12">
      <c r="A15" s="94">
        <v>8</v>
      </c>
      <c r="H15" s="68"/>
      <c r="I15" s="91" t="s">
        <v>112</v>
      </c>
      <c r="J15" s="78" t="s">
        <v>113</v>
      </c>
      <c r="K15" s="299">
        <f>SUM(K16:M17)</f>
        <v>1559</v>
      </c>
      <c r="L15" s="300"/>
      <c r="M15" s="301"/>
      <c r="N15" s="79">
        <f>SUM(N16+N17)</f>
        <v>1559</v>
      </c>
      <c r="O15" s="79">
        <f>SUM(O16+O17)</f>
        <v>0</v>
      </c>
      <c r="P15" s="79">
        <f>SUM(P16+P17)</f>
        <v>0</v>
      </c>
      <c r="Q15" s="79">
        <f>SUM(Q16+Q17)</f>
        <v>1559</v>
      </c>
    </row>
    <row r="16" spans="1:17" s="60" customFormat="1" ht="12">
      <c r="A16" s="94">
        <v>9</v>
      </c>
      <c r="H16" s="68"/>
      <c r="I16" s="92"/>
      <c r="J16" s="68" t="s">
        <v>114</v>
      </c>
      <c r="K16" s="308">
        <v>1089</v>
      </c>
      <c r="L16" s="309"/>
      <c r="M16" s="310"/>
      <c r="N16" s="69">
        <v>1089</v>
      </c>
      <c r="O16" s="69">
        <v>0</v>
      </c>
      <c r="P16" s="69">
        <v>0</v>
      </c>
      <c r="Q16" s="69">
        <v>1089</v>
      </c>
    </row>
    <row r="17" spans="1:17" s="60" customFormat="1" ht="12">
      <c r="A17" s="94">
        <v>10</v>
      </c>
      <c r="H17" s="68"/>
      <c r="I17" s="92"/>
      <c r="J17" s="68" t="s">
        <v>115</v>
      </c>
      <c r="K17" s="308">
        <v>470</v>
      </c>
      <c r="L17" s="309"/>
      <c r="M17" s="310"/>
      <c r="N17" s="69">
        <v>470</v>
      </c>
      <c r="O17" s="69">
        <v>0</v>
      </c>
      <c r="P17" s="69">
        <v>0</v>
      </c>
      <c r="Q17" s="69">
        <v>470</v>
      </c>
    </row>
    <row r="18" spans="1:17" s="60" customFormat="1" ht="12">
      <c r="A18" s="94">
        <v>11</v>
      </c>
      <c r="H18" s="68"/>
      <c r="I18" s="91" t="s">
        <v>116</v>
      </c>
      <c r="J18" s="78" t="s">
        <v>117</v>
      </c>
      <c r="K18" s="299">
        <f>SUM(K19:M25)</f>
        <v>3869</v>
      </c>
      <c r="L18" s="300"/>
      <c r="M18" s="301"/>
      <c r="N18" s="79">
        <f>SUM(N19:N25)</f>
        <v>3869</v>
      </c>
      <c r="O18" s="79">
        <f>SUM(O19:O25)</f>
        <v>0</v>
      </c>
      <c r="P18" s="79">
        <f>SUM(P19:P25)</f>
        <v>0</v>
      </c>
      <c r="Q18" s="79">
        <f>SUM(Q19:Q25)</f>
        <v>3869</v>
      </c>
    </row>
    <row r="19" spans="1:17" s="60" customFormat="1" ht="12">
      <c r="A19" s="94">
        <v>12</v>
      </c>
      <c r="H19" s="68"/>
      <c r="I19" s="92"/>
      <c r="J19" s="68" t="s">
        <v>118</v>
      </c>
      <c r="K19" s="308">
        <v>1100</v>
      </c>
      <c r="L19" s="309"/>
      <c r="M19" s="310"/>
      <c r="N19" s="69">
        <v>1100</v>
      </c>
      <c r="O19" s="69">
        <v>0</v>
      </c>
      <c r="P19" s="69">
        <v>0</v>
      </c>
      <c r="Q19" s="69">
        <v>1100</v>
      </c>
    </row>
    <row r="20" spans="1:17" s="60" customFormat="1" ht="12">
      <c r="A20" s="94">
        <v>13</v>
      </c>
      <c r="H20" s="68"/>
      <c r="I20" s="92"/>
      <c r="J20" s="68" t="s">
        <v>119</v>
      </c>
      <c r="K20" s="308">
        <v>200</v>
      </c>
      <c r="L20" s="309"/>
      <c r="M20" s="310"/>
      <c r="N20" s="69">
        <v>200</v>
      </c>
      <c r="O20" s="69">
        <v>0</v>
      </c>
      <c r="P20" s="69">
        <v>0</v>
      </c>
      <c r="Q20" s="69">
        <v>200</v>
      </c>
    </row>
    <row r="21" spans="1:17" s="60" customFormat="1" ht="12">
      <c r="A21" s="94">
        <v>14</v>
      </c>
      <c r="H21" s="68"/>
      <c r="I21" s="92"/>
      <c r="J21" s="68" t="s">
        <v>120</v>
      </c>
      <c r="K21" s="308">
        <v>570</v>
      </c>
      <c r="L21" s="309"/>
      <c r="M21" s="310"/>
      <c r="N21" s="69">
        <v>570</v>
      </c>
      <c r="O21" s="69">
        <v>0</v>
      </c>
      <c r="P21" s="69">
        <v>0</v>
      </c>
      <c r="Q21" s="69">
        <v>570</v>
      </c>
    </row>
    <row r="22" spans="1:17" s="60" customFormat="1" ht="12">
      <c r="A22" s="94">
        <v>15</v>
      </c>
      <c r="H22" s="68"/>
      <c r="I22" s="92"/>
      <c r="J22" s="68" t="s">
        <v>121</v>
      </c>
      <c r="K22" s="308">
        <v>130</v>
      </c>
      <c r="L22" s="309"/>
      <c r="M22" s="310"/>
      <c r="N22" s="69">
        <v>130</v>
      </c>
      <c r="O22" s="69">
        <v>0</v>
      </c>
      <c r="P22" s="69">
        <v>0</v>
      </c>
      <c r="Q22" s="69">
        <v>130</v>
      </c>
    </row>
    <row r="23" spans="1:17" s="60" customFormat="1" ht="12">
      <c r="A23" s="94">
        <v>16</v>
      </c>
      <c r="H23" s="68"/>
      <c r="I23" s="92"/>
      <c r="J23" s="68" t="s">
        <v>122</v>
      </c>
      <c r="K23" s="308">
        <f>SUM(M24+M25)</f>
        <v>0</v>
      </c>
      <c r="L23" s="309"/>
      <c r="M23" s="310"/>
      <c r="N23" s="69">
        <v>0</v>
      </c>
      <c r="O23" s="69">
        <v>0</v>
      </c>
      <c r="P23" s="69">
        <v>0</v>
      </c>
      <c r="Q23" s="69">
        <v>0</v>
      </c>
    </row>
    <row r="24" spans="1:17" s="60" customFormat="1" ht="12">
      <c r="A24" s="94">
        <v>17</v>
      </c>
      <c r="H24" s="68"/>
      <c r="I24" s="92"/>
      <c r="J24" s="68" t="s">
        <v>123</v>
      </c>
      <c r="K24" s="308">
        <v>939</v>
      </c>
      <c r="L24" s="309"/>
      <c r="M24" s="310"/>
      <c r="N24" s="69">
        <v>939</v>
      </c>
      <c r="O24" s="69">
        <v>0</v>
      </c>
      <c r="P24" s="69">
        <v>0</v>
      </c>
      <c r="Q24" s="69">
        <v>939</v>
      </c>
    </row>
    <row r="25" spans="1:17" s="60" customFormat="1" ht="12">
      <c r="A25" s="94">
        <v>18</v>
      </c>
      <c r="H25" s="68"/>
      <c r="I25" s="92"/>
      <c r="J25" s="68" t="s">
        <v>124</v>
      </c>
      <c r="K25" s="308">
        <v>930</v>
      </c>
      <c r="L25" s="309"/>
      <c r="M25" s="310"/>
      <c r="N25" s="69">
        <v>930</v>
      </c>
      <c r="O25" s="69">
        <v>0</v>
      </c>
      <c r="P25" s="69">
        <v>0</v>
      </c>
      <c r="Q25" s="69">
        <v>930</v>
      </c>
    </row>
    <row r="26" spans="1:17" s="60" customFormat="1" ht="12">
      <c r="A26" s="94">
        <v>19</v>
      </c>
      <c r="H26" s="68"/>
      <c r="I26" s="91" t="s">
        <v>125</v>
      </c>
      <c r="J26" s="78" t="s">
        <v>126</v>
      </c>
      <c r="K26" s="299">
        <f>SUM(K27)</f>
        <v>350</v>
      </c>
      <c r="L26" s="300"/>
      <c r="M26" s="301"/>
      <c r="N26" s="79">
        <v>350</v>
      </c>
      <c r="O26" s="79">
        <v>0</v>
      </c>
      <c r="P26" s="79">
        <v>0</v>
      </c>
      <c r="Q26" s="79">
        <v>350</v>
      </c>
    </row>
    <row r="27" spans="1:17" s="60" customFormat="1" ht="12">
      <c r="A27" s="94">
        <v>20</v>
      </c>
      <c r="H27" s="68"/>
      <c r="I27" s="92"/>
      <c r="J27" s="68" t="s">
        <v>127</v>
      </c>
      <c r="K27" s="308">
        <v>350</v>
      </c>
      <c r="L27" s="309"/>
      <c r="M27" s="310"/>
      <c r="N27" s="69">
        <v>350</v>
      </c>
      <c r="O27" s="69">
        <v>0</v>
      </c>
      <c r="P27" s="69">
        <v>0</v>
      </c>
      <c r="Q27" s="69">
        <v>350</v>
      </c>
    </row>
    <row r="28" spans="1:17" s="60" customFormat="1" ht="12">
      <c r="A28" s="94">
        <v>21</v>
      </c>
      <c r="H28" s="68"/>
      <c r="I28" s="91" t="s">
        <v>128</v>
      </c>
      <c r="J28" s="78" t="s">
        <v>129</v>
      </c>
      <c r="K28" s="299">
        <f>SUM(K29:M31)</f>
        <v>1249</v>
      </c>
      <c r="L28" s="300"/>
      <c r="M28" s="301"/>
      <c r="N28" s="79">
        <f>SUM(N29:N31)</f>
        <v>1249</v>
      </c>
      <c r="O28" s="79">
        <f>SUM(O29:O31)</f>
        <v>0</v>
      </c>
      <c r="P28" s="79">
        <f>SUM(P29:P31)</f>
        <v>0</v>
      </c>
      <c r="Q28" s="79">
        <f>SUM(Q29:Q31)</f>
        <v>1249</v>
      </c>
    </row>
    <row r="29" spans="1:17" s="60" customFormat="1" ht="12">
      <c r="A29" s="94">
        <v>22</v>
      </c>
      <c r="H29" s="68"/>
      <c r="I29" s="92"/>
      <c r="J29" s="68" t="s">
        <v>130</v>
      </c>
      <c r="K29" s="308">
        <v>1249</v>
      </c>
      <c r="L29" s="309"/>
      <c r="M29" s="310"/>
      <c r="N29" s="69">
        <v>1248</v>
      </c>
      <c r="O29" s="69">
        <v>0</v>
      </c>
      <c r="P29" s="69">
        <v>0</v>
      </c>
      <c r="Q29" s="69">
        <v>1248</v>
      </c>
    </row>
    <row r="30" spans="1:17" s="60" customFormat="1" ht="12">
      <c r="A30" s="94">
        <v>23</v>
      </c>
      <c r="H30" s="68"/>
      <c r="I30" s="92"/>
      <c r="J30" s="68" t="s">
        <v>131</v>
      </c>
      <c r="K30" s="308">
        <f>SUM(M31+M32)</f>
        <v>0</v>
      </c>
      <c r="L30" s="309"/>
      <c r="M30" s="310"/>
      <c r="N30" s="69">
        <v>0</v>
      </c>
      <c r="O30" s="69">
        <v>0</v>
      </c>
      <c r="P30" s="69">
        <v>0</v>
      </c>
      <c r="Q30" s="69">
        <v>0</v>
      </c>
    </row>
    <row r="31" spans="1:17" s="60" customFormat="1" ht="12">
      <c r="A31" s="94">
        <v>24</v>
      </c>
      <c r="H31" s="68"/>
      <c r="I31" s="92"/>
      <c r="J31" s="68" t="s">
        <v>132</v>
      </c>
      <c r="K31" s="308">
        <v>0</v>
      </c>
      <c r="L31" s="309"/>
      <c r="M31" s="310"/>
      <c r="N31" s="69">
        <v>1</v>
      </c>
      <c r="O31" s="69">
        <v>0</v>
      </c>
      <c r="P31" s="69">
        <v>0</v>
      </c>
      <c r="Q31" s="69">
        <v>1</v>
      </c>
    </row>
    <row r="32" spans="1:17" s="60" customFormat="1" ht="12">
      <c r="A32" s="94">
        <v>25</v>
      </c>
      <c r="H32" s="90" t="s">
        <v>94</v>
      </c>
      <c r="I32" s="90"/>
      <c r="J32" s="80" t="s">
        <v>96</v>
      </c>
      <c r="K32" s="305">
        <f aca="true" t="shared" si="0" ref="K32:K37">SUM(M33+M34)</f>
        <v>0</v>
      </c>
      <c r="L32" s="306"/>
      <c r="M32" s="307"/>
      <c r="N32" s="82">
        <v>0</v>
      </c>
      <c r="O32" s="82">
        <v>0</v>
      </c>
      <c r="P32" s="82">
        <v>0</v>
      </c>
      <c r="Q32" s="82">
        <v>0</v>
      </c>
    </row>
    <row r="33" spans="1:17" s="60" customFormat="1" ht="12">
      <c r="A33" s="94">
        <v>26</v>
      </c>
      <c r="H33" s="90" t="s">
        <v>95</v>
      </c>
      <c r="I33" s="90"/>
      <c r="J33" s="80" t="s">
        <v>143</v>
      </c>
      <c r="K33" s="305">
        <f t="shared" si="0"/>
        <v>0</v>
      </c>
      <c r="L33" s="306"/>
      <c r="M33" s="307"/>
      <c r="N33" s="82">
        <v>0</v>
      </c>
      <c r="O33" s="82">
        <v>0</v>
      </c>
      <c r="P33" s="82">
        <v>0</v>
      </c>
      <c r="Q33" s="82">
        <v>0</v>
      </c>
    </row>
    <row r="34" spans="1:17" s="59" customFormat="1" ht="12">
      <c r="A34" s="94">
        <v>27</v>
      </c>
      <c r="H34" s="73" t="s">
        <v>97</v>
      </c>
      <c r="I34" s="74"/>
      <c r="J34" s="75"/>
      <c r="K34" s="311">
        <f>SUM(K35:M37)</f>
        <v>430</v>
      </c>
      <c r="L34" s="312"/>
      <c r="M34" s="313"/>
      <c r="N34" s="67">
        <f>SUM(N35:N37)</f>
        <v>430</v>
      </c>
      <c r="O34" s="67">
        <f>SUM(O35:O37)</f>
        <v>0</v>
      </c>
      <c r="P34" s="67">
        <f>SUM(P35:P37)</f>
        <v>0</v>
      </c>
      <c r="Q34" s="67">
        <f>SUM(Q35:Q37)</f>
        <v>430</v>
      </c>
    </row>
    <row r="35" spans="1:17" s="83" customFormat="1" ht="12">
      <c r="A35" s="96">
        <v>28</v>
      </c>
      <c r="H35" s="90" t="s">
        <v>88</v>
      </c>
      <c r="I35" s="80"/>
      <c r="J35" s="80" t="s">
        <v>152</v>
      </c>
      <c r="K35" s="305">
        <v>430</v>
      </c>
      <c r="L35" s="306"/>
      <c r="M35" s="307"/>
      <c r="N35" s="82">
        <v>430</v>
      </c>
      <c r="O35" s="82">
        <v>0</v>
      </c>
      <c r="P35" s="82">
        <v>0</v>
      </c>
      <c r="Q35" s="82">
        <v>430</v>
      </c>
    </row>
    <row r="36" spans="1:17" s="83" customFormat="1" ht="12">
      <c r="A36" s="96">
        <v>29</v>
      </c>
      <c r="H36" s="90" t="s">
        <v>90</v>
      </c>
      <c r="I36" s="80"/>
      <c r="J36" s="80" t="s">
        <v>153</v>
      </c>
      <c r="K36" s="305">
        <f t="shared" si="0"/>
        <v>0</v>
      </c>
      <c r="L36" s="306"/>
      <c r="M36" s="307"/>
      <c r="N36" s="82">
        <v>0</v>
      </c>
      <c r="O36" s="82">
        <v>0</v>
      </c>
      <c r="P36" s="82">
        <v>0</v>
      </c>
      <c r="Q36" s="82">
        <v>0</v>
      </c>
    </row>
    <row r="37" spans="1:17" s="83" customFormat="1" ht="12">
      <c r="A37" s="96">
        <v>30</v>
      </c>
      <c r="H37" s="90" t="s">
        <v>92</v>
      </c>
      <c r="I37" s="80"/>
      <c r="J37" s="80" t="s">
        <v>154</v>
      </c>
      <c r="K37" s="305">
        <f t="shared" si="0"/>
        <v>0</v>
      </c>
      <c r="L37" s="306"/>
      <c r="M37" s="307"/>
      <c r="N37" s="82">
        <v>0</v>
      </c>
      <c r="O37" s="82">
        <v>0</v>
      </c>
      <c r="P37" s="82">
        <v>0</v>
      </c>
      <c r="Q37" s="82">
        <v>0</v>
      </c>
    </row>
    <row r="38" spans="1:17" s="61" customFormat="1" ht="15">
      <c r="A38" s="94">
        <v>31</v>
      </c>
      <c r="H38" s="251" t="s">
        <v>165</v>
      </c>
      <c r="I38" s="252"/>
      <c r="J38" s="259"/>
      <c r="K38" s="302">
        <f>SUM(K8+K34)</f>
        <v>59960</v>
      </c>
      <c r="L38" s="303"/>
      <c r="M38" s="304"/>
      <c r="N38" s="70">
        <f>SUM(N8,N34,)</f>
        <v>60292</v>
      </c>
      <c r="O38" s="70">
        <f>SUM(O8,O34,)</f>
        <v>0</v>
      </c>
      <c r="P38" s="70">
        <f>SUM(P8,P34,)</f>
        <v>0</v>
      </c>
      <c r="Q38" s="70">
        <f>SUM(Q8,Q34,)</f>
        <v>60292</v>
      </c>
    </row>
    <row r="39" spans="1:17" s="61" customFormat="1" ht="15">
      <c r="A39" s="94">
        <v>32</v>
      </c>
      <c r="H39" s="73" t="s">
        <v>162</v>
      </c>
      <c r="I39" s="74"/>
      <c r="J39" s="75"/>
      <c r="K39" s="299">
        <f>SUM(M40+M41)</f>
        <v>0</v>
      </c>
      <c r="L39" s="300"/>
      <c r="M39" s="301"/>
      <c r="N39" s="70"/>
      <c r="O39" s="70"/>
      <c r="P39" s="70"/>
      <c r="Q39" s="70"/>
    </row>
    <row r="40" spans="1:17" s="87" customFormat="1" ht="14.25">
      <c r="A40" s="96">
        <v>33</v>
      </c>
      <c r="H40" s="99" t="s">
        <v>88</v>
      </c>
      <c r="I40" s="85"/>
      <c r="J40" s="86" t="s">
        <v>163</v>
      </c>
      <c r="K40" s="299">
        <f>SUM(M41+M42)</f>
        <v>0</v>
      </c>
      <c r="L40" s="300"/>
      <c r="M40" s="301"/>
      <c r="N40" s="88">
        <v>0</v>
      </c>
      <c r="O40" s="88">
        <v>0</v>
      </c>
      <c r="P40" s="88">
        <v>0</v>
      </c>
      <c r="Q40" s="88">
        <v>0</v>
      </c>
    </row>
    <row r="41" spans="1:17" s="61" customFormat="1" ht="15">
      <c r="A41" s="94">
        <v>34</v>
      </c>
      <c r="H41" s="251" t="s">
        <v>166</v>
      </c>
      <c r="I41" s="252"/>
      <c r="J41" s="253"/>
      <c r="K41" s="302">
        <v>0</v>
      </c>
      <c r="L41" s="303"/>
      <c r="M41" s="304"/>
      <c r="N41" s="70">
        <v>0</v>
      </c>
      <c r="O41" s="70">
        <v>0</v>
      </c>
      <c r="P41" s="70">
        <v>0</v>
      </c>
      <c r="Q41" s="70">
        <v>0</v>
      </c>
    </row>
    <row r="42" spans="1:17" s="61" customFormat="1" ht="16.5">
      <c r="A42" s="94">
        <v>35</v>
      </c>
      <c r="H42" s="254" t="s">
        <v>167</v>
      </c>
      <c r="I42" s="255"/>
      <c r="J42" s="253"/>
      <c r="K42" s="302">
        <f>SUM(K38+K41)</f>
        <v>59960</v>
      </c>
      <c r="L42" s="303"/>
      <c r="M42" s="304"/>
      <c r="N42" s="70">
        <f>SUM(N38+N41)</f>
        <v>60292</v>
      </c>
      <c r="O42" s="70">
        <f>SUM(O38+O41)</f>
        <v>0</v>
      </c>
      <c r="P42" s="70">
        <f>SUM(P38+P41)</f>
        <v>0</v>
      </c>
      <c r="Q42" s="70">
        <f>SUM(Q38+Q41)</f>
        <v>60292</v>
      </c>
    </row>
    <row r="43" ht="16.5">
      <c r="U43" s="58"/>
    </row>
    <row r="44" ht="32.25">
      <c r="J44" s="404" t="s">
        <v>350</v>
      </c>
    </row>
  </sheetData>
  <sheetProtection/>
  <mergeCells count="50">
    <mergeCell ref="K1:Q1"/>
    <mergeCell ref="A2:Q2"/>
    <mergeCell ref="A3:Q3"/>
    <mergeCell ref="P4:Q4"/>
    <mergeCell ref="A5:A6"/>
    <mergeCell ref="H5:J6"/>
    <mergeCell ref="K5:M6"/>
    <mergeCell ref="N5:N6"/>
    <mergeCell ref="O5:Q5"/>
    <mergeCell ref="H7:J7"/>
    <mergeCell ref="K7:M7"/>
    <mergeCell ref="H8:J8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39:M39"/>
    <mergeCell ref="K29:M29"/>
    <mergeCell ref="K30:M30"/>
    <mergeCell ref="K31:M31"/>
    <mergeCell ref="K32:M32"/>
    <mergeCell ref="K33:M33"/>
    <mergeCell ref="K34:M34"/>
    <mergeCell ref="K40:M40"/>
    <mergeCell ref="H41:J41"/>
    <mergeCell ref="K41:M41"/>
    <mergeCell ref="H42:J42"/>
    <mergeCell ref="K42:M42"/>
    <mergeCell ref="K35:M35"/>
    <mergeCell ref="K36:M36"/>
    <mergeCell ref="K37:M37"/>
    <mergeCell ref="H38:J38"/>
    <mergeCell ref="K38:M3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1" sqref="H11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31.8515625" style="0" customWidth="1"/>
    <col min="4" max="4" width="16.7109375" style="0" customWidth="1"/>
    <col min="5" max="5" width="18.28125" style="0" customWidth="1"/>
  </cols>
  <sheetData>
    <row r="1" ht="19.5" customHeight="1">
      <c r="A1" s="57"/>
    </row>
    <row r="2" ht="38.25" customHeight="1"/>
    <row r="3" spans="1:5" s="102" customFormat="1" ht="74.25" customHeight="1">
      <c r="A3" s="320" t="s">
        <v>287</v>
      </c>
      <c r="B3" s="320"/>
      <c r="C3" s="320"/>
      <c r="D3" s="320"/>
      <c r="E3" s="287"/>
    </row>
    <row r="4" spans="2:5" ht="21" customHeight="1">
      <c r="B4" s="104"/>
      <c r="C4" s="104"/>
      <c r="D4" s="115" t="s">
        <v>33</v>
      </c>
      <c r="E4" s="405" t="s">
        <v>358</v>
      </c>
    </row>
    <row r="5" spans="1:5" s="102" customFormat="1" ht="48.75" customHeight="1">
      <c r="A5" s="165" t="s">
        <v>164</v>
      </c>
      <c r="B5" s="105" t="s">
        <v>207</v>
      </c>
      <c r="C5" s="166" t="s">
        <v>288</v>
      </c>
      <c r="D5" s="321" t="s">
        <v>245</v>
      </c>
      <c r="E5" s="322"/>
    </row>
    <row r="6" spans="1:5" ht="15" customHeight="1">
      <c r="A6" s="106"/>
      <c r="B6" s="108" t="s">
        <v>6</v>
      </c>
      <c r="C6" s="177" t="s">
        <v>7</v>
      </c>
      <c r="D6" s="321" t="s">
        <v>8</v>
      </c>
      <c r="E6" s="323"/>
    </row>
    <row r="7" spans="1:5" s="57" customFormat="1" ht="15" customHeight="1">
      <c r="A7" s="113">
        <v>1</v>
      </c>
      <c r="B7" s="107" t="s">
        <v>207</v>
      </c>
      <c r="C7" s="178">
        <v>8000</v>
      </c>
      <c r="D7" s="324">
        <v>4945</v>
      </c>
      <c r="E7" s="325"/>
    </row>
    <row r="8" spans="1:5" s="57" customFormat="1" ht="15" customHeight="1">
      <c r="A8" s="114">
        <v>2</v>
      </c>
      <c r="B8" s="70" t="s">
        <v>208</v>
      </c>
      <c r="C8" s="179">
        <f>SUM(C7)</f>
        <v>8000</v>
      </c>
      <c r="D8" s="317">
        <f>SUM(D7)</f>
        <v>4945</v>
      </c>
      <c r="E8" s="326"/>
    </row>
    <row r="9" spans="1:5" s="57" customFormat="1" ht="15" customHeight="1">
      <c r="A9" s="113">
        <v>3</v>
      </c>
      <c r="B9" s="109" t="s">
        <v>289</v>
      </c>
      <c r="C9" s="180">
        <v>0</v>
      </c>
      <c r="D9" s="314">
        <v>4400</v>
      </c>
      <c r="E9" s="315"/>
    </row>
    <row r="10" spans="1:5" s="57" customFormat="1" ht="15" customHeight="1">
      <c r="A10" s="113">
        <v>4</v>
      </c>
      <c r="B10" s="109" t="s">
        <v>269</v>
      </c>
      <c r="C10" s="180">
        <v>3500</v>
      </c>
      <c r="D10" s="314">
        <v>1000</v>
      </c>
      <c r="E10" s="315"/>
    </row>
    <row r="11" spans="1:5" s="57" customFormat="1" ht="15" customHeight="1">
      <c r="A11" s="113">
        <v>5</v>
      </c>
      <c r="B11" s="148" t="s">
        <v>211</v>
      </c>
      <c r="C11" s="180">
        <v>1500</v>
      </c>
      <c r="D11" s="314">
        <v>1500</v>
      </c>
      <c r="E11" s="318"/>
    </row>
    <row r="12" spans="1:5" s="57" customFormat="1" ht="15" customHeight="1">
      <c r="A12" s="113">
        <v>6</v>
      </c>
      <c r="B12" s="109" t="s">
        <v>209</v>
      </c>
      <c r="C12" s="180">
        <v>60517</v>
      </c>
      <c r="D12" s="314">
        <v>24352</v>
      </c>
      <c r="E12" s="316"/>
    </row>
    <row r="13" spans="1:5" ht="15" customHeight="1">
      <c r="A13" s="113">
        <v>7</v>
      </c>
      <c r="B13" s="111" t="s">
        <v>210</v>
      </c>
      <c r="C13" s="181">
        <f>SUM(C9:C12)</f>
        <v>65517</v>
      </c>
      <c r="D13" s="317">
        <f>SUM(D9:D12)</f>
        <v>31252</v>
      </c>
      <c r="E13" s="318"/>
    </row>
    <row r="14" spans="1:5" s="112" customFormat="1" ht="15" customHeight="1">
      <c r="A14" s="114">
        <v>8</v>
      </c>
      <c r="B14" s="110" t="s">
        <v>212</v>
      </c>
      <c r="C14" s="181">
        <f>SUM(C8+C13)</f>
        <v>73517</v>
      </c>
      <c r="D14" s="317">
        <f>SUM(D8+D13)</f>
        <v>36197</v>
      </c>
      <c r="E14" s="319"/>
    </row>
    <row r="16" spans="2:5" ht="32.25">
      <c r="B16" s="404" t="s">
        <v>351</v>
      </c>
      <c r="E16" s="103"/>
    </row>
  </sheetData>
  <sheetProtection/>
  <mergeCells count="11">
    <mergeCell ref="D9:E9"/>
    <mergeCell ref="D10:E10"/>
    <mergeCell ref="D12:E12"/>
    <mergeCell ref="D13:E13"/>
    <mergeCell ref="D11:E11"/>
    <mergeCell ref="D14:E14"/>
    <mergeCell ref="A3:E3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3" width="32.28125" style="117" customWidth="1"/>
    <col min="4" max="4" width="34.7109375" style="116" customWidth="1"/>
    <col min="5" max="6" width="11.00390625" style="116" customWidth="1"/>
    <col min="7" max="7" width="11.8515625" style="116" customWidth="1"/>
    <col min="8" max="16384" width="9.140625" style="116" customWidth="1"/>
  </cols>
  <sheetData>
    <row r="1" spans="4:5" ht="15">
      <c r="D1" s="406" t="s">
        <v>359</v>
      </c>
      <c r="E1" s="406"/>
    </row>
    <row r="3" spans="1:4" ht="20.25" customHeight="1">
      <c r="A3" s="328" t="s">
        <v>290</v>
      </c>
      <c r="B3" s="329"/>
      <c r="C3" s="329"/>
      <c r="D3" s="329"/>
    </row>
    <row r="5" spans="1:5" ht="26.25" customHeight="1" thickBot="1">
      <c r="A5" s="117"/>
      <c r="B5" s="118"/>
      <c r="C5" s="118"/>
      <c r="D5" s="136" t="s">
        <v>33</v>
      </c>
      <c r="E5" s="117"/>
    </row>
    <row r="6" spans="1:4" s="122" customFormat="1" ht="49.5" customHeight="1" thickBot="1">
      <c r="A6" s="119" t="s">
        <v>164</v>
      </c>
      <c r="B6" s="120" t="s">
        <v>216</v>
      </c>
      <c r="C6" s="121" t="s">
        <v>288</v>
      </c>
      <c r="D6" s="121" t="s">
        <v>245</v>
      </c>
    </row>
    <row r="7" spans="1:5" s="125" customFormat="1" ht="18" customHeight="1" thickBot="1">
      <c r="A7" s="138"/>
      <c r="B7" s="120" t="s">
        <v>6</v>
      </c>
      <c r="C7" s="124" t="s">
        <v>7</v>
      </c>
      <c r="D7" s="124" t="s">
        <v>8</v>
      </c>
      <c r="E7" s="118"/>
    </row>
    <row r="8" spans="1:5" s="125" customFormat="1" ht="18" customHeight="1">
      <c r="A8" s="330" t="s">
        <v>244</v>
      </c>
      <c r="B8" s="333"/>
      <c r="C8" s="204"/>
      <c r="D8" s="201"/>
      <c r="E8" s="118"/>
    </row>
    <row r="9" spans="1:5" ht="15.75" customHeight="1">
      <c r="A9" s="131">
        <v>1</v>
      </c>
      <c r="B9" s="126" t="s">
        <v>213</v>
      </c>
      <c r="C9" s="132">
        <f>SUM(C10:C19)</f>
        <v>11082</v>
      </c>
      <c r="D9" s="132">
        <f>SUM(D10:D19)</f>
        <v>48316</v>
      </c>
      <c r="E9" s="117"/>
    </row>
    <row r="10" spans="1:5" ht="15.75" customHeight="1">
      <c r="A10" s="202">
        <v>2</v>
      </c>
      <c r="B10" s="203" t="s">
        <v>291</v>
      </c>
      <c r="C10" s="143">
        <v>1970</v>
      </c>
      <c r="D10" s="143">
        <v>1970</v>
      </c>
      <c r="E10" s="117"/>
    </row>
    <row r="11" spans="1:5" ht="15.75" customHeight="1">
      <c r="A11" s="202">
        <v>3</v>
      </c>
      <c r="B11" s="203" t="s">
        <v>292</v>
      </c>
      <c r="C11" s="143">
        <v>1200</v>
      </c>
      <c r="D11" s="143">
        <v>1200</v>
      </c>
      <c r="E11" s="117"/>
    </row>
    <row r="12" spans="1:5" ht="15.75" customHeight="1">
      <c r="A12" s="202">
        <v>4</v>
      </c>
      <c r="B12" s="203" t="s">
        <v>293</v>
      </c>
      <c r="C12" s="143">
        <v>1575</v>
      </c>
      <c r="D12" s="143">
        <v>1575</v>
      </c>
      <c r="E12" s="117"/>
    </row>
    <row r="13" spans="1:5" ht="15.75" customHeight="1">
      <c r="A13" s="202">
        <v>5</v>
      </c>
      <c r="B13" s="203" t="s">
        <v>294</v>
      </c>
      <c r="C13" s="143">
        <v>400</v>
      </c>
      <c r="D13" s="143">
        <v>400</v>
      </c>
      <c r="E13" s="117"/>
    </row>
    <row r="14" spans="1:5" ht="15.75" customHeight="1">
      <c r="A14" s="202">
        <v>6</v>
      </c>
      <c r="B14" s="203" t="s">
        <v>295</v>
      </c>
      <c r="C14" s="143">
        <v>2000</v>
      </c>
      <c r="D14" s="143">
        <v>2000</v>
      </c>
      <c r="E14" s="117"/>
    </row>
    <row r="15" spans="1:5" ht="15.75" customHeight="1">
      <c r="A15" s="202">
        <v>7</v>
      </c>
      <c r="B15" s="203" t="s">
        <v>296</v>
      </c>
      <c r="C15" s="143">
        <v>3937</v>
      </c>
      <c r="D15" s="143">
        <v>3937</v>
      </c>
      <c r="E15" s="117"/>
    </row>
    <row r="16" spans="1:5" ht="15.75" customHeight="1">
      <c r="A16" s="202">
        <v>8</v>
      </c>
      <c r="B16" s="203" t="s">
        <v>270</v>
      </c>
      <c r="C16" s="183">
        <v>0</v>
      </c>
      <c r="D16" s="143">
        <v>25000</v>
      </c>
      <c r="E16" s="117"/>
    </row>
    <row r="17" spans="1:5" ht="15.75" customHeight="1">
      <c r="A17" s="202">
        <v>9</v>
      </c>
      <c r="B17" s="203" t="s">
        <v>271</v>
      </c>
      <c r="C17" s="183">
        <v>0</v>
      </c>
      <c r="D17" s="143">
        <v>5000</v>
      </c>
      <c r="E17" s="117"/>
    </row>
    <row r="18" spans="1:5" ht="15.75" customHeight="1">
      <c r="A18" s="202">
        <v>10</v>
      </c>
      <c r="B18" s="203" t="s">
        <v>297</v>
      </c>
      <c r="C18" s="183">
        <v>0</v>
      </c>
      <c r="D18" s="143">
        <v>5080</v>
      </c>
      <c r="E18" s="117"/>
    </row>
    <row r="19" spans="1:5" ht="15.75" customHeight="1">
      <c r="A19" s="131">
        <v>11</v>
      </c>
      <c r="B19" s="129" t="s">
        <v>298</v>
      </c>
      <c r="C19" s="183">
        <v>0</v>
      </c>
      <c r="D19" s="130">
        <v>2154</v>
      </c>
      <c r="E19" s="117"/>
    </row>
    <row r="20" spans="1:5" ht="15.75" customHeight="1">
      <c r="A20" s="131">
        <v>12</v>
      </c>
      <c r="B20" s="126" t="s">
        <v>214</v>
      </c>
      <c r="C20" s="132">
        <f>SUM(C21:C28)</f>
        <v>1543</v>
      </c>
      <c r="D20" s="132">
        <f>SUM(D21:D28)</f>
        <v>2838</v>
      </c>
      <c r="E20" s="117"/>
    </row>
    <row r="21" spans="1:5" ht="15.75" customHeight="1">
      <c r="A21" s="128">
        <v>13</v>
      </c>
      <c r="B21" s="129" t="s">
        <v>299</v>
      </c>
      <c r="C21" s="130">
        <v>44</v>
      </c>
      <c r="D21" s="130">
        <v>44</v>
      </c>
      <c r="E21" s="117"/>
    </row>
    <row r="22" spans="1:5" ht="15.75" customHeight="1">
      <c r="A22" s="131">
        <v>14</v>
      </c>
      <c r="B22" s="129" t="s">
        <v>300</v>
      </c>
      <c r="C22" s="130">
        <v>236</v>
      </c>
      <c r="D22" s="130">
        <v>236</v>
      </c>
      <c r="E22" s="117"/>
    </row>
    <row r="23" spans="1:5" ht="15.75" customHeight="1">
      <c r="A23" s="131">
        <v>15</v>
      </c>
      <c r="B23" s="129" t="s">
        <v>301</v>
      </c>
      <c r="C23" s="182">
        <v>96</v>
      </c>
      <c r="D23" s="182">
        <v>96</v>
      </c>
      <c r="E23" s="117"/>
    </row>
    <row r="24" spans="1:5" ht="15.75" customHeight="1">
      <c r="A24" s="131">
        <v>16</v>
      </c>
      <c r="B24" s="129" t="s">
        <v>302</v>
      </c>
      <c r="C24" s="182">
        <v>500</v>
      </c>
      <c r="D24" s="182">
        <v>500</v>
      </c>
      <c r="E24" s="117"/>
    </row>
    <row r="25" spans="1:5" ht="15.75" customHeight="1">
      <c r="A25" s="131">
        <v>17</v>
      </c>
      <c r="B25" s="129" t="s">
        <v>303</v>
      </c>
      <c r="C25" s="182">
        <v>412</v>
      </c>
      <c r="D25" s="182">
        <v>412</v>
      </c>
      <c r="E25" s="117"/>
    </row>
    <row r="26" spans="1:5" ht="15.75" customHeight="1">
      <c r="A26" s="131">
        <v>18</v>
      </c>
      <c r="B26" s="129" t="s">
        <v>304</v>
      </c>
      <c r="C26" s="182">
        <v>55</v>
      </c>
      <c r="D26" s="182">
        <v>55</v>
      </c>
      <c r="E26" s="117"/>
    </row>
    <row r="27" spans="1:5" ht="15.75" customHeight="1">
      <c r="A27" s="131">
        <v>19</v>
      </c>
      <c r="B27" s="129" t="s">
        <v>305</v>
      </c>
      <c r="C27" s="182">
        <v>200</v>
      </c>
      <c r="D27" s="182">
        <v>200</v>
      </c>
      <c r="E27" s="117"/>
    </row>
    <row r="28" spans="1:5" ht="15.75" customHeight="1">
      <c r="A28" s="131">
        <v>20</v>
      </c>
      <c r="B28" s="129" t="s">
        <v>258</v>
      </c>
      <c r="C28" s="182">
        <v>0</v>
      </c>
      <c r="D28" s="130">
        <v>1295</v>
      </c>
      <c r="E28" s="117"/>
    </row>
    <row r="29" spans="1:5" ht="15.75" customHeight="1">
      <c r="A29" s="131">
        <v>21</v>
      </c>
      <c r="B29" s="126" t="s">
        <v>215</v>
      </c>
      <c r="C29" s="137">
        <f>SUM(C30:C31)</f>
        <v>2975</v>
      </c>
      <c r="D29" s="137">
        <f>SUM(D30:D31)</f>
        <v>3904</v>
      </c>
      <c r="E29" s="117"/>
    </row>
    <row r="30" spans="1:5" ht="15.75" customHeight="1">
      <c r="A30" s="131">
        <v>22</v>
      </c>
      <c r="B30" s="129" t="s">
        <v>306</v>
      </c>
      <c r="C30" s="130">
        <v>2560</v>
      </c>
      <c r="D30" s="130">
        <v>3142</v>
      </c>
      <c r="E30" s="117"/>
    </row>
    <row r="31" spans="1:5" ht="15.75" customHeight="1" thickBot="1">
      <c r="A31" s="131">
        <v>23</v>
      </c>
      <c r="B31" s="129" t="s">
        <v>307</v>
      </c>
      <c r="C31" s="130">
        <v>415</v>
      </c>
      <c r="D31" s="130">
        <v>762</v>
      </c>
      <c r="E31" s="117"/>
    </row>
    <row r="32" spans="1:5" s="135" customFormat="1" ht="18" customHeight="1" thickBot="1">
      <c r="A32" s="207">
        <v>24</v>
      </c>
      <c r="B32" s="187" t="s">
        <v>259</v>
      </c>
      <c r="C32" s="189">
        <f>SUM(C9+C20+C29)</f>
        <v>15600</v>
      </c>
      <c r="D32" s="189">
        <f>SUM(D9+D20+D29)</f>
        <v>55058</v>
      </c>
      <c r="E32" s="122"/>
    </row>
    <row r="33" spans="1:4" ht="15">
      <c r="A33" s="330" t="s">
        <v>260</v>
      </c>
      <c r="B33" s="331"/>
      <c r="C33" s="331"/>
      <c r="D33" s="332"/>
    </row>
    <row r="34" spans="1:4" ht="15.75">
      <c r="A34" s="131">
        <v>25</v>
      </c>
      <c r="B34" s="126" t="s">
        <v>261</v>
      </c>
      <c r="C34" s="184">
        <f>SUM(C35:C36)</f>
        <v>280</v>
      </c>
      <c r="D34" s="184">
        <f>SUM(D35:D36)</f>
        <v>280</v>
      </c>
    </row>
    <row r="35" spans="1:4" s="205" customFormat="1" ht="15.75">
      <c r="A35" s="131">
        <v>26</v>
      </c>
      <c r="B35" s="129" t="s">
        <v>262</v>
      </c>
      <c r="C35" s="182">
        <v>250</v>
      </c>
      <c r="D35" s="130">
        <v>250</v>
      </c>
    </row>
    <row r="36" spans="1:4" ht="15.75">
      <c r="A36" s="131">
        <v>27</v>
      </c>
      <c r="B36" s="129" t="s">
        <v>308</v>
      </c>
      <c r="C36" s="182">
        <v>30</v>
      </c>
      <c r="D36" s="130">
        <v>30</v>
      </c>
    </row>
    <row r="37" spans="1:4" ht="15.75">
      <c r="A37" s="131">
        <v>28</v>
      </c>
      <c r="B37" s="126" t="s">
        <v>214</v>
      </c>
      <c r="C37" s="206">
        <f>SUM(C38)</f>
        <v>118</v>
      </c>
      <c r="D37" s="206">
        <f>SUM(D38)</f>
        <v>118</v>
      </c>
    </row>
    <row r="38" spans="1:4" ht="15.75">
      <c r="A38" s="131">
        <v>29</v>
      </c>
      <c r="B38" s="129" t="s">
        <v>309</v>
      </c>
      <c r="C38" s="182">
        <v>118</v>
      </c>
      <c r="D38" s="130">
        <v>118</v>
      </c>
    </row>
    <row r="39" spans="1:4" ht="15.75">
      <c r="A39" s="131">
        <v>30</v>
      </c>
      <c r="B39" s="126" t="s">
        <v>215</v>
      </c>
      <c r="C39" s="184">
        <f>SUM(C40)</f>
        <v>32</v>
      </c>
      <c r="D39" s="184">
        <f>SUM(D40)</f>
        <v>32</v>
      </c>
    </row>
    <row r="40" spans="1:4" ht="16.5" thickBot="1">
      <c r="A40" s="128">
        <v>31</v>
      </c>
      <c r="B40" s="129" t="s">
        <v>310</v>
      </c>
      <c r="C40" s="182">
        <v>32</v>
      </c>
      <c r="D40" s="130">
        <v>32</v>
      </c>
    </row>
    <row r="41" spans="1:4" ht="16.5" thickBot="1">
      <c r="A41" s="186">
        <v>32</v>
      </c>
      <c r="B41" s="187" t="s">
        <v>263</v>
      </c>
      <c r="C41" s="188">
        <f>SUM(C34+C37+C39)</f>
        <v>430</v>
      </c>
      <c r="D41" s="188">
        <f>SUM(D34+D37+D39)</f>
        <v>430</v>
      </c>
    </row>
    <row r="42" spans="1:4" ht="28.5" customHeight="1" thickBot="1">
      <c r="A42" s="185">
        <v>33</v>
      </c>
      <c r="B42" s="190" t="s">
        <v>264</v>
      </c>
      <c r="C42" s="191">
        <f>SUM(C32+C41)</f>
        <v>16030</v>
      </c>
      <c r="D42" s="192">
        <f>SUM(D32+D41)</f>
        <v>55488</v>
      </c>
    </row>
    <row r="44" ht="18.75">
      <c r="B44" s="404" t="s">
        <v>352</v>
      </c>
    </row>
  </sheetData>
  <sheetProtection/>
  <mergeCells count="4">
    <mergeCell ref="D1:E1"/>
    <mergeCell ref="A3:D3"/>
    <mergeCell ref="A33:D33"/>
    <mergeCell ref="A8:B8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2016-10-10T06:26:24Z</dcterms:modified>
  <cp:category/>
  <cp:version/>
  <cp:contentType/>
  <cp:contentStatus/>
</cp:coreProperties>
</file>