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1_összevont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 localSheetId="0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 localSheetId="0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 localSheetId="0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 localSheetId="0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J41" i="1"/>
  <c r="J42" i="1" s="1"/>
  <c r="I41" i="1"/>
  <c r="I42" i="1" s="1"/>
  <c r="E41" i="1"/>
  <c r="D41" i="1"/>
  <c r="F40" i="1"/>
  <c r="K39" i="1"/>
  <c r="K41" i="1" s="1"/>
  <c r="F39" i="1"/>
  <c r="F41" i="1" s="1"/>
  <c r="J37" i="1"/>
  <c r="I37" i="1"/>
  <c r="K36" i="1"/>
  <c r="F36" i="1"/>
  <c r="K35" i="1"/>
  <c r="E35" i="1"/>
  <c r="K34" i="1"/>
  <c r="K33" i="1"/>
  <c r="E33" i="1"/>
  <c r="K32" i="1"/>
  <c r="E32" i="1"/>
  <c r="K31" i="1"/>
  <c r="E31" i="1"/>
  <c r="K30" i="1"/>
  <c r="E30" i="1"/>
  <c r="E37" i="1" s="1"/>
  <c r="K29" i="1"/>
  <c r="K37" i="1" s="1"/>
  <c r="D29" i="1"/>
  <c r="D37" i="1" s="1"/>
  <c r="J28" i="1"/>
  <c r="I26" i="1"/>
  <c r="E26" i="1"/>
  <c r="E45" i="1" s="1"/>
  <c r="D26" i="1"/>
  <c r="D45" i="1" s="1"/>
  <c r="K25" i="1"/>
  <c r="F25" i="1"/>
  <c r="K24" i="1"/>
  <c r="F24" i="1"/>
  <c r="K23" i="1"/>
  <c r="K45" i="1" s="1"/>
  <c r="F23" i="1"/>
  <c r="F26" i="1" s="1"/>
  <c r="F45" i="1" s="1"/>
  <c r="J22" i="1"/>
  <c r="J21" i="1"/>
  <c r="J26" i="1" s="1"/>
  <c r="J20" i="1"/>
  <c r="I19" i="1"/>
  <c r="I44" i="1" s="1"/>
  <c r="J18" i="1"/>
  <c r="F18" i="1"/>
  <c r="J17" i="1"/>
  <c r="J19" i="1" s="1"/>
  <c r="F17" i="1"/>
  <c r="K16" i="1"/>
  <c r="F16" i="1"/>
  <c r="K15" i="1"/>
  <c r="F15" i="1"/>
  <c r="K14" i="1"/>
  <c r="K13" i="1"/>
  <c r="K12" i="1"/>
  <c r="K11" i="1"/>
  <c r="F11" i="1"/>
  <c r="K10" i="1"/>
  <c r="F10" i="1"/>
  <c r="K9" i="1"/>
  <c r="K19" i="1" s="1"/>
  <c r="E9" i="1"/>
  <c r="D9" i="1"/>
  <c r="D19" i="1" s="1"/>
  <c r="K44" i="1" l="1"/>
  <c r="K42" i="1"/>
  <c r="D42" i="1"/>
  <c r="D44" i="1"/>
  <c r="D27" i="1"/>
  <c r="D43" i="1" s="1"/>
  <c r="J44" i="1"/>
  <c r="J27" i="1"/>
  <c r="J43" i="1" s="1"/>
  <c r="E42" i="1"/>
  <c r="F9" i="1"/>
  <c r="F19" i="1" s="1"/>
  <c r="F29" i="1"/>
  <c r="F37" i="1" s="1"/>
  <c r="F42" i="1" s="1"/>
  <c r="K26" i="1"/>
  <c r="K27" i="1" s="1"/>
  <c r="I27" i="1"/>
  <c r="I43" i="1" s="1"/>
  <c r="F44" i="1" l="1"/>
  <c r="F27" i="1"/>
  <c r="E19" i="1"/>
  <c r="E44" i="1" s="1"/>
  <c r="K43" i="1"/>
  <c r="E27" i="1" l="1"/>
  <c r="E43" i="1" s="1"/>
  <c r="F43" i="1"/>
</calcChain>
</file>

<file path=xl/sharedStrings.xml><?xml version="1.0" encoding="utf-8"?>
<sst xmlns="http://schemas.openxmlformats.org/spreadsheetml/2006/main" count="83" uniqueCount="78">
  <si>
    <t>JÁSD  KÖZSÉG  ÖNKORMÁNYZATA  BEVÉTELI  ÉS KIADÁSI MÓDOSÍTOTT ELŐIRÁNYZATAINAK</t>
  </si>
  <si>
    <t>2019. ÉVI ÖSSZEVONT KÖLTSÉGVETÉSI MÉRLEGE</t>
  </si>
  <si>
    <t>adatok Ft-ban</t>
  </si>
  <si>
    <t>Sor-szám</t>
  </si>
  <si>
    <t xml:space="preserve">BEVÉTELEK </t>
  </si>
  <si>
    <t>Önkor-mányzat</t>
  </si>
  <si>
    <t>Mesevár Óvoda</t>
  </si>
  <si>
    <t>Összesen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</si>
  <si>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</si>
  <si>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</si>
  <si>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</si>
  <si>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</si>
  <si>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</si>
  <si>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</si>
  <si>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</si>
  <si>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</si>
  <si>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</si>
  <si>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</si>
  <si>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</si>
  <si>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</si>
  <si>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</si>
  <si>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</si>
  <si>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</si>
  <si>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</si>
  <si>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</si>
  <si>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</si>
  <si>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</si>
  <si>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</si>
  <si>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</si>
  <si>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</si>
  <si>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</si>
  <si>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 xml:space="preserve">  Működési célú finanszírozási bevételek</t>
  </si>
  <si>
    <t>Működési célú 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</si>
  <si>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</si>
  <si>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</si>
  <si>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</si>
  <si>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</si>
  <si>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</si>
  <si>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</si>
  <si>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- ÁHT-n belüli megelőlegezések</t>
  </si>
  <si>
    <t xml:space="preserve"> ÁHT-n belüli megelőlegezések visszafiz.</t>
  </si>
  <si>
    <t xml:space="preserve"> -intézményfinanszírozás működésre</t>
  </si>
  <si>
    <t xml:space="preserve">     Műk.célú finanszírozási bevétel összesen:</t>
  </si>
  <si>
    <t xml:space="preserve">   Műk.célú finanszírozási kiadás összesen:</t>
  </si>
  <si>
    <t>Működési célú bevételek összesen:</t>
  </si>
  <si>
    <t>Működési célú kiadások összesen:</t>
  </si>
  <si>
    <t>II. Felhalmozási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</si>
  <si>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</si>
  <si>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</si>
  <si>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</si>
  <si>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</si>
  <si>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</si>
  <si>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</si>
  <si>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</si>
  <si>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</si>
  <si>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</si>
  <si>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</si>
  <si>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 xml:space="preserve">  Fejlesztési tartalék</t>
  </si>
  <si>
    <t>2. Immat. javak, ingatlanok egyéb t.eszk.ért. bev.</t>
  </si>
  <si>
    <t>3. Felhalmozási célú átvett pénzeszközök</t>
  </si>
  <si>
    <t xml:space="preserve">      Felhalmozási bevétel összesen:</t>
  </si>
  <si>
    <t>Felhalmozási kiadás összesen:</t>
  </si>
  <si>
    <t xml:space="preserve"> Felhalm. célú finanszírozási bevételek</t>
  </si>
  <si>
    <t xml:space="preserve"> Felhalm. célú finanszírozási kiadások</t>
  </si>
  <si>
    <t>Előző évi felhalmozási pénzmaradvány igénybevétele</t>
  </si>
  <si>
    <t xml:space="preserve">  Fejl.célú intézményfinanszírozás</t>
  </si>
  <si>
    <t xml:space="preserve"> felhalm.célú fin.bev.össz.</t>
  </si>
  <si>
    <t xml:space="preserve"> felhalm.célú fin.kiadás össz.</t>
  </si>
  <si>
    <t>Felhalm. célú bevételek összesen:</t>
  </si>
  <si>
    <t>Felhalm. célú kiadások összesen:</t>
  </si>
  <si>
    <t>Bevételek mindösszesen:</t>
  </si>
  <si>
    <t>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</si>
  <si>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</si>
  <si>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</si>
  <si>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</si>
  <si>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</si>
  <si>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* Módosította a  4/2020. (VI.17.) számú önkormányzati rendelet 1. melléklete Hatályos: 2020. 06. 18-tól.</t>
  </si>
  <si>
    <t>3. sz. mellékelt az 1/2019. (II.15.) 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</si>
</sst>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66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2" fillId="0" borderId="0"/>
    <xf numFmtId="0" fontId="15" fillId="0" borderId="0"/>
  </cellStyleXfs>
  <cellXfs count="99">
    <xf numFmtId="0" fontId="0" fillId="0" borderId="0" xfId="0"/>
    <xf numFmtId="0" fontId="1" fillId="0" borderId="0" xfId="1"/>
    <xf numFmtId="0" fontId="7" fillId="0" borderId="11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1" xfId="2" applyNumberFormat="1" applyFont="1" applyFill="1" applyBorder="1" applyAlignment="1">
      <alignment vertical="center"/>
    </xf>
    <xf numFmtId="3" fontId="9" fillId="0" borderId="13" xfId="2" applyNumberFormat="1" applyFont="1" applyBorder="1" applyAlignment="1">
      <alignment horizontal="right" vertical="center"/>
    </xf>
    <xf numFmtId="3" fontId="9" fillId="0" borderId="13" xfId="2" applyNumberFormat="1" applyFont="1" applyBorder="1" applyAlignment="1">
      <alignment vertical="center"/>
    </xf>
    <xf numFmtId="3" fontId="9" fillId="0" borderId="13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center" vertical="center"/>
    </xf>
    <xf numFmtId="3" fontId="8" fillId="0" borderId="13" xfId="2" applyNumberFormat="1" applyFont="1" applyFill="1" applyBorder="1" applyAlignment="1">
      <alignment horizontal="right" vertical="center"/>
    </xf>
    <xf numFmtId="3" fontId="8" fillId="0" borderId="11" xfId="2" applyNumberFormat="1" applyFont="1" applyFill="1" applyBorder="1" applyAlignment="1">
      <alignment vertical="center"/>
    </xf>
    <xf numFmtId="0" fontId="11" fillId="0" borderId="0" xfId="1" applyFont="1" applyFill="1"/>
    <xf numFmtId="0" fontId="7" fillId="0" borderId="12" xfId="2" applyFont="1" applyBorder="1" applyAlignment="1">
      <alignment horizontal="center" vertical="center"/>
    </xf>
    <xf numFmtId="3" fontId="1" fillId="0" borderId="0" xfId="1" applyNumberFormat="1"/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right" vertical="center"/>
    </xf>
    <xf numFmtId="0" fontId="11" fillId="0" borderId="0" xfId="1" applyFont="1"/>
    <xf numFmtId="0" fontId="10" fillId="2" borderId="11" xfId="2" applyFont="1" applyFill="1" applyBorder="1" applyAlignment="1">
      <alignment horizontal="center" vertical="center"/>
    </xf>
    <xf numFmtId="3" fontId="8" fillId="2" borderId="13" xfId="2" applyNumberFormat="1" applyFont="1" applyFill="1" applyBorder="1" applyAlignment="1">
      <alignment horizontal="right" vertical="center"/>
    </xf>
    <xf numFmtId="3" fontId="8" fillId="2" borderId="11" xfId="2" applyNumberFormat="1" applyFont="1" applyFill="1" applyBorder="1" applyAlignment="1">
      <alignment vertical="center"/>
    </xf>
    <xf numFmtId="3" fontId="9" fillId="0" borderId="11" xfId="2" applyNumberFormat="1" applyFont="1" applyBorder="1" applyAlignment="1">
      <alignment horizontal="right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0" xfId="1" applyFill="1"/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3" fontId="8" fillId="2" borderId="11" xfId="2" applyNumberFormat="1" applyFont="1" applyFill="1" applyBorder="1" applyAlignment="1">
      <alignment horizontal="right" vertical="center"/>
    </xf>
    <xf numFmtId="0" fontId="10" fillId="3" borderId="11" xfId="2" applyFont="1" applyFill="1" applyBorder="1" applyAlignment="1">
      <alignment horizontal="center" vertical="center"/>
    </xf>
    <xf numFmtId="3" fontId="8" fillId="3" borderId="11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horizontal="right" vertical="center"/>
    </xf>
    <xf numFmtId="0" fontId="9" fillId="0" borderId="11" xfId="1" applyFont="1" applyBorder="1" applyAlignment="1">
      <alignment horizontal="center" vertical="center"/>
    </xf>
    <xf numFmtId="3" fontId="9" fillId="0" borderId="11" xfId="4" applyNumberFormat="1" applyFont="1" applyBorder="1"/>
    <xf numFmtId="0" fontId="9" fillId="0" borderId="11" xfId="4" applyFont="1" applyBorder="1"/>
    <xf numFmtId="3" fontId="9" fillId="0" borderId="11" xfId="1" applyNumberFormat="1" applyFont="1" applyBorder="1" applyAlignment="1">
      <alignment vertical="center"/>
    </xf>
    <xf numFmtId="0" fontId="9" fillId="0" borderId="0" xfId="1" applyFont="1"/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3" fontId="16" fillId="0" borderId="0" xfId="1" applyNumberFormat="1" applyFont="1" applyAlignment="1">
      <alignment vertical="center"/>
    </xf>
    <xf numFmtId="3" fontId="17" fillId="0" borderId="0" xfId="1" applyNumberFormat="1" applyFont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4" fillId="0" borderId="1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3" fontId="8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0" fontId="8" fillId="0" borderId="12" xfId="2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3" fontId="8" fillId="0" borderId="13" xfId="2" applyNumberFormat="1" applyFont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3" fontId="8" fillId="2" borderId="12" xfId="2" applyNumberFormat="1" applyFont="1" applyFill="1" applyBorder="1" applyAlignment="1">
      <alignment vertical="center"/>
    </xf>
    <xf numFmtId="3" fontId="8" fillId="2" borderId="13" xfId="2" applyNumberFormat="1" applyFont="1" applyFill="1" applyBorder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3" fontId="8" fillId="0" borderId="13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3" xfId="2" applyNumberFormat="1" applyFont="1" applyFill="1" applyBorder="1" applyAlignment="1">
      <alignment horizontal="left" vertical="center"/>
    </xf>
    <xf numFmtId="0" fontId="9" fillId="0" borderId="12" xfId="4" applyFont="1" applyBorder="1" applyAlignment="1">
      <alignment horizontal="left"/>
    </xf>
    <xf numFmtId="0" fontId="9" fillId="0" borderId="13" xfId="4" applyFont="1" applyBorder="1" applyAlignment="1">
      <alignment horizontal="left"/>
    </xf>
    <xf numFmtId="0" fontId="13" fillId="0" borderId="12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3" fontId="8" fillId="2" borderId="12" xfId="2" applyNumberFormat="1" applyFont="1" applyFill="1" applyBorder="1" applyAlignment="1">
      <alignment horizontal="left" vertical="center"/>
    </xf>
    <xf numFmtId="3" fontId="8" fillId="2" borderId="13" xfId="2" applyNumberFormat="1" applyFont="1" applyFill="1" applyBorder="1" applyAlignment="1">
      <alignment horizontal="left" vertical="center"/>
    </xf>
    <xf numFmtId="3" fontId="8" fillId="3" borderId="12" xfId="2" applyNumberFormat="1" applyFont="1" applyFill="1" applyBorder="1" applyAlignment="1">
      <alignment vertical="center"/>
    </xf>
    <xf numFmtId="3" fontId="8" fillId="3" borderId="13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</cellXfs>
  <cellStyles count="5">
    <cellStyle name="Normál" xfId="0" builtinId="0"/>
    <cellStyle name="Normál 2" xfId="4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N11" sqref="N11"/>
    </sheetView>
  </sheetViews>
  <sheetFormatPr defaultColWidth="9.42578125" defaultRowHeight="12.75" x14ac:dyDescent="0.2"/>
  <cols>
    <col min="1" max="1" width="5" style="1" customWidth="1"/>
    <col min="2" max="2" width="9.140625" style="1" customWidth="1"/>
    <col min="3" max="3" width="25.7109375" style="1" customWidth="1"/>
    <col min="4" max="4" width="9.42578125" style="1" customWidth="1"/>
    <col min="5" max="5" width="9.7109375" style="1" customWidth="1"/>
    <col min="6" max="6" width="9.5703125" style="1" customWidth="1"/>
    <col min="7" max="7" width="9.140625" style="1" customWidth="1"/>
    <col min="8" max="8" width="24" style="1" customWidth="1"/>
    <col min="9" max="9" width="9.42578125" style="1" customWidth="1"/>
    <col min="10" max="10" width="8.7109375" style="1" customWidth="1"/>
    <col min="11" max="11" width="9.42578125" style="1" customWidth="1"/>
    <col min="12" max="12" width="9.140625" style="1" customWidth="1"/>
    <col min="13" max="13" width="11.140625" style="1" bestFit="1" customWidth="1"/>
    <col min="14" max="148" width="9.140625" style="1" customWidth="1"/>
    <col min="149" max="149" width="5" style="1" customWidth="1"/>
    <col min="150" max="150" width="9.140625" style="1" customWidth="1"/>
    <col min="151" max="151" width="25.7109375" style="1" customWidth="1"/>
    <col min="152" max="155" width="9.140625" style="1" customWidth="1"/>
    <col min="156" max="156" width="20.85546875" style="1" customWidth="1"/>
    <col min="157" max="157" width="9.42578125" style="1" customWidth="1"/>
    <col min="158" max="158" width="8.7109375" style="1" customWidth="1"/>
    <col min="159" max="16384" width="9.42578125" style="1"/>
  </cols>
  <sheetData>
    <row r="1" spans="1:11" x14ac:dyDescent="0.2">
      <c r="A1" s="47" t="s">
        <v>77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.75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9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12.75" customHeight="1" x14ac:dyDescent="0.2">
      <c r="A5" s="50" t="s">
        <v>3</v>
      </c>
      <c r="B5" s="53" t="s">
        <v>4</v>
      </c>
      <c r="C5" s="54"/>
      <c r="D5" s="59" t="s">
        <v>5</v>
      </c>
      <c r="E5" s="59" t="s">
        <v>6</v>
      </c>
      <c r="F5" s="59" t="s">
        <v>7</v>
      </c>
      <c r="G5" s="53" t="s">
        <v>8</v>
      </c>
      <c r="H5" s="54"/>
      <c r="I5" s="59" t="s">
        <v>5</v>
      </c>
      <c r="J5" s="59" t="s">
        <v>6</v>
      </c>
      <c r="K5" s="59" t="s">
        <v>7</v>
      </c>
    </row>
    <row r="6" spans="1:11" ht="12" customHeight="1" x14ac:dyDescent="0.2">
      <c r="A6" s="51"/>
      <c r="B6" s="55"/>
      <c r="C6" s="56"/>
      <c r="D6" s="60"/>
      <c r="E6" s="60"/>
      <c r="F6" s="60"/>
      <c r="G6" s="55"/>
      <c r="H6" s="56"/>
      <c r="I6" s="60"/>
      <c r="J6" s="60"/>
      <c r="K6" s="60"/>
    </row>
    <row r="7" spans="1:11" ht="6.75" customHeight="1" x14ac:dyDescent="0.2">
      <c r="A7" s="52"/>
      <c r="B7" s="57"/>
      <c r="C7" s="58"/>
      <c r="D7" s="61"/>
      <c r="E7" s="61"/>
      <c r="F7" s="61"/>
      <c r="G7" s="57"/>
      <c r="H7" s="58"/>
      <c r="I7" s="61"/>
      <c r="J7" s="61"/>
      <c r="K7" s="61"/>
    </row>
    <row r="8" spans="1:11" ht="13.5" customHeight="1" x14ac:dyDescent="0.2">
      <c r="A8" s="2">
        <v>1</v>
      </c>
      <c r="B8" s="62" t="s">
        <v>9</v>
      </c>
      <c r="C8" s="62"/>
      <c r="D8" s="3"/>
      <c r="E8" s="3"/>
      <c r="F8" s="3"/>
      <c r="G8" s="62" t="s">
        <v>10</v>
      </c>
      <c r="H8" s="62"/>
      <c r="I8" s="3"/>
      <c r="J8" s="3"/>
      <c r="K8" s="3"/>
    </row>
    <row r="9" spans="1:11" ht="13.5" customHeight="1" x14ac:dyDescent="0.2">
      <c r="A9" s="2">
        <v>2</v>
      </c>
      <c r="B9" s="44" t="s">
        <v>11</v>
      </c>
      <c r="C9" s="45"/>
      <c r="D9" s="4">
        <f>SUM(D10:D15)</f>
        <v>63866145</v>
      </c>
      <c r="E9" s="4">
        <f>SUM(E10:E15)</f>
        <v>0</v>
      </c>
      <c r="F9" s="4">
        <f>SUM(D9:E9)</f>
        <v>63866145</v>
      </c>
      <c r="G9" s="46" t="s">
        <v>12</v>
      </c>
      <c r="H9" s="46"/>
      <c r="I9" s="4">
        <v>19653467</v>
      </c>
      <c r="J9" s="4">
        <v>20452000</v>
      </c>
      <c r="K9" s="4">
        <f>SUM(I9:J9)</f>
        <v>40105467</v>
      </c>
    </row>
    <row r="10" spans="1:11" ht="13.5" customHeight="1" x14ac:dyDescent="0.2">
      <c r="A10" s="2">
        <v>3</v>
      </c>
      <c r="B10" s="46" t="s">
        <v>13</v>
      </c>
      <c r="C10" s="46"/>
      <c r="D10" s="4">
        <v>52866688</v>
      </c>
      <c r="E10" s="4"/>
      <c r="F10" s="4">
        <f>SUM(D10:E10)</f>
        <v>52866688</v>
      </c>
      <c r="G10" s="46" t="s">
        <v>14</v>
      </c>
      <c r="H10" s="46"/>
      <c r="I10" s="4">
        <v>3589420</v>
      </c>
      <c r="J10" s="4">
        <v>4040000</v>
      </c>
      <c r="K10" s="4">
        <f>SUM(I10:J10)</f>
        <v>7629420</v>
      </c>
    </row>
    <row r="11" spans="1:11" x14ac:dyDescent="0.2">
      <c r="A11" s="2">
        <v>4</v>
      </c>
      <c r="B11" s="63" t="s">
        <v>15</v>
      </c>
      <c r="C11" s="64"/>
      <c r="D11" s="4">
        <v>7957102</v>
      </c>
      <c r="E11" s="4"/>
      <c r="F11" s="4">
        <f>SUM(D11:E11)</f>
        <v>7957102</v>
      </c>
      <c r="G11" s="46" t="s">
        <v>16</v>
      </c>
      <c r="H11" s="46"/>
      <c r="I11" s="4">
        <v>55171805</v>
      </c>
      <c r="J11" s="4">
        <v>20641645</v>
      </c>
      <c r="K11" s="4">
        <f>SUM(I11:J11)</f>
        <v>75813450</v>
      </c>
    </row>
    <row r="12" spans="1:11" x14ac:dyDescent="0.2">
      <c r="A12" s="2">
        <v>5</v>
      </c>
      <c r="B12" s="65" t="s">
        <v>17</v>
      </c>
      <c r="C12" s="66"/>
      <c r="D12" s="5"/>
      <c r="E12" s="4"/>
      <c r="F12" s="4"/>
      <c r="G12" s="46" t="s">
        <v>18</v>
      </c>
      <c r="H12" s="46"/>
      <c r="I12" s="6">
        <v>3000000</v>
      </c>
      <c r="J12" s="4"/>
      <c r="K12" s="4">
        <f t="shared" ref="K12:K14" si="0">SUM(I12:J12)</f>
        <v>3000000</v>
      </c>
    </row>
    <row r="13" spans="1:11" x14ac:dyDescent="0.2">
      <c r="A13" s="2">
        <v>6</v>
      </c>
      <c r="B13" s="63" t="s">
        <v>19</v>
      </c>
      <c r="C13" s="64"/>
      <c r="D13" s="4"/>
      <c r="E13" s="4"/>
      <c r="F13" s="4"/>
      <c r="G13" s="46" t="s">
        <v>20</v>
      </c>
      <c r="H13" s="46"/>
      <c r="I13" s="4">
        <v>1890200</v>
      </c>
      <c r="J13" s="4"/>
      <c r="K13" s="4">
        <f t="shared" si="0"/>
        <v>1890200</v>
      </c>
    </row>
    <row r="14" spans="1:11" x14ac:dyDescent="0.2">
      <c r="A14" s="2">
        <v>7</v>
      </c>
      <c r="B14" s="63" t="s">
        <v>21</v>
      </c>
      <c r="C14" s="64"/>
      <c r="D14" s="4"/>
      <c r="E14" s="4"/>
      <c r="F14" s="4"/>
      <c r="G14" s="63" t="s">
        <v>22</v>
      </c>
      <c r="H14" s="64"/>
      <c r="I14" s="6">
        <v>2575200</v>
      </c>
      <c r="J14" s="4"/>
      <c r="K14" s="4">
        <f t="shared" si="0"/>
        <v>2575200</v>
      </c>
    </row>
    <row r="15" spans="1:11" x14ac:dyDescent="0.2">
      <c r="A15" s="2">
        <v>8</v>
      </c>
      <c r="B15" s="63" t="s">
        <v>23</v>
      </c>
      <c r="C15" s="64"/>
      <c r="D15" s="4">
        <v>3042355</v>
      </c>
      <c r="E15" s="4"/>
      <c r="F15" s="7">
        <f>SUM(D15:E15)</f>
        <v>3042355</v>
      </c>
      <c r="G15" s="65" t="s">
        <v>24</v>
      </c>
      <c r="H15" s="66"/>
      <c r="I15" s="8">
        <v>762172</v>
      </c>
      <c r="J15" s="4"/>
      <c r="K15" s="8">
        <f>SUM(I15:J15)</f>
        <v>762172</v>
      </c>
    </row>
    <row r="16" spans="1:11" x14ac:dyDescent="0.2">
      <c r="A16" s="2">
        <v>9</v>
      </c>
      <c r="B16" s="69" t="s">
        <v>25</v>
      </c>
      <c r="C16" s="70"/>
      <c r="D16" s="6">
        <v>9648863</v>
      </c>
      <c r="E16" s="4"/>
      <c r="F16" s="7">
        <f>SUM(D16:E16)</f>
        <v>9648863</v>
      </c>
      <c r="G16" s="63" t="s">
        <v>26</v>
      </c>
      <c r="H16" s="64"/>
      <c r="I16" s="6">
        <v>11091047</v>
      </c>
      <c r="J16" s="4"/>
      <c r="K16" s="8">
        <f>SUM(I16:J16)</f>
        <v>11091047</v>
      </c>
    </row>
    <row r="17" spans="1:13" x14ac:dyDescent="0.2">
      <c r="A17" s="2">
        <v>10</v>
      </c>
      <c r="B17" s="69" t="s">
        <v>27</v>
      </c>
      <c r="C17" s="70"/>
      <c r="D17" s="6">
        <v>12014046</v>
      </c>
      <c r="E17" s="4">
        <v>17619652</v>
      </c>
      <c r="F17" s="7">
        <f>SUM(D17:E17)</f>
        <v>29633698</v>
      </c>
      <c r="G17" s="71"/>
      <c r="H17" s="72"/>
      <c r="I17" s="6"/>
      <c r="J17" s="4">
        <f t="shared" ref="J17:J28" si="1">K17-I17</f>
        <v>0</v>
      </c>
      <c r="K17" s="6"/>
    </row>
    <row r="18" spans="1:13" x14ac:dyDescent="0.2">
      <c r="A18" s="2">
        <v>11</v>
      </c>
      <c r="B18" s="69" t="s">
        <v>28</v>
      </c>
      <c r="C18" s="70"/>
      <c r="D18" s="6">
        <v>76343</v>
      </c>
      <c r="E18" s="4"/>
      <c r="F18" s="7">
        <f>SUM(D18:E18)</f>
        <v>76343</v>
      </c>
      <c r="G18" s="71"/>
      <c r="H18" s="72"/>
      <c r="I18" s="6"/>
      <c r="J18" s="4">
        <f t="shared" si="1"/>
        <v>0</v>
      </c>
      <c r="K18" s="6"/>
    </row>
    <row r="19" spans="1:13" s="12" customFormat="1" x14ac:dyDescent="0.2">
      <c r="A19" s="9">
        <v>12</v>
      </c>
      <c r="B19" s="73" t="s">
        <v>29</v>
      </c>
      <c r="C19" s="74"/>
      <c r="D19" s="10">
        <f>D9+D16+D17+D18</f>
        <v>85605397</v>
      </c>
      <c r="E19" s="11">
        <f t="shared" ref="E19:E35" si="2">F19-D19</f>
        <v>17619652</v>
      </c>
      <c r="F19" s="10">
        <f>F9+F16+F17+F18</f>
        <v>103225049</v>
      </c>
      <c r="G19" s="73" t="s">
        <v>30</v>
      </c>
      <c r="H19" s="74"/>
      <c r="I19" s="10">
        <f>SUM(I9:I17)</f>
        <v>97733311</v>
      </c>
      <c r="J19" s="10">
        <f>SUM(J9:J17)</f>
        <v>45133645</v>
      </c>
      <c r="K19" s="10">
        <f>SUM(K9:K17)</f>
        <v>142866956</v>
      </c>
    </row>
    <row r="20" spans="1:13" x14ac:dyDescent="0.2">
      <c r="A20" s="13">
        <v>13</v>
      </c>
      <c r="B20" s="75" t="s">
        <v>31</v>
      </c>
      <c r="C20" s="76"/>
      <c r="D20" s="6"/>
      <c r="E20" s="4"/>
      <c r="F20" s="6"/>
      <c r="G20" s="77" t="s">
        <v>32</v>
      </c>
      <c r="H20" s="78"/>
      <c r="I20" s="6"/>
      <c r="J20" s="4">
        <f t="shared" si="1"/>
        <v>0</v>
      </c>
      <c r="K20" s="6"/>
      <c r="M20" s="14"/>
    </row>
    <row r="21" spans="1:13" x14ac:dyDescent="0.2">
      <c r="A21" s="13">
        <v>14</v>
      </c>
      <c r="B21" s="67" t="s">
        <v>33</v>
      </c>
      <c r="C21" s="68"/>
      <c r="D21" s="6"/>
      <c r="E21" s="4"/>
      <c r="F21" s="6"/>
      <c r="G21" s="15" t="s">
        <v>34</v>
      </c>
      <c r="H21" s="16"/>
      <c r="I21" s="6"/>
      <c r="J21" s="4">
        <f t="shared" si="1"/>
        <v>0</v>
      </c>
      <c r="K21" s="6"/>
    </row>
    <row r="22" spans="1:13" x14ac:dyDescent="0.2">
      <c r="A22" s="13">
        <v>15</v>
      </c>
      <c r="B22" s="67" t="s">
        <v>35</v>
      </c>
      <c r="C22" s="68"/>
      <c r="D22" s="6"/>
      <c r="E22" s="4"/>
      <c r="F22" s="6"/>
      <c r="G22" s="15" t="s">
        <v>36</v>
      </c>
      <c r="H22" s="16"/>
      <c r="I22" s="6"/>
      <c r="J22" s="4">
        <f>K22-I22</f>
        <v>0</v>
      </c>
      <c r="K22" s="6"/>
    </row>
    <row r="23" spans="1:13" x14ac:dyDescent="0.2">
      <c r="A23" s="13">
        <v>16</v>
      </c>
      <c r="B23" s="67" t="s">
        <v>37</v>
      </c>
      <c r="C23" s="68"/>
      <c r="D23" s="6">
        <v>38186571</v>
      </c>
      <c r="E23" s="4">
        <v>1044637</v>
      </c>
      <c r="F23" s="6">
        <f>SUM(D23:E23)</f>
        <v>39231208</v>
      </c>
      <c r="G23" s="15" t="s">
        <v>38</v>
      </c>
      <c r="H23" s="16"/>
      <c r="I23" s="6">
        <v>26525745</v>
      </c>
      <c r="J23" s="4"/>
      <c r="K23" s="6">
        <f>SUM(I23:J23)</f>
        <v>26525745</v>
      </c>
    </row>
    <row r="24" spans="1:13" x14ac:dyDescent="0.2">
      <c r="A24" s="2">
        <v>17</v>
      </c>
      <c r="B24" s="67" t="s">
        <v>39</v>
      </c>
      <c r="C24" s="68"/>
      <c r="D24" s="4">
        <v>5198121</v>
      </c>
      <c r="E24" s="4"/>
      <c r="F24" s="6">
        <f>SUM(D24:E24)</f>
        <v>5198121</v>
      </c>
      <c r="G24" s="65" t="s">
        <v>40</v>
      </c>
      <c r="H24" s="66"/>
      <c r="I24" s="4">
        <v>4731033</v>
      </c>
      <c r="J24" s="4"/>
      <c r="K24" s="6">
        <f t="shared" ref="K24:K25" si="3">SUM(I24:J24)</f>
        <v>4731033</v>
      </c>
    </row>
    <row r="25" spans="1:13" x14ac:dyDescent="0.2">
      <c r="A25" s="2">
        <v>18</v>
      </c>
      <c r="B25" s="67" t="s">
        <v>41</v>
      </c>
      <c r="C25" s="68"/>
      <c r="D25" s="7"/>
      <c r="E25" s="4">
        <v>26525745</v>
      </c>
      <c r="F25" s="6">
        <f>SUM(D25:E25)</f>
        <v>26525745</v>
      </c>
      <c r="G25" s="17"/>
      <c r="H25" s="18"/>
      <c r="I25" s="4"/>
      <c r="J25" s="4"/>
      <c r="K25" s="6">
        <f t="shared" si="3"/>
        <v>0</v>
      </c>
    </row>
    <row r="26" spans="1:13" s="21" customFormat="1" x14ac:dyDescent="0.2">
      <c r="A26" s="19">
        <v>19</v>
      </c>
      <c r="B26" s="79" t="s">
        <v>42</v>
      </c>
      <c r="C26" s="80"/>
      <c r="D26" s="20">
        <f>SUM(D21:D25)</f>
        <v>43384692</v>
      </c>
      <c r="E26" s="20">
        <f>SUM(E21:E25)</f>
        <v>27570382</v>
      </c>
      <c r="F26" s="20">
        <f>SUM(F21:F25)</f>
        <v>70955074</v>
      </c>
      <c r="G26" s="79" t="s">
        <v>43</v>
      </c>
      <c r="H26" s="80"/>
      <c r="I26" s="3">
        <f>SUM(I21:I24)</f>
        <v>31256778</v>
      </c>
      <c r="J26" s="3">
        <f>SUM(J21:J24)</f>
        <v>0</v>
      </c>
      <c r="K26" s="3">
        <f>SUM(K21:K24)</f>
        <v>31256778</v>
      </c>
    </row>
    <row r="27" spans="1:13" s="21" customFormat="1" x14ac:dyDescent="0.2">
      <c r="A27" s="22">
        <v>20</v>
      </c>
      <c r="B27" s="81" t="s">
        <v>44</v>
      </c>
      <c r="C27" s="82"/>
      <c r="D27" s="23">
        <f>D19+D26</f>
        <v>128990089</v>
      </c>
      <c r="E27" s="24">
        <f t="shared" si="2"/>
        <v>45190034</v>
      </c>
      <c r="F27" s="23">
        <f>F19+F26</f>
        <v>174180123</v>
      </c>
      <c r="G27" s="83" t="s">
        <v>45</v>
      </c>
      <c r="H27" s="83"/>
      <c r="I27" s="24">
        <f>I19+I26</f>
        <v>128990089</v>
      </c>
      <c r="J27" s="24">
        <f>J19+J26</f>
        <v>45133645</v>
      </c>
      <c r="K27" s="24">
        <f>K19+K26</f>
        <v>174123734</v>
      </c>
    </row>
    <row r="28" spans="1:13" x14ac:dyDescent="0.2">
      <c r="A28" s="2">
        <v>22</v>
      </c>
      <c r="B28" s="84" t="s">
        <v>46</v>
      </c>
      <c r="C28" s="85"/>
      <c r="D28" s="3"/>
      <c r="E28" s="4"/>
      <c r="F28" s="3"/>
      <c r="G28" s="62" t="s">
        <v>47</v>
      </c>
      <c r="H28" s="62"/>
      <c r="I28" s="3"/>
      <c r="J28" s="4">
        <f t="shared" si="1"/>
        <v>0</v>
      </c>
      <c r="K28" s="3"/>
    </row>
    <row r="29" spans="1:13" x14ac:dyDescent="0.2">
      <c r="A29" s="2">
        <v>23</v>
      </c>
      <c r="B29" s="63" t="s">
        <v>48</v>
      </c>
      <c r="C29" s="64"/>
      <c r="D29" s="4">
        <f>SUM(D30:D34)</f>
        <v>66995725</v>
      </c>
      <c r="E29" s="4">
        <v>0</v>
      </c>
      <c r="F29" s="4">
        <f>SUM(D29:E29)</f>
        <v>66995725</v>
      </c>
      <c r="G29" s="46" t="s">
        <v>49</v>
      </c>
      <c r="H29" s="46"/>
      <c r="I29" s="4">
        <v>10270579</v>
      </c>
      <c r="J29" s="4">
        <v>56389</v>
      </c>
      <c r="K29" s="4">
        <f>SUM(I29:J29)</f>
        <v>10326968</v>
      </c>
    </row>
    <row r="30" spans="1:13" x14ac:dyDescent="0.2">
      <c r="A30" s="2">
        <v>24</v>
      </c>
      <c r="B30" s="44" t="s">
        <v>50</v>
      </c>
      <c r="C30" s="45"/>
      <c r="D30" s="4"/>
      <c r="E30" s="4">
        <f t="shared" si="2"/>
        <v>0</v>
      </c>
      <c r="F30" s="4"/>
      <c r="G30" s="15" t="s">
        <v>51</v>
      </c>
      <c r="H30" s="16"/>
      <c r="I30" s="25">
        <v>140931184</v>
      </c>
      <c r="J30" s="4">
        <v>0</v>
      </c>
      <c r="K30" s="4">
        <f t="shared" ref="K30:K39" si="4">SUM(I30:J30)</f>
        <v>140931184</v>
      </c>
    </row>
    <row r="31" spans="1:13" x14ac:dyDescent="0.2">
      <c r="A31" s="2">
        <v>25</v>
      </c>
      <c r="B31" s="44" t="s">
        <v>52</v>
      </c>
      <c r="C31" s="45"/>
      <c r="D31" s="4"/>
      <c r="E31" s="4">
        <f t="shared" si="2"/>
        <v>0</v>
      </c>
      <c r="F31" s="4"/>
      <c r="G31" s="4" t="s">
        <v>53</v>
      </c>
      <c r="H31" s="4"/>
      <c r="I31" s="4">
        <v>0</v>
      </c>
      <c r="J31" s="4"/>
      <c r="K31" s="4">
        <f t="shared" si="4"/>
        <v>0</v>
      </c>
    </row>
    <row r="32" spans="1:13" x14ac:dyDescent="0.2">
      <c r="A32" s="2">
        <v>26</v>
      </c>
      <c r="B32" s="44" t="s">
        <v>54</v>
      </c>
      <c r="C32" s="45"/>
      <c r="D32" s="4"/>
      <c r="E32" s="4">
        <f t="shared" si="2"/>
        <v>0</v>
      </c>
      <c r="F32" s="4"/>
      <c r="G32" s="15" t="s">
        <v>55</v>
      </c>
      <c r="H32" s="16"/>
      <c r="I32" s="4">
        <v>495638</v>
      </c>
      <c r="J32" s="4">
        <v>0</v>
      </c>
      <c r="K32" s="4">
        <f t="shared" si="4"/>
        <v>495638</v>
      </c>
    </row>
    <row r="33" spans="1:11" ht="12.75" customHeight="1" x14ac:dyDescent="0.2">
      <c r="A33" s="13">
        <v>27</v>
      </c>
      <c r="B33" s="63" t="s">
        <v>56</v>
      </c>
      <c r="C33" s="64"/>
      <c r="D33" s="4"/>
      <c r="E33" s="4">
        <f t="shared" si="2"/>
        <v>0</v>
      </c>
      <c r="F33" s="4"/>
      <c r="G33" s="63" t="s">
        <v>57</v>
      </c>
      <c r="H33" s="64"/>
      <c r="I33" s="4">
        <v>33834125</v>
      </c>
      <c r="J33" s="4">
        <v>0</v>
      </c>
      <c r="K33" s="4">
        <f t="shared" si="4"/>
        <v>33834125</v>
      </c>
    </row>
    <row r="34" spans="1:11" x14ac:dyDescent="0.2">
      <c r="A34" s="13">
        <v>28</v>
      </c>
      <c r="B34" s="63" t="s">
        <v>23</v>
      </c>
      <c r="C34" s="64"/>
      <c r="D34" s="4">
        <v>66995725</v>
      </c>
      <c r="E34" s="4"/>
      <c r="F34" s="4"/>
      <c r="G34" s="77"/>
      <c r="H34" s="78"/>
      <c r="I34" s="4"/>
      <c r="J34" s="4">
        <v>0</v>
      </c>
      <c r="K34" s="4">
        <f t="shared" si="4"/>
        <v>0</v>
      </c>
    </row>
    <row r="35" spans="1:11" x14ac:dyDescent="0.2">
      <c r="A35" s="2">
        <v>29</v>
      </c>
      <c r="B35" s="86" t="s">
        <v>58</v>
      </c>
      <c r="C35" s="87"/>
      <c r="D35" s="4"/>
      <c r="E35" s="4">
        <f t="shared" si="2"/>
        <v>0</v>
      </c>
      <c r="F35" s="4"/>
      <c r="G35" s="63"/>
      <c r="H35" s="64"/>
      <c r="I35" s="4"/>
      <c r="J35" s="4">
        <v>0</v>
      </c>
      <c r="K35" s="4">
        <f t="shared" si="4"/>
        <v>0</v>
      </c>
    </row>
    <row r="36" spans="1:11" x14ac:dyDescent="0.2">
      <c r="A36" s="2">
        <v>30</v>
      </c>
      <c r="B36" s="86" t="s">
        <v>59</v>
      </c>
      <c r="C36" s="87"/>
      <c r="D36" s="4"/>
      <c r="E36" s="4"/>
      <c r="F36" s="4">
        <f>SUM(D36:E36)</f>
        <v>0</v>
      </c>
      <c r="G36" s="63"/>
      <c r="H36" s="64"/>
      <c r="I36" s="4"/>
      <c r="J36" s="4">
        <v>0</v>
      </c>
      <c r="K36" s="4">
        <f>SUM(I36:J36)</f>
        <v>0</v>
      </c>
    </row>
    <row r="37" spans="1:11" s="27" customFormat="1" x14ac:dyDescent="0.2">
      <c r="A37" s="26">
        <v>31</v>
      </c>
      <c r="B37" s="75" t="s">
        <v>60</v>
      </c>
      <c r="C37" s="76"/>
      <c r="D37" s="11">
        <f>D29+D35+D36</f>
        <v>66995725</v>
      </c>
      <c r="E37" s="11">
        <f t="shared" ref="E37:F37" si="5">SUM(E29:E36)</f>
        <v>0</v>
      </c>
      <c r="F37" s="11">
        <f t="shared" si="5"/>
        <v>66995725</v>
      </c>
      <c r="G37" s="88" t="s">
        <v>61</v>
      </c>
      <c r="H37" s="89"/>
      <c r="I37" s="11">
        <f>SUM(I29:I36)</f>
        <v>185531526</v>
      </c>
      <c r="J37" s="11">
        <f t="shared" ref="J37" si="6">SUM(J29:J36)</f>
        <v>56389</v>
      </c>
      <c r="K37" s="11">
        <f>SUM(K29:K36)</f>
        <v>185587915</v>
      </c>
    </row>
    <row r="38" spans="1:11" x14ac:dyDescent="0.2">
      <c r="A38" s="2">
        <v>32</v>
      </c>
      <c r="B38" s="92" t="s">
        <v>62</v>
      </c>
      <c r="C38" s="93"/>
      <c r="D38" s="4"/>
      <c r="E38" s="4"/>
      <c r="F38" s="4"/>
      <c r="G38" s="92" t="s">
        <v>63</v>
      </c>
      <c r="H38" s="93"/>
      <c r="I38" s="4"/>
      <c r="J38" s="4"/>
      <c r="K38" s="4"/>
    </row>
    <row r="39" spans="1:11" x14ac:dyDescent="0.2">
      <c r="A39" s="2">
        <v>33</v>
      </c>
      <c r="B39" s="44" t="s">
        <v>64</v>
      </c>
      <c r="C39" s="45"/>
      <c r="D39" s="4">
        <v>90675801</v>
      </c>
      <c r="E39" s="4"/>
      <c r="F39" s="4">
        <f>SUM(D39:E39)</f>
        <v>90675801</v>
      </c>
      <c r="G39" s="63" t="s">
        <v>65</v>
      </c>
      <c r="H39" s="64"/>
      <c r="I39" s="4">
        <v>0</v>
      </c>
      <c r="J39" s="4">
        <v>0</v>
      </c>
      <c r="K39" s="4">
        <f t="shared" si="4"/>
        <v>0</v>
      </c>
    </row>
    <row r="40" spans="1:11" x14ac:dyDescent="0.2">
      <c r="A40" s="2">
        <v>34</v>
      </c>
      <c r="B40" s="67" t="s">
        <v>35</v>
      </c>
      <c r="C40" s="68"/>
      <c r="D40" s="4">
        <v>27860000</v>
      </c>
      <c r="E40" s="4"/>
      <c r="F40" s="4">
        <f>SUM(D40:E40)</f>
        <v>27860000</v>
      </c>
      <c r="G40" s="28"/>
      <c r="H40" s="29"/>
      <c r="I40" s="4"/>
      <c r="J40" s="4"/>
      <c r="K40" s="4"/>
    </row>
    <row r="41" spans="1:11" x14ac:dyDescent="0.2">
      <c r="A41" s="2">
        <v>35</v>
      </c>
      <c r="B41" s="79" t="s">
        <v>66</v>
      </c>
      <c r="C41" s="80"/>
      <c r="D41" s="3">
        <f>SUM(D39:D40)</f>
        <v>118535801</v>
      </c>
      <c r="E41" s="3">
        <f t="shared" ref="E41:F41" si="7">SUM(E39:E40)</f>
        <v>0</v>
      </c>
      <c r="F41" s="3">
        <f t="shared" si="7"/>
        <v>118535801</v>
      </c>
      <c r="G41" s="79" t="s">
        <v>67</v>
      </c>
      <c r="H41" s="80"/>
      <c r="I41" s="4">
        <f>SUM(I39:I40)</f>
        <v>0</v>
      </c>
      <c r="J41" s="4">
        <f t="shared" ref="J41:K41" si="8">SUM(J39:J40)</f>
        <v>0</v>
      </c>
      <c r="K41" s="4">
        <f t="shared" si="8"/>
        <v>0</v>
      </c>
    </row>
    <row r="42" spans="1:11" s="21" customFormat="1" x14ac:dyDescent="0.2">
      <c r="A42" s="22">
        <v>36</v>
      </c>
      <c r="B42" s="94" t="s">
        <v>68</v>
      </c>
      <c r="C42" s="95"/>
      <c r="D42" s="30">
        <f>D41+D37</f>
        <v>185531526</v>
      </c>
      <c r="E42" s="30">
        <f t="shared" ref="E42:F42" si="9">E41+E37</f>
        <v>0</v>
      </c>
      <c r="F42" s="30">
        <f t="shared" si="9"/>
        <v>185531526</v>
      </c>
      <c r="G42" s="94" t="s">
        <v>69</v>
      </c>
      <c r="H42" s="95"/>
      <c r="I42" s="24">
        <f>I41+I37</f>
        <v>185531526</v>
      </c>
      <c r="J42" s="24">
        <f t="shared" ref="J42:K42" si="10">J41+J37</f>
        <v>56389</v>
      </c>
      <c r="K42" s="24">
        <f t="shared" si="10"/>
        <v>185587915</v>
      </c>
    </row>
    <row r="43" spans="1:11" s="21" customFormat="1" x14ac:dyDescent="0.2">
      <c r="A43" s="31">
        <v>37</v>
      </c>
      <c r="B43" s="96" t="s">
        <v>70</v>
      </c>
      <c r="C43" s="97"/>
      <c r="D43" s="32">
        <f>D27+D42</f>
        <v>314521615</v>
      </c>
      <c r="E43" s="32">
        <f>E27+E42</f>
        <v>45190034</v>
      </c>
      <c r="F43" s="32">
        <f>F27+F42</f>
        <v>359711649</v>
      </c>
      <c r="G43" s="98" t="s">
        <v>71</v>
      </c>
      <c r="H43" s="98"/>
      <c r="I43" s="33">
        <f>I42+I27</f>
        <v>314521615</v>
      </c>
      <c r="J43" s="33">
        <f>J42+J27</f>
        <v>45190034</v>
      </c>
      <c r="K43" s="33">
        <f>K42+K27</f>
        <v>359711649</v>
      </c>
    </row>
    <row r="44" spans="1:11" s="38" customFormat="1" ht="11.25" x14ac:dyDescent="0.2">
      <c r="A44" s="34">
        <v>38</v>
      </c>
      <c r="B44" s="90" t="s">
        <v>72</v>
      </c>
      <c r="C44" s="91"/>
      <c r="D44" s="35">
        <f>D19+D37</f>
        <v>152601122</v>
      </c>
      <c r="E44" s="35">
        <f t="shared" ref="E44:F44" si="11">E19+E37</f>
        <v>17619652</v>
      </c>
      <c r="F44" s="35">
        <f t="shared" si="11"/>
        <v>170220774</v>
      </c>
      <c r="G44" s="36" t="s">
        <v>73</v>
      </c>
      <c r="H44" s="36"/>
      <c r="I44" s="37">
        <f>I19+I29+I30+I32+I33</f>
        <v>283264837</v>
      </c>
      <c r="J44" s="37">
        <f>J19+J29+J30+J31+J32+J36</f>
        <v>45190034</v>
      </c>
      <c r="K44" s="37">
        <f>K19+K33+K29+K30+K31+K32+K36</f>
        <v>328454871</v>
      </c>
    </row>
    <row r="45" spans="1:11" s="38" customFormat="1" ht="11.25" x14ac:dyDescent="0.2">
      <c r="A45" s="34">
        <v>39</v>
      </c>
      <c r="B45" s="90" t="s">
        <v>74</v>
      </c>
      <c r="C45" s="91"/>
      <c r="D45" s="35">
        <f>D26+D39+D40</f>
        <v>161920493</v>
      </c>
      <c r="E45" s="35">
        <f>E26+E40</f>
        <v>27570382</v>
      </c>
      <c r="F45" s="35">
        <f>F26+F39+F40</f>
        <v>189490875</v>
      </c>
      <c r="G45" s="36" t="s">
        <v>75</v>
      </c>
      <c r="H45" s="36"/>
      <c r="I45" s="37">
        <f>I23+I24+I39</f>
        <v>31256778</v>
      </c>
      <c r="J45" s="37">
        <f>J23+J24+J39</f>
        <v>0</v>
      </c>
      <c r="K45" s="37">
        <f>K23+K24+K39</f>
        <v>31256778</v>
      </c>
    </row>
    <row r="46" spans="1:11" s="38" customFormat="1" ht="11.25" x14ac:dyDescent="0.2">
      <c r="A46" s="39"/>
      <c r="B46" s="39"/>
      <c r="C46" s="39"/>
      <c r="D46" s="39"/>
      <c r="E46" s="40"/>
      <c r="F46" s="40"/>
      <c r="G46" s="39"/>
      <c r="H46" s="39"/>
      <c r="I46" s="39"/>
      <c r="J46" s="39"/>
      <c r="K46" s="39"/>
    </row>
    <row r="47" spans="1:11" x14ac:dyDescent="0.2">
      <c r="A47" s="41"/>
      <c r="B47" s="41"/>
      <c r="C47" s="41" t="s">
        <v>76</v>
      </c>
      <c r="D47" s="41"/>
      <c r="E47" s="42"/>
      <c r="F47" s="41"/>
      <c r="G47" s="41"/>
      <c r="H47" s="41"/>
      <c r="I47" s="41"/>
      <c r="J47" s="41"/>
      <c r="K47" s="41"/>
    </row>
    <row r="48" spans="1:11" x14ac:dyDescent="0.2">
      <c r="A48" s="41"/>
      <c r="B48" s="41"/>
      <c r="C48" s="41"/>
      <c r="D48" s="42"/>
      <c r="E48" s="42"/>
      <c r="F48" s="42"/>
      <c r="G48" s="41"/>
      <c r="H48" s="41"/>
      <c r="I48" s="43"/>
      <c r="J48" s="41"/>
      <c r="K48" s="41"/>
    </row>
    <row r="49" spans="1:1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</sheetData>
  <mergeCells count="79">
    <mergeCell ref="B45:C45"/>
    <mergeCell ref="B38:C38"/>
    <mergeCell ref="G38:H38"/>
    <mergeCell ref="B39:C39"/>
    <mergeCell ref="G39:H39"/>
    <mergeCell ref="B40:C40"/>
    <mergeCell ref="B41:C41"/>
    <mergeCell ref="G41:H41"/>
    <mergeCell ref="B42:C42"/>
    <mergeCell ref="G42:H42"/>
    <mergeCell ref="B43:C43"/>
    <mergeCell ref="G43:H43"/>
    <mergeCell ref="B44:C44"/>
    <mergeCell ref="B35:C35"/>
    <mergeCell ref="G35:H35"/>
    <mergeCell ref="B36:C36"/>
    <mergeCell ref="G36:H36"/>
    <mergeCell ref="B37:C37"/>
    <mergeCell ref="G37:H37"/>
    <mergeCell ref="B34:C34"/>
    <mergeCell ref="G34:H34"/>
    <mergeCell ref="B27:C27"/>
    <mergeCell ref="G27:H27"/>
    <mergeCell ref="B28:C28"/>
    <mergeCell ref="G28:H28"/>
    <mergeCell ref="B29:C29"/>
    <mergeCell ref="G29:H29"/>
    <mergeCell ref="B30:C30"/>
    <mergeCell ref="B31:C31"/>
    <mergeCell ref="B32:C32"/>
    <mergeCell ref="B33:C33"/>
    <mergeCell ref="G33:H33"/>
    <mergeCell ref="B23:C23"/>
    <mergeCell ref="B24:C24"/>
    <mergeCell ref="G24:H24"/>
    <mergeCell ref="B25:C25"/>
    <mergeCell ref="B26:C26"/>
    <mergeCell ref="G26:H26"/>
    <mergeCell ref="B15:C15"/>
    <mergeCell ref="G15:H15"/>
    <mergeCell ref="B22:C22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B12:C12"/>
    <mergeCell ref="G12:H12"/>
    <mergeCell ref="B13:C13"/>
    <mergeCell ref="G13:H13"/>
    <mergeCell ref="B14:C14"/>
    <mergeCell ref="G14:H14"/>
    <mergeCell ref="G8:H8"/>
    <mergeCell ref="B10:C10"/>
    <mergeCell ref="G10:H10"/>
    <mergeCell ref="B11:C11"/>
    <mergeCell ref="G11:H11"/>
    <mergeCell ref="B9:C9"/>
    <mergeCell ref="G9:H9"/>
    <mergeCell ref="A1:K1"/>
    <mergeCell ref="A2:K2"/>
    <mergeCell ref="A3:K3"/>
    <mergeCell ref="A4:K4"/>
    <mergeCell ref="A5:A7"/>
    <mergeCell ref="B5:C7"/>
    <mergeCell ref="D5:D7"/>
    <mergeCell ref="E5:E7"/>
    <mergeCell ref="F5:F7"/>
    <mergeCell ref="G5:H7"/>
    <mergeCell ref="I5:I7"/>
    <mergeCell ref="J5:J7"/>
    <mergeCell ref="K5:K7"/>
    <mergeCell ref="B8:C8"/>
  </mergeCells>
  <pageMargins left="0.70866141732283472" right="0.70866141732283472" top="0.35433070866141736" bottom="0.35433070866141736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1_összevont_KV-i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2020-06-17T12:02:59Z</dcterms:created>
  <dcterms:modified xsi:type="dcterms:W3CDTF">2020-06-17T13:50:18Z</dcterms:modified>
</cp:coreProperties>
</file>