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estületire\Rendeltek, szabályzatok, stb\Tapsony\zárszámadás 2016\"/>
    </mc:Choice>
  </mc:AlternateContent>
  <bookViews>
    <workbookView xWindow="0" yWindow="0" windowWidth="20490" windowHeight="7530"/>
  </bookViews>
  <sheets>
    <sheet name="1.melléklet" sheetId="1" r:id="rId1"/>
  </sheets>
  <calcPr calcId="162913"/>
</workbook>
</file>

<file path=xl/calcChain.xml><?xml version="1.0" encoding="utf-8"?>
<calcChain xmlns="http://schemas.openxmlformats.org/spreadsheetml/2006/main">
  <c r="K67" i="1" l="1"/>
  <c r="K66" i="1"/>
  <c r="J58" i="1"/>
  <c r="K58" i="1" s="1"/>
  <c r="I58" i="1"/>
  <c r="I64" i="1" s="1"/>
  <c r="I68" i="1" s="1"/>
  <c r="H58" i="1"/>
  <c r="H64" i="1" s="1"/>
  <c r="H68" i="1" s="1"/>
  <c r="K57" i="1"/>
  <c r="J64" i="1" l="1"/>
  <c r="I23" i="1"/>
  <c r="H23" i="1"/>
  <c r="H17" i="1"/>
  <c r="J23" i="1"/>
  <c r="I17" i="1"/>
  <c r="J17" i="1"/>
  <c r="I45" i="1"/>
  <c r="J45" i="1"/>
  <c r="H45" i="1"/>
  <c r="K44" i="1"/>
  <c r="I34" i="1"/>
  <c r="J34" i="1"/>
  <c r="H34" i="1"/>
  <c r="K32" i="1"/>
  <c r="K31" i="1"/>
  <c r="K25" i="1"/>
  <c r="K11" i="1"/>
  <c r="K64" i="1" l="1"/>
  <c r="J68" i="1"/>
  <c r="K68" i="1" s="1"/>
  <c r="K17" i="1"/>
  <c r="K43" i="1"/>
  <c r="K46" i="1"/>
  <c r="K38" i="1"/>
  <c r="K28" i="1"/>
  <c r="K30" i="1"/>
  <c r="K33" i="1"/>
  <c r="K16" i="1"/>
  <c r="K18" i="1"/>
  <c r="K20" i="1"/>
  <c r="K21" i="1"/>
  <c r="K9" i="1"/>
  <c r="K10" i="1"/>
  <c r="J39" i="1" l="1"/>
  <c r="I39" i="1"/>
  <c r="H39" i="1"/>
  <c r="H40" i="1" s="1"/>
  <c r="J13" i="1"/>
  <c r="I13" i="1"/>
  <c r="H13" i="1"/>
  <c r="K39" i="1" l="1"/>
  <c r="J40" i="1"/>
  <c r="K23" i="1"/>
  <c r="K45" i="1"/>
  <c r="H26" i="1"/>
  <c r="H41" i="1" s="1"/>
  <c r="H48" i="1" s="1"/>
  <c r="K13" i="1"/>
  <c r="K29" i="1"/>
  <c r="J26" i="1"/>
  <c r="J41" i="1" s="1"/>
  <c r="J48" i="1" s="1"/>
  <c r="I40" i="1"/>
  <c r="I26" i="1"/>
  <c r="K40" i="1" l="1"/>
  <c r="K26" i="1"/>
  <c r="K34" i="1"/>
  <c r="I41" i="1"/>
  <c r="I48" i="1" s="1"/>
  <c r="K48" i="1" s="1"/>
  <c r="K41" i="1" l="1"/>
</calcChain>
</file>

<file path=xl/sharedStrings.xml><?xml version="1.0" encoding="utf-8"?>
<sst xmlns="http://schemas.openxmlformats.org/spreadsheetml/2006/main" count="116" uniqueCount="83">
  <si>
    <t>e Ft-ban</t>
  </si>
  <si>
    <t>B e v é t e l e k</t>
  </si>
  <si>
    <t>2015.évi terv</t>
  </si>
  <si>
    <t>Mód.ei.</t>
  </si>
  <si>
    <t>Teljesítés</t>
  </si>
  <si>
    <t>I. Működési bevételek</t>
  </si>
  <si>
    <t>I/1.Intézményi működési bevételek</t>
  </si>
  <si>
    <t>1.</t>
  </si>
  <si>
    <t>2.</t>
  </si>
  <si>
    <t>3.</t>
  </si>
  <si>
    <t>Működési célú kamatbevétel áh-n kívűlről</t>
  </si>
  <si>
    <t>4.</t>
  </si>
  <si>
    <t>5.</t>
  </si>
  <si>
    <t>6.</t>
  </si>
  <si>
    <t>Költségek visszatérítései</t>
  </si>
  <si>
    <t>7.</t>
  </si>
  <si>
    <t>Intézményi működési bevételek össz.(1+…+6):</t>
  </si>
  <si>
    <t>I/2: Közhatalmi bevételek</t>
  </si>
  <si>
    <t>8.</t>
  </si>
  <si>
    <t>Igazgatási szolgáltatási díj</t>
  </si>
  <si>
    <t>9.</t>
  </si>
  <si>
    <t>Gépjárműadó</t>
  </si>
  <si>
    <t>10.</t>
  </si>
  <si>
    <t>Önkormányzatoknak átengedett közhatalmi bevételek (9):</t>
  </si>
  <si>
    <t>11.</t>
  </si>
  <si>
    <t>Építményadó</t>
  </si>
  <si>
    <t>12.</t>
  </si>
  <si>
    <t>Telekadó</t>
  </si>
  <si>
    <t>13.</t>
  </si>
  <si>
    <t xml:space="preserve">Magánszemélyek kommunális adója </t>
  </si>
  <si>
    <t>14.</t>
  </si>
  <si>
    <t xml:space="preserve">Iparűzési adó </t>
  </si>
  <si>
    <t>15.</t>
  </si>
  <si>
    <t>Talajterhelési díj</t>
  </si>
  <si>
    <t>16.</t>
  </si>
  <si>
    <t>Helyi adók és adójellegű bevételek (11+…+15):</t>
  </si>
  <si>
    <t>17.</t>
  </si>
  <si>
    <t>Egyéb közhatalmi bevételek (szabálysértés)</t>
  </si>
  <si>
    <t>18.</t>
  </si>
  <si>
    <t>Adópótlékok, adóbírságok</t>
  </si>
  <si>
    <t>19.</t>
  </si>
  <si>
    <t>Közhatalmi bevételek összesen (8+10+16+17+18):</t>
  </si>
  <si>
    <t>I/3: Működési célú támogatások államháztartáson belülről</t>
  </si>
  <si>
    <t>20.</t>
  </si>
  <si>
    <t>A települési önk.-ok működésének támogatása</t>
  </si>
  <si>
    <t>21.</t>
  </si>
  <si>
    <t>Szociális és Gyermekjóléti feladatok tám.</t>
  </si>
  <si>
    <t>22.</t>
  </si>
  <si>
    <t>Könyvtári, közművelődési és múzeumi feladatok támogatása</t>
  </si>
  <si>
    <t>23.</t>
  </si>
  <si>
    <t>24.</t>
  </si>
  <si>
    <t>25.</t>
  </si>
  <si>
    <t>Önkormányzat működési célú költségvetési támogatása (20+…+24):</t>
  </si>
  <si>
    <t>I/4: Működési célú támogatásértékű bevételek</t>
  </si>
  <si>
    <t>26.</t>
  </si>
  <si>
    <t>Elkülönített állami pénzalapoktól (SMKH-bértám.)</t>
  </si>
  <si>
    <t>27.</t>
  </si>
  <si>
    <t>Működési célú támogatásértékű bev.(27):</t>
  </si>
  <si>
    <t>28.</t>
  </si>
  <si>
    <t>Működési célú támogatások áh-on belülről össz:(25+27):</t>
  </si>
  <si>
    <t>29.</t>
  </si>
  <si>
    <t>I. Működési bevételek mindösszesen (7+19+28):</t>
  </si>
  <si>
    <t>II. Felhalmozási bevételek</t>
  </si>
  <si>
    <t>30.</t>
  </si>
  <si>
    <t>31.</t>
  </si>
  <si>
    <t>Felhalmozási bevételek összesen (30):</t>
  </si>
  <si>
    <t>32.</t>
  </si>
  <si>
    <t>33.</t>
  </si>
  <si>
    <t>Államháztartáson belüli megelőlegezések</t>
  </si>
  <si>
    <t>BEVÉTELEK MINDÖSSZESEN (29+31+32+33):</t>
  </si>
  <si>
    <t>Szolgáltatások ellenértéke (hozzájárulások, tüzifa eladás)</t>
  </si>
  <si>
    <t xml:space="preserve">Készletértékesítés ellenértéke </t>
  </si>
  <si>
    <t>%</t>
  </si>
  <si>
    <t xml:space="preserve">Tulajdonosi bevétel </t>
  </si>
  <si>
    <t>Ellátási díjak</t>
  </si>
  <si>
    <t>Köznevelési támogatás</t>
  </si>
  <si>
    <t>kiegészitő, költségvetési támogatás</t>
  </si>
  <si>
    <t>Elszámolásból származó bevételek</t>
  </si>
  <si>
    <t>Felhalmozási célú támogatások bevételei (MVH falubusz támogatás, munkaügy gép)</t>
  </si>
  <si>
    <t xml:space="preserve">Felhalmozási célú  bevételei </t>
  </si>
  <si>
    <t>Finanszírozási bevételek</t>
  </si>
  <si>
    <t>Óvoda bevétele</t>
  </si>
  <si>
    <t>Pénzmaradvány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</si>
</sst>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i/>
      <sz val="12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5" fillId="0" borderId="0"/>
  </cellStyleXfs>
  <cellXfs count="7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7" fillId="0" borderId="0" xfId="0" applyFont="1"/>
    <xf numFmtId="3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4" fillId="3" borderId="1" xfId="0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11" fillId="0" borderId="0" xfId="0" applyFont="1"/>
    <xf numFmtId="0" fontId="12" fillId="0" borderId="0" xfId="0" applyFont="1"/>
    <xf numFmtId="0" fontId="9" fillId="3" borderId="1" xfId="0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3" fontId="9" fillId="0" borderId="0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9" fontId="17" fillId="0" borderId="1" xfId="0" applyNumberFormat="1" applyFont="1" applyBorder="1" applyAlignment="1">
      <alignment horizontal="center" vertical="center"/>
    </xf>
    <xf numFmtId="9" fontId="17" fillId="2" borderId="1" xfId="0" applyNumberFormat="1" applyFont="1" applyFill="1" applyBorder="1" applyAlignment="1">
      <alignment horizontal="center" vertical="center"/>
    </xf>
    <xf numFmtId="9" fontId="18" fillId="2" borderId="1" xfId="0" applyNumberFormat="1" applyFont="1" applyFill="1" applyBorder="1" applyAlignment="1">
      <alignment horizontal="center" vertical="center"/>
    </xf>
    <xf numFmtId="9" fontId="18" fillId="0" borderId="1" xfId="0" applyNumberFormat="1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3" fontId="1" fillId="0" borderId="0" xfId="0" applyNumberFormat="1" applyFont="1"/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3">
    <cellStyle name="Normál" xfId="0" builtinId="0"/>
    <cellStyle name="Normál 11" xfId="1"/>
    <cellStyle name="Normá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"/>
  <sheetViews>
    <sheetView tabSelected="1" view="pageLayout" topLeftCell="A49" zoomScaleNormal="100" workbookViewId="0">
      <selection activeCell="C8" sqref="C8:G8"/>
    </sheetView>
  </sheetViews>
  <sheetFormatPr defaultRowHeight="15.75" x14ac:dyDescent="0.25"/>
  <cols>
    <col min="1" max="1" width="1" style="1" customWidth="1"/>
    <col min="2" max="2" width="3.7109375" style="2" customWidth="1"/>
    <col min="3" max="6" width="9.140625" style="3"/>
    <col min="7" max="7" width="8.7109375" style="3" customWidth="1"/>
    <col min="8" max="8" width="10.28515625" style="4" customWidth="1"/>
    <col min="9" max="9" width="10.140625" customWidth="1"/>
    <col min="10" max="10" width="10.7109375" customWidth="1"/>
    <col min="11" max="11" width="5.42578125" style="30" customWidth="1"/>
  </cols>
  <sheetData>
    <row r="1" spans="1:11" ht="18.95" customHeight="1" x14ac:dyDescent="0.25">
      <c r="J1" s="71" t="s">
        <v>0</v>
      </c>
      <c r="K1" s="71"/>
    </row>
    <row r="2" spans="1:11" s="10" customFormat="1" ht="24.75" customHeight="1" x14ac:dyDescent="0.25">
      <c r="A2" s="1"/>
      <c r="B2" s="69"/>
      <c r="C2" s="69"/>
      <c r="D2" s="69"/>
      <c r="E2" s="69"/>
      <c r="F2" s="69"/>
      <c r="G2" s="69"/>
      <c r="H2" s="4"/>
      <c r="I2"/>
      <c r="J2"/>
      <c r="K2" s="30"/>
    </row>
    <row r="3" spans="1:11" s="10" customFormat="1" ht="18.75" hidden="1" customHeight="1" x14ac:dyDescent="0.25">
      <c r="A3" s="1"/>
      <c r="B3" s="2"/>
      <c r="C3" s="3"/>
      <c r="D3" s="3"/>
      <c r="E3" s="3"/>
      <c r="F3" s="3"/>
      <c r="G3" s="3"/>
      <c r="H3" s="4"/>
      <c r="I3"/>
      <c r="J3"/>
      <c r="K3" s="30"/>
    </row>
    <row r="4" spans="1:11" s="12" customFormat="1" ht="27.75" customHeight="1" x14ac:dyDescent="0.25">
      <c r="A4" s="5"/>
      <c r="B4" s="70" t="s">
        <v>1</v>
      </c>
      <c r="C4" s="70"/>
      <c r="D4" s="70"/>
      <c r="E4" s="70"/>
      <c r="F4" s="70"/>
      <c r="G4" s="70"/>
      <c r="H4" s="6" t="s">
        <v>2</v>
      </c>
      <c r="I4" s="6" t="s">
        <v>3</v>
      </c>
      <c r="J4" s="6" t="s">
        <v>4</v>
      </c>
      <c r="K4" s="37" t="s">
        <v>72</v>
      </c>
    </row>
    <row r="5" spans="1:11" s="12" customFormat="1" ht="18.95" customHeight="1" x14ac:dyDescent="0.25">
      <c r="A5" s="1"/>
      <c r="B5" s="72" t="s">
        <v>5</v>
      </c>
      <c r="C5" s="73"/>
      <c r="D5" s="73"/>
      <c r="E5" s="73"/>
      <c r="F5" s="73"/>
      <c r="G5" s="73"/>
      <c r="H5" s="73"/>
      <c r="I5" s="73"/>
      <c r="J5" s="73"/>
      <c r="K5" s="74"/>
    </row>
    <row r="6" spans="1:11" s="12" customFormat="1" ht="18.95" customHeight="1" x14ac:dyDescent="0.25">
      <c r="A6" s="1"/>
      <c r="B6" s="65" t="s">
        <v>6</v>
      </c>
      <c r="C6" s="66"/>
      <c r="D6" s="66"/>
      <c r="E6" s="66"/>
      <c r="F6" s="66"/>
      <c r="G6" s="66"/>
      <c r="H6" s="66"/>
      <c r="I6" s="66"/>
      <c r="J6" s="66"/>
      <c r="K6" s="67"/>
    </row>
    <row r="7" spans="1:11" s="12" customFormat="1" ht="18.95" customHeight="1" x14ac:dyDescent="0.25">
      <c r="A7" s="7"/>
      <c r="B7" s="8" t="s">
        <v>7</v>
      </c>
      <c r="C7" s="68" t="s">
        <v>70</v>
      </c>
      <c r="D7" s="68"/>
      <c r="E7" s="68"/>
      <c r="F7" s="68"/>
      <c r="G7" s="68"/>
      <c r="H7" s="9">
        <v>150</v>
      </c>
      <c r="I7" s="9">
        <v>0</v>
      </c>
      <c r="J7" s="9">
        <v>0</v>
      </c>
      <c r="K7" s="32"/>
    </row>
    <row r="8" spans="1:11" ht="18.95" customHeight="1" x14ac:dyDescent="0.25">
      <c r="A8" s="7"/>
      <c r="B8" s="8" t="s">
        <v>8</v>
      </c>
      <c r="C8" s="49" t="s">
        <v>71</v>
      </c>
      <c r="D8" s="49"/>
      <c r="E8" s="49"/>
      <c r="F8" s="49"/>
      <c r="G8" s="49"/>
      <c r="H8" s="9">
        <v>0</v>
      </c>
      <c r="I8" s="9">
        <v>0</v>
      </c>
      <c r="J8" s="9">
        <v>0</v>
      </c>
      <c r="K8" s="32"/>
    </row>
    <row r="9" spans="1:11" ht="18.95" customHeight="1" x14ac:dyDescent="0.25">
      <c r="A9" s="11"/>
      <c r="B9" s="8" t="s">
        <v>9</v>
      </c>
      <c r="C9" s="49" t="s">
        <v>10</v>
      </c>
      <c r="D9" s="49"/>
      <c r="E9" s="49"/>
      <c r="F9" s="49"/>
      <c r="G9" s="49"/>
      <c r="H9" s="9">
        <v>10</v>
      </c>
      <c r="I9" s="9">
        <v>10</v>
      </c>
      <c r="J9" s="9">
        <v>1</v>
      </c>
      <c r="K9" s="32">
        <f t="shared" ref="K9:K34" si="0">J9/I9</f>
        <v>0.1</v>
      </c>
    </row>
    <row r="10" spans="1:11" ht="18.95" customHeight="1" x14ac:dyDescent="0.25">
      <c r="A10" s="11"/>
      <c r="B10" s="8" t="s">
        <v>11</v>
      </c>
      <c r="C10" s="49" t="s">
        <v>73</v>
      </c>
      <c r="D10" s="49"/>
      <c r="E10" s="49"/>
      <c r="F10" s="49"/>
      <c r="G10" s="49"/>
      <c r="H10" s="9">
        <v>487</v>
      </c>
      <c r="I10" s="9">
        <v>487</v>
      </c>
      <c r="J10" s="9">
        <v>471</v>
      </c>
      <c r="K10" s="32">
        <f t="shared" si="0"/>
        <v>0.96714579055441474</v>
      </c>
    </row>
    <row r="11" spans="1:11" ht="18.95" customHeight="1" x14ac:dyDescent="0.25">
      <c r="A11" s="11"/>
      <c r="B11" s="8" t="s">
        <v>12</v>
      </c>
      <c r="C11" s="49" t="s">
        <v>74</v>
      </c>
      <c r="D11" s="49"/>
      <c r="E11" s="49"/>
      <c r="F11" s="49"/>
      <c r="G11" s="49"/>
      <c r="H11" s="9">
        <v>2300</v>
      </c>
      <c r="I11" s="9">
        <v>3751</v>
      </c>
      <c r="J11" s="9">
        <v>3247</v>
      </c>
      <c r="K11" s="32">
        <f t="shared" si="0"/>
        <v>0.86563583044521464</v>
      </c>
    </row>
    <row r="12" spans="1:11" ht="29.25" customHeight="1" x14ac:dyDescent="0.25">
      <c r="A12" s="11"/>
      <c r="B12" s="8" t="s">
        <v>13</v>
      </c>
      <c r="C12" s="62" t="s">
        <v>14</v>
      </c>
      <c r="D12" s="62"/>
      <c r="E12" s="62"/>
      <c r="F12" s="62"/>
      <c r="G12" s="62"/>
      <c r="H12" s="9">
        <v>0</v>
      </c>
      <c r="I12" s="9"/>
      <c r="J12" s="9"/>
      <c r="K12" s="32"/>
    </row>
    <row r="13" spans="1:11" ht="18.95" customHeight="1" x14ac:dyDescent="0.25">
      <c r="B13" s="13" t="s">
        <v>15</v>
      </c>
      <c r="C13" s="63" t="s">
        <v>16</v>
      </c>
      <c r="D13" s="63"/>
      <c r="E13" s="63"/>
      <c r="F13" s="63"/>
      <c r="G13" s="63"/>
      <c r="H13" s="14">
        <f>SUM(H7:H12)</f>
        <v>2947</v>
      </c>
      <c r="I13" s="14">
        <f>SUM(I7:I12)</f>
        <v>4248</v>
      </c>
      <c r="J13" s="14">
        <f t="shared" ref="J13" si="1">SUM(J7:J12)</f>
        <v>3719</v>
      </c>
      <c r="K13" s="33">
        <f t="shared" si="0"/>
        <v>0.87547080979284364</v>
      </c>
    </row>
    <row r="14" spans="1:11" ht="18.95" customHeight="1" x14ac:dyDescent="0.25">
      <c r="B14" s="65" t="s">
        <v>17</v>
      </c>
      <c r="C14" s="66"/>
      <c r="D14" s="66"/>
      <c r="E14" s="66"/>
      <c r="F14" s="66"/>
      <c r="G14" s="66"/>
      <c r="H14" s="66"/>
      <c r="I14" s="66"/>
      <c r="J14" s="66"/>
      <c r="K14" s="67"/>
    </row>
    <row r="15" spans="1:11" ht="18.95" customHeight="1" x14ac:dyDescent="0.25">
      <c r="B15" s="15" t="s">
        <v>18</v>
      </c>
      <c r="C15" s="50" t="s">
        <v>19</v>
      </c>
      <c r="D15" s="50"/>
      <c r="E15" s="50"/>
      <c r="F15" s="50"/>
      <c r="G15" s="50"/>
      <c r="H15" s="16">
        <v>0</v>
      </c>
      <c r="I15" s="16">
        <v>0</v>
      </c>
      <c r="J15" s="16">
        <v>0</v>
      </c>
      <c r="K15" s="32"/>
    </row>
    <row r="16" spans="1:11" ht="18.95" customHeight="1" x14ac:dyDescent="0.25">
      <c r="B16" s="17" t="s">
        <v>20</v>
      </c>
      <c r="C16" s="56" t="s">
        <v>21</v>
      </c>
      <c r="D16" s="56"/>
      <c r="E16" s="56"/>
      <c r="F16" s="56"/>
      <c r="G16" s="56"/>
      <c r="H16" s="18">
        <v>1100</v>
      </c>
      <c r="I16" s="18">
        <v>1277</v>
      </c>
      <c r="J16" s="18">
        <v>1277</v>
      </c>
      <c r="K16" s="32">
        <f t="shared" si="0"/>
        <v>1</v>
      </c>
    </row>
    <row r="17" spans="1:11" ht="27" customHeight="1" x14ac:dyDescent="0.25">
      <c r="B17" s="15" t="s">
        <v>22</v>
      </c>
      <c r="C17" s="64" t="s">
        <v>23</v>
      </c>
      <c r="D17" s="64"/>
      <c r="E17" s="64"/>
      <c r="F17" s="64"/>
      <c r="G17" s="64"/>
      <c r="H17" s="16">
        <f>SUM(H16:H16)</f>
        <v>1100</v>
      </c>
      <c r="I17" s="16">
        <f t="shared" ref="I17:J17" si="2">SUM(I16:I16)</f>
        <v>1277</v>
      </c>
      <c r="J17" s="16">
        <f t="shared" si="2"/>
        <v>1277</v>
      </c>
      <c r="K17" s="32">
        <f t="shared" si="0"/>
        <v>1</v>
      </c>
    </row>
    <row r="18" spans="1:11" s="10" customFormat="1" ht="18.95" customHeight="1" x14ac:dyDescent="0.25">
      <c r="A18" s="1"/>
      <c r="B18" s="17" t="s">
        <v>24</v>
      </c>
      <c r="C18" s="56" t="s">
        <v>25</v>
      </c>
      <c r="D18" s="56"/>
      <c r="E18" s="56"/>
      <c r="F18" s="56"/>
      <c r="G18" s="56"/>
      <c r="H18" s="18">
        <v>1100</v>
      </c>
      <c r="I18" s="18">
        <v>1595</v>
      </c>
      <c r="J18" s="18">
        <v>1595</v>
      </c>
      <c r="K18" s="32">
        <f t="shared" si="0"/>
        <v>1</v>
      </c>
    </row>
    <row r="19" spans="1:11" s="10" customFormat="1" ht="18.95" customHeight="1" x14ac:dyDescent="0.25">
      <c r="A19" s="1"/>
      <c r="B19" s="17" t="s">
        <v>26</v>
      </c>
      <c r="C19" s="56" t="s">
        <v>27</v>
      </c>
      <c r="D19" s="56"/>
      <c r="E19" s="56"/>
      <c r="F19" s="56"/>
      <c r="G19" s="56"/>
      <c r="H19" s="18">
        <v>0</v>
      </c>
      <c r="I19" s="18">
        <v>0</v>
      </c>
      <c r="J19" s="18">
        <v>0</v>
      </c>
      <c r="K19" s="32"/>
    </row>
    <row r="20" spans="1:11" s="10" customFormat="1" ht="18.95" customHeight="1" x14ac:dyDescent="0.25">
      <c r="A20" s="1"/>
      <c r="B20" s="17" t="s">
        <v>28</v>
      </c>
      <c r="C20" s="56" t="s">
        <v>29</v>
      </c>
      <c r="D20" s="56"/>
      <c r="E20" s="56"/>
      <c r="F20" s="56"/>
      <c r="G20" s="56"/>
      <c r="H20" s="18">
        <v>2400</v>
      </c>
      <c r="I20" s="18">
        <v>2190</v>
      </c>
      <c r="J20" s="18">
        <v>2189</v>
      </c>
      <c r="K20" s="32">
        <f t="shared" si="0"/>
        <v>0.99954337899543377</v>
      </c>
    </row>
    <row r="21" spans="1:11" s="10" customFormat="1" ht="24.75" customHeight="1" x14ac:dyDescent="0.25">
      <c r="A21" s="1"/>
      <c r="B21" s="17" t="s">
        <v>30</v>
      </c>
      <c r="C21" s="56" t="s">
        <v>31</v>
      </c>
      <c r="D21" s="56"/>
      <c r="E21" s="56"/>
      <c r="F21" s="56"/>
      <c r="G21" s="56"/>
      <c r="H21" s="18">
        <v>18000</v>
      </c>
      <c r="I21" s="18">
        <v>25847</v>
      </c>
      <c r="J21" s="18">
        <v>25847</v>
      </c>
      <c r="K21" s="32">
        <f t="shared" si="0"/>
        <v>1</v>
      </c>
    </row>
    <row r="22" spans="1:11" ht="18.95" customHeight="1" x14ac:dyDescent="0.25">
      <c r="B22" s="17" t="s">
        <v>32</v>
      </c>
      <c r="C22" s="56" t="s">
        <v>33</v>
      </c>
      <c r="D22" s="56"/>
      <c r="E22" s="56"/>
      <c r="F22" s="56"/>
      <c r="G22" s="56"/>
      <c r="H22" s="18">
        <v>0</v>
      </c>
      <c r="I22" s="18">
        <v>0</v>
      </c>
      <c r="J22" s="18">
        <v>0</v>
      </c>
      <c r="K22" s="32"/>
    </row>
    <row r="23" spans="1:11" ht="18.75" customHeight="1" x14ac:dyDescent="0.25">
      <c r="A23" s="7"/>
      <c r="B23" s="15" t="s">
        <v>34</v>
      </c>
      <c r="C23" s="50" t="s">
        <v>35</v>
      </c>
      <c r="D23" s="50"/>
      <c r="E23" s="50"/>
      <c r="F23" s="50"/>
      <c r="G23" s="50"/>
      <c r="H23" s="16">
        <f>SUM(H18:H22)</f>
        <v>21500</v>
      </c>
      <c r="I23" s="16">
        <f>SUM(I18:I22)</f>
        <v>29632</v>
      </c>
      <c r="J23" s="16">
        <f>SUM(J18:J22)</f>
        <v>29631</v>
      </c>
      <c r="K23" s="32">
        <f t="shared" si="0"/>
        <v>0.99996625269978401</v>
      </c>
    </row>
    <row r="24" spans="1:11" ht="18.95" customHeight="1" x14ac:dyDescent="0.25">
      <c r="A24" s="7"/>
      <c r="B24" s="15" t="s">
        <v>36</v>
      </c>
      <c r="C24" s="50" t="s">
        <v>37</v>
      </c>
      <c r="D24" s="50"/>
      <c r="E24" s="50"/>
      <c r="F24" s="50"/>
      <c r="G24" s="50"/>
      <c r="H24" s="16">
        <v>0</v>
      </c>
      <c r="I24" s="16">
        <v>0</v>
      </c>
      <c r="J24" s="16">
        <v>0</v>
      </c>
      <c r="K24" s="32"/>
    </row>
    <row r="25" spans="1:11" ht="30" customHeight="1" x14ac:dyDescent="0.25">
      <c r="A25" s="7"/>
      <c r="B25" s="15" t="s">
        <v>38</v>
      </c>
      <c r="C25" s="50" t="s">
        <v>39</v>
      </c>
      <c r="D25" s="50"/>
      <c r="E25" s="50"/>
      <c r="F25" s="50"/>
      <c r="G25" s="50"/>
      <c r="H25" s="16">
        <v>0</v>
      </c>
      <c r="I25" s="16">
        <v>125</v>
      </c>
      <c r="J25" s="16">
        <v>125</v>
      </c>
      <c r="K25" s="32">
        <f t="shared" si="0"/>
        <v>1</v>
      </c>
    </row>
    <row r="26" spans="1:11" ht="26.25" customHeight="1" x14ac:dyDescent="0.25">
      <c r="A26" s="7"/>
      <c r="B26" s="15" t="s">
        <v>40</v>
      </c>
      <c r="C26" s="57" t="s">
        <v>41</v>
      </c>
      <c r="D26" s="57"/>
      <c r="E26" s="57"/>
      <c r="F26" s="57"/>
      <c r="G26" s="57"/>
      <c r="H26" s="16">
        <f>SUM(H15+H17+H23+H24+H25)</f>
        <v>22600</v>
      </c>
      <c r="I26" s="16">
        <f>SUM(I15+I17+I23+I24+I25)</f>
        <v>31034</v>
      </c>
      <c r="J26" s="16">
        <f t="shared" ref="J26" si="3">SUM(J15+J17+J23+J24+J25)</f>
        <v>31033</v>
      </c>
      <c r="K26" s="32">
        <f t="shared" si="0"/>
        <v>0.99996777727653541</v>
      </c>
    </row>
    <row r="27" spans="1:11" ht="26.25" customHeight="1" x14ac:dyDescent="0.25">
      <c r="B27" s="59" t="s">
        <v>42</v>
      </c>
      <c r="C27" s="60"/>
      <c r="D27" s="60"/>
      <c r="E27" s="60"/>
      <c r="F27" s="60"/>
      <c r="G27" s="60"/>
      <c r="H27" s="60"/>
      <c r="I27" s="60"/>
      <c r="J27" s="60"/>
      <c r="K27" s="61"/>
    </row>
    <row r="28" spans="1:11" ht="21" customHeight="1" x14ac:dyDescent="0.25">
      <c r="B28" s="19" t="s">
        <v>43</v>
      </c>
      <c r="C28" s="44" t="s">
        <v>44</v>
      </c>
      <c r="D28" s="44"/>
      <c r="E28" s="44"/>
      <c r="F28" s="44"/>
      <c r="G28" s="44"/>
      <c r="H28" s="9">
        <v>7893</v>
      </c>
      <c r="I28" s="9">
        <v>7943</v>
      </c>
      <c r="J28" s="9">
        <v>7943</v>
      </c>
      <c r="K28" s="32">
        <f t="shared" si="0"/>
        <v>1</v>
      </c>
    </row>
    <row r="29" spans="1:11" s="10" customFormat="1" ht="26.25" customHeight="1" x14ac:dyDescent="0.25">
      <c r="A29" s="1"/>
      <c r="B29" s="19" t="s">
        <v>45</v>
      </c>
      <c r="C29" s="58" t="s">
        <v>46</v>
      </c>
      <c r="D29" s="58"/>
      <c r="E29" s="58"/>
      <c r="F29" s="58"/>
      <c r="G29" s="58"/>
      <c r="H29" s="9">
        <v>8084</v>
      </c>
      <c r="I29" s="9">
        <v>11028</v>
      </c>
      <c r="J29" s="9">
        <v>11028</v>
      </c>
      <c r="K29" s="32">
        <f t="shared" si="0"/>
        <v>1</v>
      </c>
    </row>
    <row r="30" spans="1:11" s="10" customFormat="1" ht="34.5" customHeight="1" x14ac:dyDescent="0.25">
      <c r="A30" s="1"/>
      <c r="B30" s="19" t="s">
        <v>47</v>
      </c>
      <c r="C30" s="44" t="s">
        <v>48</v>
      </c>
      <c r="D30" s="44"/>
      <c r="E30" s="44"/>
      <c r="F30" s="44"/>
      <c r="G30" s="44"/>
      <c r="H30" s="9">
        <v>1200</v>
      </c>
      <c r="I30" s="9">
        <v>1200</v>
      </c>
      <c r="J30" s="18">
        <v>1200</v>
      </c>
      <c r="K30" s="32">
        <f t="shared" si="0"/>
        <v>1</v>
      </c>
    </row>
    <row r="31" spans="1:11" s="10" customFormat="1" ht="24.75" customHeight="1" x14ac:dyDescent="0.25">
      <c r="A31" s="1"/>
      <c r="B31" s="19" t="s">
        <v>49</v>
      </c>
      <c r="C31" s="45" t="s">
        <v>75</v>
      </c>
      <c r="D31" s="45"/>
      <c r="E31" s="45"/>
      <c r="F31" s="45"/>
      <c r="G31" s="45"/>
      <c r="H31" s="9">
        <v>9993</v>
      </c>
      <c r="I31" s="9">
        <v>9993</v>
      </c>
      <c r="J31" s="9">
        <v>9993</v>
      </c>
      <c r="K31" s="32">
        <f t="shared" si="0"/>
        <v>1</v>
      </c>
    </row>
    <row r="32" spans="1:11" s="10" customFormat="1" ht="20.25" customHeight="1" x14ac:dyDescent="0.25">
      <c r="A32" s="1"/>
      <c r="B32" s="19" t="s">
        <v>50</v>
      </c>
      <c r="C32" s="45" t="s">
        <v>76</v>
      </c>
      <c r="D32" s="45"/>
      <c r="E32" s="45"/>
      <c r="F32" s="45"/>
      <c r="G32" s="45"/>
      <c r="H32" s="9">
        <v>15239</v>
      </c>
      <c r="I32" s="9">
        <v>3868</v>
      </c>
      <c r="J32" s="9">
        <v>3868</v>
      </c>
      <c r="K32" s="32">
        <f t="shared" si="0"/>
        <v>1</v>
      </c>
    </row>
    <row r="33" spans="1:18" s="10" customFormat="1" ht="18.75" customHeight="1" x14ac:dyDescent="0.25">
      <c r="A33" s="1"/>
      <c r="B33" s="19" t="s">
        <v>51</v>
      </c>
      <c r="C33" s="44" t="s">
        <v>77</v>
      </c>
      <c r="D33" s="44"/>
      <c r="E33" s="44"/>
      <c r="F33" s="44"/>
      <c r="G33" s="44"/>
      <c r="H33" s="9">
        <v>2397</v>
      </c>
      <c r="I33" s="9">
        <v>102</v>
      </c>
      <c r="J33" s="9">
        <v>102</v>
      </c>
      <c r="K33" s="32">
        <f t="shared" si="0"/>
        <v>1</v>
      </c>
    </row>
    <row r="34" spans="1:18" s="10" customFormat="1" ht="33.75" customHeight="1" x14ac:dyDescent="0.25">
      <c r="A34" s="7"/>
      <c r="B34" s="19" t="s">
        <v>54</v>
      </c>
      <c r="C34" s="46" t="s">
        <v>52</v>
      </c>
      <c r="D34" s="46"/>
      <c r="E34" s="46"/>
      <c r="F34" s="46"/>
      <c r="G34" s="46"/>
      <c r="H34" s="16">
        <f>SUM(H28+H29+H30+H31+H33+H32)</f>
        <v>44806</v>
      </c>
      <c r="I34" s="16">
        <f t="shared" ref="I34:J34" si="4">SUM(I28+I29+I30+I31+I33+I32)</f>
        <v>34134</v>
      </c>
      <c r="J34" s="16">
        <f t="shared" si="4"/>
        <v>34134</v>
      </c>
      <c r="K34" s="36">
        <f t="shared" si="0"/>
        <v>1</v>
      </c>
    </row>
    <row r="35" spans="1:18" s="10" customFormat="1" ht="33.75" customHeight="1" x14ac:dyDescent="0.25">
      <c r="A35" s="7"/>
      <c r="B35" s="20"/>
      <c r="C35" s="21"/>
      <c r="D35" s="21"/>
      <c r="E35" s="21"/>
      <c r="F35" s="21"/>
      <c r="G35" s="21"/>
      <c r="H35" s="22"/>
      <c r="K35" s="30"/>
    </row>
    <row r="36" spans="1:18" s="10" customFormat="1" ht="35.25" customHeight="1" x14ac:dyDescent="0.25">
      <c r="A36" s="7"/>
      <c r="B36" s="47" t="s">
        <v>1</v>
      </c>
      <c r="C36" s="47"/>
      <c r="D36" s="47"/>
      <c r="E36" s="47"/>
      <c r="F36" s="47"/>
      <c r="G36" s="47"/>
      <c r="H36" s="23" t="s">
        <v>2</v>
      </c>
      <c r="I36" s="6" t="s">
        <v>3</v>
      </c>
      <c r="J36" s="6" t="s">
        <v>4</v>
      </c>
      <c r="K36" s="37" t="s">
        <v>72</v>
      </c>
    </row>
    <row r="37" spans="1:18" s="10" customFormat="1" ht="21" customHeight="1" x14ac:dyDescent="0.25">
      <c r="A37" s="7"/>
      <c r="B37" s="48" t="s">
        <v>53</v>
      </c>
      <c r="C37" s="48"/>
      <c r="D37" s="48"/>
      <c r="E37" s="48"/>
      <c r="F37" s="48"/>
      <c r="G37" s="48"/>
      <c r="H37" s="48"/>
      <c r="I37" s="48"/>
      <c r="J37" s="48"/>
      <c r="K37" s="31"/>
      <c r="R37" s="38"/>
    </row>
    <row r="38" spans="1:18" s="10" customFormat="1" ht="35.25" customHeight="1" x14ac:dyDescent="0.25">
      <c r="A38" s="7"/>
      <c r="B38" s="8" t="s">
        <v>54</v>
      </c>
      <c r="C38" s="49" t="s">
        <v>55</v>
      </c>
      <c r="D38" s="49"/>
      <c r="E38" s="49"/>
      <c r="F38" s="49"/>
      <c r="G38" s="49"/>
      <c r="H38" s="9">
        <v>21826</v>
      </c>
      <c r="I38" s="9">
        <v>26904</v>
      </c>
      <c r="J38" s="18">
        <v>26901</v>
      </c>
      <c r="K38" s="32">
        <f t="shared" ref="K38:K48" si="5">J38/I38</f>
        <v>0.99988849241748434</v>
      </c>
    </row>
    <row r="39" spans="1:18" s="10" customFormat="1" ht="35.25" customHeight="1" x14ac:dyDescent="0.25">
      <c r="A39" s="7"/>
      <c r="B39" s="13" t="s">
        <v>56</v>
      </c>
      <c r="C39" s="50" t="s">
        <v>57</v>
      </c>
      <c r="D39" s="50"/>
      <c r="E39" s="50"/>
      <c r="F39" s="50"/>
      <c r="G39" s="50"/>
      <c r="H39" s="16">
        <f>SUM(H38:H38)</f>
        <v>21826</v>
      </c>
      <c r="I39" s="16">
        <f>SUM(I38:I38)</f>
        <v>26904</v>
      </c>
      <c r="J39" s="16">
        <f>SUM(J38:J38)</f>
        <v>26901</v>
      </c>
      <c r="K39" s="32">
        <f t="shared" si="5"/>
        <v>0.99988849241748434</v>
      </c>
      <c r="R39" s="38"/>
    </row>
    <row r="40" spans="1:18" s="10" customFormat="1" ht="26.25" customHeight="1" x14ac:dyDescent="0.25">
      <c r="A40" s="7"/>
      <c r="B40" s="13" t="s">
        <v>58</v>
      </c>
      <c r="C40" s="51" t="s">
        <v>59</v>
      </c>
      <c r="D40" s="51"/>
      <c r="E40" s="51"/>
      <c r="F40" s="51"/>
      <c r="G40" s="51"/>
      <c r="H40" s="14">
        <f>SUM(H34+H39)</f>
        <v>66632</v>
      </c>
      <c r="I40" s="14">
        <f>SUM(I34+I39)</f>
        <v>61038</v>
      </c>
      <c r="J40" s="14">
        <f>SUM(J34+J39)</f>
        <v>61035</v>
      </c>
      <c r="K40" s="32">
        <f t="shared" si="5"/>
        <v>0.99995085028998332</v>
      </c>
    </row>
    <row r="41" spans="1:18" s="10" customFormat="1" ht="30.75" customHeight="1" x14ac:dyDescent="0.25">
      <c r="A41" s="7"/>
      <c r="B41" s="27" t="s">
        <v>60</v>
      </c>
      <c r="C41" s="43" t="s">
        <v>61</v>
      </c>
      <c r="D41" s="43"/>
      <c r="E41" s="43"/>
      <c r="F41" s="43"/>
      <c r="G41" s="43"/>
      <c r="H41" s="24">
        <f>SUM(H13+H26+H40)</f>
        <v>92179</v>
      </c>
      <c r="I41" s="24">
        <f>SUM(I13+I26+I40)</f>
        <v>96320</v>
      </c>
      <c r="J41" s="24">
        <f>SUM(J13+J26+J40)</f>
        <v>95787</v>
      </c>
      <c r="K41" s="34">
        <f t="shared" si="5"/>
        <v>0.99446636212624584</v>
      </c>
    </row>
    <row r="42" spans="1:18" s="10" customFormat="1" ht="26.25" customHeight="1" x14ac:dyDescent="0.25">
      <c r="A42" s="7"/>
      <c r="B42" s="41" t="s">
        <v>62</v>
      </c>
      <c r="C42" s="41"/>
      <c r="D42" s="41"/>
      <c r="E42" s="41"/>
      <c r="F42" s="41"/>
      <c r="G42" s="41"/>
      <c r="H42" s="41"/>
      <c r="I42" s="41"/>
      <c r="J42" s="41"/>
      <c r="K42" s="34"/>
    </row>
    <row r="43" spans="1:18" ht="29.25" customHeight="1" x14ac:dyDescent="0.25">
      <c r="A43" s="7"/>
      <c r="B43" s="25" t="s">
        <v>63</v>
      </c>
      <c r="C43" s="42" t="s">
        <v>78</v>
      </c>
      <c r="D43" s="42"/>
      <c r="E43" s="42"/>
      <c r="F43" s="42"/>
      <c r="G43" s="42"/>
      <c r="H43" s="18">
        <v>12500</v>
      </c>
      <c r="I43" s="18">
        <v>12540</v>
      </c>
      <c r="J43" s="18">
        <v>12490</v>
      </c>
      <c r="K43" s="32">
        <f t="shared" si="5"/>
        <v>0.99601275917065391</v>
      </c>
    </row>
    <row r="44" spans="1:18" x14ac:dyDescent="0.25">
      <c r="A44" s="7"/>
      <c r="B44" s="25"/>
      <c r="C44" s="42" t="s">
        <v>79</v>
      </c>
      <c r="D44" s="42"/>
      <c r="E44" s="42"/>
      <c r="F44" s="42"/>
      <c r="G44" s="42"/>
      <c r="H44" s="18">
        <v>1600</v>
      </c>
      <c r="I44" s="18">
        <v>1437</v>
      </c>
      <c r="J44" s="18">
        <v>1436</v>
      </c>
      <c r="K44" s="32">
        <f t="shared" si="5"/>
        <v>0.9993041057759221</v>
      </c>
    </row>
    <row r="45" spans="1:18" x14ac:dyDescent="0.25">
      <c r="A45" s="7"/>
      <c r="B45" s="26" t="s">
        <v>64</v>
      </c>
      <c r="C45" s="43" t="s">
        <v>65</v>
      </c>
      <c r="D45" s="43"/>
      <c r="E45" s="43"/>
      <c r="F45" s="43"/>
      <c r="G45" s="43"/>
      <c r="H45" s="24">
        <f>SUM(H43+H44)</f>
        <v>14100</v>
      </c>
      <c r="I45" s="24">
        <f t="shared" ref="I45:J45" si="6">SUM(I43+I44)</f>
        <v>13977</v>
      </c>
      <c r="J45" s="24">
        <f t="shared" si="6"/>
        <v>13926</v>
      </c>
      <c r="K45" s="35">
        <f t="shared" si="5"/>
        <v>0.99635114831508909</v>
      </c>
    </row>
    <row r="46" spans="1:18" x14ac:dyDescent="0.25">
      <c r="A46" s="7"/>
      <c r="B46" s="26" t="s">
        <v>66</v>
      </c>
      <c r="C46" s="43" t="s">
        <v>80</v>
      </c>
      <c r="D46" s="43"/>
      <c r="E46" s="43"/>
      <c r="F46" s="43"/>
      <c r="G46" s="43"/>
      <c r="H46" s="24">
        <v>0</v>
      </c>
      <c r="I46" s="24">
        <v>15025</v>
      </c>
      <c r="J46" s="24">
        <v>15025</v>
      </c>
      <c r="K46" s="35">
        <f t="shared" si="5"/>
        <v>1</v>
      </c>
    </row>
    <row r="47" spans="1:18" x14ac:dyDescent="0.25">
      <c r="A47" s="7"/>
      <c r="B47" s="26" t="s">
        <v>67</v>
      </c>
      <c r="C47" s="53" t="s">
        <v>68</v>
      </c>
      <c r="D47" s="54"/>
      <c r="E47" s="54"/>
      <c r="F47" s="54"/>
      <c r="G47" s="55"/>
      <c r="H47" s="24">
        <v>0</v>
      </c>
      <c r="I47" s="24">
        <v>0</v>
      </c>
      <c r="J47" s="24">
        <v>0</v>
      </c>
      <c r="K47" s="35"/>
    </row>
    <row r="48" spans="1:18" ht="30.75" customHeight="1" x14ac:dyDescent="0.25">
      <c r="B48" s="52" t="s">
        <v>69</v>
      </c>
      <c r="C48" s="52"/>
      <c r="D48" s="52"/>
      <c r="E48" s="52"/>
      <c r="F48" s="52"/>
      <c r="G48" s="52"/>
      <c r="H48" s="24">
        <f>H41+H45+H46+H47</f>
        <v>106279</v>
      </c>
      <c r="I48" s="24">
        <f t="shared" ref="I48" si="7">I41+I45+I46+I47</f>
        <v>125322</v>
      </c>
      <c r="J48" s="24">
        <f>J41+J45+J46+J47</f>
        <v>124738</v>
      </c>
      <c r="K48" s="35">
        <f t="shared" si="5"/>
        <v>0.99534000414931134</v>
      </c>
    </row>
    <row r="49" spans="2:11" x14ac:dyDescent="0.25">
      <c r="B49" s="28"/>
      <c r="C49" s="29"/>
      <c r="D49" s="29"/>
      <c r="E49" s="29"/>
      <c r="F49" s="29"/>
      <c r="G49" s="29"/>
    </row>
    <row r="51" spans="2:11" x14ac:dyDescent="0.25">
      <c r="B51" s="78" t="s">
        <v>81</v>
      </c>
      <c r="C51" s="78"/>
      <c r="D51" s="78"/>
      <c r="E51" s="78"/>
      <c r="F51" s="78"/>
      <c r="G51" s="78"/>
      <c r="H51" s="78"/>
      <c r="I51" s="78"/>
      <c r="J51" s="78"/>
    </row>
    <row r="52" spans="2:11" x14ac:dyDescent="0.25">
      <c r="J52" s="71" t="s">
        <v>0</v>
      </c>
      <c r="K52" s="71"/>
    </row>
    <row r="54" spans="2:11" ht="25.5" x14ac:dyDescent="0.25">
      <c r="B54" s="70" t="s">
        <v>1</v>
      </c>
      <c r="C54" s="70"/>
      <c r="D54" s="70"/>
      <c r="E54" s="70"/>
      <c r="F54" s="70"/>
      <c r="G54" s="70"/>
      <c r="H54" s="6" t="s">
        <v>2</v>
      </c>
      <c r="I54" s="6" t="s">
        <v>3</v>
      </c>
      <c r="J54" s="6" t="s">
        <v>4</v>
      </c>
      <c r="K54" s="37" t="s">
        <v>72</v>
      </c>
    </row>
    <row r="55" spans="2:11" x14ac:dyDescent="0.25">
      <c r="B55" s="72" t="s">
        <v>5</v>
      </c>
      <c r="C55" s="73"/>
      <c r="D55" s="73"/>
      <c r="E55" s="73"/>
      <c r="F55" s="73"/>
      <c r="G55" s="73"/>
      <c r="H55" s="73"/>
      <c r="I55" s="73"/>
      <c r="J55" s="73"/>
      <c r="K55" s="74"/>
    </row>
    <row r="56" spans="2:11" x14ac:dyDescent="0.25">
      <c r="B56" s="65" t="s">
        <v>6</v>
      </c>
      <c r="C56" s="66"/>
      <c r="D56" s="66"/>
      <c r="E56" s="66"/>
      <c r="F56" s="66"/>
      <c r="G56" s="66"/>
      <c r="H56" s="66"/>
      <c r="I56" s="66"/>
      <c r="J56" s="66"/>
      <c r="K56" s="67"/>
    </row>
    <row r="57" spans="2:11" x14ac:dyDescent="0.25">
      <c r="B57" s="8" t="s">
        <v>12</v>
      </c>
      <c r="C57" s="49" t="s">
        <v>74</v>
      </c>
      <c r="D57" s="49"/>
      <c r="E57" s="49"/>
      <c r="F57" s="49"/>
      <c r="G57" s="49"/>
      <c r="H57" s="9">
        <v>297</v>
      </c>
      <c r="I57" s="9">
        <v>297</v>
      </c>
      <c r="J57" s="9">
        <v>166</v>
      </c>
      <c r="K57" s="32">
        <f t="shared" ref="K57:K58" si="8">J57/I57</f>
        <v>0.55892255892255893</v>
      </c>
    </row>
    <row r="58" spans="2:11" x14ac:dyDescent="0.25">
      <c r="B58" s="40" t="s">
        <v>15</v>
      </c>
      <c r="C58" s="63" t="s">
        <v>16</v>
      </c>
      <c r="D58" s="63"/>
      <c r="E58" s="63"/>
      <c r="F58" s="63"/>
      <c r="G58" s="63"/>
      <c r="H58" s="14">
        <f>SUM(H57:H57)</f>
        <v>297</v>
      </c>
      <c r="I58" s="14">
        <f>SUM(I57:I57)</f>
        <v>297</v>
      </c>
      <c r="J58" s="14">
        <f>SUM(J57:J57)</f>
        <v>166</v>
      </c>
      <c r="K58" s="33">
        <f t="shared" si="8"/>
        <v>0.55892255892255893</v>
      </c>
    </row>
    <row r="59" spans="2:11" x14ac:dyDescent="0.25">
      <c r="B59" s="65" t="s">
        <v>17</v>
      </c>
      <c r="C59" s="66"/>
      <c r="D59" s="66"/>
      <c r="E59" s="66"/>
      <c r="F59" s="66"/>
      <c r="G59" s="66"/>
      <c r="H59" s="66"/>
      <c r="I59" s="66"/>
      <c r="J59" s="66"/>
      <c r="K59" s="67"/>
    </row>
    <row r="60" spans="2:11" x14ac:dyDescent="0.25">
      <c r="B60" s="59" t="s">
        <v>42</v>
      </c>
      <c r="C60" s="60"/>
      <c r="D60" s="60"/>
      <c r="E60" s="60"/>
      <c r="F60" s="60"/>
      <c r="G60" s="60"/>
      <c r="H60" s="60"/>
      <c r="I60" s="60"/>
      <c r="J60" s="60"/>
      <c r="K60" s="61"/>
    </row>
    <row r="61" spans="2:11" x14ac:dyDescent="0.25">
      <c r="B61" s="20"/>
      <c r="C61" s="21"/>
      <c r="D61" s="21"/>
      <c r="E61" s="21"/>
      <c r="F61" s="21"/>
      <c r="G61" s="21"/>
      <c r="H61" s="22"/>
      <c r="I61" s="10"/>
      <c r="J61" s="10"/>
    </row>
    <row r="62" spans="2:11" ht="31.5" x14ac:dyDescent="0.25">
      <c r="B62" s="75" t="s">
        <v>1</v>
      </c>
      <c r="C62" s="76"/>
      <c r="D62" s="76"/>
      <c r="E62" s="76"/>
      <c r="F62" s="76"/>
      <c r="G62" s="77"/>
      <c r="H62" s="23" t="s">
        <v>2</v>
      </c>
      <c r="I62" s="6" t="s">
        <v>3</v>
      </c>
      <c r="J62" s="6" t="s">
        <v>4</v>
      </c>
      <c r="K62" s="37" t="s">
        <v>72</v>
      </c>
    </row>
    <row r="63" spans="2:11" x14ac:dyDescent="0.25">
      <c r="B63" s="65" t="s">
        <v>53</v>
      </c>
      <c r="C63" s="66"/>
      <c r="D63" s="66"/>
      <c r="E63" s="66"/>
      <c r="F63" s="66"/>
      <c r="G63" s="66"/>
      <c r="H63" s="66"/>
      <c r="I63" s="66"/>
      <c r="J63" s="67"/>
      <c r="K63" s="31"/>
    </row>
    <row r="64" spans="2:11" x14ac:dyDescent="0.25">
      <c r="B64" s="39" t="s">
        <v>60</v>
      </c>
      <c r="C64" s="43" t="s">
        <v>61</v>
      </c>
      <c r="D64" s="43"/>
      <c r="E64" s="43"/>
      <c r="F64" s="43"/>
      <c r="G64" s="43"/>
      <c r="H64" s="24">
        <f>H58</f>
        <v>297</v>
      </c>
      <c r="I64" s="24">
        <f t="shared" ref="I64:J64" si="9">I58</f>
        <v>297</v>
      </c>
      <c r="J64" s="24">
        <f t="shared" si="9"/>
        <v>166</v>
      </c>
      <c r="K64" s="34">
        <f t="shared" ref="K64:K68" si="10">J64/I64</f>
        <v>0.55892255892255893</v>
      </c>
    </row>
    <row r="65" spans="2:11" x14ac:dyDescent="0.25">
      <c r="B65" s="41" t="s">
        <v>62</v>
      </c>
      <c r="C65" s="41"/>
      <c r="D65" s="41"/>
      <c r="E65" s="41"/>
      <c r="F65" s="41"/>
      <c r="G65" s="41"/>
      <c r="H65" s="41"/>
      <c r="I65" s="41"/>
      <c r="J65" s="41"/>
      <c r="K65" s="34"/>
    </row>
    <row r="66" spans="2:11" x14ac:dyDescent="0.25">
      <c r="B66" s="26" t="s">
        <v>66</v>
      </c>
      <c r="C66" s="43" t="s">
        <v>80</v>
      </c>
      <c r="D66" s="43"/>
      <c r="E66" s="43"/>
      <c r="F66" s="43"/>
      <c r="G66" s="43"/>
      <c r="H66" s="24">
        <v>15350</v>
      </c>
      <c r="I66" s="24">
        <v>15350</v>
      </c>
      <c r="J66" s="24">
        <v>14411</v>
      </c>
      <c r="K66" s="35">
        <f t="shared" si="10"/>
        <v>0.93882736156351787</v>
      </c>
    </row>
    <row r="67" spans="2:11" x14ac:dyDescent="0.25">
      <c r="B67" s="26" t="s">
        <v>67</v>
      </c>
      <c r="C67" s="53" t="s">
        <v>82</v>
      </c>
      <c r="D67" s="54"/>
      <c r="E67" s="54"/>
      <c r="F67" s="54"/>
      <c r="G67" s="55"/>
      <c r="H67" s="24">
        <v>0</v>
      </c>
      <c r="I67" s="24">
        <v>564</v>
      </c>
      <c r="J67" s="24">
        <v>564</v>
      </c>
      <c r="K67" s="35">
        <f t="shared" si="10"/>
        <v>1</v>
      </c>
    </row>
    <row r="68" spans="2:11" x14ac:dyDescent="0.25">
      <c r="B68" s="52" t="s">
        <v>69</v>
      </c>
      <c r="C68" s="52"/>
      <c r="D68" s="52"/>
      <c r="E68" s="52"/>
      <c r="F68" s="52"/>
      <c r="G68" s="52"/>
      <c r="H68" s="24">
        <f>H64+H66+H67</f>
        <v>15647</v>
      </c>
      <c r="I68" s="24">
        <f t="shared" ref="I68:J68" si="11">I64+I66+I67</f>
        <v>16211</v>
      </c>
      <c r="J68" s="24">
        <f t="shared" si="11"/>
        <v>15141</v>
      </c>
      <c r="K68" s="35">
        <f t="shared" si="10"/>
        <v>0.93399543519832218</v>
      </c>
    </row>
  </sheetData>
  <mergeCells count="62">
    <mergeCell ref="C67:G67"/>
    <mergeCell ref="B68:G68"/>
    <mergeCell ref="B62:G62"/>
    <mergeCell ref="B63:J63"/>
    <mergeCell ref="C64:G64"/>
    <mergeCell ref="B65:J65"/>
    <mergeCell ref="C66:G66"/>
    <mergeCell ref="B56:K56"/>
    <mergeCell ref="C57:G57"/>
    <mergeCell ref="C58:G58"/>
    <mergeCell ref="B59:K59"/>
    <mergeCell ref="B60:K60"/>
    <mergeCell ref="B51:J51"/>
    <mergeCell ref="J52:K52"/>
    <mergeCell ref="B54:G54"/>
    <mergeCell ref="B55:K55"/>
    <mergeCell ref="C7:G7"/>
    <mergeCell ref="B2:G2"/>
    <mergeCell ref="B4:G4"/>
    <mergeCell ref="J1:K1"/>
    <mergeCell ref="B5:K5"/>
    <mergeCell ref="B6:K6"/>
    <mergeCell ref="C19:G19"/>
    <mergeCell ref="C8:G8"/>
    <mergeCell ref="C9:G9"/>
    <mergeCell ref="C10:G10"/>
    <mergeCell ref="C11:G11"/>
    <mergeCell ref="C12:G12"/>
    <mergeCell ref="C13:G13"/>
    <mergeCell ref="C15:G15"/>
    <mergeCell ref="C16:G16"/>
    <mergeCell ref="C17:G17"/>
    <mergeCell ref="C18:G18"/>
    <mergeCell ref="B14:K14"/>
    <mergeCell ref="C25:G25"/>
    <mergeCell ref="C26:G26"/>
    <mergeCell ref="C28:G28"/>
    <mergeCell ref="C29:G29"/>
    <mergeCell ref="B27:K27"/>
    <mergeCell ref="C20:G20"/>
    <mergeCell ref="C21:G21"/>
    <mergeCell ref="C22:G22"/>
    <mergeCell ref="C23:G23"/>
    <mergeCell ref="C24:G24"/>
    <mergeCell ref="C45:G45"/>
    <mergeCell ref="C46:G46"/>
    <mergeCell ref="B48:G48"/>
    <mergeCell ref="C47:G47"/>
    <mergeCell ref="C44:G44"/>
    <mergeCell ref="B42:J42"/>
    <mergeCell ref="C43:G43"/>
    <mergeCell ref="C41:G41"/>
    <mergeCell ref="C30:G30"/>
    <mergeCell ref="C31:G31"/>
    <mergeCell ref="C33:G33"/>
    <mergeCell ref="C34:G34"/>
    <mergeCell ref="B36:G36"/>
    <mergeCell ref="B37:J37"/>
    <mergeCell ref="C38:G38"/>
    <mergeCell ref="C39:G39"/>
    <mergeCell ref="C40:G40"/>
    <mergeCell ref="C32:G32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Header xml:space="preserve">&amp;C&amp;"Times New Roman,Normál"&amp;12 1. melléklet
a 4/2016. (V.25.) önkormányzati rendelethez
az önkormányzat 2015. évi bevételei
</oddHeader>
    <firstHeader xml:space="preserve">&amp;C&amp;"Times New Roman,Félkövér"Csömend Községi Önkormányzat Képviselőtestületének
2014.évi bevételek&amp;R&amp;"Times New Roman,Normál"1.melléklet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1.melléklet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Felhasználó</dc:creator>
  <cp:lastModifiedBy>User</cp:lastModifiedBy>
  <cp:lastPrinted>2016-05-23T17:02:51Z</cp:lastPrinted>
  <dcterms:created xsi:type="dcterms:W3CDTF">2015-10-09T08:26:38Z</dcterms:created>
  <dcterms:modified xsi:type="dcterms:W3CDTF">2016-05-23T17:02:52Z</dcterms:modified>
</cp:coreProperties>
</file>