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1700" windowHeight="6540" tabRatio="727" firstSheet="1" activeTab="8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" sheetId="7" r:id="rId7"/>
    <sheet name="4.sz.mell." sheetId="8" r:id="rId8"/>
    <sheet name="5. sz. mell" sheetId="9" r:id="rId9"/>
    <sheet name="5.1. sz. mell" sheetId="10" r:id="rId10"/>
    <sheet name="5.2. sz. mell." sheetId="11" r:id="rId11"/>
    <sheet name="9.sz.mell." sheetId="12" r:id="rId12"/>
    <sheet name="10. sz. mell. " sheetId="13" r:id="rId13"/>
  </sheets>
  <definedNames>
    <definedName name="_xlnm.Print_Titles" localSheetId="8">'5. sz. mell'!$1:$6</definedName>
    <definedName name="_xlnm.Print_Titles" localSheetId="9">'5.1. sz. mell'!$1:$6</definedName>
    <definedName name="_xlnm.Print_Titles" localSheetId="10">'5.2. sz. mell.'!$1:$6</definedName>
    <definedName name="_xlnm.Print_Area" localSheetId="0">'1.1.sz.mell.'!$A$1:$D$142</definedName>
    <definedName name="_xlnm.Print_Area" localSheetId="1">'1.2.sz.mell. '!$A$1:$D$126</definedName>
    <definedName name="_xlnm.Print_Area" localSheetId="3">'1.4.sz.mell.'!$A$1:$D$126</definedName>
    <definedName name="_xlnm.Print_Area" localSheetId="4">'2.1.sz.mell  '!$A$1:$G$32</definedName>
    <definedName name="_xlnm.Print_Area" localSheetId="5">'2.2.sz.mell  '!$A$1:$G$36</definedName>
  </definedNames>
  <calcPr fullCalcOnLoad="1"/>
</workbook>
</file>

<file path=xl/sharedStrings.xml><?xml version="1.0" encoding="utf-8"?>
<sst xmlns="http://schemas.openxmlformats.org/spreadsheetml/2006/main" count="1609" uniqueCount="460">
  <si>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</si>
  <si>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</si>
  <si>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</si>
  <si>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</si>
  <si>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</si>
  <si>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</si>
  <si>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</si>
  <si>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</si>
  <si>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</si>
  <si>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</si>
  <si>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</si>
  <si>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</si>
  <si>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</si>
  <si>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</si>
  <si>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</si>
  <si>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</si>
  <si>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</si>
  <si>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</si>
  <si>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</si>
  <si>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</si>
  <si>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</si>
  <si>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</si>
  <si>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</si>
  <si>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</si>
  <si>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</si>
  <si>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</si>
  <si>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</si>
  <si>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</si>
  <si>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</si>
  <si>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</si>
  <si>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Kölcsön nyújtása</t>
  </si>
  <si>
    <t>K I M U T A T Á S
a 2013. évben céljelleggel juttatott támogatásokról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</si>
  <si>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</si>
  <si>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</si>
  <si>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</si>
  <si>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</si>
  <si>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</si>
  <si>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</si>
  <si>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</si>
  <si>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</si>
  <si>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</si>
  <si>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</si>
  <si>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</si>
  <si>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</si>
  <si>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</si>
  <si>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</si>
  <si>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</si>
  <si>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</si>
  <si>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</si>
  <si>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</si>
  <si>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</si>
  <si>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</si>
  <si>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</si>
  <si>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</si>
  <si>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</si>
  <si>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</si>
  <si>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</si>
  <si>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</si>
  <si>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</si>
  <si>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</si>
  <si>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</si>
  <si>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</si>
  <si>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</si>
  <si>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</si>
  <si>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</si>
  <si>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</si>
  <si>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</si>
  <si>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</si>
  <si>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</si>
  <si>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</si>
  <si>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</si>
  <si>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</si>
  <si>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</si>
  <si>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</si>
  <si>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</si>
  <si>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</si>
  <si>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</si>
  <si>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</si>
  <si>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</si>
  <si>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</si>
  <si>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</si>
  <si>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</si>
  <si>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</si>
  <si>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</si>
  <si>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</si>
  <si>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</si>
  <si>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</si>
  <si>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</si>
  <si>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</si>
  <si>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</si>
  <si>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</si>
  <si>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</si>
  <si>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</si>
  <si>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</si>
  <si>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</si>
  <si>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</si>
  <si>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</si>
  <si>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</si>
  <si>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</si>
  <si>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</si>
  <si>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</si>
  <si>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</si>
  <si>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</si>
  <si>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</si>
  <si>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</si>
  <si>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</si>
  <si>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</si>
  <si>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</si>
  <si>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</si>
  <si>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</si>
  <si>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</si>
  <si>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</si>
  <si>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</si>
  <si>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</si>
  <si>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</si>
  <si>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</si>
  <si>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</si>
  <si>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</si>
  <si>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</si>
  <si>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</si>
  <si>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</si>
  <si>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</si>
  <si>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</si>
  <si>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</si>
  <si>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</si>
  <si>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</si>
  <si>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</si>
  <si>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</si>
  <si>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</si>
  <si>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</si>
  <si>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</si>
  <si>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</si>
  <si>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</si>
  <si>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</si>
  <si>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</si>
  <si>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</si>
  <si>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</si>
  <si>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</si>
  <si>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</si>
  <si>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</si>
  <si>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</si>
  <si>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</si>
  <si>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</si>
  <si>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</si>
  <si>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</si>
  <si>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</si>
  <si>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</si>
  <si>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</si>
  <si>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</si>
  <si>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</si>
  <si>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</si>
  <si>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</si>
  <si>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</si>
  <si>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</si>
  <si>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</si>
  <si>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</si>
  <si>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</si>
  <si>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</si>
  <si>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</si>
  <si>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</si>
  <si>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</si>
  <si>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</si>
  <si>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</si>
  <si>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</si>
  <si>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</si>
  <si>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</si>
  <si>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</si>
  <si>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</si>
  <si>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</si>
  <si>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</si>
  <si>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</si>
  <si>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</si>
  <si>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</si>
  <si>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</si>
  <si>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</si>
  <si>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</si>
  <si>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</si>
  <si>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</si>
  <si>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</si>
  <si>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</si>
  <si>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</si>
  <si>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</si>
  <si>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</si>
  <si>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</si>
  <si>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</si>
  <si>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</si>
  <si>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</si>
  <si>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</si>
  <si>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</si>
  <si>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</si>
  <si>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</si>
  <si>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</si>
  <si>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</si>
  <si>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</si>
  <si>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</si>
  <si>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</si>
  <si>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</si>
  <si>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</si>
  <si>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</si>
  <si>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</si>
  <si>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</si>
  <si>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</si>
  <si>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</si>
  <si>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</si>
  <si>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</si>
  <si>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</si>
  <si>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</si>
  <si>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</si>
  <si>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</si>
  <si>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</si>
  <si>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</si>
  <si>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</si>
  <si>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</si>
  <si>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</si>
  <si>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</si>
  <si>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</si>
  <si>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</si>
  <si>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</si>
  <si>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</si>
  <si>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</si>
  <si>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</si>
  <si>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</si>
  <si>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</si>
  <si>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</si>
  <si>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</si>
  <si>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</si>
  <si>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</si>
  <si>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</si>
  <si>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</si>
  <si>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</si>
  <si>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</si>
  <si>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</si>
  <si>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</si>
  <si>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</si>
  <si>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</si>
  <si>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</si>
  <si>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</si>
  <si>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</si>
  <si>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</si>
  <si>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</si>
  <si>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</si>
  <si>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</si>
  <si>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</si>
  <si>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</si>
  <si>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</si>
  <si>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</si>
  <si>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Kamatbevétel</t>
  </si>
  <si>
    <t>2014.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</si>
  <si>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</si>
  <si>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</si>
  <si>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</si>
  <si>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</si>
  <si>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</si>
  <si>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</si>
  <si>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</si>
  <si>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</si>
  <si>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Költségvetési szerv I.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</si>
  <si>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</si>
  <si>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</si>
  <si>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</si>
  <si>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</si>
  <si>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</si>
  <si>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</si>
  <si>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</si>
  <si>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</si>
  <si>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</si>
  <si>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</si>
  <si>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</si>
  <si>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</si>
  <si>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</si>
  <si>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</si>
  <si>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</si>
  <si>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</si>
  <si>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</si>
  <si>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</si>
  <si>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</si>
  <si>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</si>
  <si>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</si>
  <si>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</si>
  <si>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</si>
  <si>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</si>
  <si>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</si>
  <si>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</si>
  <si>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</si>
  <si>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</si>
  <si>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</si>
  <si>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</si>
  <si>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</si>
  <si>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</si>
  <si>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</si>
  <si>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</si>
  <si>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</si>
  <si>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</si>
  <si>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</si>
  <si>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</si>
  <si>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</si>
  <si>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</si>
  <si>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</si>
  <si>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</si>
  <si>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</si>
  <si>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</si>
  <si>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</si>
  <si>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</si>
  <si>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</si>
  <si>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</si>
  <si>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</si>
  <si>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</si>
  <si>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</si>
  <si>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</si>
  <si>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</si>
  <si>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</si>
  <si>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</si>
  <si>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</si>
  <si>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</si>
  <si>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</si>
  <si>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</si>
  <si>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</si>
  <si>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</si>
  <si>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</si>
  <si>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</si>
  <si>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</si>
  <si>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</si>
  <si>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</si>
  <si>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</si>
  <si>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</si>
  <si>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</si>
  <si>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</si>
  <si>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</si>
  <si>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</si>
  <si>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</si>
  <si>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</si>
  <si>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</si>
  <si>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</si>
  <si>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</si>
  <si>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</si>
  <si>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</si>
  <si>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</si>
  <si>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</si>
  <si>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</si>
  <si>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</si>
  <si>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</si>
  <si>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</si>
  <si>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</si>
  <si>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</si>
  <si>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</si>
  <si>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</si>
  <si>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</si>
  <si>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</si>
  <si>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</si>
  <si>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</si>
  <si>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</si>
  <si>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</si>
  <si>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</si>
  <si>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</si>
  <si>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</si>
  <si>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</si>
  <si>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</si>
  <si>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</si>
  <si>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</si>
  <si>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</si>
  <si>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</si>
  <si>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</si>
  <si>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</si>
  <si>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</si>
  <si>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</si>
  <si>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</si>
  <si>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</si>
  <si>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</si>
  <si>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</si>
  <si>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</si>
  <si>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</si>
  <si>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</si>
  <si>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</si>
  <si>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</si>
  <si>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</si>
  <si>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</si>
  <si>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</si>
  <si>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</si>
  <si>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</si>
  <si>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</si>
  <si>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</si>
  <si>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</si>
  <si>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</si>
  <si>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</si>
  <si>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</si>
  <si>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</si>
  <si>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</si>
  <si>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</si>
  <si>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</si>
  <si>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</si>
  <si>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</si>
  <si>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</si>
  <si>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</si>
  <si>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</si>
  <si>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</si>
  <si>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</si>
  <si>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</si>
  <si>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</si>
  <si>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</si>
  <si>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</si>
  <si>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</si>
  <si>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</si>
  <si>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</si>
  <si>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</si>
  <si>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</si>
  <si>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</si>
  <si>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</si>
  <si>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HŰTŐSZEKRÉNY</t>
  </si>
  <si>
    <t>UDVARI JÁTÉKOK</t>
  </si>
  <si>
    <t>UTAK FELÚJÍTÁSA</t>
  </si>
  <si>
    <t>FALUMEGÚJÍTÁSI PÁLYÁZAT</t>
  </si>
  <si>
    <t>Bőny</t>
  </si>
  <si>
    <t>Polgármesteri Hivatal</t>
  </si>
  <si>
    <t>Szivárvány Egységes Óvoda-Bölcsöde</t>
  </si>
  <si>
    <t>Módosított</t>
  </si>
  <si>
    <t>2013. évi mód.ei.</t>
  </si>
  <si>
    <t>2013. évi eredeti ei.</t>
  </si>
  <si>
    <t>2013. évi mód. ei.</t>
  </si>
  <si>
    <t>támogatás összege eredeti</t>
  </si>
  <si>
    <t>Mód.ei.</t>
  </si>
  <si>
    <t>Igazg. szolg. Díja</t>
  </si>
  <si>
    <t>Előző évi ktgvetési kieg., visszat.</t>
  </si>
  <si>
    <t xml:space="preserve">   Elk. állami pénzalaptól átvett pénzeszköz</t>
  </si>
  <si>
    <t>III. Támogatások, kiegészítések (5.1+…+5.8.)</t>
  </si>
  <si>
    <t>II. Felhalmozási költségvetés kiadásai (2.1+…+2.3)</t>
  </si>
  <si>
    <t>2013. évi külső forrásból fedezhető működési hiány  (2.1. melléklet 3. oszlop 27. sor)</t>
  </si>
  <si>
    <t>2013. évi külső forrásból fedezhető felhalmozási hiány  (2.2. melléklet 3. oszlop 30. sor)</t>
  </si>
  <si>
    <t>Egyéb saját bevétel</t>
  </si>
  <si>
    <t>KATOLIKUS EGYHÁZ</t>
  </si>
  <si>
    <t>REFORMÁTUS EGYHÁZ</t>
  </si>
  <si>
    <t>EVANGÉLIKUS EGYHÁZ</t>
  </si>
  <si>
    <t>ROMA</t>
  </si>
  <si>
    <t>SZABADIDŐ, SPORT TÁMOGATÁS</t>
  </si>
  <si>
    <t>SPORT</t>
  </si>
  <si>
    <t>NYUGDÍJAS EGYESÜLET</t>
  </si>
  <si>
    <t>VÖRÖSKERESZT</t>
  </si>
  <si>
    <t>EGYÉB ALAPÍTVÁNY</t>
  </si>
  <si>
    <t>FEKETE SASOK</t>
  </si>
  <si>
    <t>CESZ</t>
  </si>
  <si>
    <t>BŐNYI TEB TÁMOGATÁS</t>
  </si>
  <si>
    <t>POLGÁRŐRSÉG</t>
  </si>
  <si>
    <t>IKSZT</t>
  </si>
  <si>
    <t>SZÁMLÁZÓ PROGRAM</t>
  </si>
  <si>
    <t>E-KATA SZOFT</t>
  </si>
  <si>
    <t>SZÁMÍTÓGÉP</t>
  </si>
  <si>
    <t>EET</t>
  </si>
  <si>
    <t>BURSA</t>
  </si>
  <si>
    <t>5. melléklet az 1/2013. (II.15.) önkormányzati rendelethez</t>
  </si>
  <si>
    <t>5.1. melléklet az 1/2013. (II.15.) önkormányzati rendelethez</t>
  </si>
  <si>
    <t>5.2. melléklet az 1/2013. (II.15) önkormányzati rendelethez</t>
  </si>
  <si>
    <t>Támogatások, kieg. (működési célú)</t>
  </si>
  <si>
    <t>Átvett pénzeszközök áh-n belülről</t>
  </si>
  <si>
    <t>Átvett pénzeszközök áh-n  kívülről</t>
  </si>
  <si>
    <t>EGYHÁZAK, KÖZHITÉLETI TÁM.</t>
  </si>
  <si>
    <t>TÁMOGATÁS ÉRTÉKŰ PE. ÁTAD.</t>
  </si>
  <si>
    <t>IDŐSÜGYI ÖNK. KEDVEZMÉNYES TÁM.</t>
  </si>
  <si>
    <t>EGYÉB MNS. SOROLT KÖZ. TEV. TÁM..</t>
  </si>
  <si>
    <t>EGYÉB MNS. SOROLT KÖZ. TEV. TÁM.</t>
  </si>
  <si>
    <t>2.1. melléklet az 1/2013. (II.15.) számú rendelethez</t>
  </si>
  <si>
    <t>2.2. melléklet az 1/2013. (II.15.) számú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</si>
</sst>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0" fontId="14" fillId="0" borderId="16" xfId="58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13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7" xfId="58" applyFont="1" applyFill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horizontal="left" vertical="center" indent="1"/>
      <protection locked="0"/>
    </xf>
    <xf numFmtId="3" fontId="14" fillId="0" borderId="28" xfId="0" applyNumberFormat="1" applyFont="1" applyBorder="1" applyAlignment="1" applyProtection="1">
      <alignment horizontal="righ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3" fontId="14" fillId="0" borderId="29" xfId="0" applyNumberFormat="1" applyFont="1" applyBorder="1" applyAlignment="1" applyProtection="1">
      <alignment horizontal="righ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4" fillId="0" borderId="0" xfId="58" applyFont="1" applyFill="1">
      <alignment/>
      <protection/>
    </xf>
    <xf numFmtId="0" fontId="16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12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9" xfId="0" applyNumberFormat="1" applyFont="1" applyFill="1" applyBorder="1" applyAlignment="1" applyProtection="1">
      <alignment horizontal="right" vertical="center" indent="1"/>
      <protection locked="0"/>
    </xf>
    <xf numFmtId="3" fontId="14" fillId="0" borderId="32" xfId="0" applyNumberFormat="1" applyFont="1" applyFill="1" applyBorder="1" applyAlignment="1" applyProtection="1">
      <alignment horizontal="right" vertical="center" indent="1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 applyProtection="1">
      <alignment vertical="center"/>
      <protection locked="0"/>
    </xf>
    <xf numFmtId="3" fontId="14" fillId="0" borderId="11" xfId="0" applyNumberFormat="1" applyFont="1" applyFill="1" applyBorder="1" applyAlignment="1" applyProtection="1">
      <alignment vertical="center"/>
      <protection locked="0"/>
    </xf>
    <xf numFmtId="49" fontId="14" fillId="0" borderId="21" xfId="0" applyNumberFormat="1" applyFont="1" applyFill="1" applyBorder="1" applyAlignment="1" applyProtection="1">
      <alignment vertical="center"/>
      <protection locked="0"/>
    </xf>
    <xf numFmtId="3" fontId="14" fillId="0" borderId="16" xfId="0" applyNumberFormat="1" applyFont="1" applyFill="1" applyBorder="1" applyAlignment="1" applyProtection="1">
      <alignment vertical="center"/>
      <protection locked="0"/>
    </xf>
    <xf numFmtId="49" fontId="14" fillId="0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33" borderId="25" xfId="0" applyNumberFormat="1" applyFont="1" applyFill="1" applyBorder="1" applyAlignment="1" applyProtection="1">
      <alignment vertical="center" wrapText="1"/>
      <protection/>
    </xf>
    <xf numFmtId="164" fontId="6" fillId="33" borderId="25" xfId="0" applyNumberFormat="1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horizontal="left" vertical="center" wrapText="1" indent="1"/>
      <protection/>
    </xf>
    <xf numFmtId="0" fontId="5" fillId="0" borderId="0" xfId="58" applyFont="1" applyFill="1">
      <alignment/>
      <protection/>
    </xf>
    <xf numFmtId="164" fontId="1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6" xfId="0" applyFont="1" applyFill="1" applyBorder="1" applyAlignment="1" applyProtection="1">
      <alignment horizontal="right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6" xfId="58" applyFont="1" applyFill="1" applyBorder="1" applyAlignment="1" applyProtection="1">
      <alignment horizontal="left" vertical="center" wrapText="1" indent="6"/>
      <protection/>
    </xf>
    <xf numFmtId="0" fontId="14" fillId="0" borderId="34" xfId="58" applyFont="1" applyFill="1" applyBorder="1" applyAlignment="1" applyProtection="1">
      <alignment horizontal="left" vertical="center" wrapText="1" indent="6"/>
      <protection/>
    </xf>
    <xf numFmtId="49" fontId="14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34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5" xfId="58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164" fontId="6" fillId="0" borderId="25" xfId="0" applyNumberFormat="1" applyFont="1" applyFill="1" applyBorder="1" applyAlignment="1" applyProtection="1">
      <alignment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22" xfId="0" applyFont="1" applyBorder="1" applyAlignment="1" applyProtection="1">
      <alignment horizontal="right" vertical="center" indent="1"/>
      <protection/>
    </xf>
    <xf numFmtId="0" fontId="14" fillId="0" borderId="18" xfId="0" applyFont="1" applyBorder="1" applyAlignment="1" applyProtection="1">
      <alignment horizontal="right" vertical="center" indent="1"/>
      <protection/>
    </xf>
    <xf numFmtId="0" fontId="14" fillId="0" borderId="21" xfId="0" applyFont="1" applyBorder="1" applyAlignment="1" applyProtection="1">
      <alignment horizontal="right" vertical="center" indent="1"/>
      <protection/>
    </xf>
    <xf numFmtId="164" fontId="0" fillId="34" borderId="37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49" fontId="14" fillId="0" borderId="22" xfId="0" applyNumberFormat="1" applyFont="1" applyFill="1" applyBorder="1" applyAlignment="1" applyProtection="1">
      <alignment vertical="center"/>
      <protection/>
    </xf>
    <xf numFmtId="3" fontId="14" fillId="0" borderId="28" xfId="0" applyNumberFormat="1" applyFont="1" applyFill="1" applyBorder="1" applyAlignment="1" applyProtection="1">
      <alignment vertical="center"/>
      <protection/>
    </xf>
    <xf numFmtId="49" fontId="20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0" fillId="0" borderId="29" xfId="0" applyNumberFormat="1" applyFont="1" applyFill="1" applyBorder="1" applyAlignment="1" applyProtection="1">
      <alignment vertical="center"/>
      <protection/>
    </xf>
    <xf numFmtId="49" fontId="14" fillId="0" borderId="18" xfId="0" applyNumberFormat="1" applyFont="1" applyFill="1" applyBorder="1" applyAlignment="1" applyProtection="1">
      <alignment vertical="center"/>
      <protection/>
    </xf>
    <xf numFmtId="3" fontId="14" fillId="0" borderId="29" xfId="0" applyNumberFormat="1" applyFont="1" applyFill="1" applyBorder="1" applyAlignment="1" applyProtection="1">
      <alignment vertical="center"/>
      <protection/>
    </xf>
    <xf numFmtId="49" fontId="6" fillId="0" borderId="24" xfId="0" applyNumberFormat="1" applyFont="1" applyFill="1" applyBorder="1" applyAlignment="1" applyProtection="1">
      <alignment vertical="center"/>
      <protection/>
    </xf>
    <xf numFmtId="3" fontId="14" fillId="0" borderId="25" xfId="0" applyNumberFormat="1" applyFont="1" applyFill="1" applyBorder="1" applyAlignment="1" applyProtection="1">
      <alignment vertical="center"/>
      <protection/>
    </xf>
    <xf numFmtId="3" fontId="14" fillId="0" borderId="30" xfId="0" applyNumberFormat="1" applyFont="1" applyFill="1" applyBorder="1" applyAlignment="1" applyProtection="1">
      <alignment vertical="center"/>
      <protection/>
    </xf>
    <xf numFmtId="49" fontId="14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 inden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center" wrapText="1"/>
      <protection/>
    </xf>
    <xf numFmtId="0" fontId="24" fillId="0" borderId="43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vertical="center" wrapTex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top"/>
      <protection locked="0"/>
    </xf>
    <xf numFmtId="164" fontId="12" fillId="0" borderId="0" xfId="0" applyNumberFormat="1" applyFont="1" applyFill="1" applyAlignment="1" applyProtection="1">
      <alignment vertical="center" wrapText="1"/>
      <protection locked="0"/>
    </xf>
    <xf numFmtId="49" fontId="6" fillId="0" borderId="28" xfId="0" applyNumberFormat="1" applyFont="1" applyFill="1" applyBorder="1" applyAlignment="1" applyProtection="1">
      <alignment horizontal="right" vertical="center"/>
      <protection locked="0"/>
    </xf>
    <xf numFmtId="49" fontId="6" fillId="0" borderId="46" xfId="0" applyNumberFormat="1" applyFont="1" applyFill="1" applyBorder="1" applyAlignment="1" applyProtection="1">
      <alignment horizontal="right" vertical="center"/>
      <protection locked="0"/>
    </xf>
    <xf numFmtId="0" fontId="13" fillId="0" borderId="44" xfId="58" applyFont="1" applyFill="1" applyBorder="1" applyAlignment="1" applyProtection="1">
      <alignment horizontal="left" vertical="center" wrapText="1" indent="1"/>
      <protection/>
    </xf>
    <xf numFmtId="49" fontId="14" fillId="0" borderId="4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4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4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17" xfId="58" applyFont="1" applyFill="1" applyBorder="1" applyAlignment="1" applyProtection="1">
      <alignment horizontal="left" vertical="center" wrapText="1" inden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4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4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3" xfId="0" applyFont="1" applyBorder="1" applyAlignment="1" applyProtection="1">
      <alignment horizontal="center" wrapText="1"/>
      <protection/>
    </xf>
    <xf numFmtId="0" fontId="13" fillId="0" borderId="43" xfId="58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4" xfId="58" applyFont="1" applyFill="1" applyBorder="1" applyAlignment="1" applyProtection="1">
      <alignment horizontal="left" vertical="center" wrapText="1" inden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4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9" xfId="58" applyFont="1" applyFill="1" applyBorder="1" applyAlignment="1" applyProtection="1">
      <alignment horizontal="center" vertical="center" wrapText="1"/>
      <protection/>
    </xf>
    <xf numFmtId="0" fontId="13" fillId="0" borderId="49" xfId="58" applyFont="1" applyFill="1" applyBorder="1" applyAlignment="1" applyProtection="1">
      <alignment horizontal="center" vertical="center" wrapText="1"/>
      <protection/>
    </xf>
    <xf numFmtId="164" fontId="13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62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5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62" xfId="0" applyFont="1" applyBorder="1" applyAlignment="1" applyProtection="1">
      <alignment horizontal="right" vertical="center" wrapText="1" indent="1"/>
      <protection locked="0"/>
    </xf>
    <xf numFmtId="0" fontId="18" fillId="0" borderId="50" xfId="0" applyFont="1" applyBorder="1" applyAlignment="1" applyProtection="1">
      <alignment horizontal="right" vertical="center" wrapText="1" indent="1"/>
      <protection locked="0"/>
    </xf>
    <xf numFmtId="0" fontId="18" fillId="0" borderId="63" xfId="0" applyFont="1" applyBorder="1" applyAlignment="1" applyProtection="1">
      <alignment horizontal="right" vertical="center" wrapText="1" indent="1"/>
      <protection locked="0"/>
    </xf>
    <xf numFmtId="164" fontId="19" fillId="0" borderId="49" xfId="0" applyNumberFormat="1" applyFont="1" applyBorder="1" applyAlignment="1" applyProtection="1">
      <alignment horizontal="right" vertical="center" wrapText="1" indent="1"/>
      <protection/>
    </xf>
    <xf numFmtId="0" fontId="17" fillId="0" borderId="49" xfId="0" applyFont="1" applyBorder="1" applyAlignment="1" applyProtection="1" quotePrefix="1">
      <alignment horizontal="right" vertical="center" wrapText="1" indent="1"/>
      <protection locked="0"/>
    </xf>
    <xf numFmtId="164" fontId="18" fillId="0" borderId="49" xfId="0" applyNumberFormat="1" applyFont="1" applyBorder="1" applyAlignment="1" applyProtection="1">
      <alignment horizontal="right" vertical="center" wrapText="1" indent="1"/>
      <protection/>
    </xf>
    <xf numFmtId="0" fontId="18" fillId="0" borderId="49" xfId="0" applyFont="1" applyBorder="1" applyAlignment="1" applyProtection="1">
      <alignment horizontal="right" vertical="center" wrapText="1" indent="1"/>
      <protection/>
    </xf>
    <xf numFmtId="0" fontId="6" fillId="0" borderId="24" xfId="58" applyFont="1" applyFill="1" applyBorder="1" applyAlignment="1" applyProtection="1">
      <alignment horizontal="center" vertical="center" wrapText="1"/>
      <protection/>
    </xf>
    <xf numFmtId="0" fontId="6" fillId="0" borderId="25" xfId="58" applyFont="1" applyFill="1" applyBorder="1" applyAlignment="1" applyProtection="1">
      <alignment horizontal="center" vertical="center" wrapText="1"/>
      <protection/>
    </xf>
    <xf numFmtId="0" fontId="6" fillId="0" borderId="49" xfId="58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49" xfId="58" applyFont="1" applyFill="1" applyBorder="1" applyAlignment="1" applyProtection="1">
      <alignment horizontal="center" vertical="center" wrapText="1"/>
      <protection/>
    </xf>
    <xf numFmtId="0" fontId="13" fillId="0" borderId="26" xfId="58" applyFont="1" applyFill="1" applyBorder="1" applyAlignment="1" applyProtection="1">
      <alignment horizontal="left" vertical="center" wrapText="1" indent="1"/>
      <protection/>
    </xf>
    <xf numFmtId="164" fontId="13" fillId="0" borderId="58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58" applyFill="1" applyBorder="1">
      <alignment/>
      <protection/>
    </xf>
    <xf numFmtId="0" fontId="2" fillId="0" borderId="66" xfId="58" applyFill="1" applyBorder="1">
      <alignment/>
      <protection/>
    </xf>
    <xf numFmtId="0" fontId="0" fillId="0" borderId="0" xfId="0" applyBorder="1" applyAlignment="1">
      <alignment/>
    </xf>
    <xf numFmtId="0" fontId="2" fillId="0" borderId="36" xfId="58" applyFill="1" applyBorder="1">
      <alignment/>
      <protection/>
    </xf>
    <xf numFmtId="0" fontId="17" fillId="0" borderId="19" xfId="0" applyFont="1" applyBorder="1" applyAlignment="1" applyProtection="1">
      <alignment horizontal="left" vertical="center" wrapText="1" indent="1"/>
      <protection/>
    </xf>
    <xf numFmtId="0" fontId="13" fillId="0" borderId="49" xfId="58" applyFont="1" applyFill="1" applyBorder="1" applyAlignment="1" applyProtection="1">
      <alignment horizontal="right" vertical="center" wrapText="1" indent="1"/>
      <protection/>
    </xf>
    <xf numFmtId="164" fontId="20" fillId="0" borderId="4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66" xfId="58" applyFont="1" applyFill="1" applyBorder="1">
      <alignment/>
      <protection/>
    </xf>
    <xf numFmtId="164" fontId="0" fillId="0" borderId="20" xfId="0" applyNumberFormat="1" applyFill="1" applyBorder="1" applyAlignment="1" applyProtection="1">
      <alignment vertical="center" wrapText="1"/>
      <protection/>
    </xf>
    <xf numFmtId="164" fontId="0" fillId="0" borderId="18" xfId="0" applyNumberFormat="1" applyFill="1" applyBorder="1" applyAlignment="1" applyProtection="1">
      <alignment vertical="center" wrapText="1"/>
      <protection/>
    </xf>
    <xf numFmtId="164" fontId="0" fillId="0" borderId="21" xfId="0" applyNumberFormat="1" applyFill="1" applyBorder="1" applyAlignment="1" applyProtection="1">
      <alignment vertical="center" wrapText="1"/>
      <protection/>
    </xf>
    <xf numFmtId="164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center" vertical="center" wrapText="1"/>
      <protection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6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68" xfId="0" applyNumberFormat="1" applyFont="1" applyFill="1" applyBorder="1" applyAlignment="1" applyProtection="1">
      <alignment horizontal="center"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5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5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66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14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6" xfId="58" applyFill="1" applyBorder="1" applyAlignment="1">
      <alignment/>
      <protection/>
    </xf>
    <xf numFmtId="0" fontId="6" fillId="0" borderId="25" xfId="58" applyFont="1" applyFill="1" applyBorder="1" applyAlignment="1">
      <alignment vertical="distributed"/>
      <protection/>
    </xf>
    <xf numFmtId="0" fontId="13" fillId="0" borderId="25" xfId="58" applyFont="1" applyFill="1" applyBorder="1">
      <alignment/>
      <protection/>
    </xf>
    <xf numFmtId="0" fontId="2" fillId="0" borderId="25" xfId="58" applyFill="1" applyBorder="1">
      <alignment/>
      <protection/>
    </xf>
    <xf numFmtId="0" fontId="14" fillId="0" borderId="25" xfId="58" applyFont="1" applyFill="1" applyBorder="1">
      <alignment/>
      <protection/>
    </xf>
    <xf numFmtId="164" fontId="3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ill="1" applyBorder="1" applyAlignment="1" applyProtection="1">
      <alignment vertical="center" wrapTex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25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12" xfId="0" applyFont="1" applyFill="1" applyBorder="1" applyAlignment="1">
      <alignment horizontal="center" vertical="center" wrapText="1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/>
    </xf>
    <xf numFmtId="3" fontId="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13" fillId="0" borderId="61" xfId="0" applyNumberFormat="1" applyFont="1" applyFill="1" applyBorder="1" applyAlignment="1" applyProtection="1">
      <alignment horizontal="center" vertical="center" wrapText="1"/>
      <protection/>
    </xf>
    <xf numFmtId="164" fontId="14" fillId="0" borderId="50" xfId="0" applyNumberFormat="1" applyFont="1" applyFill="1" applyBorder="1" applyAlignment="1" applyProtection="1">
      <alignment vertical="center" wrapText="1"/>
      <protection locked="0"/>
    </xf>
    <xf numFmtId="164" fontId="14" fillId="0" borderId="63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 applyProtection="1">
      <alignment vertical="center" wrapText="1"/>
      <protection locked="0"/>
    </xf>
    <xf numFmtId="164" fontId="12" fillId="0" borderId="63" xfId="0" applyNumberFormat="1" applyFont="1" applyFill="1" applyBorder="1" applyAlignment="1" applyProtection="1">
      <alignment vertical="center" wrapText="1"/>
      <protection locked="0"/>
    </xf>
    <xf numFmtId="0" fontId="0" fillId="0" borderId="37" xfId="0" applyBorder="1" applyAlignment="1">
      <alignment/>
    </xf>
    <xf numFmtId="0" fontId="3" fillId="0" borderId="37" xfId="0" applyFont="1" applyBorder="1" applyAlignment="1">
      <alignment/>
    </xf>
    <xf numFmtId="164" fontId="13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25" xfId="58" applyFont="1" applyFill="1" applyBorder="1">
      <alignment/>
      <protection/>
    </xf>
    <xf numFmtId="0" fontId="14" fillId="0" borderId="13" xfId="58" applyFont="1" applyFill="1" applyBorder="1">
      <alignment/>
      <protection/>
    </xf>
    <xf numFmtId="0" fontId="14" fillId="0" borderId="11" xfId="58" applyFont="1" applyFill="1" applyBorder="1">
      <alignment/>
      <protection/>
    </xf>
    <xf numFmtId="0" fontId="14" fillId="0" borderId="16" xfId="58" applyFont="1" applyFill="1" applyBorder="1">
      <alignment/>
      <protection/>
    </xf>
    <xf numFmtId="164" fontId="14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49" xfId="0" applyFont="1" applyBorder="1" applyAlignment="1" applyProtection="1" quotePrefix="1">
      <alignment horizontal="right" vertical="center" wrapText="1" indent="1"/>
      <protection locked="0"/>
    </xf>
    <xf numFmtId="0" fontId="13" fillId="0" borderId="27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>
      <alignment horizontal="left" vertical="center" indent="1"/>
      <protection/>
    </xf>
    <xf numFmtId="0" fontId="13" fillId="0" borderId="25" xfId="58" applyFont="1" applyFill="1" applyBorder="1">
      <alignment/>
      <protection/>
    </xf>
    <xf numFmtId="0" fontId="5" fillId="0" borderId="25" xfId="58" applyFont="1" applyFill="1" applyBorder="1">
      <alignment/>
      <protection/>
    </xf>
    <xf numFmtId="0" fontId="14" fillId="0" borderId="25" xfId="0" applyFont="1" applyFill="1" applyBorder="1" applyAlignment="1">
      <alignment vertical="center" wrapText="1"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164" fontId="13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66" xfId="0" applyFont="1" applyFill="1" applyBorder="1" applyAlignment="1">
      <alignment vertical="center" wrapText="1"/>
    </xf>
    <xf numFmtId="0" fontId="14" fillId="0" borderId="36" xfId="0" applyFont="1" applyFill="1" applyBorder="1" applyAlignment="1" applyProtection="1">
      <alignment horizontal="right" vertical="center" wrapText="1" indent="1"/>
      <protection/>
    </xf>
    <xf numFmtId="0" fontId="14" fillId="0" borderId="36" xfId="0" applyFont="1" applyFill="1" applyBorder="1" applyAlignment="1">
      <alignment vertical="center" wrapText="1"/>
    </xf>
    <xf numFmtId="0" fontId="14" fillId="0" borderId="43" xfId="0" applyFont="1" applyFill="1" applyBorder="1" applyAlignment="1" applyProtection="1">
      <alignment horizontal="right" vertical="center" wrapText="1" indent="1"/>
      <protection/>
    </xf>
    <xf numFmtId="3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vertical="center" wrapText="1"/>
    </xf>
    <xf numFmtId="0" fontId="14" fillId="0" borderId="45" xfId="0" applyFont="1" applyFill="1" applyBorder="1" applyAlignment="1" applyProtection="1">
      <alignment horizontal="right" vertical="center" wrapText="1" indent="1"/>
      <protection/>
    </xf>
    <xf numFmtId="0" fontId="14" fillId="0" borderId="13" xfId="58" applyFont="1" applyFill="1" applyBorder="1">
      <alignment/>
      <protection/>
    </xf>
    <xf numFmtId="0" fontId="14" fillId="0" borderId="11" xfId="58" applyFont="1" applyFill="1" applyBorder="1">
      <alignment/>
      <protection/>
    </xf>
    <xf numFmtId="0" fontId="14" fillId="0" borderId="16" xfId="58" applyFont="1" applyFill="1" applyBorder="1">
      <alignment/>
      <protection/>
    </xf>
    <xf numFmtId="0" fontId="14" fillId="0" borderId="66" xfId="58" applyFont="1" applyFill="1" applyBorder="1">
      <alignment/>
      <protection/>
    </xf>
    <xf numFmtId="0" fontId="14" fillId="0" borderId="0" xfId="58" applyFont="1" applyFill="1" applyBorder="1">
      <alignment/>
      <protection/>
    </xf>
    <xf numFmtId="0" fontId="14" fillId="0" borderId="36" xfId="58" applyFont="1" applyFill="1" applyBorder="1" applyAlignment="1">
      <alignment/>
      <protection/>
    </xf>
    <xf numFmtId="0" fontId="14" fillId="0" borderId="25" xfId="58" applyFont="1" applyFill="1" applyBorder="1" applyAlignment="1">
      <alignment horizontal="left" vertical="center" indent="1"/>
      <protection/>
    </xf>
    <xf numFmtId="0" fontId="14" fillId="0" borderId="36" xfId="58" applyFont="1" applyFill="1" applyBorder="1">
      <alignment/>
      <protection/>
    </xf>
    <xf numFmtId="0" fontId="20" fillId="0" borderId="1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164" fontId="0" fillId="0" borderId="37" xfId="0" applyNumberFormat="1" applyFill="1" applyBorder="1" applyAlignment="1" applyProtection="1">
      <alignment vertical="center" wrapText="1"/>
      <protection/>
    </xf>
    <xf numFmtId="0" fontId="0" fillId="0" borderId="25" xfId="58" applyFont="1" applyFill="1" applyBorder="1">
      <alignment/>
      <protection/>
    </xf>
    <xf numFmtId="0" fontId="0" fillId="0" borderId="13" xfId="58" applyFont="1" applyFill="1" applyBorder="1">
      <alignment/>
      <protection/>
    </xf>
    <xf numFmtId="0" fontId="0" fillId="0" borderId="11" xfId="58" applyFont="1" applyFill="1" applyBorder="1">
      <alignment/>
      <protection/>
    </xf>
    <xf numFmtId="0" fontId="0" fillId="0" borderId="16" xfId="58" applyFont="1" applyFill="1" applyBorder="1">
      <alignment/>
      <protection/>
    </xf>
    <xf numFmtId="0" fontId="14" fillId="0" borderId="25" xfId="58" applyFont="1" applyFill="1" applyBorder="1" applyAlignment="1">
      <alignment horizontal="lef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wrapText="1" indent="1"/>
      <protection/>
    </xf>
    <xf numFmtId="164" fontId="21" fillId="0" borderId="36" xfId="58" applyNumberFormat="1" applyFont="1" applyFill="1" applyBorder="1" applyAlignment="1" applyProtection="1">
      <alignment horizontal="left" vertical="center"/>
      <protection/>
    </xf>
    <xf numFmtId="164" fontId="21" fillId="0" borderId="36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71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left" vertical="center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76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right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6" fillId="0" borderId="43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left" indent="1"/>
      <protection/>
    </xf>
    <xf numFmtId="0" fontId="6" fillId="0" borderId="45" xfId="0" applyFont="1" applyFill="1" applyBorder="1" applyAlignment="1" applyProtection="1">
      <alignment horizontal="left" indent="1"/>
      <protection/>
    </xf>
    <xf numFmtId="0" fontId="6" fillId="0" borderId="43" xfId="0" applyFont="1" applyFill="1" applyBorder="1" applyAlignment="1" applyProtection="1">
      <alignment horizontal="left" indent="1"/>
      <protection/>
    </xf>
    <xf numFmtId="0" fontId="14" fillId="0" borderId="14" xfId="0" applyFont="1" applyFill="1" applyBorder="1" applyAlignment="1" applyProtection="1">
      <alignment horizontal="right" indent="1"/>
      <protection locked="0"/>
    </xf>
    <xf numFmtId="0" fontId="14" fillId="0" borderId="28" xfId="0" applyFont="1" applyFill="1" applyBorder="1" applyAlignment="1" applyProtection="1">
      <alignment horizontal="right" indent="1"/>
      <protection locked="0"/>
    </xf>
    <xf numFmtId="0" fontId="14" fillId="0" borderId="16" xfId="0" applyFont="1" applyFill="1" applyBorder="1" applyAlignment="1" applyProtection="1">
      <alignment horizontal="right" indent="1"/>
      <protection locked="0"/>
    </xf>
    <xf numFmtId="0" fontId="14" fillId="0" borderId="32" xfId="0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25" xfId="0" applyFont="1" applyFill="1" applyBorder="1" applyAlignment="1" applyProtection="1">
      <alignment horizontal="right" indent="1"/>
      <protection/>
    </xf>
    <xf numFmtId="0" fontId="13" fillId="0" borderId="30" xfId="0" applyFont="1" applyFill="1" applyBorder="1" applyAlignment="1" applyProtection="1">
      <alignment horizontal="right" indent="1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77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68" xfId="0" applyFont="1" applyFill="1" applyBorder="1" applyAlignment="1" applyProtection="1">
      <alignment horizontal="center"/>
      <protection/>
    </xf>
    <xf numFmtId="0" fontId="14" fillId="0" borderId="75" xfId="0" applyFont="1" applyFill="1" applyBorder="1" applyAlignment="1" applyProtection="1">
      <alignment horizontal="left" indent="1"/>
      <protection locked="0"/>
    </xf>
    <xf numFmtId="0" fontId="14" fillId="0" borderId="78" xfId="0" applyFont="1" applyFill="1" applyBorder="1" applyAlignment="1" applyProtection="1">
      <alignment horizontal="left" indent="1"/>
      <protection locked="0"/>
    </xf>
    <xf numFmtId="0" fontId="14" fillId="0" borderId="76" xfId="0" applyFont="1" applyFill="1" applyBorder="1" applyAlignment="1" applyProtection="1">
      <alignment horizontal="left" indent="1"/>
      <protection locked="0"/>
    </xf>
    <xf numFmtId="0" fontId="14" fillId="0" borderId="41" xfId="0" applyFont="1" applyFill="1" applyBorder="1" applyAlignment="1" applyProtection="1">
      <alignment horizontal="left" indent="1"/>
      <protection locked="0"/>
    </xf>
    <xf numFmtId="0" fontId="14" fillId="0" borderId="42" xfId="0" applyFont="1" applyFill="1" applyBorder="1" applyAlignment="1" applyProtection="1">
      <alignment horizontal="left" indent="1"/>
      <protection locked="0"/>
    </xf>
    <xf numFmtId="0" fontId="14" fillId="0" borderId="70" xfId="0" applyFont="1" applyFill="1" applyBorder="1" applyAlignment="1" applyProtection="1">
      <alignment horizontal="left" inden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zoomScale="120" zoomScaleNormal="120" zoomScaleSheetLayoutView="100" workbookViewId="0" topLeftCell="A1">
      <selection activeCell="M12" sqref="M12"/>
    </sheetView>
  </sheetViews>
  <sheetFormatPr defaultColWidth="9.375" defaultRowHeight="12.75"/>
  <cols>
    <col min="1" max="1" width="9.50390625" style="299" customWidth="1"/>
    <col min="2" max="2" width="74.75390625" style="299" customWidth="1"/>
    <col min="3" max="3" width="19.375" style="300" bestFit="1" customWidth="1"/>
    <col min="4" max="4" width="10.50390625" style="39" bestFit="1" customWidth="1"/>
    <col min="5" max="16384" width="9.375" style="39" customWidth="1"/>
  </cols>
  <sheetData>
    <row r="1" spans="1:3" ht="15.75" customHeight="1">
      <c r="A1" s="487" t="s">
        <v>32</v>
      </c>
      <c r="B1" s="487"/>
      <c r="C1" s="487"/>
    </row>
    <row r="2" spans="1:3" ht="15.75" customHeight="1" thickBot="1">
      <c r="A2" s="489" t="s">
        <v>163</v>
      </c>
      <c r="B2" s="489"/>
      <c r="C2" s="209" t="s">
        <v>319</v>
      </c>
    </row>
    <row r="3" spans="1:4" ht="37.5" customHeight="1" thickBot="1">
      <c r="A3" s="344" t="s">
        <v>92</v>
      </c>
      <c r="B3" s="345" t="s">
        <v>34</v>
      </c>
      <c r="C3" s="346" t="s">
        <v>298</v>
      </c>
      <c r="D3" s="397" t="s">
        <v>414</v>
      </c>
    </row>
    <row r="4" spans="1:4" s="40" customFormat="1" ht="12" customHeight="1" thickBot="1">
      <c r="A4" s="347">
        <v>1</v>
      </c>
      <c r="B4" s="348">
        <v>2</v>
      </c>
      <c r="C4" s="349">
        <v>3</v>
      </c>
      <c r="D4" s="398"/>
    </row>
    <row r="5" spans="1:4" s="1" customFormat="1" ht="12" customHeight="1" thickBot="1">
      <c r="A5" s="350" t="s">
        <v>35</v>
      </c>
      <c r="B5" s="90" t="s">
        <v>177</v>
      </c>
      <c r="C5" s="351">
        <f>+C6+C11+C20</f>
        <v>80778</v>
      </c>
      <c r="D5" s="398">
        <v>80778</v>
      </c>
    </row>
    <row r="6" spans="1:4" s="1" customFormat="1" ht="12" customHeight="1" thickBot="1">
      <c r="A6" s="22" t="s">
        <v>36</v>
      </c>
      <c r="B6" s="186" t="s">
        <v>387</v>
      </c>
      <c r="C6" s="426">
        <f>+C7+C8+C9+C10</f>
        <v>50400</v>
      </c>
      <c r="D6" s="398">
        <v>50450</v>
      </c>
    </row>
    <row r="7" spans="1:4" s="1" customFormat="1" ht="12" customHeight="1">
      <c r="A7" s="15" t="s">
        <v>121</v>
      </c>
      <c r="B7" s="281" t="s">
        <v>76</v>
      </c>
      <c r="C7" s="318">
        <v>50400</v>
      </c>
      <c r="D7" s="428">
        <v>50000</v>
      </c>
    </row>
    <row r="8" spans="1:4" s="1" customFormat="1" ht="12" customHeight="1">
      <c r="A8" s="15" t="s">
        <v>122</v>
      </c>
      <c r="B8" s="200" t="s">
        <v>93</v>
      </c>
      <c r="C8" s="318"/>
      <c r="D8" s="429"/>
    </row>
    <row r="9" spans="1:4" s="1" customFormat="1" ht="12" customHeight="1">
      <c r="A9" s="15" t="s">
        <v>123</v>
      </c>
      <c r="B9" s="200" t="s">
        <v>178</v>
      </c>
      <c r="C9" s="318"/>
      <c r="D9" s="429">
        <v>400</v>
      </c>
    </row>
    <row r="10" spans="1:4" s="1" customFormat="1" ht="12" customHeight="1" thickBot="1">
      <c r="A10" s="15" t="s">
        <v>124</v>
      </c>
      <c r="B10" s="282" t="s">
        <v>420</v>
      </c>
      <c r="C10" s="318"/>
      <c r="D10" s="430">
        <v>50</v>
      </c>
    </row>
    <row r="11" spans="1:4" s="1" customFormat="1" ht="12" customHeight="1" thickBot="1">
      <c r="A11" s="22" t="s">
        <v>37</v>
      </c>
      <c r="B11" s="90" t="s">
        <v>180</v>
      </c>
      <c r="C11" s="327">
        <f>+C12+C13+C14+C15+C16+C17+C18+C19</f>
        <v>24128</v>
      </c>
      <c r="D11" s="398">
        <v>24078</v>
      </c>
    </row>
    <row r="12" spans="1:4" s="1" customFormat="1" ht="12" customHeight="1">
      <c r="A12" s="19" t="s">
        <v>95</v>
      </c>
      <c r="B12" s="11" t="s">
        <v>185</v>
      </c>
      <c r="C12" s="431"/>
      <c r="D12" s="428"/>
    </row>
    <row r="13" spans="1:4" s="1" customFormat="1" ht="12" customHeight="1">
      <c r="A13" s="15" t="s">
        <v>96</v>
      </c>
      <c r="B13" s="8" t="s">
        <v>186</v>
      </c>
      <c r="C13" s="316">
        <v>50</v>
      </c>
      <c r="D13" s="429">
        <v>2034</v>
      </c>
    </row>
    <row r="14" spans="1:4" s="1" customFormat="1" ht="12" customHeight="1">
      <c r="A14" s="15" t="s">
        <v>97</v>
      </c>
      <c r="B14" s="8" t="s">
        <v>187</v>
      </c>
      <c r="C14" s="316">
        <v>1151</v>
      </c>
      <c r="D14" s="429">
        <v>1151</v>
      </c>
    </row>
    <row r="15" spans="1:4" s="1" customFormat="1" ht="12" customHeight="1">
      <c r="A15" s="15" t="s">
        <v>98</v>
      </c>
      <c r="B15" s="8" t="s">
        <v>188</v>
      </c>
      <c r="C15" s="316">
        <v>12041</v>
      </c>
      <c r="D15" s="429">
        <v>10007</v>
      </c>
    </row>
    <row r="16" spans="1:4" s="1" customFormat="1" ht="12" customHeight="1">
      <c r="A16" s="14" t="s">
        <v>181</v>
      </c>
      <c r="B16" s="7" t="s">
        <v>189</v>
      </c>
      <c r="C16" s="432">
        <v>1919</v>
      </c>
      <c r="D16" s="429">
        <v>1919</v>
      </c>
    </row>
    <row r="17" spans="1:4" s="1" customFormat="1" ht="12" customHeight="1">
      <c r="A17" s="15" t="s">
        <v>182</v>
      </c>
      <c r="B17" s="8" t="s">
        <v>259</v>
      </c>
      <c r="C17" s="316">
        <v>8382</v>
      </c>
      <c r="D17" s="429">
        <v>8382</v>
      </c>
    </row>
    <row r="18" spans="1:4" s="1" customFormat="1" ht="12" customHeight="1">
      <c r="A18" s="15" t="s">
        <v>183</v>
      </c>
      <c r="B18" s="8" t="s">
        <v>191</v>
      </c>
      <c r="C18" s="316">
        <v>500</v>
      </c>
      <c r="D18" s="429">
        <v>500</v>
      </c>
    </row>
    <row r="19" spans="1:4" s="1" customFormat="1" ht="12" customHeight="1" thickBot="1">
      <c r="A19" s="16" t="s">
        <v>184</v>
      </c>
      <c r="B19" s="9" t="s">
        <v>192</v>
      </c>
      <c r="C19" s="433">
        <v>85</v>
      </c>
      <c r="D19" s="430">
        <v>85</v>
      </c>
    </row>
    <row r="20" spans="1:4" s="1" customFormat="1" ht="12" customHeight="1" thickBot="1">
      <c r="A20" s="22" t="s">
        <v>193</v>
      </c>
      <c r="B20" s="90" t="s">
        <v>260</v>
      </c>
      <c r="C20" s="313">
        <v>6250</v>
      </c>
      <c r="D20" s="398">
        <v>6250</v>
      </c>
    </row>
    <row r="21" spans="1:4" s="1" customFormat="1" ht="12" customHeight="1" thickBot="1">
      <c r="A21" s="22" t="s">
        <v>39</v>
      </c>
      <c r="B21" s="90" t="s">
        <v>423</v>
      </c>
      <c r="C21" s="327">
        <f>+C22+C23+C24+C25+C26+C27+C28+C29</f>
        <v>76037</v>
      </c>
      <c r="D21" s="398">
        <v>84878</v>
      </c>
    </row>
    <row r="22" spans="1:4" s="1" customFormat="1" ht="12" customHeight="1">
      <c r="A22" s="17" t="s">
        <v>99</v>
      </c>
      <c r="B22" s="10" t="s">
        <v>201</v>
      </c>
      <c r="C22" s="434">
        <v>76037</v>
      </c>
      <c r="D22" s="428">
        <v>82974</v>
      </c>
    </row>
    <row r="23" spans="1:4" s="1" customFormat="1" ht="12" customHeight="1">
      <c r="A23" s="15" t="s">
        <v>100</v>
      </c>
      <c r="B23" s="8" t="s">
        <v>202</v>
      </c>
      <c r="C23" s="316"/>
      <c r="D23" s="429"/>
    </row>
    <row r="24" spans="1:4" s="1" customFormat="1" ht="12" customHeight="1">
      <c r="A24" s="15" t="s">
        <v>101</v>
      </c>
      <c r="B24" s="8" t="s">
        <v>203</v>
      </c>
      <c r="C24" s="316"/>
      <c r="D24" s="429">
        <v>262</v>
      </c>
    </row>
    <row r="25" spans="1:4" s="1" customFormat="1" ht="12" customHeight="1">
      <c r="A25" s="18" t="s">
        <v>196</v>
      </c>
      <c r="B25" s="8" t="s">
        <v>104</v>
      </c>
      <c r="C25" s="435"/>
      <c r="D25" s="429"/>
    </row>
    <row r="26" spans="1:4" s="1" customFormat="1" ht="12" customHeight="1">
      <c r="A26" s="18" t="s">
        <v>197</v>
      </c>
      <c r="B26" s="8" t="s">
        <v>204</v>
      </c>
      <c r="C26" s="435"/>
      <c r="D26" s="429"/>
    </row>
    <row r="27" spans="1:4" s="1" customFormat="1" ht="12" customHeight="1">
      <c r="A27" s="15" t="s">
        <v>198</v>
      </c>
      <c r="B27" s="8" t="s">
        <v>421</v>
      </c>
      <c r="C27" s="316"/>
      <c r="D27" s="429"/>
    </row>
    <row r="28" spans="1:4" s="1" customFormat="1" ht="12" customHeight="1">
      <c r="A28" s="15" t="s">
        <v>199</v>
      </c>
      <c r="B28" s="8" t="s">
        <v>261</v>
      </c>
      <c r="C28" s="316"/>
      <c r="D28" s="429">
        <v>1642</v>
      </c>
    </row>
    <row r="29" spans="1:4" s="1" customFormat="1" ht="12" customHeight="1" thickBot="1">
      <c r="A29" s="15" t="s">
        <v>200</v>
      </c>
      <c r="B29" s="13" t="s">
        <v>206</v>
      </c>
      <c r="C29" s="316"/>
      <c r="D29" s="430"/>
    </row>
    <row r="30" spans="1:4" s="1" customFormat="1" ht="12" customHeight="1" thickBot="1">
      <c r="A30" s="179" t="s">
        <v>40</v>
      </c>
      <c r="B30" s="23" t="s">
        <v>388</v>
      </c>
      <c r="C30" s="426">
        <f>+C31+C37</f>
        <v>27546</v>
      </c>
      <c r="D30" s="398">
        <v>27546</v>
      </c>
    </row>
    <row r="31" spans="1:4" s="1" customFormat="1" ht="12" customHeight="1">
      <c r="A31" s="180" t="s">
        <v>102</v>
      </c>
      <c r="B31" s="283" t="s">
        <v>389</v>
      </c>
      <c r="C31" s="317">
        <f>+C32+C33+C34+C35+C36</f>
        <v>9502</v>
      </c>
      <c r="D31" s="428">
        <v>9502</v>
      </c>
    </row>
    <row r="32" spans="1:4" s="1" customFormat="1" ht="12" customHeight="1">
      <c r="A32" s="181" t="s">
        <v>105</v>
      </c>
      <c r="B32" s="187" t="s">
        <v>262</v>
      </c>
      <c r="C32" s="318">
        <v>6202</v>
      </c>
      <c r="D32" s="429">
        <v>6202</v>
      </c>
    </row>
    <row r="33" spans="1:4" s="1" customFormat="1" ht="12" customHeight="1">
      <c r="A33" s="181" t="s">
        <v>106</v>
      </c>
      <c r="B33" s="187" t="s">
        <v>422</v>
      </c>
      <c r="C33" s="318"/>
      <c r="D33" s="429"/>
    </row>
    <row r="34" spans="1:4" s="1" customFormat="1" ht="12" customHeight="1">
      <c r="A34" s="181" t="s">
        <v>107</v>
      </c>
      <c r="B34" s="187" t="s">
        <v>264</v>
      </c>
      <c r="C34" s="318"/>
      <c r="D34" s="429"/>
    </row>
    <row r="35" spans="1:4" s="1" customFormat="1" ht="12" customHeight="1">
      <c r="A35" s="181" t="s">
        <v>108</v>
      </c>
      <c r="B35" s="187" t="s">
        <v>265</v>
      </c>
      <c r="C35" s="318"/>
      <c r="D35" s="429"/>
    </row>
    <row r="36" spans="1:4" s="1" customFormat="1" ht="12" customHeight="1">
      <c r="A36" s="181" t="s">
        <v>207</v>
      </c>
      <c r="B36" s="187" t="s">
        <v>390</v>
      </c>
      <c r="C36" s="318">
        <v>3300</v>
      </c>
      <c r="D36" s="429">
        <v>3300</v>
      </c>
    </row>
    <row r="37" spans="1:4" s="1" customFormat="1" ht="12" customHeight="1">
      <c r="A37" s="181" t="s">
        <v>103</v>
      </c>
      <c r="B37" s="188" t="s">
        <v>391</v>
      </c>
      <c r="C37" s="319">
        <f>+C38+C39+C40+C41+C42</f>
        <v>18044</v>
      </c>
      <c r="D37" s="429">
        <v>18044</v>
      </c>
    </row>
    <row r="38" spans="1:4" s="1" customFormat="1" ht="12" customHeight="1">
      <c r="A38" s="181" t="s">
        <v>111</v>
      </c>
      <c r="B38" s="187" t="s">
        <v>262</v>
      </c>
      <c r="C38" s="318"/>
      <c r="D38" s="429"/>
    </row>
    <row r="39" spans="1:4" s="1" customFormat="1" ht="12" customHeight="1">
      <c r="A39" s="181" t="s">
        <v>112</v>
      </c>
      <c r="B39" s="187" t="s">
        <v>263</v>
      </c>
      <c r="C39" s="318"/>
      <c r="D39" s="429"/>
    </row>
    <row r="40" spans="1:4" s="1" customFormat="1" ht="12" customHeight="1">
      <c r="A40" s="181" t="s">
        <v>113</v>
      </c>
      <c r="B40" s="187" t="s">
        <v>264</v>
      </c>
      <c r="C40" s="318"/>
      <c r="D40" s="429"/>
    </row>
    <row r="41" spans="1:4" s="1" customFormat="1" ht="12" customHeight="1">
      <c r="A41" s="181" t="s">
        <v>114</v>
      </c>
      <c r="B41" s="189" t="s">
        <v>265</v>
      </c>
      <c r="C41" s="318"/>
      <c r="D41" s="429"/>
    </row>
    <row r="42" spans="1:4" s="1" customFormat="1" ht="12" customHeight="1" thickBot="1">
      <c r="A42" s="182" t="s">
        <v>208</v>
      </c>
      <c r="B42" s="190" t="s">
        <v>392</v>
      </c>
      <c r="C42" s="320">
        <v>18044</v>
      </c>
      <c r="D42" s="430">
        <v>18044</v>
      </c>
    </row>
    <row r="43" spans="1:4" s="1" customFormat="1" ht="12" customHeight="1" thickBot="1">
      <c r="A43" s="22" t="s">
        <v>209</v>
      </c>
      <c r="B43" s="284" t="s">
        <v>266</v>
      </c>
      <c r="C43" s="426">
        <f>+C44+C45</f>
        <v>14531</v>
      </c>
      <c r="D43" s="398">
        <v>14531</v>
      </c>
    </row>
    <row r="44" spans="1:4" s="1" customFormat="1" ht="12" customHeight="1">
      <c r="A44" s="17" t="s">
        <v>109</v>
      </c>
      <c r="B44" s="200" t="s">
        <v>267</v>
      </c>
      <c r="C44" s="323"/>
      <c r="D44" s="428"/>
    </row>
    <row r="45" spans="1:4" s="1" customFormat="1" ht="12" customHeight="1" thickBot="1">
      <c r="A45" s="14" t="s">
        <v>110</v>
      </c>
      <c r="B45" s="195" t="s">
        <v>271</v>
      </c>
      <c r="C45" s="324">
        <v>14531</v>
      </c>
      <c r="D45" s="430">
        <v>14531</v>
      </c>
    </row>
    <row r="46" spans="1:4" s="1" customFormat="1" ht="12" customHeight="1" thickBot="1">
      <c r="A46" s="22" t="s">
        <v>42</v>
      </c>
      <c r="B46" s="284" t="s">
        <v>270</v>
      </c>
      <c r="C46" s="426">
        <f>+C47+C48+C49</f>
        <v>0</v>
      </c>
      <c r="D46" s="398"/>
    </row>
    <row r="47" spans="1:4" s="1" customFormat="1" ht="12" customHeight="1">
      <c r="A47" s="17" t="s">
        <v>212</v>
      </c>
      <c r="B47" s="200" t="s">
        <v>210</v>
      </c>
      <c r="C47" s="323"/>
      <c r="D47" s="428"/>
    </row>
    <row r="48" spans="1:4" s="1" customFormat="1" ht="12" customHeight="1">
      <c r="A48" s="15" t="s">
        <v>213</v>
      </c>
      <c r="B48" s="187" t="s">
        <v>211</v>
      </c>
      <c r="C48" s="316"/>
      <c r="D48" s="429"/>
    </row>
    <row r="49" spans="1:4" s="1" customFormat="1" ht="12" customHeight="1" thickBot="1">
      <c r="A49" s="14" t="s">
        <v>328</v>
      </c>
      <c r="B49" s="195" t="s">
        <v>268</v>
      </c>
      <c r="C49" s="324"/>
      <c r="D49" s="430"/>
    </row>
    <row r="50" spans="1:4" s="1" customFormat="1" ht="17.25" customHeight="1" thickBot="1">
      <c r="A50" s="22" t="s">
        <v>214</v>
      </c>
      <c r="B50" s="285" t="s">
        <v>269</v>
      </c>
      <c r="C50" s="325"/>
      <c r="D50" s="398"/>
    </row>
    <row r="51" spans="1:4" s="1" customFormat="1" ht="12" customHeight="1" thickBot="1">
      <c r="A51" s="22" t="s">
        <v>44</v>
      </c>
      <c r="B51" s="25" t="s">
        <v>215</v>
      </c>
      <c r="C51" s="326">
        <f>+C6+C11+C20+C21+C30+C43+C46+C50</f>
        <v>198892</v>
      </c>
      <c r="D51" s="398">
        <v>207733</v>
      </c>
    </row>
    <row r="52" spans="1:4" s="1" customFormat="1" ht="12" customHeight="1" thickBot="1">
      <c r="A52" s="191" t="s">
        <v>45</v>
      </c>
      <c r="B52" s="186" t="s">
        <v>272</v>
      </c>
      <c r="C52" s="327">
        <f>+C53+C59</f>
        <v>23109</v>
      </c>
      <c r="D52" s="398">
        <v>21060</v>
      </c>
    </row>
    <row r="53" spans="1:4" s="1" customFormat="1" ht="12" customHeight="1">
      <c r="A53" s="286" t="s">
        <v>159</v>
      </c>
      <c r="B53" s="283" t="s">
        <v>355</v>
      </c>
      <c r="C53" s="328">
        <f>+C54+C55+C56+C57+C58</f>
        <v>23109</v>
      </c>
      <c r="D53" s="428">
        <v>21060</v>
      </c>
    </row>
    <row r="54" spans="1:4" s="1" customFormat="1" ht="12" customHeight="1">
      <c r="A54" s="192" t="s">
        <v>288</v>
      </c>
      <c r="B54" s="187" t="s">
        <v>274</v>
      </c>
      <c r="C54" s="316">
        <v>23109</v>
      </c>
      <c r="D54" s="429">
        <v>21060</v>
      </c>
    </row>
    <row r="55" spans="1:4" s="1" customFormat="1" ht="12" customHeight="1">
      <c r="A55" s="192" t="s">
        <v>289</v>
      </c>
      <c r="B55" s="187" t="s">
        <v>275</v>
      </c>
      <c r="C55" s="316"/>
      <c r="D55" s="429"/>
    </row>
    <row r="56" spans="1:4" s="1" customFormat="1" ht="12" customHeight="1">
      <c r="A56" s="192" t="s">
        <v>290</v>
      </c>
      <c r="B56" s="187" t="s">
        <v>276</v>
      </c>
      <c r="C56" s="316"/>
      <c r="D56" s="429"/>
    </row>
    <row r="57" spans="1:4" s="1" customFormat="1" ht="12" customHeight="1">
      <c r="A57" s="192" t="s">
        <v>291</v>
      </c>
      <c r="B57" s="187" t="s">
        <v>277</v>
      </c>
      <c r="C57" s="316"/>
      <c r="D57" s="429"/>
    </row>
    <row r="58" spans="1:4" s="1" customFormat="1" ht="12" customHeight="1">
      <c r="A58" s="192" t="s">
        <v>292</v>
      </c>
      <c r="B58" s="187" t="s">
        <v>278</v>
      </c>
      <c r="C58" s="316"/>
      <c r="D58" s="429"/>
    </row>
    <row r="59" spans="1:4" s="1" customFormat="1" ht="12" customHeight="1">
      <c r="A59" s="193" t="s">
        <v>160</v>
      </c>
      <c r="B59" s="188" t="s">
        <v>354</v>
      </c>
      <c r="C59" s="329">
        <f>+C60+C61+C62+C63+C64</f>
        <v>0</v>
      </c>
      <c r="D59" s="429"/>
    </row>
    <row r="60" spans="1:4" s="1" customFormat="1" ht="12" customHeight="1">
      <c r="A60" s="192" t="s">
        <v>293</v>
      </c>
      <c r="B60" s="187" t="s">
        <v>280</v>
      </c>
      <c r="C60" s="316"/>
      <c r="D60" s="429"/>
    </row>
    <row r="61" spans="1:4" s="1" customFormat="1" ht="12" customHeight="1">
      <c r="A61" s="192" t="s">
        <v>294</v>
      </c>
      <c r="B61" s="187" t="s">
        <v>281</v>
      </c>
      <c r="C61" s="316"/>
      <c r="D61" s="429"/>
    </row>
    <row r="62" spans="1:4" s="1" customFormat="1" ht="12" customHeight="1">
      <c r="A62" s="192" t="s">
        <v>295</v>
      </c>
      <c r="B62" s="187" t="s">
        <v>282</v>
      </c>
      <c r="C62" s="316"/>
      <c r="D62" s="429"/>
    </row>
    <row r="63" spans="1:4" s="1" customFormat="1" ht="12" customHeight="1">
      <c r="A63" s="192" t="s">
        <v>296</v>
      </c>
      <c r="B63" s="187" t="s">
        <v>283</v>
      </c>
      <c r="C63" s="316"/>
      <c r="D63" s="429"/>
    </row>
    <row r="64" spans="1:4" s="1" customFormat="1" ht="12" customHeight="1" thickBot="1">
      <c r="A64" s="194" t="s">
        <v>297</v>
      </c>
      <c r="B64" s="195" t="s">
        <v>284</v>
      </c>
      <c r="C64" s="330"/>
      <c r="D64" s="430"/>
    </row>
    <row r="65" spans="1:4" s="1" customFormat="1" ht="12" customHeight="1" thickBot="1">
      <c r="A65" s="196" t="s">
        <v>46</v>
      </c>
      <c r="B65" s="287" t="s">
        <v>352</v>
      </c>
      <c r="C65" s="327">
        <f>+C51+C52</f>
        <v>222001</v>
      </c>
      <c r="D65" s="398">
        <v>228793</v>
      </c>
    </row>
    <row r="66" spans="1:4" s="1" customFormat="1" ht="13.5" customHeight="1" thickBot="1">
      <c r="A66" s="356" t="s">
        <v>47</v>
      </c>
      <c r="B66" s="288" t="s">
        <v>286</v>
      </c>
      <c r="C66" s="331"/>
      <c r="D66" s="398"/>
    </row>
    <row r="67" spans="1:4" s="1" customFormat="1" ht="12" customHeight="1" thickBot="1">
      <c r="A67" s="196" t="s">
        <v>48</v>
      </c>
      <c r="B67" s="287" t="s">
        <v>353</v>
      </c>
      <c r="C67" s="327">
        <f>+C65+C66</f>
        <v>222001</v>
      </c>
      <c r="D67" s="398">
        <v>228793</v>
      </c>
    </row>
    <row r="68" spans="1:4" s="1" customFormat="1" ht="15">
      <c r="A68" s="5"/>
      <c r="B68" s="6"/>
      <c r="C68" s="207"/>
      <c r="D68" s="359"/>
    </row>
    <row r="69" spans="1:4" ht="16.5" customHeight="1">
      <c r="A69" s="487" t="s">
        <v>64</v>
      </c>
      <c r="B69" s="487"/>
      <c r="C69" s="487"/>
      <c r="D69" s="352"/>
    </row>
    <row r="70" spans="1:4" s="211" customFormat="1" ht="16.5" customHeight="1" thickBot="1">
      <c r="A70" s="490" t="s">
        <v>164</v>
      </c>
      <c r="B70" s="490"/>
      <c r="C70" s="95" t="s">
        <v>319</v>
      </c>
      <c r="D70" s="396"/>
    </row>
    <row r="71" spans="1:4" ht="37.5" customHeight="1" thickBot="1">
      <c r="A71" s="26" t="s">
        <v>33</v>
      </c>
      <c r="B71" s="27" t="s">
        <v>65</v>
      </c>
      <c r="C71" s="304" t="s">
        <v>298</v>
      </c>
      <c r="D71" s="399"/>
    </row>
    <row r="72" spans="1:4" s="40" customFormat="1" ht="12" customHeight="1" thickBot="1">
      <c r="A72" s="37">
        <v>1</v>
      </c>
      <c r="B72" s="38">
        <v>2</v>
      </c>
      <c r="C72" s="305">
        <v>3</v>
      </c>
      <c r="D72" s="400"/>
    </row>
    <row r="73" spans="1:4" ht="12" customHeight="1" thickBot="1">
      <c r="A73" s="24" t="s">
        <v>35</v>
      </c>
      <c r="B73" s="437" t="s">
        <v>7</v>
      </c>
      <c r="C73" s="351">
        <f>+C74+C75+C76+C77+C78</f>
        <v>169827</v>
      </c>
      <c r="D73" s="398">
        <v>169257</v>
      </c>
    </row>
    <row r="74" spans="1:4" ht="12" customHeight="1">
      <c r="A74" s="19" t="s">
        <v>115</v>
      </c>
      <c r="B74" s="11" t="s">
        <v>66</v>
      </c>
      <c r="C74" s="309">
        <v>66412</v>
      </c>
      <c r="D74" s="428">
        <v>67452</v>
      </c>
    </row>
    <row r="75" spans="1:4" ht="12" customHeight="1">
      <c r="A75" s="15" t="s">
        <v>116</v>
      </c>
      <c r="B75" s="8" t="s">
        <v>217</v>
      </c>
      <c r="C75" s="310">
        <v>17352</v>
      </c>
      <c r="D75" s="429">
        <v>17599</v>
      </c>
    </row>
    <row r="76" spans="1:4" ht="12" customHeight="1">
      <c r="A76" s="15" t="s">
        <v>117</v>
      </c>
      <c r="B76" s="8" t="s">
        <v>150</v>
      </c>
      <c r="C76" s="315">
        <v>64819</v>
      </c>
      <c r="D76" s="429">
        <v>66711</v>
      </c>
    </row>
    <row r="77" spans="1:4" ht="12" customHeight="1">
      <c r="A77" s="15" t="s">
        <v>118</v>
      </c>
      <c r="B77" s="12" t="s">
        <v>218</v>
      </c>
      <c r="C77" s="315">
        <v>17103</v>
      </c>
      <c r="D77" s="429">
        <v>13689</v>
      </c>
    </row>
    <row r="78" spans="1:4" ht="12" customHeight="1">
      <c r="A78" s="15" t="s">
        <v>126</v>
      </c>
      <c r="B78" s="21" t="s">
        <v>219</v>
      </c>
      <c r="C78" s="315">
        <v>4141</v>
      </c>
      <c r="D78" s="429">
        <v>3806</v>
      </c>
    </row>
    <row r="79" spans="1:4" ht="12" customHeight="1">
      <c r="A79" s="15" t="s">
        <v>119</v>
      </c>
      <c r="B79" s="8" t="s">
        <v>240</v>
      </c>
      <c r="C79" s="315"/>
      <c r="D79" s="429"/>
    </row>
    <row r="80" spans="1:4" ht="12" customHeight="1">
      <c r="A80" s="15" t="s">
        <v>120</v>
      </c>
      <c r="B80" s="98" t="s">
        <v>241</v>
      </c>
      <c r="C80" s="315"/>
      <c r="D80" s="429"/>
    </row>
    <row r="81" spans="1:4" ht="12" customHeight="1">
      <c r="A81" s="15" t="s">
        <v>127</v>
      </c>
      <c r="B81" s="98" t="s">
        <v>299</v>
      </c>
      <c r="C81" s="315"/>
      <c r="D81" s="429"/>
    </row>
    <row r="82" spans="1:4" ht="12" customHeight="1">
      <c r="A82" s="15" t="s">
        <v>128</v>
      </c>
      <c r="B82" s="99" t="s">
        <v>242</v>
      </c>
      <c r="C82" s="315"/>
      <c r="D82" s="429"/>
    </row>
    <row r="83" spans="1:4" ht="12" customHeight="1">
      <c r="A83" s="14" t="s">
        <v>129</v>
      </c>
      <c r="B83" s="100" t="s">
        <v>243</v>
      </c>
      <c r="C83" s="315"/>
      <c r="D83" s="429"/>
    </row>
    <row r="84" spans="1:4" ht="12" customHeight="1">
      <c r="A84" s="15" t="s">
        <v>130</v>
      </c>
      <c r="B84" s="100" t="s">
        <v>244</v>
      </c>
      <c r="C84" s="315"/>
      <c r="D84" s="429"/>
    </row>
    <row r="85" spans="1:4" ht="12" customHeight="1" thickBot="1">
      <c r="A85" s="20" t="s">
        <v>132</v>
      </c>
      <c r="B85" s="101" t="s">
        <v>245</v>
      </c>
      <c r="C85" s="333"/>
      <c r="D85" s="430"/>
    </row>
    <row r="86" spans="1:4" ht="12" customHeight="1" thickBot="1">
      <c r="A86" s="22" t="s">
        <v>36</v>
      </c>
      <c r="B86" s="438" t="s">
        <v>424</v>
      </c>
      <c r="C86" s="327">
        <f>+C87+C88+C89</f>
        <v>49102</v>
      </c>
      <c r="D86" s="398">
        <v>49102</v>
      </c>
    </row>
    <row r="87" spans="1:4" ht="12" customHeight="1">
      <c r="A87" s="17" t="s">
        <v>121</v>
      </c>
      <c r="B87" s="8" t="s">
        <v>300</v>
      </c>
      <c r="C87" s="314">
        <v>630</v>
      </c>
      <c r="D87" s="428">
        <v>630</v>
      </c>
    </row>
    <row r="88" spans="1:4" ht="12" customHeight="1">
      <c r="A88" s="17" t="s">
        <v>122</v>
      </c>
      <c r="B88" s="13" t="s">
        <v>220</v>
      </c>
      <c r="C88" s="310">
        <v>30780</v>
      </c>
      <c r="D88" s="429">
        <v>30780</v>
      </c>
    </row>
    <row r="89" spans="1:4" ht="12" customHeight="1">
      <c r="A89" s="17" t="s">
        <v>123</v>
      </c>
      <c r="B89" s="187" t="s">
        <v>330</v>
      </c>
      <c r="C89" s="308">
        <v>17692</v>
      </c>
      <c r="D89" s="429">
        <v>17692</v>
      </c>
    </row>
    <row r="90" spans="1:4" ht="12" customHeight="1">
      <c r="A90" s="17" t="s">
        <v>124</v>
      </c>
      <c r="B90" s="187" t="s">
        <v>393</v>
      </c>
      <c r="C90" s="308"/>
      <c r="D90" s="429"/>
    </row>
    <row r="91" spans="1:4" ht="12" customHeight="1">
      <c r="A91" s="17" t="s">
        <v>125</v>
      </c>
      <c r="B91" s="187" t="s">
        <v>331</v>
      </c>
      <c r="C91" s="308"/>
      <c r="D91" s="429"/>
    </row>
    <row r="92" spans="1:4" ht="15">
      <c r="A92" s="17" t="s">
        <v>131</v>
      </c>
      <c r="B92" s="187" t="s">
        <v>332</v>
      </c>
      <c r="C92" s="308"/>
      <c r="D92" s="429"/>
    </row>
    <row r="93" spans="1:4" ht="12" customHeight="1">
      <c r="A93" s="17" t="s">
        <v>133</v>
      </c>
      <c r="B93" s="289" t="s">
        <v>303</v>
      </c>
      <c r="C93" s="308"/>
      <c r="D93" s="429"/>
    </row>
    <row r="94" spans="1:4" ht="12" customHeight="1">
      <c r="A94" s="17" t="s">
        <v>221</v>
      </c>
      <c r="B94" s="289" t="s">
        <v>304</v>
      </c>
      <c r="C94" s="308"/>
      <c r="D94" s="429"/>
    </row>
    <row r="95" spans="1:4" ht="15">
      <c r="A95" s="17" t="s">
        <v>222</v>
      </c>
      <c r="B95" s="289" t="s">
        <v>302</v>
      </c>
      <c r="C95" s="308"/>
      <c r="D95" s="429"/>
    </row>
    <row r="96" spans="1:4" ht="21" thickBot="1">
      <c r="A96" s="14" t="s">
        <v>223</v>
      </c>
      <c r="B96" s="290" t="s">
        <v>301</v>
      </c>
      <c r="C96" s="334"/>
      <c r="D96" s="430"/>
    </row>
    <row r="97" spans="1:4" ht="12" customHeight="1" thickBot="1">
      <c r="A97" s="22" t="s">
        <v>37</v>
      </c>
      <c r="B97" s="90" t="s">
        <v>333</v>
      </c>
      <c r="C97" s="327">
        <f>+C98+C99</f>
        <v>3072</v>
      </c>
      <c r="D97" s="398">
        <v>10434</v>
      </c>
    </row>
    <row r="98" spans="1:4" ht="12" customHeight="1">
      <c r="A98" s="17" t="s">
        <v>95</v>
      </c>
      <c r="B98" s="10" t="s">
        <v>80</v>
      </c>
      <c r="C98" s="314">
        <v>3072</v>
      </c>
      <c r="D98" s="428">
        <v>10434</v>
      </c>
    </row>
    <row r="99" spans="1:4" ht="12" customHeight="1" thickBot="1">
      <c r="A99" s="18" t="s">
        <v>96</v>
      </c>
      <c r="B99" s="13" t="s">
        <v>81</v>
      </c>
      <c r="C99" s="315"/>
      <c r="D99" s="430"/>
    </row>
    <row r="100" spans="1:4" s="185" customFormat="1" ht="12" customHeight="1" thickBot="1">
      <c r="A100" s="191" t="s">
        <v>38</v>
      </c>
      <c r="B100" s="186" t="s">
        <v>305</v>
      </c>
      <c r="C100" s="335"/>
      <c r="D100" s="439"/>
    </row>
    <row r="101" spans="1:4" ht="12" customHeight="1" thickBot="1">
      <c r="A101" s="183" t="s">
        <v>39</v>
      </c>
      <c r="B101" s="184" t="s">
        <v>168</v>
      </c>
      <c r="C101" s="306">
        <f>+C73+C86+C97+C100</f>
        <v>222001</v>
      </c>
      <c r="D101" s="398">
        <v>228793</v>
      </c>
    </row>
    <row r="102" spans="1:4" ht="12" customHeight="1" thickBot="1">
      <c r="A102" s="191" t="s">
        <v>40</v>
      </c>
      <c r="B102" s="186" t="s">
        <v>394</v>
      </c>
      <c r="C102" s="208">
        <f>+C103+C111</f>
        <v>0</v>
      </c>
      <c r="D102" s="398"/>
    </row>
    <row r="103" spans="1:4" ht="12" customHeight="1" thickBot="1">
      <c r="A103" s="206" t="s">
        <v>102</v>
      </c>
      <c r="B103" s="291" t="s">
        <v>395</v>
      </c>
      <c r="C103" s="336">
        <f>+C104+C105+C106+C107+C108+C109+C110</f>
        <v>0</v>
      </c>
      <c r="D103" s="427"/>
    </row>
    <row r="104" spans="1:4" ht="12" customHeight="1">
      <c r="A104" s="199" t="s">
        <v>105</v>
      </c>
      <c r="B104" s="200" t="s">
        <v>306</v>
      </c>
      <c r="C104" s="337"/>
      <c r="D104" s="428"/>
    </row>
    <row r="105" spans="1:4" ht="12" customHeight="1">
      <c r="A105" s="192" t="s">
        <v>106</v>
      </c>
      <c r="B105" s="187" t="s">
        <v>307</v>
      </c>
      <c r="C105" s="338"/>
      <c r="D105" s="429"/>
    </row>
    <row r="106" spans="1:4" ht="12" customHeight="1">
      <c r="A106" s="192" t="s">
        <v>107</v>
      </c>
      <c r="B106" s="187" t="s">
        <v>308</v>
      </c>
      <c r="C106" s="338"/>
      <c r="D106" s="429"/>
    </row>
    <row r="107" spans="1:4" ht="12" customHeight="1">
      <c r="A107" s="192" t="s">
        <v>108</v>
      </c>
      <c r="B107" s="187" t="s">
        <v>309</v>
      </c>
      <c r="C107" s="338"/>
      <c r="D107" s="429"/>
    </row>
    <row r="108" spans="1:4" ht="12" customHeight="1">
      <c r="A108" s="192" t="s">
        <v>207</v>
      </c>
      <c r="B108" s="187" t="s">
        <v>310</v>
      </c>
      <c r="C108" s="338"/>
      <c r="D108" s="429"/>
    </row>
    <row r="109" spans="1:4" ht="12" customHeight="1">
      <c r="A109" s="192" t="s">
        <v>224</v>
      </c>
      <c r="B109" s="187" t="s">
        <v>311</v>
      </c>
      <c r="C109" s="338"/>
      <c r="D109" s="429"/>
    </row>
    <row r="110" spans="1:4" ht="12" customHeight="1" thickBot="1">
      <c r="A110" s="201" t="s">
        <v>225</v>
      </c>
      <c r="B110" s="202" t="s">
        <v>312</v>
      </c>
      <c r="C110" s="339"/>
      <c r="D110" s="430"/>
    </row>
    <row r="111" spans="1:4" ht="12" customHeight="1" thickBot="1">
      <c r="A111" s="206" t="s">
        <v>103</v>
      </c>
      <c r="B111" s="291" t="s">
        <v>396</v>
      </c>
      <c r="C111" s="336">
        <f>+C112+C113+C114+C115+C116+C117+C118+C119</f>
        <v>0</v>
      </c>
      <c r="D111" s="427"/>
    </row>
    <row r="112" spans="1:4" ht="12" customHeight="1">
      <c r="A112" s="199" t="s">
        <v>111</v>
      </c>
      <c r="B112" s="200" t="s">
        <v>306</v>
      </c>
      <c r="C112" s="337"/>
      <c r="D112" s="428"/>
    </row>
    <row r="113" spans="1:4" ht="12" customHeight="1">
      <c r="A113" s="192" t="s">
        <v>112</v>
      </c>
      <c r="B113" s="187" t="s">
        <v>313</v>
      </c>
      <c r="C113" s="338"/>
      <c r="D113" s="429"/>
    </row>
    <row r="114" spans="1:4" ht="12" customHeight="1">
      <c r="A114" s="192" t="s">
        <v>113</v>
      </c>
      <c r="B114" s="187" t="s">
        <v>308</v>
      </c>
      <c r="C114" s="338"/>
      <c r="D114" s="429"/>
    </row>
    <row r="115" spans="1:4" ht="12" customHeight="1">
      <c r="A115" s="192" t="s">
        <v>114</v>
      </c>
      <c r="B115" s="187" t="s">
        <v>309</v>
      </c>
      <c r="C115" s="338"/>
      <c r="D115" s="429"/>
    </row>
    <row r="116" spans="1:4" ht="12" customHeight="1">
      <c r="A116" s="192" t="s">
        <v>208</v>
      </c>
      <c r="B116" s="187" t="s">
        <v>310</v>
      </c>
      <c r="C116" s="338"/>
      <c r="D116" s="429"/>
    </row>
    <row r="117" spans="1:4" ht="12" customHeight="1">
      <c r="A117" s="192" t="s">
        <v>226</v>
      </c>
      <c r="B117" s="187" t="s">
        <v>314</v>
      </c>
      <c r="C117" s="338"/>
      <c r="D117" s="429"/>
    </row>
    <row r="118" spans="1:4" ht="12" customHeight="1">
      <c r="A118" s="192" t="s">
        <v>227</v>
      </c>
      <c r="B118" s="187" t="s">
        <v>312</v>
      </c>
      <c r="C118" s="338"/>
      <c r="D118" s="429"/>
    </row>
    <row r="119" spans="1:4" ht="12" customHeight="1" thickBot="1">
      <c r="A119" s="201" t="s">
        <v>228</v>
      </c>
      <c r="B119" s="202" t="s">
        <v>397</v>
      </c>
      <c r="C119" s="339"/>
      <c r="D119" s="430"/>
    </row>
    <row r="120" spans="1:4" ht="12" customHeight="1" thickBot="1">
      <c r="A120" s="191" t="s">
        <v>41</v>
      </c>
      <c r="B120" s="287" t="s">
        <v>315</v>
      </c>
      <c r="C120" s="340">
        <f>+C101+C102</f>
        <v>222001</v>
      </c>
      <c r="D120" s="398">
        <v>228793</v>
      </c>
    </row>
    <row r="121" spans="1:8" ht="15" customHeight="1" thickBot="1">
      <c r="A121" s="191" t="s">
        <v>42</v>
      </c>
      <c r="B121" s="287" t="s">
        <v>316</v>
      </c>
      <c r="C121" s="436"/>
      <c r="D121" s="398"/>
      <c r="E121" s="41"/>
      <c r="F121" s="91"/>
      <c r="G121" s="91"/>
      <c r="H121" s="91"/>
    </row>
    <row r="122" spans="1:4" s="1" customFormat="1" ht="13.5" thickBot="1">
      <c r="A122" s="203" t="s">
        <v>43</v>
      </c>
      <c r="B122" s="288" t="s">
        <v>317</v>
      </c>
      <c r="C122" s="327">
        <f>+C120+C121</f>
        <v>222001</v>
      </c>
      <c r="D122" s="440">
        <v>228793</v>
      </c>
    </row>
    <row r="123" spans="1:4" ht="15">
      <c r="A123" s="292"/>
      <c r="B123" s="292"/>
      <c r="C123" s="293"/>
      <c r="D123" s="353"/>
    </row>
    <row r="124" spans="1:4" ht="15">
      <c r="A124" s="491" t="s">
        <v>171</v>
      </c>
      <c r="B124" s="491"/>
      <c r="C124" s="491"/>
      <c r="D124" s="352"/>
    </row>
    <row r="125" spans="1:4" ht="15" customHeight="1" thickBot="1">
      <c r="A125" s="489" t="s">
        <v>165</v>
      </c>
      <c r="B125" s="489"/>
      <c r="C125" s="209" t="s">
        <v>319</v>
      </c>
      <c r="D125" s="355"/>
    </row>
    <row r="126" spans="1:4" ht="13.5" customHeight="1" thickBot="1">
      <c r="A126" s="22">
        <v>1</v>
      </c>
      <c r="B126" s="438" t="s">
        <v>235</v>
      </c>
      <c r="C126" s="327">
        <f>+C51-C101</f>
        <v>-23109</v>
      </c>
      <c r="D126" s="398">
        <v>-21060</v>
      </c>
    </row>
    <row r="127" spans="1:4" ht="15">
      <c r="A127" s="292"/>
      <c r="B127" s="292"/>
      <c r="C127" s="293"/>
      <c r="D127" s="353"/>
    </row>
    <row r="128" spans="1:4" ht="15">
      <c r="A128" s="485" t="s">
        <v>318</v>
      </c>
      <c r="B128" s="485"/>
      <c r="C128" s="485"/>
      <c r="D128" s="354"/>
    </row>
    <row r="129" spans="1:4" ht="12.75" customHeight="1" thickBot="1">
      <c r="A129" s="488" t="s">
        <v>166</v>
      </c>
      <c r="B129" s="488"/>
      <c r="C129" s="210" t="s">
        <v>319</v>
      </c>
      <c r="D129" s="355"/>
    </row>
    <row r="130" spans="1:4" ht="13.5" customHeight="1" thickBot="1">
      <c r="A130" s="191" t="s">
        <v>35</v>
      </c>
      <c r="B130" s="204" t="s">
        <v>425</v>
      </c>
      <c r="C130" s="340">
        <f>IF('2.1.sz.mell  '!C32&lt;&gt;"-",'2.1.sz.mell  '!C32,0)</f>
        <v>0</v>
      </c>
      <c r="D130" s="441"/>
    </row>
    <row r="131" spans="1:4" ht="13.5" customHeight="1" thickBot="1">
      <c r="A131" s="191" t="s">
        <v>36</v>
      </c>
      <c r="B131" s="204" t="s">
        <v>426</v>
      </c>
      <c r="C131" s="340">
        <f>IF('2.2.sz.mell  '!C36&lt;&gt;"-",'2.2.sz.mell  '!C36,0)</f>
        <v>16527</v>
      </c>
      <c r="D131" s="398"/>
    </row>
    <row r="132" spans="1:4" ht="15.75" thickBot="1">
      <c r="A132" s="191" t="s">
        <v>37</v>
      </c>
      <c r="B132" s="204" t="s">
        <v>334</v>
      </c>
      <c r="C132" s="340">
        <f>C131+C130</f>
        <v>16527</v>
      </c>
      <c r="D132" s="398"/>
    </row>
    <row r="133" spans="1:4" ht="15">
      <c r="A133" s="294"/>
      <c r="B133" s="295"/>
      <c r="C133" s="296"/>
      <c r="D133" s="353"/>
    </row>
    <row r="134" spans="1:4" ht="15">
      <c r="A134" s="486" t="s">
        <v>320</v>
      </c>
      <c r="B134" s="486"/>
      <c r="C134" s="486"/>
      <c r="D134" s="352"/>
    </row>
    <row r="135" spans="1:4" ht="15.75" thickBot="1">
      <c r="A135" s="488" t="s">
        <v>321</v>
      </c>
      <c r="B135" s="488"/>
      <c r="C135" s="210" t="s">
        <v>319</v>
      </c>
      <c r="D135" s="355"/>
    </row>
    <row r="136" spans="1:4" ht="15.75" thickBot="1">
      <c r="A136" s="191" t="s">
        <v>35</v>
      </c>
      <c r="B136" s="204" t="s">
        <v>398</v>
      </c>
      <c r="C136" s="340">
        <f>+C137-C140</f>
        <v>-198892</v>
      </c>
      <c r="D136" s="398">
        <v>21060</v>
      </c>
    </row>
    <row r="137" spans="1:4" ht="15.75" thickBot="1">
      <c r="A137" s="205" t="s">
        <v>115</v>
      </c>
      <c r="B137" s="297" t="s">
        <v>322</v>
      </c>
      <c r="C137" s="342">
        <f>+C52</f>
        <v>23109</v>
      </c>
      <c r="D137" s="427">
        <v>21060</v>
      </c>
    </row>
    <row r="138" spans="1:4" ht="15.75" thickBot="1">
      <c r="A138" s="206" t="s">
        <v>236</v>
      </c>
      <c r="B138" s="298" t="s">
        <v>323</v>
      </c>
      <c r="C138" s="343">
        <f>+'2.1.sz.mell  '!C27</f>
        <v>23109</v>
      </c>
      <c r="D138" s="427">
        <v>21060</v>
      </c>
    </row>
    <row r="139" spans="1:4" ht="15.75" thickBot="1">
      <c r="A139" s="206" t="s">
        <v>237</v>
      </c>
      <c r="B139" s="298" t="s">
        <v>324</v>
      </c>
      <c r="C139" s="343">
        <f>+'2.2.sz.mell  '!C31</f>
        <v>0</v>
      </c>
      <c r="D139" s="427"/>
    </row>
    <row r="140" spans="1:4" ht="15.75" thickBot="1">
      <c r="A140" s="205" t="s">
        <v>116</v>
      </c>
      <c r="B140" s="297" t="s">
        <v>325</v>
      </c>
      <c r="C140" s="342">
        <v>222001</v>
      </c>
      <c r="D140" s="427">
        <v>228793</v>
      </c>
    </row>
    <row r="141" spans="1:4" ht="15.75" thickBot="1">
      <c r="A141" s="206" t="s">
        <v>238</v>
      </c>
      <c r="B141" s="298" t="s">
        <v>326</v>
      </c>
      <c r="C141" s="343">
        <f>+'2.1.sz.mell  '!F27</f>
        <v>0</v>
      </c>
      <c r="D141" s="427"/>
    </row>
    <row r="142" spans="1:4" ht="15.75" thickBot="1">
      <c r="A142" s="206" t="s">
        <v>239</v>
      </c>
      <c r="B142" s="298" t="s">
        <v>327</v>
      </c>
      <c r="C142" s="343">
        <f>+'2.2.sz.mell  '!F31</f>
        <v>0</v>
      </c>
      <c r="D142" s="427"/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gridLines="1" horizontalCentered="1"/>
  <pageMargins left="0.7874015748031497" right="0.7874015748031497" top="1.4566929133858268" bottom="0.8661417322834646" header="0.7874015748031497" footer="0.5905511811023623"/>
  <pageSetup blackAndWhite="1" fitToHeight="2" horizontalDpi="600" verticalDpi="600" orientation="portrait" paperSize="9" scale="71" r:id="rId1"/>
  <headerFooter alignWithMargins="0">
    <oddHeader>&amp;C&amp;"Times New Roman CE,Félkövér"&amp;12
..............................Önkormányzat
2013. ÉVI KÖLTSÉGVETÉSÉNEK ÖSSZEVONT MÉRLEGE&amp;10
&amp;R&amp;"Times New Roman CE,Félkövér dőlt"&amp;11 1.1. melléklet a ........./2013. (.......) önkormányzati rendelethez</oddHeader>
  </headerFooter>
  <rowBreaks count="1" manualBreakCount="1"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M12" sqref="M12"/>
    </sheetView>
  </sheetViews>
  <sheetFormatPr defaultColWidth="9.375" defaultRowHeight="12.75"/>
  <cols>
    <col min="1" max="1" width="7.75390625" style="3" customWidth="1"/>
    <col min="2" max="2" width="9.625" style="4" customWidth="1"/>
    <col min="3" max="3" width="60.00390625" style="4" bestFit="1" customWidth="1"/>
    <col min="4" max="4" width="12.625" style="4" customWidth="1"/>
    <col min="5" max="5" width="10.50390625" style="4" bestFit="1" customWidth="1"/>
    <col min="6" max="16384" width="9.375" style="4" customWidth="1"/>
  </cols>
  <sheetData>
    <row r="1" spans="1:4" s="2" customFormat="1" ht="21" customHeight="1" thickBot="1">
      <c r="A1" s="136"/>
      <c r="B1" s="137"/>
      <c r="C1" s="176"/>
      <c r="D1" s="175" t="s">
        <v>448</v>
      </c>
    </row>
    <row r="2" spans="1:4" s="83" customFormat="1" ht="25.5" customHeight="1">
      <c r="A2" s="498" t="s">
        <v>250</v>
      </c>
      <c r="B2" s="499"/>
      <c r="C2" s="173" t="s">
        <v>255</v>
      </c>
      <c r="D2" s="177" t="s">
        <v>82</v>
      </c>
    </row>
    <row r="3" spans="1:4" s="83" customFormat="1" ht="15.75" thickBot="1">
      <c r="A3" s="139" t="s">
        <v>249</v>
      </c>
      <c r="B3" s="140"/>
      <c r="C3" s="174" t="s">
        <v>412</v>
      </c>
      <c r="D3" s="178" t="s">
        <v>70</v>
      </c>
    </row>
    <row r="4" spans="1:4" s="84" customFormat="1" ht="15.75" customHeight="1" thickBot="1">
      <c r="A4" s="141"/>
      <c r="B4" s="141"/>
      <c r="C4" s="141"/>
      <c r="D4" s="142" t="s">
        <v>71</v>
      </c>
    </row>
    <row r="5" spans="1:5" ht="13.5" thickBot="1">
      <c r="A5" s="500" t="s">
        <v>251</v>
      </c>
      <c r="B5" s="501"/>
      <c r="C5" s="143" t="s">
        <v>72</v>
      </c>
      <c r="D5" s="143" t="s">
        <v>73</v>
      </c>
      <c r="E5" s="405" t="s">
        <v>414</v>
      </c>
    </row>
    <row r="6" spans="1:5" s="70" customFormat="1" ht="12.75" customHeight="1" thickBot="1">
      <c r="A6" s="112">
        <v>1</v>
      </c>
      <c r="B6" s="113">
        <v>2</v>
      </c>
      <c r="C6" s="113">
        <v>3</v>
      </c>
      <c r="D6" s="443">
        <v>4</v>
      </c>
      <c r="E6" s="444"/>
    </row>
    <row r="7" spans="1:5" s="70" customFormat="1" ht="15.75" customHeight="1" thickBot="1">
      <c r="A7" s="144"/>
      <c r="B7" s="145"/>
      <c r="C7" s="145" t="s">
        <v>74</v>
      </c>
      <c r="D7" s="365"/>
      <c r="E7" s="444"/>
    </row>
    <row r="8" spans="1:5" s="85" customFormat="1" ht="12" customHeight="1" thickBot="1">
      <c r="A8" s="112" t="s">
        <v>35</v>
      </c>
      <c r="B8" s="146"/>
      <c r="C8" s="147" t="s">
        <v>254</v>
      </c>
      <c r="D8" s="216">
        <f>SUM(D9:D16)</f>
        <v>0</v>
      </c>
      <c r="E8" s="442"/>
    </row>
    <row r="9" spans="1:5" s="85" customFormat="1" ht="12" customHeight="1">
      <c r="A9" s="150"/>
      <c r="B9" s="149" t="s">
        <v>115</v>
      </c>
      <c r="C9" s="11" t="s">
        <v>185</v>
      </c>
      <c r="D9" s="409"/>
      <c r="E9" s="445"/>
    </row>
    <row r="10" spans="1:5" s="85" customFormat="1" ht="12" customHeight="1">
      <c r="A10" s="148"/>
      <c r="B10" s="149" t="s">
        <v>116</v>
      </c>
      <c r="C10" s="8" t="s">
        <v>186</v>
      </c>
      <c r="D10" s="72"/>
      <c r="E10" s="446"/>
    </row>
    <row r="11" spans="1:5" s="85" customFormat="1" ht="12" customHeight="1">
      <c r="A11" s="148"/>
      <c r="B11" s="149" t="s">
        <v>117</v>
      </c>
      <c r="C11" s="8" t="s">
        <v>427</v>
      </c>
      <c r="D11" s="72"/>
      <c r="E11" s="446"/>
    </row>
    <row r="12" spans="1:5" s="85" customFormat="1" ht="12" customHeight="1">
      <c r="A12" s="148"/>
      <c r="B12" s="149" t="s">
        <v>118</v>
      </c>
      <c r="C12" s="8" t="s">
        <v>188</v>
      </c>
      <c r="D12" s="72"/>
      <c r="E12" s="446"/>
    </row>
    <row r="13" spans="1:5" s="85" customFormat="1" ht="12" customHeight="1">
      <c r="A13" s="148"/>
      <c r="B13" s="149" t="s">
        <v>158</v>
      </c>
      <c r="C13" s="7" t="s">
        <v>189</v>
      </c>
      <c r="D13" s="72"/>
      <c r="E13" s="446"/>
    </row>
    <row r="14" spans="1:5" s="85" customFormat="1" ht="12" customHeight="1">
      <c r="A14" s="151"/>
      <c r="B14" s="149" t="s">
        <v>119</v>
      </c>
      <c r="C14" s="8" t="s">
        <v>190</v>
      </c>
      <c r="D14" s="217"/>
      <c r="E14" s="446"/>
    </row>
    <row r="15" spans="1:5" s="86" customFormat="1" ht="12" customHeight="1">
      <c r="A15" s="148"/>
      <c r="B15" s="149" t="s">
        <v>120</v>
      </c>
      <c r="C15" s="8" t="s">
        <v>11</v>
      </c>
      <c r="D15" s="72"/>
      <c r="E15" s="446"/>
    </row>
    <row r="16" spans="1:5" s="86" customFormat="1" ht="12" customHeight="1" thickBot="1">
      <c r="A16" s="152"/>
      <c r="B16" s="153" t="s">
        <v>127</v>
      </c>
      <c r="C16" s="7" t="s">
        <v>246</v>
      </c>
      <c r="D16" s="407"/>
      <c r="E16" s="447"/>
    </row>
    <row r="17" spans="1:5" s="85" customFormat="1" ht="12" customHeight="1" thickBot="1">
      <c r="A17" s="112" t="s">
        <v>36</v>
      </c>
      <c r="B17" s="146"/>
      <c r="C17" s="147" t="s">
        <v>12</v>
      </c>
      <c r="D17" s="216">
        <f>SUM(D18:D21)</f>
        <v>36617</v>
      </c>
      <c r="E17" s="442">
        <v>44197</v>
      </c>
    </row>
    <row r="18" spans="1:5" s="86" customFormat="1" ht="12" customHeight="1">
      <c r="A18" s="148"/>
      <c r="B18" s="149" t="s">
        <v>121</v>
      </c>
      <c r="C18" s="10" t="s">
        <v>8</v>
      </c>
      <c r="D18" s="72">
        <v>36617</v>
      </c>
      <c r="E18" s="445">
        <v>44197</v>
      </c>
    </row>
    <row r="19" spans="1:5" s="86" customFormat="1" ht="12" customHeight="1">
      <c r="A19" s="148"/>
      <c r="B19" s="149" t="s">
        <v>122</v>
      </c>
      <c r="C19" s="8" t="s">
        <v>9</v>
      </c>
      <c r="D19" s="72"/>
      <c r="E19" s="446"/>
    </row>
    <row r="20" spans="1:5" s="86" customFormat="1" ht="12" customHeight="1">
      <c r="A20" s="148"/>
      <c r="B20" s="149" t="s">
        <v>123</v>
      </c>
      <c r="C20" s="8" t="s">
        <v>10</v>
      </c>
      <c r="D20" s="72"/>
      <c r="E20" s="446"/>
    </row>
    <row r="21" spans="1:5" s="86" customFormat="1" ht="12" customHeight="1" thickBot="1">
      <c r="A21" s="148"/>
      <c r="B21" s="149" t="s">
        <v>124</v>
      </c>
      <c r="C21" s="8" t="s">
        <v>9</v>
      </c>
      <c r="D21" s="72"/>
      <c r="E21" s="447"/>
    </row>
    <row r="22" spans="1:5" s="86" customFormat="1" ht="12" customHeight="1" thickBot="1">
      <c r="A22" s="114" t="s">
        <v>37</v>
      </c>
      <c r="B22" s="90"/>
      <c r="C22" s="90" t="s">
        <v>13</v>
      </c>
      <c r="D22" s="216">
        <f>+D23+D24</f>
        <v>0</v>
      </c>
      <c r="E22" s="442"/>
    </row>
    <row r="23" spans="1:5" s="85" customFormat="1" ht="12" customHeight="1">
      <c r="A23" s="261"/>
      <c r="B23" s="272" t="s">
        <v>95</v>
      </c>
      <c r="C23" s="96" t="s">
        <v>267</v>
      </c>
      <c r="D23" s="409"/>
      <c r="E23" s="445"/>
    </row>
    <row r="24" spans="1:5" s="85" customFormat="1" ht="12" customHeight="1" thickBot="1">
      <c r="A24" s="270"/>
      <c r="B24" s="271" t="s">
        <v>96</v>
      </c>
      <c r="C24" s="97" t="s">
        <v>271</v>
      </c>
      <c r="D24" s="412"/>
      <c r="E24" s="447"/>
    </row>
    <row r="25" spans="1:5" s="85" customFormat="1" ht="12" customHeight="1" thickBot="1">
      <c r="A25" s="114" t="s">
        <v>38</v>
      </c>
      <c r="B25" s="146"/>
      <c r="C25" s="90" t="s">
        <v>29</v>
      </c>
      <c r="D25" s="251"/>
      <c r="E25" s="442"/>
    </row>
    <row r="26" spans="1:5" s="86" customFormat="1" ht="12" customHeight="1" thickBot="1">
      <c r="A26" s="112" t="s">
        <v>39</v>
      </c>
      <c r="B26" s="106"/>
      <c r="C26" s="90" t="s">
        <v>25</v>
      </c>
      <c r="D26" s="374">
        <v>36617</v>
      </c>
      <c r="E26" s="442">
        <v>44197</v>
      </c>
    </row>
    <row r="27" spans="1:5" s="86" customFormat="1" ht="15" customHeight="1" thickBot="1">
      <c r="A27" s="267" t="s">
        <v>40</v>
      </c>
      <c r="B27" s="275"/>
      <c r="C27" s="269" t="s">
        <v>27</v>
      </c>
      <c r="D27" s="413">
        <f>+D28+D29</f>
        <v>0</v>
      </c>
      <c r="E27" s="442"/>
    </row>
    <row r="28" spans="1:5" s="86" customFormat="1" ht="15" customHeight="1">
      <c r="A28" s="150"/>
      <c r="B28" s="104" t="s">
        <v>102</v>
      </c>
      <c r="C28" s="96" t="s">
        <v>372</v>
      </c>
      <c r="D28" s="409"/>
      <c r="E28" s="445"/>
    </row>
    <row r="29" spans="1:5" ht="14.25" thickBot="1">
      <c r="A29" s="276"/>
      <c r="B29" s="105" t="s">
        <v>103</v>
      </c>
      <c r="C29" s="268" t="s">
        <v>16</v>
      </c>
      <c r="D29" s="74"/>
      <c r="E29" s="447"/>
    </row>
    <row r="30" spans="1:5" s="70" customFormat="1" ht="16.5" customHeight="1" thickBot="1">
      <c r="A30" s="155" t="s">
        <v>41</v>
      </c>
      <c r="B30" s="265"/>
      <c r="C30" s="266" t="s">
        <v>28</v>
      </c>
      <c r="D30" s="378"/>
      <c r="E30" s="444"/>
    </row>
    <row r="31" spans="1:5" s="87" customFormat="1" ht="12" customHeight="1" thickBot="1">
      <c r="A31" s="155" t="s">
        <v>42</v>
      </c>
      <c r="B31" s="156"/>
      <c r="C31" s="157" t="s">
        <v>26</v>
      </c>
      <c r="D31" s="374">
        <f>+D26+D27+D30</f>
        <v>36617</v>
      </c>
      <c r="E31" s="442">
        <v>44197</v>
      </c>
    </row>
    <row r="32" spans="1:5" ht="12" customHeight="1">
      <c r="A32" s="158"/>
      <c r="B32" s="158"/>
      <c r="C32" s="159"/>
      <c r="D32" s="448"/>
      <c r="E32" s="449"/>
    </row>
    <row r="33" spans="1:5" ht="12" customHeight="1" thickBot="1">
      <c r="A33" s="160"/>
      <c r="B33" s="161"/>
      <c r="C33" s="161"/>
      <c r="D33" s="450"/>
      <c r="E33" s="451"/>
    </row>
    <row r="34" spans="1:5" ht="12" customHeight="1" thickBot="1">
      <c r="A34" s="162"/>
      <c r="B34" s="163"/>
      <c r="C34" s="164" t="s">
        <v>78</v>
      </c>
      <c r="D34" s="374"/>
      <c r="E34" s="442"/>
    </row>
    <row r="35" spans="1:5" ht="12" customHeight="1" thickBot="1">
      <c r="A35" s="114" t="s">
        <v>35</v>
      </c>
      <c r="B35" s="23"/>
      <c r="C35" s="90" t="s">
        <v>7</v>
      </c>
      <c r="D35" s="216">
        <f>SUM(D36:D40)</f>
        <v>36617</v>
      </c>
      <c r="E35" s="442">
        <v>42231</v>
      </c>
    </row>
    <row r="36" spans="1:5" ht="12" customHeight="1">
      <c r="A36" s="165"/>
      <c r="B36" s="103" t="s">
        <v>115</v>
      </c>
      <c r="C36" s="10" t="s">
        <v>66</v>
      </c>
      <c r="D36" s="408">
        <v>21438</v>
      </c>
      <c r="E36" s="445">
        <v>22112</v>
      </c>
    </row>
    <row r="37" spans="1:5" ht="12" customHeight="1">
      <c r="A37" s="166"/>
      <c r="B37" s="102" t="s">
        <v>116</v>
      </c>
      <c r="C37" s="8" t="s">
        <v>217</v>
      </c>
      <c r="D37" s="72">
        <v>5716</v>
      </c>
      <c r="E37" s="446">
        <v>5899</v>
      </c>
    </row>
    <row r="38" spans="1:5" s="87" customFormat="1" ht="12" customHeight="1">
      <c r="A38" s="166"/>
      <c r="B38" s="102" t="s">
        <v>117</v>
      </c>
      <c r="C38" s="8" t="s">
        <v>150</v>
      </c>
      <c r="D38" s="72">
        <v>9463</v>
      </c>
      <c r="E38" s="446">
        <v>9146</v>
      </c>
    </row>
    <row r="39" spans="1:5" ht="12" customHeight="1">
      <c r="A39" s="166"/>
      <c r="B39" s="102" t="s">
        <v>118</v>
      </c>
      <c r="C39" s="8" t="s">
        <v>218</v>
      </c>
      <c r="D39" s="72"/>
      <c r="E39" s="446">
        <v>5074</v>
      </c>
    </row>
    <row r="40" spans="1:5" ht="12" customHeight="1" thickBot="1">
      <c r="A40" s="166"/>
      <c r="B40" s="102" t="s">
        <v>126</v>
      </c>
      <c r="C40" s="8" t="s">
        <v>219</v>
      </c>
      <c r="D40" s="72"/>
      <c r="E40" s="447"/>
    </row>
    <row r="41" spans="1:5" ht="13.5" thickBot="1">
      <c r="A41" s="114" t="s">
        <v>36</v>
      </c>
      <c r="B41" s="23"/>
      <c r="C41" s="90" t="s">
        <v>23</v>
      </c>
      <c r="D41" s="216">
        <f>SUM(D42:D45)</f>
        <v>0</v>
      </c>
      <c r="E41" s="442">
        <v>317</v>
      </c>
    </row>
    <row r="42" spans="1:5" ht="12" customHeight="1">
      <c r="A42" s="165"/>
      <c r="B42" s="103" t="s">
        <v>121</v>
      </c>
      <c r="C42" s="10" t="s">
        <v>300</v>
      </c>
      <c r="D42" s="408"/>
      <c r="E42" s="445">
        <v>317</v>
      </c>
    </row>
    <row r="43" spans="1:5" ht="15" customHeight="1">
      <c r="A43" s="166"/>
      <c r="B43" s="102" t="s">
        <v>122</v>
      </c>
      <c r="C43" s="8" t="s">
        <v>220</v>
      </c>
      <c r="D43" s="72"/>
      <c r="E43" s="446"/>
    </row>
    <row r="44" spans="1:5" ht="12.75">
      <c r="A44" s="166"/>
      <c r="B44" s="102" t="s">
        <v>125</v>
      </c>
      <c r="C44" s="8" t="s">
        <v>79</v>
      </c>
      <c r="D44" s="72"/>
      <c r="E44" s="446"/>
    </row>
    <row r="45" spans="1:5" ht="15" customHeight="1" thickBot="1">
      <c r="A45" s="166"/>
      <c r="B45" s="102" t="s">
        <v>133</v>
      </c>
      <c r="C45" s="8" t="s">
        <v>20</v>
      </c>
      <c r="D45" s="72"/>
      <c r="E45" s="447"/>
    </row>
    <row r="46" spans="1:5" ht="14.25" customHeight="1" thickBot="1">
      <c r="A46" s="114" t="s">
        <v>37</v>
      </c>
      <c r="B46" s="23"/>
      <c r="C46" s="23" t="s">
        <v>21</v>
      </c>
      <c r="D46" s="251"/>
      <c r="E46" s="442">
        <v>1649</v>
      </c>
    </row>
    <row r="47" spans="1:5" ht="13.5" thickBot="1">
      <c r="A47" s="155" t="s">
        <v>38</v>
      </c>
      <c r="B47" s="265"/>
      <c r="C47" s="266" t="s">
        <v>24</v>
      </c>
      <c r="D47" s="378"/>
      <c r="E47" s="442"/>
    </row>
    <row r="48" spans="1:5" ht="13.5" thickBot="1">
      <c r="A48" s="114" t="s">
        <v>39</v>
      </c>
      <c r="B48" s="154"/>
      <c r="C48" s="167" t="s">
        <v>22</v>
      </c>
      <c r="D48" s="216">
        <f>+D35+D41+D46+D47</f>
        <v>36617</v>
      </c>
      <c r="E48" s="442">
        <v>44197</v>
      </c>
    </row>
    <row r="49" spans="1:5" ht="13.5" thickBot="1">
      <c r="A49" s="168"/>
      <c r="B49" s="169"/>
      <c r="C49" s="169"/>
      <c r="D49" s="452"/>
      <c r="E49" s="442"/>
    </row>
    <row r="50" spans="1:5" ht="13.5" thickBot="1">
      <c r="A50" s="170" t="s">
        <v>252</v>
      </c>
      <c r="B50" s="171"/>
      <c r="C50" s="172"/>
      <c r="D50" s="453">
        <v>8</v>
      </c>
      <c r="E50" s="442">
        <v>8</v>
      </c>
    </row>
    <row r="51" spans="1:5" ht="13.5" thickBot="1">
      <c r="A51" s="170" t="s">
        <v>253</v>
      </c>
      <c r="B51" s="171"/>
      <c r="C51" s="172"/>
      <c r="D51" s="453">
        <v>8</v>
      </c>
      <c r="E51" s="442">
        <v>8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M12" sqref="M12"/>
    </sheetView>
  </sheetViews>
  <sheetFormatPr defaultColWidth="9.375" defaultRowHeight="12.75"/>
  <cols>
    <col min="1" max="1" width="8.00390625" style="3" customWidth="1"/>
    <col min="2" max="2" width="9.625" style="4" customWidth="1"/>
    <col min="3" max="3" width="60.00390625" style="4" bestFit="1" customWidth="1"/>
    <col min="4" max="4" width="14.375" style="4" customWidth="1"/>
    <col min="5" max="5" width="10.625" style="4" customWidth="1"/>
    <col min="6" max="16384" width="9.375" style="4" customWidth="1"/>
  </cols>
  <sheetData>
    <row r="1" spans="1:4" s="2" customFormat="1" ht="21" customHeight="1" thickBot="1">
      <c r="A1" s="136"/>
      <c r="B1" s="137"/>
      <c r="C1" s="176"/>
      <c r="D1" s="175" t="s">
        <v>449</v>
      </c>
    </row>
    <row r="2" spans="1:4" s="83" customFormat="1" ht="25.5" customHeight="1">
      <c r="A2" s="498" t="s">
        <v>250</v>
      </c>
      <c r="B2" s="499"/>
      <c r="C2" s="173" t="s">
        <v>256</v>
      </c>
      <c r="D2" s="177" t="s">
        <v>83</v>
      </c>
    </row>
    <row r="3" spans="1:4" s="83" customFormat="1" ht="15.75" thickBot="1">
      <c r="A3" s="139" t="s">
        <v>249</v>
      </c>
      <c r="B3" s="140"/>
      <c r="C3" s="174" t="s">
        <v>413</v>
      </c>
      <c r="D3" s="178"/>
    </row>
    <row r="4" spans="1:4" s="84" customFormat="1" ht="15.75" customHeight="1" thickBot="1">
      <c r="A4" s="141"/>
      <c r="B4" s="141"/>
      <c r="C4" s="141"/>
      <c r="D4" s="142" t="s">
        <v>71</v>
      </c>
    </row>
    <row r="5" spans="1:5" ht="13.5" thickBot="1">
      <c r="A5" s="500" t="s">
        <v>251</v>
      </c>
      <c r="B5" s="501"/>
      <c r="C5" s="143" t="s">
        <v>72</v>
      </c>
      <c r="D5" s="143" t="s">
        <v>73</v>
      </c>
      <c r="E5" s="405" t="s">
        <v>414</v>
      </c>
    </row>
    <row r="6" spans="1:5" s="70" customFormat="1" ht="12.75" customHeight="1" thickBot="1">
      <c r="A6" s="112">
        <v>1</v>
      </c>
      <c r="B6" s="113">
        <v>2</v>
      </c>
      <c r="C6" s="113">
        <v>3</v>
      </c>
      <c r="D6" s="443">
        <v>4</v>
      </c>
      <c r="E6" s="444"/>
    </row>
    <row r="7" spans="1:5" s="70" customFormat="1" ht="15.75" customHeight="1" thickBot="1">
      <c r="A7" s="144"/>
      <c r="B7" s="145"/>
      <c r="C7" s="145" t="s">
        <v>74</v>
      </c>
      <c r="D7" s="455"/>
      <c r="E7" s="456"/>
    </row>
    <row r="8" spans="1:5" s="85" customFormat="1" ht="12" customHeight="1" thickBot="1">
      <c r="A8" s="112" t="s">
        <v>35</v>
      </c>
      <c r="B8" s="146"/>
      <c r="C8" s="147" t="s">
        <v>254</v>
      </c>
      <c r="D8" s="216">
        <f>SUM(D9:D16)</f>
        <v>17013</v>
      </c>
      <c r="E8" s="442">
        <v>17013</v>
      </c>
    </row>
    <row r="9" spans="1:5" s="85" customFormat="1" ht="12" customHeight="1">
      <c r="A9" s="150"/>
      <c r="B9" s="149" t="s">
        <v>115</v>
      </c>
      <c r="C9" s="11" t="s">
        <v>185</v>
      </c>
      <c r="D9" s="409"/>
      <c r="E9" s="445"/>
    </row>
    <row r="10" spans="1:5" s="85" customFormat="1" ht="12" customHeight="1">
      <c r="A10" s="148"/>
      <c r="B10" s="149" t="s">
        <v>116</v>
      </c>
      <c r="C10" s="8" t="s">
        <v>186</v>
      </c>
      <c r="D10" s="72"/>
      <c r="E10" s="446">
        <v>2034</v>
      </c>
    </row>
    <row r="11" spans="1:5" s="85" customFormat="1" ht="12" customHeight="1">
      <c r="A11" s="148"/>
      <c r="B11" s="149" t="s">
        <v>117</v>
      </c>
      <c r="C11" s="8" t="s">
        <v>187</v>
      </c>
      <c r="D11" s="72"/>
      <c r="E11" s="446"/>
    </row>
    <row r="12" spans="1:5" s="85" customFormat="1" ht="12" customHeight="1">
      <c r="A12" s="148"/>
      <c r="B12" s="149" t="s">
        <v>118</v>
      </c>
      <c r="C12" s="8" t="s">
        <v>188</v>
      </c>
      <c r="D12" s="72">
        <v>11648</v>
      </c>
      <c r="E12" s="446">
        <v>9614</v>
      </c>
    </row>
    <row r="13" spans="1:5" s="85" customFormat="1" ht="12" customHeight="1">
      <c r="A13" s="148"/>
      <c r="B13" s="149" t="s">
        <v>158</v>
      </c>
      <c r="C13" s="7" t="s">
        <v>189</v>
      </c>
      <c r="D13" s="72">
        <v>1919</v>
      </c>
      <c r="E13" s="446">
        <v>1919</v>
      </c>
    </row>
    <row r="14" spans="1:5" s="85" customFormat="1" ht="12" customHeight="1">
      <c r="A14" s="151"/>
      <c r="B14" s="149" t="s">
        <v>119</v>
      </c>
      <c r="C14" s="8" t="s">
        <v>190</v>
      </c>
      <c r="D14" s="217">
        <v>3446</v>
      </c>
      <c r="E14" s="446">
        <v>3446</v>
      </c>
    </row>
    <row r="15" spans="1:5" s="86" customFormat="1" ht="12" customHeight="1">
      <c r="A15" s="148"/>
      <c r="B15" s="149" t="s">
        <v>120</v>
      </c>
      <c r="C15" s="8" t="s">
        <v>11</v>
      </c>
      <c r="D15" s="72"/>
      <c r="E15" s="446"/>
    </row>
    <row r="16" spans="1:5" s="86" customFormat="1" ht="12" customHeight="1" thickBot="1">
      <c r="A16" s="152"/>
      <c r="B16" s="153" t="s">
        <v>127</v>
      </c>
      <c r="C16" s="7" t="s">
        <v>246</v>
      </c>
      <c r="D16" s="407"/>
      <c r="E16" s="447"/>
    </row>
    <row r="17" spans="1:5" s="85" customFormat="1" ht="12" customHeight="1" thickBot="1">
      <c r="A17" s="112" t="s">
        <v>36</v>
      </c>
      <c r="B17" s="146"/>
      <c r="C17" s="147" t="s">
        <v>12</v>
      </c>
      <c r="D17" s="216">
        <f>SUM(D18:D21)</f>
        <v>53483</v>
      </c>
      <c r="E17" s="442">
        <v>28631</v>
      </c>
    </row>
    <row r="18" spans="1:5" s="86" customFormat="1" ht="12" customHeight="1">
      <c r="A18" s="148"/>
      <c r="B18" s="149" t="s">
        <v>121</v>
      </c>
      <c r="C18" s="10" t="s">
        <v>8</v>
      </c>
      <c r="D18" s="72">
        <v>53483</v>
      </c>
      <c r="E18" s="445">
        <v>52401</v>
      </c>
    </row>
    <row r="19" spans="1:5" s="86" customFormat="1" ht="12" customHeight="1">
      <c r="A19" s="148"/>
      <c r="B19" s="149" t="s">
        <v>122</v>
      </c>
      <c r="C19" s="8" t="s">
        <v>9</v>
      </c>
      <c r="D19" s="72"/>
      <c r="E19" s="446"/>
    </row>
    <row r="20" spans="1:5" s="86" customFormat="1" ht="12" customHeight="1">
      <c r="A20" s="148"/>
      <c r="B20" s="149" t="s">
        <v>123</v>
      </c>
      <c r="C20" s="8" t="s">
        <v>10</v>
      </c>
      <c r="D20" s="72"/>
      <c r="E20" s="446"/>
    </row>
    <row r="21" spans="1:5" s="86" customFormat="1" ht="12" customHeight="1" thickBot="1">
      <c r="A21" s="148"/>
      <c r="B21" s="149" t="s">
        <v>124</v>
      </c>
      <c r="C21" s="8" t="s">
        <v>9</v>
      </c>
      <c r="D21" s="72"/>
      <c r="E21" s="447"/>
    </row>
    <row r="22" spans="1:5" s="86" customFormat="1" ht="12" customHeight="1" thickBot="1">
      <c r="A22" s="114" t="s">
        <v>37</v>
      </c>
      <c r="B22" s="90"/>
      <c r="C22" s="90" t="s">
        <v>13</v>
      </c>
      <c r="D22" s="216">
        <f>+D23+D24</f>
        <v>0</v>
      </c>
      <c r="E22" s="442"/>
    </row>
    <row r="23" spans="1:5" s="85" customFormat="1" ht="12" customHeight="1">
      <c r="A23" s="261"/>
      <c r="B23" s="272" t="s">
        <v>95</v>
      </c>
      <c r="C23" s="96" t="s">
        <v>267</v>
      </c>
      <c r="D23" s="409"/>
      <c r="E23" s="445"/>
    </row>
    <row r="24" spans="1:5" s="85" customFormat="1" ht="12" customHeight="1" thickBot="1">
      <c r="A24" s="270"/>
      <c r="B24" s="271" t="s">
        <v>96</v>
      </c>
      <c r="C24" s="97" t="s">
        <v>271</v>
      </c>
      <c r="D24" s="412"/>
      <c r="E24" s="447"/>
    </row>
    <row r="25" spans="1:5" s="85" customFormat="1" ht="12" customHeight="1" thickBot="1">
      <c r="A25" s="114" t="s">
        <v>38</v>
      </c>
      <c r="B25" s="146"/>
      <c r="C25" s="90" t="s">
        <v>29</v>
      </c>
      <c r="D25" s="251"/>
      <c r="E25" s="442"/>
    </row>
    <row r="26" spans="1:5" s="85" customFormat="1" ht="12" customHeight="1" thickBot="1">
      <c r="A26" s="112" t="s">
        <v>39</v>
      </c>
      <c r="B26" s="106"/>
      <c r="C26" s="90" t="s">
        <v>25</v>
      </c>
      <c r="D26" s="374">
        <f>+D8+D17+D22+D25</f>
        <v>70496</v>
      </c>
      <c r="E26" s="442">
        <v>52401</v>
      </c>
    </row>
    <row r="27" spans="1:5" s="86" customFormat="1" ht="12" customHeight="1" thickBot="1">
      <c r="A27" s="267" t="s">
        <v>40</v>
      </c>
      <c r="B27" s="275"/>
      <c r="C27" s="269" t="s">
        <v>27</v>
      </c>
      <c r="D27" s="413">
        <f>+D28+D29</f>
        <v>0</v>
      </c>
      <c r="E27" s="442"/>
    </row>
    <row r="28" spans="1:5" s="86" customFormat="1" ht="15" customHeight="1">
      <c r="A28" s="150"/>
      <c r="B28" s="104" t="s">
        <v>102</v>
      </c>
      <c r="C28" s="96" t="s">
        <v>372</v>
      </c>
      <c r="D28" s="409"/>
      <c r="E28" s="445"/>
    </row>
    <row r="29" spans="1:5" s="86" customFormat="1" ht="15" customHeight="1" thickBot="1">
      <c r="A29" s="276"/>
      <c r="B29" s="105" t="s">
        <v>103</v>
      </c>
      <c r="C29" s="268" t="s">
        <v>16</v>
      </c>
      <c r="D29" s="74"/>
      <c r="E29" s="447"/>
    </row>
    <row r="30" spans="1:5" ht="13.5" thickBot="1">
      <c r="A30" s="155" t="s">
        <v>41</v>
      </c>
      <c r="B30" s="265"/>
      <c r="C30" s="266" t="s">
        <v>28</v>
      </c>
      <c r="D30" s="378"/>
      <c r="E30" s="442"/>
    </row>
    <row r="31" spans="1:5" s="70" customFormat="1" ht="16.5" customHeight="1" thickBot="1">
      <c r="A31" s="155" t="s">
        <v>42</v>
      </c>
      <c r="B31" s="156"/>
      <c r="C31" s="157" t="s">
        <v>26</v>
      </c>
      <c r="D31" s="374">
        <f>+D26+D27+D30</f>
        <v>70496</v>
      </c>
      <c r="E31" s="444">
        <v>69412</v>
      </c>
    </row>
    <row r="32" spans="1:5" s="87" customFormat="1" ht="12" customHeight="1">
      <c r="A32" s="158"/>
      <c r="B32" s="158"/>
      <c r="C32" s="159"/>
      <c r="D32" s="448"/>
      <c r="E32" s="449"/>
    </row>
    <row r="33" spans="1:5" ht="12" customHeight="1" thickBot="1">
      <c r="A33" s="160"/>
      <c r="B33" s="161"/>
      <c r="C33" s="161"/>
      <c r="D33" s="450"/>
      <c r="E33" s="451"/>
    </row>
    <row r="34" spans="1:5" ht="12" customHeight="1" thickBot="1">
      <c r="A34" s="162"/>
      <c r="B34" s="163"/>
      <c r="C34" s="164" t="s">
        <v>78</v>
      </c>
      <c r="D34" s="454"/>
      <c r="E34" s="457"/>
    </row>
    <row r="35" spans="1:5" ht="12" customHeight="1" thickBot="1">
      <c r="A35" s="114" t="s">
        <v>35</v>
      </c>
      <c r="B35" s="23"/>
      <c r="C35" s="90" t="s">
        <v>7</v>
      </c>
      <c r="D35" s="216">
        <f>SUM(D36:D40)</f>
        <v>69866</v>
      </c>
      <c r="E35" s="442">
        <v>68784</v>
      </c>
    </row>
    <row r="36" spans="1:5" ht="12" customHeight="1">
      <c r="A36" s="165"/>
      <c r="B36" s="103" t="s">
        <v>115</v>
      </c>
      <c r="C36" s="10" t="s">
        <v>66</v>
      </c>
      <c r="D36" s="408">
        <v>31554</v>
      </c>
      <c r="E36" s="445">
        <v>30404</v>
      </c>
    </row>
    <row r="37" spans="1:5" ht="12" customHeight="1">
      <c r="A37" s="166"/>
      <c r="B37" s="102" t="s">
        <v>116</v>
      </c>
      <c r="C37" s="8" t="s">
        <v>217</v>
      </c>
      <c r="D37" s="72">
        <v>8289</v>
      </c>
      <c r="E37" s="446">
        <v>8357</v>
      </c>
    </row>
    <row r="38" spans="1:5" ht="12" customHeight="1">
      <c r="A38" s="166"/>
      <c r="B38" s="102" t="s">
        <v>117</v>
      </c>
      <c r="C38" s="8" t="s">
        <v>150</v>
      </c>
      <c r="D38" s="72">
        <v>23945</v>
      </c>
      <c r="E38" s="446">
        <v>23945</v>
      </c>
    </row>
    <row r="39" spans="1:5" s="87" customFormat="1" ht="12" customHeight="1">
      <c r="A39" s="166"/>
      <c r="B39" s="102" t="s">
        <v>118</v>
      </c>
      <c r="C39" s="8" t="s">
        <v>218</v>
      </c>
      <c r="D39" s="72">
        <v>6078</v>
      </c>
      <c r="E39" s="446">
        <v>6078</v>
      </c>
    </row>
    <row r="40" spans="1:5" ht="12" customHeight="1" thickBot="1">
      <c r="A40" s="166"/>
      <c r="B40" s="102" t="s">
        <v>126</v>
      </c>
      <c r="C40" s="8" t="s">
        <v>219</v>
      </c>
      <c r="D40" s="72"/>
      <c r="E40" s="447"/>
    </row>
    <row r="41" spans="1:5" ht="12" customHeight="1" thickBot="1">
      <c r="A41" s="114" t="s">
        <v>36</v>
      </c>
      <c r="B41" s="23"/>
      <c r="C41" s="90" t="s">
        <v>23</v>
      </c>
      <c r="D41" s="216">
        <f>SUM(D42:D45)</f>
        <v>630</v>
      </c>
      <c r="E41" s="442">
        <v>630</v>
      </c>
    </row>
    <row r="42" spans="1:5" ht="12" customHeight="1">
      <c r="A42" s="165"/>
      <c r="B42" s="103" t="s">
        <v>121</v>
      </c>
      <c r="C42" s="10" t="s">
        <v>300</v>
      </c>
      <c r="D42" s="408">
        <v>630</v>
      </c>
      <c r="E42" s="445">
        <v>630</v>
      </c>
    </row>
    <row r="43" spans="1:5" ht="12" customHeight="1">
      <c r="A43" s="166"/>
      <c r="B43" s="102" t="s">
        <v>122</v>
      </c>
      <c r="C43" s="8" t="s">
        <v>220</v>
      </c>
      <c r="D43" s="72"/>
      <c r="E43" s="446"/>
    </row>
    <row r="44" spans="1:5" ht="15" customHeight="1">
      <c r="A44" s="166"/>
      <c r="B44" s="102" t="s">
        <v>125</v>
      </c>
      <c r="C44" s="8" t="s">
        <v>79</v>
      </c>
      <c r="D44" s="72"/>
      <c r="E44" s="446"/>
    </row>
    <row r="45" spans="1:5" ht="13.5" thickBot="1">
      <c r="A45" s="166"/>
      <c r="B45" s="102" t="s">
        <v>133</v>
      </c>
      <c r="C45" s="8" t="s">
        <v>20</v>
      </c>
      <c r="D45" s="72"/>
      <c r="E45" s="447"/>
    </row>
    <row r="46" spans="1:5" ht="15" customHeight="1" thickBot="1">
      <c r="A46" s="114" t="s">
        <v>37</v>
      </c>
      <c r="B46" s="23"/>
      <c r="C46" s="23" t="s">
        <v>21</v>
      </c>
      <c r="D46" s="251"/>
      <c r="E46" s="442"/>
    </row>
    <row r="47" spans="1:5" ht="14.25" customHeight="1" thickBot="1">
      <c r="A47" s="155" t="s">
        <v>38</v>
      </c>
      <c r="B47" s="265"/>
      <c r="C47" s="266" t="s">
        <v>24</v>
      </c>
      <c r="D47" s="378"/>
      <c r="E47" s="442"/>
    </row>
    <row r="48" spans="1:5" ht="13.5" thickBot="1">
      <c r="A48" s="114" t="s">
        <v>39</v>
      </c>
      <c r="B48" s="154"/>
      <c r="C48" s="167" t="s">
        <v>22</v>
      </c>
      <c r="D48" s="216">
        <f>+D35+D41+D46+D47</f>
        <v>70496</v>
      </c>
      <c r="E48" s="442">
        <v>69414</v>
      </c>
    </row>
    <row r="49" spans="1:5" ht="13.5" thickBot="1">
      <c r="A49" s="168"/>
      <c r="B49" s="169"/>
      <c r="C49" s="169"/>
      <c r="D49" s="458"/>
      <c r="E49" s="457"/>
    </row>
    <row r="50" spans="1:5" ht="13.5" thickBot="1">
      <c r="A50" s="170" t="s">
        <v>252</v>
      </c>
      <c r="B50" s="171"/>
      <c r="C50" s="172"/>
      <c r="D50" s="453">
        <v>16</v>
      </c>
      <c r="E50" s="442">
        <v>16</v>
      </c>
    </row>
    <row r="51" spans="1:5" ht="13.5" thickBot="1">
      <c r="A51" s="170" t="s">
        <v>253</v>
      </c>
      <c r="B51" s="171"/>
      <c r="C51" s="172"/>
      <c r="D51" s="453">
        <v>16</v>
      </c>
      <c r="E51" s="442">
        <v>16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C11">
      <selection activeCell="S19" sqref="S19"/>
    </sheetView>
  </sheetViews>
  <sheetFormatPr defaultColWidth="9.00390625" defaultRowHeight="12.75"/>
  <cols>
    <col min="1" max="1" width="6.625" style="0" customWidth="1"/>
    <col min="2" max="2" width="36.50390625" style="0" customWidth="1"/>
    <col min="3" max="3" width="24.50390625" style="0" customWidth="1"/>
    <col min="4" max="4" width="10.375" style="0" customWidth="1"/>
    <col min="5" max="5" width="12.375" style="0" customWidth="1"/>
  </cols>
  <sheetData>
    <row r="1" spans="1:4" ht="45" customHeight="1">
      <c r="A1" s="505" t="s">
        <v>31</v>
      </c>
      <c r="B1" s="505"/>
      <c r="C1" s="505"/>
      <c r="D1" s="505"/>
    </row>
    <row r="2" spans="1:4" ht="17.25" customHeight="1">
      <c r="A2" s="277"/>
      <c r="B2" s="277"/>
      <c r="C2" s="277"/>
      <c r="D2" s="277"/>
    </row>
    <row r="3" spans="1:4" ht="13.5" thickBot="1">
      <c r="A3" s="115"/>
      <c r="B3" s="115"/>
      <c r="C3" s="502" t="s">
        <v>71</v>
      </c>
      <c r="D3" s="502"/>
    </row>
    <row r="4" spans="1:5" ht="42.75" customHeight="1" thickBot="1">
      <c r="A4" s="278" t="s">
        <v>92</v>
      </c>
      <c r="B4" s="279" t="s">
        <v>134</v>
      </c>
      <c r="C4" s="279" t="s">
        <v>135</v>
      </c>
      <c r="D4" s="280" t="s">
        <v>418</v>
      </c>
      <c r="E4" s="425" t="s">
        <v>419</v>
      </c>
    </row>
    <row r="5" spans="1:5" ht="15.75" customHeight="1" thickBot="1">
      <c r="A5" s="116" t="s">
        <v>35</v>
      </c>
      <c r="B5" s="32" t="s">
        <v>453</v>
      </c>
      <c r="C5" s="32" t="s">
        <v>428</v>
      </c>
      <c r="D5" s="33">
        <v>100</v>
      </c>
      <c r="E5" s="424">
        <v>100</v>
      </c>
    </row>
    <row r="6" spans="1:5" ht="15.75" customHeight="1" thickBot="1">
      <c r="A6" s="117" t="s">
        <v>36</v>
      </c>
      <c r="B6" s="34" t="s">
        <v>453</v>
      </c>
      <c r="C6" s="34" t="s">
        <v>429</v>
      </c>
      <c r="D6" s="35">
        <v>100</v>
      </c>
      <c r="E6" s="424">
        <v>100</v>
      </c>
    </row>
    <row r="7" spans="1:5" ht="15.75" customHeight="1" thickBot="1">
      <c r="A7" s="117" t="s">
        <v>37</v>
      </c>
      <c r="B7" s="34" t="s">
        <v>453</v>
      </c>
      <c r="C7" s="34" t="s">
        <v>430</v>
      </c>
      <c r="D7" s="35">
        <v>100</v>
      </c>
      <c r="E7" s="424">
        <v>100</v>
      </c>
    </row>
    <row r="8" spans="1:5" ht="15.75" customHeight="1" thickBot="1">
      <c r="A8" s="117" t="s">
        <v>38</v>
      </c>
      <c r="B8" s="34" t="s">
        <v>454</v>
      </c>
      <c r="C8" s="34" t="s">
        <v>431</v>
      </c>
      <c r="D8" s="35">
        <v>150</v>
      </c>
      <c r="E8" s="424">
        <v>150</v>
      </c>
    </row>
    <row r="9" spans="1:5" ht="15.75" customHeight="1" thickBot="1">
      <c r="A9" s="117" t="s">
        <v>39</v>
      </c>
      <c r="B9" s="34" t="s">
        <v>432</v>
      </c>
      <c r="C9" s="34" t="s">
        <v>433</v>
      </c>
      <c r="D9" s="35">
        <v>1200</v>
      </c>
      <c r="E9" s="424">
        <v>1200</v>
      </c>
    </row>
    <row r="10" spans="1:5" ht="15.75" customHeight="1" thickBot="1">
      <c r="A10" s="117" t="s">
        <v>40</v>
      </c>
      <c r="B10" s="34" t="s">
        <v>455</v>
      </c>
      <c r="C10" s="34" t="s">
        <v>434</v>
      </c>
      <c r="D10" s="35">
        <v>120</v>
      </c>
      <c r="E10" s="424">
        <v>120</v>
      </c>
    </row>
    <row r="11" spans="1:5" ht="15.75" customHeight="1" thickBot="1">
      <c r="A11" s="117" t="s">
        <v>41</v>
      </c>
      <c r="B11" s="34" t="s">
        <v>456</v>
      </c>
      <c r="C11" s="34" t="s">
        <v>435</v>
      </c>
      <c r="D11" s="35">
        <v>100</v>
      </c>
      <c r="E11" s="424">
        <v>100</v>
      </c>
    </row>
    <row r="12" spans="1:5" ht="15.75" customHeight="1" thickBot="1">
      <c r="A12" s="117" t="s">
        <v>42</v>
      </c>
      <c r="B12" s="34" t="s">
        <v>456</v>
      </c>
      <c r="C12" s="34" t="s">
        <v>436</v>
      </c>
      <c r="D12" s="35">
        <v>20</v>
      </c>
      <c r="E12" s="424">
        <v>20</v>
      </c>
    </row>
    <row r="13" spans="1:5" ht="15.75" customHeight="1" thickBot="1">
      <c r="A13" s="117" t="s">
        <v>43</v>
      </c>
      <c r="B13" s="34" t="s">
        <v>456</v>
      </c>
      <c r="C13" s="34" t="s">
        <v>437</v>
      </c>
      <c r="D13" s="35">
        <v>50</v>
      </c>
      <c r="E13" s="424">
        <v>50</v>
      </c>
    </row>
    <row r="14" spans="1:5" ht="15.75" customHeight="1" thickBot="1">
      <c r="A14" s="117" t="s">
        <v>44</v>
      </c>
      <c r="B14" s="34" t="s">
        <v>456</v>
      </c>
      <c r="C14" s="34" t="s">
        <v>438</v>
      </c>
      <c r="D14" s="35">
        <v>50</v>
      </c>
      <c r="E14" s="424">
        <v>50</v>
      </c>
    </row>
    <row r="15" spans="1:5" ht="15.75" customHeight="1" thickBot="1">
      <c r="A15" s="117" t="s">
        <v>45</v>
      </c>
      <c r="B15" s="34" t="s">
        <v>456</v>
      </c>
      <c r="C15" s="34" t="s">
        <v>439</v>
      </c>
      <c r="D15" s="35">
        <v>70</v>
      </c>
      <c r="E15" s="424">
        <v>70</v>
      </c>
    </row>
    <row r="16" spans="1:5" ht="15.75" customHeight="1" thickBot="1">
      <c r="A16" s="117" t="s">
        <v>46</v>
      </c>
      <c r="B16" s="34" t="s">
        <v>457</v>
      </c>
      <c r="C16" s="34" t="s">
        <v>440</v>
      </c>
      <c r="D16" s="35">
        <v>70</v>
      </c>
      <c r="E16" s="424">
        <v>70</v>
      </c>
    </row>
    <row r="17" spans="1:5" ht="15.75" customHeight="1" thickBot="1">
      <c r="A17" s="117" t="s">
        <v>47</v>
      </c>
      <c r="B17" s="34" t="s">
        <v>445</v>
      </c>
      <c r="C17" s="34" t="s">
        <v>446</v>
      </c>
      <c r="D17" s="35"/>
      <c r="E17" s="424"/>
    </row>
    <row r="18" spans="1:5" ht="15.75" customHeight="1" thickBot="1">
      <c r="A18" s="117" t="s">
        <v>48</v>
      </c>
      <c r="B18" s="34"/>
      <c r="C18" s="34"/>
      <c r="D18" s="35"/>
      <c r="E18" s="424"/>
    </row>
    <row r="19" spans="1:5" ht="15.75" customHeight="1" thickBot="1">
      <c r="A19" s="117" t="s">
        <v>49</v>
      </c>
      <c r="B19" s="34"/>
      <c r="C19" s="34"/>
      <c r="D19" s="35"/>
      <c r="E19" s="424"/>
    </row>
    <row r="20" spans="1:5" ht="15.75" customHeight="1" thickBot="1">
      <c r="A20" s="117" t="s">
        <v>50</v>
      </c>
      <c r="B20" s="34"/>
      <c r="C20" s="34"/>
      <c r="D20" s="35"/>
      <c r="E20" s="424"/>
    </row>
    <row r="21" spans="1:5" ht="15.75" customHeight="1" thickBot="1">
      <c r="A21" s="117" t="s">
        <v>51</v>
      </c>
      <c r="B21" s="34"/>
      <c r="C21" s="34"/>
      <c r="D21" s="35"/>
      <c r="E21" s="424"/>
    </row>
    <row r="22" spans="1:5" ht="15.75" customHeight="1" thickBot="1">
      <c r="A22" s="117" t="s">
        <v>52</v>
      </c>
      <c r="B22" s="34"/>
      <c r="C22" s="34"/>
      <c r="D22" s="35"/>
      <c r="E22" s="424"/>
    </row>
    <row r="23" spans="1:5" ht="15.75" customHeight="1" thickBot="1">
      <c r="A23" s="117" t="s">
        <v>53</v>
      </c>
      <c r="B23" s="34"/>
      <c r="C23" s="34"/>
      <c r="D23" s="35"/>
      <c r="E23" s="424"/>
    </row>
    <row r="24" spans="1:5" ht="15.75" customHeight="1" thickBot="1">
      <c r="A24" s="117" t="s">
        <v>54</v>
      </c>
      <c r="B24" s="34"/>
      <c r="C24" s="34"/>
      <c r="D24" s="35"/>
      <c r="E24" s="424"/>
    </row>
    <row r="25" spans="1:5" ht="15.75" customHeight="1" thickBot="1">
      <c r="A25" s="117" t="s">
        <v>55</v>
      </c>
      <c r="B25" s="34"/>
      <c r="C25" s="34"/>
      <c r="D25" s="35"/>
      <c r="E25" s="424"/>
    </row>
    <row r="26" spans="1:5" ht="15.75" customHeight="1" thickBot="1">
      <c r="A26" s="117" t="s">
        <v>56</v>
      </c>
      <c r="B26" s="34"/>
      <c r="C26" s="34"/>
      <c r="D26" s="35"/>
      <c r="E26" s="424"/>
    </row>
    <row r="27" spans="1:5" ht="15.75" customHeight="1" thickBot="1">
      <c r="A27" s="117" t="s">
        <v>57</v>
      </c>
      <c r="B27" s="34"/>
      <c r="C27" s="34"/>
      <c r="D27" s="35"/>
      <c r="E27" s="424"/>
    </row>
    <row r="28" spans="1:5" ht="15.75" customHeight="1" thickBot="1">
      <c r="A28" s="117" t="s">
        <v>58</v>
      </c>
      <c r="B28" s="34"/>
      <c r="C28" s="34"/>
      <c r="D28" s="35"/>
      <c r="E28" s="424"/>
    </row>
    <row r="29" spans="1:5" ht="15.75" customHeight="1" thickBot="1">
      <c r="A29" s="117" t="s">
        <v>59</v>
      </c>
      <c r="B29" s="34"/>
      <c r="C29" s="34"/>
      <c r="D29" s="35"/>
      <c r="E29" s="424"/>
    </row>
    <row r="30" spans="1:5" ht="15.75" customHeight="1" thickBot="1">
      <c r="A30" s="117" t="s">
        <v>60</v>
      </c>
      <c r="B30" s="34"/>
      <c r="C30" s="34"/>
      <c r="D30" s="35"/>
      <c r="E30" s="424"/>
    </row>
    <row r="31" spans="1:8" ht="15.75" customHeight="1" thickBot="1">
      <c r="A31" s="117" t="s">
        <v>61</v>
      </c>
      <c r="B31" s="34"/>
      <c r="C31" s="34"/>
      <c r="D31" s="35"/>
      <c r="E31" s="424"/>
      <c r="H31" s="121"/>
    </row>
    <row r="32" spans="1:5" ht="15.75" customHeight="1" thickBot="1">
      <c r="A32" s="117" t="s">
        <v>62</v>
      </c>
      <c r="B32" s="34"/>
      <c r="C32" s="34"/>
      <c r="D32" s="35"/>
      <c r="E32" s="424"/>
    </row>
    <row r="33" spans="1:5" ht="15.75" customHeight="1" thickBot="1">
      <c r="A33" s="117" t="s">
        <v>63</v>
      </c>
      <c r="B33" s="34"/>
      <c r="C33" s="34"/>
      <c r="D33" s="35"/>
      <c r="E33" s="424"/>
    </row>
    <row r="34" spans="1:5" ht="15.75" customHeight="1" thickBot="1">
      <c r="A34" s="117" t="s">
        <v>136</v>
      </c>
      <c r="B34" s="34"/>
      <c r="C34" s="34"/>
      <c r="D34" s="75"/>
      <c r="E34" s="424"/>
    </row>
    <row r="35" spans="1:5" ht="15.75" customHeight="1" thickBot="1">
      <c r="A35" s="117" t="s">
        <v>137</v>
      </c>
      <c r="B35" s="34"/>
      <c r="C35" s="34"/>
      <c r="D35" s="75"/>
      <c r="E35" s="424"/>
    </row>
    <row r="36" spans="1:5" ht="15.75" customHeight="1" thickBot="1">
      <c r="A36" s="117" t="s">
        <v>138</v>
      </c>
      <c r="B36" s="34"/>
      <c r="C36" s="34"/>
      <c r="D36" s="75"/>
      <c r="E36" s="424"/>
    </row>
    <row r="37" spans="1:5" ht="15.75" customHeight="1" thickBot="1">
      <c r="A37" s="118" t="s">
        <v>139</v>
      </c>
      <c r="B37" s="36"/>
      <c r="C37" s="36"/>
      <c r="D37" s="76"/>
      <c r="E37" s="424"/>
    </row>
    <row r="38" spans="1:5" ht="15.75" customHeight="1" thickBot="1">
      <c r="A38" s="503" t="s">
        <v>69</v>
      </c>
      <c r="B38" s="504"/>
      <c r="C38" s="119"/>
      <c r="D38" s="120">
        <f>SUM(D5:D37)</f>
        <v>2130</v>
      </c>
      <c r="E38" s="120">
        <f>SUM(E5:E37)</f>
        <v>2130</v>
      </c>
    </row>
    <row r="39" ht="12.75">
      <c r="A39" t="s">
        <v>248</v>
      </c>
    </row>
  </sheetData>
  <sheetProtection/>
  <mergeCells count="3">
    <mergeCell ref="C3:D3"/>
    <mergeCell ref="A38:B38"/>
    <mergeCell ref="A1:D1"/>
  </mergeCells>
  <conditionalFormatting sqref="D38:E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9. számú tájékoztató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K36" sqref="K36"/>
    </sheetView>
  </sheetViews>
  <sheetFormatPr defaultColWidth="9.375" defaultRowHeight="12.75"/>
  <cols>
    <col min="1" max="1" width="38.625" style="46" customWidth="1"/>
    <col min="2" max="5" width="13.75390625" style="46" customWidth="1"/>
    <col min="6" max="16384" width="9.375" style="46" customWidth="1"/>
  </cols>
  <sheetData>
    <row r="1" spans="1:5" ht="12.75">
      <c r="A1" s="121"/>
      <c r="B1" s="121"/>
      <c r="C1" s="121"/>
      <c r="D1" s="121"/>
      <c r="E1" s="121"/>
    </row>
    <row r="2" spans="1:5" ht="15">
      <c r="A2" s="122" t="s">
        <v>148</v>
      </c>
      <c r="B2" s="506" t="s">
        <v>410</v>
      </c>
      <c r="C2" s="506"/>
      <c r="D2" s="506"/>
      <c r="E2" s="506"/>
    </row>
    <row r="3" spans="1:5" ht="14.25" thickBot="1">
      <c r="A3" s="121"/>
      <c r="B3" s="121"/>
      <c r="C3" s="121"/>
      <c r="D3" s="507" t="s">
        <v>141</v>
      </c>
      <c r="E3" s="507"/>
    </row>
    <row r="4" spans="1:5" ht="15" customHeight="1" thickBot="1">
      <c r="A4" s="123" t="s">
        <v>140</v>
      </c>
      <c r="B4" s="124" t="s">
        <v>176</v>
      </c>
      <c r="C4" s="124" t="s">
        <v>247</v>
      </c>
      <c r="D4" s="124" t="s">
        <v>5</v>
      </c>
      <c r="E4" s="125" t="s">
        <v>68</v>
      </c>
    </row>
    <row r="5" spans="1:5" ht="12.75">
      <c r="A5" s="126" t="s">
        <v>142</v>
      </c>
      <c r="B5" s="77">
        <v>3000</v>
      </c>
      <c r="C5" s="77"/>
      <c r="D5" s="77"/>
      <c r="E5" s="127">
        <f aca="true" t="shared" si="0" ref="E5:E11">SUM(B5:D5)</f>
        <v>3000</v>
      </c>
    </row>
    <row r="6" spans="1:5" ht="12.75">
      <c r="A6" s="128" t="s">
        <v>155</v>
      </c>
      <c r="B6" s="78"/>
      <c r="C6" s="78"/>
      <c r="D6" s="78"/>
      <c r="E6" s="129">
        <f t="shared" si="0"/>
        <v>0</v>
      </c>
    </row>
    <row r="7" spans="1:5" ht="12.75">
      <c r="A7" s="130" t="s">
        <v>143</v>
      </c>
      <c r="B7" s="79">
        <v>10000</v>
      </c>
      <c r="C7" s="79"/>
      <c r="D7" s="79"/>
      <c r="E7" s="131">
        <f t="shared" si="0"/>
        <v>10000</v>
      </c>
    </row>
    <row r="8" spans="1:5" ht="12.75">
      <c r="A8" s="130" t="s">
        <v>156</v>
      </c>
      <c r="B8" s="79"/>
      <c r="C8" s="79"/>
      <c r="D8" s="79"/>
      <c r="E8" s="131">
        <f t="shared" si="0"/>
        <v>0</v>
      </c>
    </row>
    <row r="9" spans="1:5" ht="12.75">
      <c r="A9" s="130" t="s">
        <v>144</v>
      </c>
      <c r="B9" s="79"/>
      <c r="C9" s="79"/>
      <c r="D9" s="79"/>
      <c r="E9" s="131">
        <f t="shared" si="0"/>
        <v>0</v>
      </c>
    </row>
    <row r="10" spans="1:5" ht="12.75">
      <c r="A10" s="130" t="s">
        <v>145</v>
      </c>
      <c r="B10" s="79"/>
      <c r="C10" s="79"/>
      <c r="D10" s="79"/>
      <c r="E10" s="131">
        <f t="shared" si="0"/>
        <v>0</v>
      </c>
    </row>
    <row r="11" spans="1:5" ht="13.5" thickBot="1">
      <c r="A11" s="80"/>
      <c r="B11" s="81"/>
      <c r="C11" s="81"/>
      <c r="D11" s="81"/>
      <c r="E11" s="131">
        <f t="shared" si="0"/>
        <v>0</v>
      </c>
    </row>
    <row r="12" spans="1:5" ht="13.5" thickBot="1">
      <c r="A12" s="132" t="s">
        <v>147</v>
      </c>
      <c r="B12" s="133">
        <f>B5+SUM(B7:B11)</f>
        <v>13000</v>
      </c>
      <c r="C12" s="133">
        <f>C5+SUM(C7:C11)</f>
        <v>0</v>
      </c>
      <c r="D12" s="133">
        <f>D5+SUM(D7:D11)</f>
        <v>0</v>
      </c>
      <c r="E12" s="134">
        <f>E5+SUM(E7:E11)</f>
        <v>13000</v>
      </c>
    </row>
    <row r="13" spans="1:5" ht="13.5" thickBot="1">
      <c r="A13" s="48"/>
      <c r="B13" s="48"/>
      <c r="C13" s="48"/>
      <c r="D13" s="48"/>
      <c r="E13" s="48"/>
    </row>
    <row r="14" spans="1:5" ht="15" customHeight="1" thickBot="1">
      <c r="A14" s="123" t="s">
        <v>146</v>
      </c>
      <c r="B14" s="124" t="s">
        <v>176</v>
      </c>
      <c r="C14" s="124" t="s">
        <v>247</v>
      </c>
      <c r="D14" s="124" t="s">
        <v>5</v>
      </c>
      <c r="E14" s="125" t="s">
        <v>68</v>
      </c>
    </row>
    <row r="15" spans="1:5" ht="12.75">
      <c r="A15" s="126" t="s">
        <v>151</v>
      </c>
      <c r="B15" s="77"/>
      <c r="C15" s="77"/>
      <c r="D15" s="77"/>
      <c r="E15" s="127">
        <f aca="true" t="shared" si="1" ref="E15:E21">SUM(B15:D15)</f>
        <v>0</v>
      </c>
    </row>
    <row r="16" spans="1:5" ht="12.75">
      <c r="A16" s="135" t="s">
        <v>152</v>
      </c>
      <c r="B16" s="79">
        <v>13000</v>
      </c>
      <c r="C16" s="79"/>
      <c r="D16" s="79"/>
      <c r="E16" s="131">
        <f t="shared" si="1"/>
        <v>13000</v>
      </c>
    </row>
    <row r="17" spans="1:5" ht="12.75">
      <c r="A17" s="130" t="s">
        <v>153</v>
      </c>
      <c r="B17" s="79"/>
      <c r="C17" s="79"/>
      <c r="D17" s="79"/>
      <c r="E17" s="131">
        <f t="shared" si="1"/>
        <v>0</v>
      </c>
    </row>
    <row r="18" spans="1:5" ht="12.75">
      <c r="A18" s="130" t="s">
        <v>154</v>
      </c>
      <c r="B18" s="79"/>
      <c r="C18" s="79"/>
      <c r="D18" s="79"/>
      <c r="E18" s="131">
        <f t="shared" si="1"/>
        <v>0</v>
      </c>
    </row>
    <row r="19" spans="1:5" ht="12.75">
      <c r="A19" s="82"/>
      <c r="B19" s="79"/>
      <c r="C19" s="79"/>
      <c r="D19" s="79"/>
      <c r="E19" s="131">
        <f t="shared" si="1"/>
        <v>0</v>
      </c>
    </row>
    <row r="20" spans="1:5" ht="12.75">
      <c r="A20" s="82"/>
      <c r="B20" s="79"/>
      <c r="C20" s="79"/>
      <c r="D20" s="79"/>
      <c r="E20" s="131">
        <f t="shared" si="1"/>
        <v>0</v>
      </c>
    </row>
    <row r="21" spans="1:5" ht="13.5" thickBot="1">
      <c r="A21" s="80"/>
      <c r="B21" s="81"/>
      <c r="C21" s="81"/>
      <c r="D21" s="81"/>
      <c r="E21" s="131">
        <f t="shared" si="1"/>
        <v>0</v>
      </c>
    </row>
    <row r="22" spans="1:5" ht="13.5" thickBot="1">
      <c r="A22" s="132" t="s">
        <v>69</v>
      </c>
      <c r="B22" s="133">
        <f>SUM(B15:B21)</f>
        <v>13000</v>
      </c>
      <c r="C22" s="133">
        <f>SUM(C15:C21)</f>
        <v>0</v>
      </c>
      <c r="D22" s="133">
        <f>SUM(D15:D21)</f>
        <v>0</v>
      </c>
      <c r="E22" s="134">
        <f>SUM(E15:E21)</f>
        <v>13000</v>
      </c>
    </row>
    <row r="23" spans="1:5" ht="12.75">
      <c r="A23" s="121"/>
      <c r="B23" s="121"/>
      <c r="C23" s="121"/>
      <c r="D23" s="121"/>
      <c r="E23" s="121"/>
    </row>
    <row r="24" spans="1:5" ht="12.75">
      <c r="A24" s="121"/>
      <c r="B24" s="121"/>
      <c r="C24" s="121"/>
      <c r="D24" s="121"/>
      <c r="E24" s="121"/>
    </row>
    <row r="25" spans="1:5" ht="15">
      <c r="A25" s="122" t="s">
        <v>148</v>
      </c>
      <c r="B25" s="506"/>
      <c r="C25" s="506"/>
      <c r="D25" s="506"/>
      <c r="E25" s="506"/>
    </row>
    <row r="26" spans="1:5" ht="14.25" thickBot="1">
      <c r="A26" s="121"/>
      <c r="B26" s="121"/>
      <c r="C26" s="121"/>
      <c r="D26" s="507" t="s">
        <v>141</v>
      </c>
      <c r="E26" s="507"/>
    </row>
    <row r="27" spans="1:5" ht="13.5" thickBot="1">
      <c r="A27" s="123" t="s">
        <v>140</v>
      </c>
      <c r="B27" s="124" t="s">
        <v>176</v>
      </c>
      <c r="C27" s="124" t="s">
        <v>247</v>
      </c>
      <c r="D27" s="124" t="s">
        <v>5</v>
      </c>
      <c r="E27" s="125" t="s">
        <v>68</v>
      </c>
    </row>
    <row r="28" spans="1:5" ht="12.75">
      <c r="A28" s="126" t="s">
        <v>142</v>
      </c>
      <c r="B28" s="77"/>
      <c r="C28" s="77"/>
      <c r="D28" s="77"/>
      <c r="E28" s="127">
        <f aca="true" t="shared" si="2" ref="E28:E34">SUM(B28:D28)</f>
        <v>0</v>
      </c>
    </row>
    <row r="29" spans="1:5" ht="12.75">
      <c r="A29" s="128" t="s">
        <v>155</v>
      </c>
      <c r="B29" s="78"/>
      <c r="C29" s="78"/>
      <c r="D29" s="78"/>
      <c r="E29" s="129">
        <f t="shared" si="2"/>
        <v>0</v>
      </c>
    </row>
    <row r="30" spans="1:5" ht="12.75">
      <c r="A30" s="130" t="s">
        <v>143</v>
      </c>
      <c r="B30" s="79"/>
      <c r="C30" s="79"/>
      <c r="D30" s="79"/>
      <c r="E30" s="131">
        <f t="shared" si="2"/>
        <v>0</v>
      </c>
    </row>
    <row r="31" spans="1:5" ht="12.75">
      <c r="A31" s="130" t="s">
        <v>156</v>
      </c>
      <c r="B31" s="79"/>
      <c r="C31" s="79"/>
      <c r="D31" s="79"/>
      <c r="E31" s="131">
        <f t="shared" si="2"/>
        <v>0</v>
      </c>
    </row>
    <row r="32" spans="1:5" ht="12.75">
      <c r="A32" s="130" t="s">
        <v>144</v>
      </c>
      <c r="B32" s="79"/>
      <c r="C32" s="79"/>
      <c r="D32" s="79"/>
      <c r="E32" s="131">
        <f t="shared" si="2"/>
        <v>0</v>
      </c>
    </row>
    <row r="33" spans="1:5" ht="12.75">
      <c r="A33" s="130" t="s">
        <v>145</v>
      </c>
      <c r="B33" s="79"/>
      <c r="C33" s="79"/>
      <c r="D33" s="79"/>
      <c r="E33" s="131">
        <f t="shared" si="2"/>
        <v>0</v>
      </c>
    </row>
    <row r="34" spans="1:5" ht="13.5" thickBot="1">
      <c r="A34" s="80"/>
      <c r="B34" s="81"/>
      <c r="C34" s="81"/>
      <c r="D34" s="81"/>
      <c r="E34" s="131">
        <f t="shared" si="2"/>
        <v>0</v>
      </c>
    </row>
    <row r="35" spans="1:5" ht="13.5" thickBot="1">
      <c r="A35" s="132" t="s">
        <v>147</v>
      </c>
      <c r="B35" s="133">
        <f>B28+SUM(B30:B34)</f>
        <v>0</v>
      </c>
      <c r="C35" s="133">
        <f>C28+SUM(C30:C34)</f>
        <v>0</v>
      </c>
      <c r="D35" s="133">
        <f>D28+SUM(D30:D34)</f>
        <v>0</v>
      </c>
      <c r="E35" s="134">
        <f>E28+SUM(E30:E34)</f>
        <v>0</v>
      </c>
    </row>
    <row r="36" spans="1:5" ht="13.5" thickBot="1">
      <c r="A36" s="48"/>
      <c r="B36" s="48"/>
      <c r="C36" s="48"/>
      <c r="D36" s="48"/>
      <c r="E36" s="48"/>
    </row>
    <row r="37" spans="1:5" ht="13.5" thickBot="1">
      <c r="A37" s="123" t="s">
        <v>146</v>
      </c>
      <c r="B37" s="124" t="s">
        <v>176</v>
      </c>
      <c r="C37" s="124" t="s">
        <v>247</v>
      </c>
      <c r="D37" s="124" t="s">
        <v>5</v>
      </c>
      <c r="E37" s="125" t="s">
        <v>68</v>
      </c>
    </row>
    <row r="38" spans="1:5" ht="12.75">
      <c r="A38" s="126" t="s">
        <v>151</v>
      </c>
      <c r="B38" s="77"/>
      <c r="C38" s="77"/>
      <c r="D38" s="77"/>
      <c r="E38" s="127">
        <f aca="true" t="shared" si="3" ref="E38:E44">SUM(B38:D38)</f>
        <v>0</v>
      </c>
    </row>
    <row r="39" spans="1:5" ht="12.75">
      <c r="A39" s="135" t="s">
        <v>152</v>
      </c>
      <c r="B39" s="79"/>
      <c r="C39" s="79"/>
      <c r="D39" s="79"/>
      <c r="E39" s="131">
        <f t="shared" si="3"/>
        <v>0</v>
      </c>
    </row>
    <row r="40" spans="1:5" ht="12.75">
      <c r="A40" s="130" t="s">
        <v>153</v>
      </c>
      <c r="B40" s="79"/>
      <c r="C40" s="79"/>
      <c r="D40" s="79"/>
      <c r="E40" s="131">
        <f t="shared" si="3"/>
        <v>0</v>
      </c>
    </row>
    <row r="41" spans="1:5" ht="12.75">
      <c r="A41" s="130" t="s">
        <v>154</v>
      </c>
      <c r="B41" s="79"/>
      <c r="C41" s="79"/>
      <c r="D41" s="79"/>
      <c r="E41" s="131">
        <f t="shared" si="3"/>
        <v>0</v>
      </c>
    </row>
    <row r="42" spans="1:5" ht="12.75">
      <c r="A42" s="82"/>
      <c r="B42" s="79"/>
      <c r="C42" s="79"/>
      <c r="D42" s="79"/>
      <c r="E42" s="131">
        <f t="shared" si="3"/>
        <v>0</v>
      </c>
    </row>
    <row r="43" spans="1:5" ht="12.75">
      <c r="A43" s="82"/>
      <c r="B43" s="79"/>
      <c r="C43" s="79"/>
      <c r="D43" s="79"/>
      <c r="E43" s="131">
        <f t="shared" si="3"/>
        <v>0</v>
      </c>
    </row>
    <row r="44" spans="1:5" ht="13.5" thickBot="1">
      <c r="A44" s="80"/>
      <c r="B44" s="81"/>
      <c r="C44" s="81"/>
      <c r="D44" s="81"/>
      <c r="E44" s="131">
        <f t="shared" si="3"/>
        <v>0</v>
      </c>
    </row>
    <row r="45" spans="1:5" ht="13.5" thickBot="1">
      <c r="A45" s="132" t="s">
        <v>69</v>
      </c>
      <c r="B45" s="133">
        <f>SUM(B38:B44)</f>
        <v>0</v>
      </c>
      <c r="C45" s="133">
        <f>SUM(C38:C44)</f>
        <v>0</v>
      </c>
      <c r="D45" s="133">
        <f>SUM(D38:D44)</f>
        <v>0</v>
      </c>
      <c r="E45" s="134">
        <f>SUM(E38:E44)</f>
        <v>0</v>
      </c>
    </row>
    <row r="46" spans="1:5" ht="12.75">
      <c r="A46" s="121"/>
      <c r="B46" s="121"/>
      <c r="C46" s="121"/>
      <c r="D46" s="121"/>
      <c r="E46" s="121"/>
    </row>
    <row r="47" spans="1:5" ht="15">
      <c r="A47" s="515" t="s">
        <v>6</v>
      </c>
      <c r="B47" s="515"/>
      <c r="C47" s="515"/>
      <c r="D47" s="515"/>
      <c r="E47" s="515"/>
    </row>
    <row r="48" spans="1:5" ht="13.5" thickBot="1">
      <c r="A48" s="121"/>
      <c r="B48" s="121"/>
      <c r="C48" s="121"/>
      <c r="D48" s="121"/>
      <c r="E48" s="121"/>
    </row>
    <row r="49" spans="1:8" ht="13.5" thickBot="1">
      <c r="A49" s="520" t="s">
        <v>149</v>
      </c>
      <c r="B49" s="521"/>
      <c r="C49" s="522"/>
      <c r="D49" s="518" t="s">
        <v>157</v>
      </c>
      <c r="E49" s="519"/>
      <c r="H49" s="47"/>
    </row>
    <row r="50" spans="1:5" ht="12.75">
      <c r="A50" s="523"/>
      <c r="B50" s="524"/>
      <c r="C50" s="525"/>
      <c r="D50" s="511"/>
      <c r="E50" s="512"/>
    </row>
    <row r="51" spans="1:5" ht="13.5" thickBot="1">
      <c r="A51" s="526"/>
      <c r="B51" s="527"/>
      <c r="C51" s="528"/>
      <c r="D51" s="513"/>
      <c r="E51" s="514"/>
    </row>
    <row r="52" spans="1:5" ht="13.5" thickBot="1">
      <c r="A52" s="508" t="s">
        <v>69</v>
      </c>
      <c r="B52" s="509"/>
      <c r="C52" s="510"/>
      <c r="D52" s="516">
        <f>SUM(D50:E51)</f>
        <v>0</v>
      </c>
      <c r="E52" s="517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……/2013. (….)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="120" zoomScaleNormal="120" zoomScaleSheetLayoutView="130" zoomScalePageLayoutView="0" workbookViewId="0" topLeftCell="A1">
      <selection activeCell="M12" sqref="M12"/>
    </sheetView>
  </sheetViews>
  <sheetFormatPr defaultColWidth="9.375" defaultRowHeight="12.75"/>
  <cols>
    <col min="1" max="1" width="9.00390625" style="299" customWidth="1"/>
    <col min="2" max="2" width="71.75390625" style="299" customWidth="1"/>
    <col min="3" max="3" width="19.375" style="300" bestFit="1" customWidth="1"/>
    <col min="4" max="4" width="10.50390625" style="39" bestFit="1" customWidth="1"/>
    <col min="5" max="16384" width="9.375" style="39" customWidth="1"/>
  </cols>
  <sheetData>
    <row r="1" spans="1:3" ht="15.75" customHeight="1">
      <c r="A1" s="487" t="s">
        <v>32</v>
      </c>
      <c r="B1" s="487"/>
      <c r="C1" s="487"/>
    </row>
    <row r="2" spans="1:3" ht="15.75" customHeight="1" thickBot="1">
      <c r="A2" s="489" t="s">
        <v>163</v>
      </c>
      <c r="B2" s="489"/>
      <c r="C2" s="209" t="s">
        <v>319</v>
      </c>
    </row>
    <row r="3" spans="1:4" ht="37.5" customHeight="1" thickBot="1">
      <c r="A3" s="26" t="s">
        <v>92</v>
      </c>
      <c r="B3" s="27" t="s">
        <v>34</v>
      </c>
      <c r="C3" s="304" t="s">
        <v>298</v>
      </c>
      <c r="D3" s="397" t="s">
        <v>414</v>
      </c>
    </row>
    <row r="4" spans="1:4" s="40" customFormat="1" ht="12" customHeight="1" thickBot="1">
      <c r="A4" s="37">
        <v>1</v>
      </c>
      <c r="B4" s="38">
        <v>2</v>
      </c>
      <c r="C4" s="305">
        <v>3</v>
      </c>
      <c r="D4" s="400"/>
    </row>
    <row r="5" spans="1:4" s="1" customFormat="1" ht="12" customHeight="1" thickBot="1">
      <c r="A5" s="24" t="s">
        <v>35</v>
      </c>
      <c r="B5" s="23" t="s">
        <v>177</v>
      </c>
      <c r="C5" s="306">
        <f>+C6+C11+C20</f>
        <v>80778</v>
      </c>
      <c r="D5" s="440">
        <v>80778</v>
      </c>
    </row>
    <row r="6" spans="1:4" s="1" customFormat="1" ht="12" customHeight="1" thickBot="1">
      <c r="A6" s="22" t="s">
        <v>36</v>
      </c>
      <c r="B6" s="186" t="s">
        <v>387</v>
      </c>
      <c r="C6" s="307">
        <f>+C7+C8+C9+C10</f>
        <v>50400</v>
      </c>
      <c r="D6" s="440">
        <v>50450</v>
      </c>
    </row>
    <row r="7" spans="1:4" s="1" customFormat="1" ht="12" customHeight="1">
      <c r="A7" s="15" t="s">
        <v>121</v>
      </c>
      <c r="B7" s="281" t="s">
        <v>76</v>
      </c>
      <c r="C7" s="308">
        <v>50400</v>
      </c>
      <c r="D7" s="459">
        <v>50000</v>
      </c>
    </row>
    <row r="8" spans="1:4" s="1" customFormat="1" ht="12" customHeight="1">
      <c r="A8" s="15" t="s">
        <v>122</v>
      </c>
      <c r="B8" s="200" t="s">
        <v>93</v>
      </c>
      <c r="C8" s="308">
        <v>0</v>
      </c>
      <c r="D8" s="460"/>
    </row>
    <row r="9" spans="1:4" s="1" customFormat="1" ht="12" customHeight="1">
      <c r="A9" s="15" t="s">
        <v>123</v>
      </c>
      <c r="B9" s="200" t="s">
        <v>178</v>
      </c>
      <c r="C9" s="308">
        <v>0</v>
      </c>
      <c r="D9" s="460">
        <v>400</v>
      </c>
    </row>
    <row r="10" spans="1:4" s="1" customFormat="1" ht="12" customHeight="1" thickBot="1">
      <c r="A10" s="15" t="s">
        <v>124</v>
      </c>
      <c r="B10" s="282" t="s">
        <v>179</v>
      </c>
      <c r="C10" s="308">
        <v>0</v>
      </c>
      <c r="D10" s="461">
        <v>50</v>
      </c>
    </row>
    <row r="11" spans="1:4" s="1" customFormat="1" ht="12" customHeight="1" thickBot="1">
      <c r="A11" s="22" t="s">
        <v>37</v>
      </c>
      <c r="B11" s="23" t="s">
        <v>180</v>
      </c>
      <c r="C11" s="208">
        <f>+C12+C13+C14+C15+C16+C17+C18+C19</f>
        <v>24128</v>
      </c>
      <c r="D11" s="440">
        <v>24078</v>
      </c>
    </row>
    <row r="12" spans="1:4" s="1" customFormat="1" ht="12" customHeight="1">
      <c r="A12" s="19" t="s">
        <v>95</v>
      </c>
      <c r="B12" s="11" t="s">
        <v>185</v>
      </c>
      <c r="C12" s="309"/>
      <c r="D12" s="459"/>
    </row>
    <row r="13" spans="1:4" s="1" customFormat="1" ht="12" customHeight="1">
      <c r="A13" s="15" t="s">
        <v>96</v>
      </c>
      <c r="B13" s="8" t="s">
        <v>186</v>
      </c>
      <c r="C13" s="310">
        <v>50</v>
      </c>
      <c r="D13" s="460">
        <v>2034</v>
      </c>
    </row>
    <row r="14" spans="1:4" s="1" customFormat="1" ht="12" customHeight="1">
      <c r="A14" s="15" t="s">
        <v>97</v>
      </c>
      <c r="B14" s="8" t="s">
        <v>187</v>
      </c>
      <c r="C14" s="310">
        <v>1151</v>
      </c>
      <c r="D14" s="460">
        <v>1151</v>
      </c>
    </row>
    <row r="15" spans="1:4" s="1" customFormat="1" ht="12" customHeight="1">
      <c r="A15" s="15" t="s">
        <v>98</v>
      </c>
      <c r="B15" s="8" t="s">
        <v>188</v>
      </c>
      <c r="C15" s="310">
        <v>12041</v>
      </c>
      <c r="D15" s="460">
        <v>10007</v>
      </c>
    </row>
    <row r="16" spans="1:4" s="1" customFormat="1" ht="12" customHeight="1">
      <c r="A16" s="14" t="s">
        <v>181</v>
      </c>
      <c r="B16" s="7" t="s">
        <v>189</v>
      </c>
      <c r="C16" s="311">
        <v>1919</v>
      </c>
      <c r="D16" s="460">
        <v>1919</v>
      </c>
    </row>
    <row r="17" spans="1:4" s="1" customFormat="1" ht="12" customHeight="1">
      <c r="A17" s="15" t="s">
        <v>182</v>
      </c>
      <c r="B17" s="8" t="s">
        <v>259</v>
      </c>
      <c r="C17" s="310">
        <v>8382</v>
      </c>
      <c r="D17" s="460">
        <v>8382</v>
      </c>
    </row>
    <row r="18" spans="1:4" s="1" customFormat="1" ht="12" customHeight="1">
      <c r="A18" s="15" t="s">
        <v>183</v>
      </c>
      <c r="B18" s="8" t="s">
        <v>191</v>
      </c>
      <c r="C18" s="310">
        <v>500</v>
      </c>
      <c r="D18" s="460">
        <v>500</v>
      </c>
    </row>
    <row r="19" spans="1:4" s="1" customFormat="1" ht="12" customHeight="1" thickBot="1">
      <c r="A19" s="16" t="s">
        <v>184</v>
      </c>
      <c r="B19" s="9" t="s">
        <v>192</v>
      </c>
      <c r="C19" s="312">
        <v>85</v>
      </c>
      <c r="D19" s="461">
        <v>85</v>
      </c>
    </row>
    <row r="20" spans="1:4" s="1" customFormat="1" ht="12" customHeight="1" thickBot="1">
      <c r="A20" s="22" t="s">
        <v>193</v>
      </c>
      <c r="B20" s="23" t="s">
        <v>260</v>
      </c>
      <c r="C20" s="313">
        <v>6250</v>
      </c>
      <c r="D20" s="440">
        <v>6250</v>
      </c>
    </row>
    <row r="21" spans="1:4" s="1" customFormat="1" ht="12" customHeight="1" thickBot="1">
      <c r="A21" s="22" t="s">
        <v>39</v>
      </c>
      <c r="B21" s="23" t="s">
        <v>195</v>
      </c>
      <c r="C21" s="208">
        <f>+C22+C23+C24+C25+C26+C27+C28+C29</f>
        <v>54953</v>
      </c>
      <c r="D21" s="440">
        <v>62145</v>
      </c>
    </row>
    <row r="22" spans="1:4" s="1" customFormat="1" ht="12" customHeight="1">
      <c r="A22" s="17" t="s">
        <v>99</v>
      </c>
      <c r="B22" s="10" t="s">
        <v>201</v>
      </c>
      <c r="C22" s="314">
        <v>54953</v>
      </c>
      <c r="D22" s="459">
        <v>60241</v>
      </c>
    </row>
    <row r="23" spans="1:4" s="1" customFormat="1" ht="12" customHeight="1">
      <c r="A23" s="15" t="s">
        <v>100</v>
      </c>
      <c r="B23" s="8" t="s">
        <v>202</v>
      </c>
      <c r="C23" s="310"/>
      <c r="D23" s="460"/>
    </row>
    <row r="24" spans="1:4" s="1" customFormat="1" ht="12" customHeight="1">
      <c r="A24" s="15" t="s">
        <v>101</v>
      </c>
      <c r="B24" s="8" t="s">
        <v>203</v>
      </c>
      <c r="C24" s="310"/>
      <c r="D24" s="460">
        <v>262</v>
      </c>
    </row>
    <row r="25" spans="1:4" s="1" customFormat="1" ht="12" customHeight="1">
      <c r="A25" s="18" t="s">
        <v>196</v>
      </c>
      <c r="B25" s="8" t="s">
        <v>104</v>
      </c>
      <c r="C25" s="315"/>
      <c r="D25" s="460"/>
    </row>
    <row r="26" spans="1:4" s="1" customFormat="1" ht="12" customHeight="1">
      <c r="A26" s="18" t="s">
        <v>197</v>
      </c>
      <c r="B26" s="8" t="s">
        <v>204</v>
      </c>
      <c r="C26" s="315"/>
      <c r="D26" s="460"/>
    </row>
    <row r="27" spans="1:4" s="1" customFormat="1" ht="12" customHeight="1">
      <c r="A27" s="15" t="s">
        <v>198</v>
      </c>
      <c r="B27" s="8" t="s">
        <v>205</v>
      </c>
      <c r="C27" s="310"/>
      <c r="D27" s="460">
        <v>1642</v>
      </c>
    </row>
    <row r="28" spans="1:4" s="1" customFormat="1" ht="12" customHeight="1">
      <c r="A28" s="15" t="s">
        <v>199</v>
      </c>
      <c r="B28" s="8" t="s">
        <v>261</v>
      </c>
      <c r="C28" s="316"/>
      <c r="D28" s="460"/>
    </row>
    <row r="29" spans="1:4" s="1" customFormat="1" ht="12" customHeight="1" thickBot="1">
      <c r="A29" s="15" t="s">
        <v>200</v>
      </c>
      <c r="B29" s="13" t="s">
        <v>206</v>
      </c>
      <c r="C29" s="316"/>
      <c r="D29" s="461"/>
    </row>
    <row r="30" spans="1:4" s="1" customFormat="1" ht="12" customHeight="1" thickBot="1">
      <c r="A30" s="179" t="s">
        <v>40</v>
      </c>
      <c r="B30" s="23" t="s">
        <v>388</v>
      </c>
      <c r="C30" s="307">
        <f>+C31+C37</f>
        <v>27546</v>
      </c>
      <c r="D30" s="440">
        <v>27542</v>
      </c>
    </row>
    <row r="31" spans="1:4" s="1" customFormat="1" ht="12" customHeight="1">
      <c r="A31" s="180" t="s">
        <v>102</v>
      </c>
      <c r="B31" s="283" t="s">
        <v>389</v>
      </c>
      <c r="C31" s="317">
        <f>+C32+C33+C34+C35+C36</f>
        <v>9502</v>
      </c>
      <c r="D31" s="459">
        <v>9502</v>
      </c>
    </row>
    <row r="32" spans="1:4" s="1" customFormat="1" ht="12" customHeight="1">
      <c r="A32" s="181" t="s">
        <v>105</v>
      </c>
      <c r="B32" s="187" t="s">
        <v>262</v>
      </c>
      <c r="C32" s="318">
        <v>6202</v>
      </c>
      <c r="D32" s="460">
        <v>6202</v>
      </c>
    </row>
    <row r="33" spans="1:4" s="1" customFormat="1" ht="12" customHeight="1">
      <c r="A33" s="181" t="s">
        <v>106</v>
      </c>
      <c r="B33" s="187" t="s">
        <v>263</v>
      </c>
      <c r="C33" s="318"/>
      <c r="D33" s="460"/>
    </row>
    <row r="34" spans="1:4" s="1" customFormat="1" ht="12" customHeight="1">
      <c r="A34" s="181" t="s">
        <v>107</v>
      </c>
      <c r="B34" s="187" t="s">
        <v>264</v>
      </c>
      <c r="C34" s="318"/>
      <c r="D34" s="460"/>
    </row>
    <row r="35" spans="1:4" s="1" customFormat="1" ht="12" customHeight="1">
      <c r="A35" s="181" t="s">
        <v>108</v>
      </c>
      <c r="B35" s="187" t="s">
        <v>265</v>
      </c>
      <c r="C35" s="318"/>
      <c r="D35" s="460"/>
    </row>
    <row r="36" spans="1:4" s="1" customFormat="1" ht="12" customHeight="1">
      <c r="A36" s="181" t="s">
        <v>207</v>
      </c>
      <c r="B36" s="187" t="s">
        <v>390</v>
      </c>
      <c r="C36" s="318">
        <v>3300</v>
      </c>
      <c r="D36" s="460">
        <v>3300</v>
      </c>
    </row>
    <row r="37" spans="1:4" s="1" customFormat="1" ht="12" customHeight="1">
      <c r="A37" s="181" t="s">
        <v>103</v>
      </c>
      <c r="B37" s="188" t="s">
        <v>391</v>
      </c>
      <c r="C37" s="319">
        <f>+C38+C39+C40+C41+C42</f>
        <v>18044</v>
      </c>
      <c r="D37" s="460">
        <v>18044</v>
      </c>
    </row>
    <row r="38" spans="1:4" s="1" customFormat="1" ht="12" customHeight="1">
      <c r="A38" s="181" t="s">
        <v>111</v>
      </c>
      <c r="B38" s="187" t="s">
        <v>262</v>
      </c>
      <c r="C38" s="318"/>
      <c r="D38" s="460"/>
    </row>
    <row r="39" spans="1:4" s="1" customFormat="1" ht="12" customHeight="1">
      <c r="A39" s="181" t="s">
        <v>112</v>
      </c>
      <c r="B39" s="187" t="s">
        <v>263</v>
      </c>
      <c r="C39" s="318"/>
      <c r="D39" s="460"/>
    </row>
    <row r="40" spans="1:4" s="1" customFormat="1" ht="12" customHeight="1">
      <c r="A40" s="181" t="s">
        <v>113</v>
      </c>
      <c r="B40" s="187" t="s">
        <v>264</v>
      </c>
      <c r="C40" s="318"/>
      <c r="D40" s="460"/>
    </row>
    <row r="41" spans="1:4" s="1" customFormat="1" ht="12" customHeight="1">
      <c r="A41" s="181" t="s">
        <v>114</v>
      </c>
      <c r="B41" s="189" t="s">
        <v>265</v>
      </c>
      <c r="C41" s="318"/>
      <c r="D41" s="460"/>
    </row>
    <row r="42" spans="1:4" s="1" customFormat="1" ht="12" customHeight="1" thickBot="1">
      <c r="A42" s="182" t="s">
        <v>208</v>
      </c>
      <c r="B42" s="190" t="s">
        <v>392</v>
      </c>
      <c r="C42" s="320">
        <v>18044</v>
      </c>
      <c r="D42" s="461">
        <v>18044</v>
      </c>
    </row>
    <row r="43" spans="1:4" s="1" customFormat="1" ht="12" customHeight="1" thickBot="1">
      <c r="A43" s="22" t="s">
        <v>209</v>
      </c>
      <c r="B43" s="284" t="s">
        <v>266</v>
      </c>
      <c r="C43" s="307">
        <f>+C44+C45</f>
        <v>14531</v>
      </c>
      <c r="D43" s="440">
        <v>14531</v>
      </c>
    </row>
    <row r="44" spans="1:4" s="1" customFormat="1" ht="12" customHeight="1">
      <c r="A44" s="17" t="s">
        <v>109</v>
      </c>
      <c r="B44" s="200" t="s">
        <v>267</v>
      </c>
      <c r="C44" s="321"/>
      <c r="D44" s="459"/>
    </row>
    <row r="45" spans="1:4" s="1" customFormat="1" ht="12" customHeight="1" thickBot="1">
      <c r="A45" s="14" t="s">
        <v>110</v>
      </c>
      <c r="B45" s="195" t="s">
        <v>271</v>
      </c>
      <c r="C45" s="322">
        <v>14531</v>
      </c>
      <c r="D45" s="461">
        <v>14531</v>
      </c>
    </row>
    <row r="46" spans="1:4" s="1" customFormat="1" ht="12" customHeight="1" thickBot="1">
      <c r="A46" s="22" t="s">
        <v>42</v>
      </c>
      <c r="B46" s="284" t="s">
        <v>270</v>
      </c>
      <c r="C46" s="307">
        <f>+C47+C48+C49</f>
        <v>0</v>
      </c>
      <c r="D46" s="400"/>
    </row>
    <row r="47" spans="1:4" s="1" customFormat="1" ht="12" customHeight="1">
      <c r="A47" s="17" t="s">
        <v>212</v>
      </c>
      <c r="B47" s="200" t="s">
        <v>210</v>
      </c>
      <c r="C47" s="323"/>
      <c r="D47" s="459"/>
    </row>
    <row r="48" spans="1:4" s="1" customFormat="1" ht="12" customHeight="1">
      <c r="A48" s="15" t="s">
        <v>213</v>
      </c>
      <c r="B48" s="187" t="s">
        <v>211</v>
      </c>
      <c r="C48" s="316"/>
      <c r="D48" s="460"/>
    </row>
    <row r="49" spans="1:4" s="1" customFormat="1" ht="12" customHeight="1" thickBot="1">
      <c r="A49" s="14" t="s">
        <v>328</v>
      </c>
      <c r="B49" s="195" t="s">
        <v>268</v>
      </c>
      <c r="C49" s="324"/>
      <c r="D49" s="461"/>
    </row>
    <row r="50" spans="1:4" s="1" customFormat="1" ht="17.25" customHeight="1" thickBot="1">
      <c r="A50" s="22" t="s">
        <v>214</v>
      </c>
      <c r="B50" s="285" t="s">
        <v>269</v>
      </c>
      <c r="C50" s="325"/>
      <c r="D50" s="400"/>
    </row>
    <row r="51" spans="1:4" s="1" customFormat="1" ht="12" customHeight="1" thickBot="1">
      <c r="A51" s="22" t="s">
        <v>44</v>
      </c>
      <c r="B51" s="25" t="s">
        <v>215</v>
      </c>
      <c r="C51" s="326">
        <v>177808</v>
      </c>
      <c r="D51" s="440">
        <v>185000</v>
      </c>
    </row>
    <row r="52" spans="1:4" s="1" customFormat="1" ht="12" customHeight="1" thickBot="1">
      <c r="A52" s="191" t="s">
        <v>45</v>
      </c>
      <c r="B52" s="186" t="s">
        <v>272</v>
      </c>
      <c r="C52" s="327">
        <f>+C53+C59</f>
        <v>23109</v>
      </c>
      <c r="D52" s="440">
        <v>21060</v>
      </c>
    </row>
    <row r="53" spans="1:4" s="1" customFormat="1" ht="12" customHeight="1">
      <c r="A53" s="286" t="s">
        <v>159</v>
      </c>
      <c r="B53" s="283" t="s">
        <v>273</v>
      </c>
      <c r="C53" s="328">
        <f>+C54+C55+C56+C57+C58</f>
        <v>23109</v>
      </c>
      <c r="D53" s="459">
        <v>21060</v>
      </c>
    </row>
    <row r="54" spans="1:4" s="1" customFormat="1" ht="12" customHeight="1">
      <c r="A54" s="192" t="s">
        <v>288</v>
      </c>
      <c r="B54" s="187" t="s">
        <v>274</v>
      </c>
      <c r="C54" s="316">
        <v>23109</v>
      </c>
      <c r="D54" s="460">
        <v>21060</v>
      </c>
    </row>
    <row r="55" spans="1:4" s="1" customFormat="1" ht="12" customHeight="1">
      <c r="A55" s="192" t="s">
        <v>289</v>
      </c>
      <c r="B55" s="187" t="s">
        <v>275</v>
      </c>
      <c r="C55" s="316"/>
      <c r="D55" s="460"/>
    </row>
    <row r="56" spans="1:4" s="1" customFormat="1" ht="12" customHeight="1">
      <c r="A56" s="192" t="s">
        <v>290</v>
      </c>
      <c r="B56" s="187" t="s">
        <v>276</v>
      </c>
      <c r="C56" s="316"/>
      <c r="D56" s="460"/>
    </row>
    <row r="57" spans="1:4" s="1" customFormat="1" ht="12" customHeight="1">
      <c r="A57" s="192" t="s">
        <v>291</v>
      </c>
      <c r="B57" s="187" t="s">
        <v>277</v>
      </c>
      <c r="C57" s="316"/>
      <c r="D57" s="460"/>
    </row>
    <row r="58" spans="1:4" s="1" customFormat="1" ht="12" customHeight="1">
      <c r="A58" s="192" t="s">
        <v>292</v>
      </c>
      <c r="B58" s="187" t="s">
        <v>278</v>
      </c>
      <c r="C58" s="316"/>
      <c r="D58" s="460"/>
    </row>
    <row r="59" spans="1:4" s="1" customFormat="1" ht="12" customHeight="1">
      <c r="A59" s="193" t="s">
        <v>160</v>
      </c>
      <c r="B59" s="188" t="s">
        <v>279</v>
      </c>
      <c r="C59" s="329">
        <f>+C60+C61+C62+C63+C64</f>
        <v>0</v>
      </c>
      <c r="D59" s="460"/>
    </row>
    <row r="60" spans="1:4" s="1" customFormat="1" ht="12" customHeight="1">
      <c r="A60" s="192" t="s">
        <v>293</v>
      </c>
      <c r="B60" s="187" t="s">
        <v>280</v>
      </c>
      <c r="C60" s="316"/>
      <c r="D60" s="460"/>
    </row>
    <row r="61" spans="1:4" s="1" customFormat="1" ht="12" customHeight="1">
      <c r="A61" s="192" t="s">
        <v>294</v>
      </c>
      <c r="B61" s="187" t="s">
        <v>281</v>
      </c>
      <c r="C61" s="316"/>
      <c r="D61" s="460"/>
    </row>
    <row r="62" spans="1:4" s="1" customFormat="1" ht="12" customHeight="1">
      <c r="A62" s="192" t="s">
        <v>295</v>
      </c>
      <c r="B62" s="187" t="s">
        <v>282</v>
      </c>
      <c r="C62" s="316"/>
      <c r="D62" s="460"/>
    </row>
    <row r="63" spans="1:4" s="1" customFormat="1" ht="12" customHeight="1">
      <c r="A63" s="192" t="s">
        <v>296</v>
      </c>
      <c r="B63" s="187" t="s">
        <v>283</v>
      </c>
      <c r="C63" s="316"/>
      <c r="D63" s="460"/>
    </row>
    <row r="64" spans="1:4" s="1" customFormat="1" ht="12" customHeight="1" thickBot="1">
      <c r="A64" s="194" t="s">
        <v>297</v>
      </c>
      <c r="B64" s="195" t="s">
        <v>284</v>
      </c>
      <c r="C64" s="330"/>
      <c r="D64" s="461"/>
    </row>
    <row r="65" spans="1:4" s="1" customFormat="1" ht="12" customHeight="1" thickBot="1">
      <c r="A65" s="196" t="s">
        <v>46</v>
      </c>
      <c r="B65" s="287" t="s">
        <v>285</v>
      </c>
      <c r="C65" s="327">
        <f>+C51+C52</f>
        <v>200917</v>
      </c>
      <c r="D65" s="440">
        <v>206060</v>
      </c>
    </row>
    <row r="66" spans="1:4" s="1" customFormat="1" ht="13.5" customHeight="1" thickBot="1">
      <c r="A66" s="197" t="s">
        <v>47</v>
      </c>
      <c r="B66" s="288" t="s">
        <v>286</v>
      </c>
      <c r="C66" s="331"/>
      <c r="D66" s="400"/>
    </row>
    <row r="67" spans="1:4" s="1" customFormat="1" ht="13.5" thickBot="1">
      <c r="A67" s="196" t="s">
        <v>48</v>
      </c>
      <c r="B67" s="287" t="s">
        <v>287</v>
      </c>
      <c r="C67" s="332">
        <f>+C65+C66</f>
        <v>200917</v>
      </c>
      <c r="D67" s="440">
        <v>206060</v>
      </c>
    </row>
    <row r="68" spans="1:4" s="1" customFormat="1" ht="15">
      <c r="A68" s="5"/>
      <c r="B68" s="6"/>
      <c r="C68" s="207"/>
      <c r="D68" s="462"/>
    </row>
    <row r="69" spans="1:4" ht="16.5" customHeight="1">
      <c r="A69" s="487" t="s">
        <v>64</v>
      </c>
      <c r="B69" s="487"/>
      <c r="C69" s="487"/>
      <c r="D69" s="463"/>
    </row>
    <row r="70" spans="1:4" s="211" customFormat="1" ht="16.5" customHeight="1" thickBot="1">
      <c r="A70" s="490" t="s">
        <v>164</v>
      </c>
      <c r="B70" s="490"/>
      <c r="C70" s="95" t="s">
        <v>319</v>
      </c>
      <c r="D70" s="464"/>
    </row>
    <row r="71" spans="1:4" ht="37.5" customHeight="1" thickBot="1">
      <c r="A71" s="26" t="s">
        <v>33</v>
      </c>
      <c r="B71" s="27" t="s">
        <v>65</v>
      </c>
      <c r="C71" s="304" t="s">
        <v>298</v>
      </c>
      <c r="D71" s="400"/>
    </row>
    <row r="72" spans="1:4" s="40" customFormat="1" ht="12" customHeight="1" thickBot="1">
      <c r="A72" s="37">
        <v>1</v>
      </c>
      <c r="B72" s="38">
        <v>2</v>
      </c>
      <c r="C72" s="357">
        <v>3</v>
      </c>
      <c r="D72" s="400"/>
    </row>
    <row r="73" spans="1:4" ht="12" customHeight="1" thickBot="1">
      <c r="A73" s="24" t="s">
        <v>35</v>
      </c>
      <c r="B73" s="31" t="s">
        <v>216</v>
      </c>
      <c r="C73" s="306">
        <f>+C74+C75+C76+C77+C78</f>
        <v>113310</v>
      </c>
      <c r="D73" s="440">
        <v>120506</v>
      </c>
    </row>
    <row r="74" spans="1:4" ht="12" customHeight="1">
      <c r="A74" s="19" t="s">
        <v>115</v>
      </c>
      <c r="B74" s="11" t="s">
        <v>66</v>
      </c>
      <c r="C74" s="309">
        <v>40787</v>
      </c>
      <c r="D74" s="459">
        <v>41214</v>
      </c>
    </row>
    <row r="75" spans="1:4" ht="12" customHeight="1">
      <c r="A75" s="15" t="s">
        <v>116</v>
      </c>
      <c r="B75" s="8" t="s">
        <v>217</v>
      </c>
      <c r="C75" s="310">
        <v>10753</v>
      </c>
      <c r="D75" s="460">
        <v>10834</v>
      </c>
    </row>
    <row r="76" spans="1:4" ht="12" customHeight="1">
      <c r="A76" s="15" t="s">
        <v>117</v>
      </c>
      <c r="B76" s="8" t="s">
        <v>150</v>
      </c>
      <c r="C76" s="315">
        <v>54041</v>
      </c>
      <c r="D76" s="460">
        <v>57888</v>
      </c>
    </row>
    <row r="77" spans="1:4" ht="12" customHeight="1">
      <c r="A77" s="15" t="s">
        <v>118</v>
      </c>
      <c r="B77" s="12" t="s">
        <v>218</v>
      </c>
      <c r="C77" s="315">
        <v>6318</v>
      </c>
      <c r="D77" s="460">
        <v>6764</v>
      </c>
    </row>
    <row r="78" spans="1:4" ht="12" customHeight="1">
      <c r="A78" s="15" t="s">
        <v>126</v>
      </c>
      <c r="B78" s="21" t="s">
        <v>219</v>
      </c>
      <c r="C78" s="315">
        <v>1411</v>
      </c>
      <c r="D78" s="460">
        <v>3806</v>
      </c>
    </row>
    <row r="79" spans="1:4" ht="12" customHeight="1">
      <c r="A79" s="15" t="s">
        <v>119</v>
      </c>
      <c r="B79" s="8" t="s">
        <v>240</v>
      </c>
      <c r="C79" s="315"/>
      <c r="D79" s="460"/>
    </row>
    <row r="80" spans="1:4" ht="12" customHeight="1">
      <c r="A80" s="15" t="s">
        <v>120</v>
      </c>
      <c r="B80" s="98" t="s">
        <v>241</v>
      </c>
      <c r="C80" s="315"/>
      <c r="D80" s="460"/>
    </row>
    <row r="81" spans="1:4" ht="12" customHeight="1">
      <c r="A81" s="15" t="s">
        <v>127</v>
      </c>
      <c r="B81" s="98" t="s">
        <v>299</v>
      </c>
      <c r="C81" s="315"/>
      <c r="D81" s="460"/>
    </row>
    <row r="82" spans="1:4" ht="12" customHeight="1">
      <c r="A82" s="15" t="s">
        <v>128</v>
      </c>
      <c r="B82" s="99" t="s">
        <v>242</v>
      </c>
      <c r="C82" s="315"/>
      <c r="D82" s="460"/>
    </row>
    <row r="83" spans="1:4" ht="12" customHeight="1">
      <c r="A83" s="14" t="s">
        <v>129</v>
      </c>
      <c r="B83" s="100" t="s">
        <v>243</v>
      </c>
      <c r="C83" s="315"/>
      <c r="D83" s="460"/>
    </row>
    <row r="84" spans="1:4" ht="12" customHeight="1">
      <c r="A84" s="15" t="s">
        <v>130</v>
      </c>
      <c r="B84" s="100" t="s">
        <v>244</v>
      </c>
      <c r="C84" s="315"/>
      <c r="D84" s="460"/>
    </row>
    <row r="85" spans="1:4" ht="12" customHeight="1" thickBot="1">
      <c r="A85" s="20" t="s">
        <v>132</v>
      </c>
      <c r="B85" s="101" t="s">
        <v>245</v>
      </c>
      <c r="C85" s="333"/>
      <c r="D85" s="461"/>
    </row>
    <row r="86" spans="1:4" ht="12" customHeight="1" thickBot="1">
      <c r="A86" s="22" t="s">
        <v>36</v>
      </c>
      <c r="B86" s="30" t="s">
        <v>329</v>
      </c>
      <c r="C86" s="208">
        <f>+C87+C88+C89</f>
        <v>49102</v>
      </c>
      <c r="D86" s="440">
        <v>49102</v>
      </c>
    </row>
    <row r="87" spans="1:4" ht="12" customHeight="1">
      <c r="A87" s="17" t="s">
        <v>121</v>
      </c>
      <c r="B87" s="8" t="s">
        <v>300</v>
      </c>
      <c r="C87" s="314">
        <v>630</v>
      </c>
      <c r="D87" s="459">
        <v>630</v>
      </c>
    </row>
    <row r="88" spans="1:4" ht="12" customHeight="1">
      <c r="A88" s="17" t="s">
        <v>122</v>
      </c>
      <c r="B88" s="13" t="s">
        <v>220</v>
      </c>
      <c r="C88" s="310">
        <v>30780</v>
      </c>
      <c r="D88" s="460">
        <v>30780</v>
      </c>
    </row>
    <row r="89" spans="1:4" ht="12" customHeight="1">
      <c r="A89" s="17" t="s">
        <v>123</v>
      </c>
      <c r="B89" s="187" t="s">
        <v>330</v>
      </c>
      <c r="C89" s="308">
        <v>17692</v>
      </c>
      <c r="D89" s="460">
        <v>17692</v>
      </c>
    </row>
    <row r="90" spans="1:4" ht="12" customHeight="1">
      <c r="A90" s="17" t="s">
        <v>124</v>
      </c>
      <c r="B90" s="187" t="s">
        <v>393</v>
      </c>
      <c r="C90" s="308"/>
      <c r="D90" s="460"/>
    </row>
    <row r="91" spans="1:4" ht="12" customHeight="1">
      <c r="A91" s="17" t="s">
        <v>125</v>
      </c>
      <c r="B91" s="187" t="s">
        <v>331</v>
      </c>
      <c r="C91" s="308"/>
      <c r="D91" s="460"/>
    </row>
    <row r="92" spans="1:4" ht="15">
      <c r="A92" s="17" t="s">
        <v>131</v>
      </c>
      <c r="B92" s="187" t="s">
        <v>332</v>
      </c>
      <c r="C92" s="308"/>
      <c r="D92" s="460"/>
    </row>
    <row r="93" spans="1:4" ht="12" customHeight="1">
      <c r="A93" s="17" t="s">
        <v>133</v>
      </c>
      <c r="B93" s="289" t="s">
        <v>303</v>
      </c>
      <c r="C93" s="308"/>
      <c r="D93" s="460"/>
    </row>
    <row r="94" spans="1:4" ht="12" customHeight="1">
      <c r="A94" s="17" t="s">
        <v>221</v>
      </c>
      <c r="B94" s="289" t="s">
        <v>304</v>
      </c>
      <c r="C94" s="308"/>
      <c r="D94" s="460"/>
    </row>
    <row r="95" spans="1:4" ht="12" customHeight="1">
      <c r="A95" s="17" t="s">
        <v>222</v>
      </c>
      <c r="B95" s="289" t="s">
        <v>302</v>
      </c>
      <c r="C95" s="308"/>
      <c r="D95" s="460"/>
    </row>
    <row r="96" spans="1:4" ht="24" customHeight="1" thickBot="1">
      <c r="A96" s="14" t="s">
        <v>223</v>
      </c>
      <c r="B96" s="290" t="s">
        <v>301</v>
      </c>
      <c r="C96" s="334"/>
      <c r="D96" s="461"/>
    </row>
    <row r="97" spans="1:4" ht="12" customHeight="1" thickBot="1">
      <c r="A97" s="22" t="s">
        <v>37</v>
      </c>
      <c r="B97" s="90" t="s">
        <v>333</v>
      </c>
      <c r="C97" s="208">
        <f>+C98+C99</f>
        <v>3072</v>
      </c>
      <c r="D97" s="440">
        <v>10434</v>
      </c>
    </row>
    <row r="98" spans="1:4" ht="12" customHeight="1">
      <c r="A98" s="17" t="s">
        <v>95</v>
      </c>
      <c r="B98" s="10" t="s">
        <v>80</v>
      </c>
      <c r="C98" s="314">
        <v>3072</v>
      </c>
      <c r="D98" s="459">
        <v>10434</v>
      </c>
    </row>
    <row r="99" spans="1:4" ht="12" customHeight="1" thickBot="1">
      <c r="A99" s="18" t="s">
        <v>96</v>
      </c>
      <c r="B99" s="13" t="s">
        <v>81</v>
      </c>
      <c r="C99" s="315"/>
      <c r="D99" s="461"/>
    </row>
    <row r="100" spans="1:4" s="185" customFormat="1" ht="12" customHeight="1" thickBot="1">
      <c r="A100" s="191" t="s">
        <v>38</v>
      </c>
      <c r="B100" s="186" t="s">
        <v>305</v>
      </c>
      <c r="C100" s="335"/>
      <c r="D100" s="465"/>
    </row>
    <row r="101" spans="1:4" ht="12" customHeight="1" thickBot="1">
      <c r="A101" s="183" t="s">
        <v>39</v>
      </c>
      <c r="B101" s="184" t="s">
        <v>168</v>
      </c>
      <c r="C101" s="306">
        <f>+C73+C86+C97+C100</f>
        <v>165484</v>
      </c>
      <c r="D101" s="440">
        <v>180042</v>
      </c>
    </row>
    <row r="102" spans="1:4" ht="12" customHeight="1" thickBot="1">
      <c r="A102" s="191" t="s">
        <v>40</v>
      </c>
      <c r="B102" s="186" t="s">
        <v>394</v>
      </c>
      <c r="C102" s="208">
        <f>+C103+C111</f>
        <v>0</v>
      </c>
      <c r="D102" s="400"/>
    </row>
    <row r="103" spans="1:4" ht="12" customHeight="1" thickBot="1">
      <c r="A103" s="206" t="s">
        <v>102</v>
      </c>
      <c r="B103" s="291" t="s">
        <v>399</v>
      </c>
      <c r="C103" s="358">
        <f>+C104+C105+C106+C107+C108+C109+C110</f>
        <v>0</v>
      </c>
      <c r="D103" s="400"/>
    </row>
    <row r="104" spans="1:4" ht="12" customHeight="1">
      <c r="A104" s="199" t="s">
        <v>105</v>
      </c>
      <c r="B104" s="200" t="s">
        <v>306</v>
      </c>
      <c r="C104" s="337"/>
      <c r="D104" s="459"/>
    </row>
    <row r="105" spans="1:4" ht="12" customHeight="1">
      <c r="A105" s="192" t="s">
        <v>106</v>
      </c>
      <c r="B105" s="187" t="s">
        <v>307</v>
      </c>
      <c r="C105" s="338"/>
      <c r="D105" s="460"/>
    </row>
    <row r="106" spans="1:4" ht="12" customHeight="1">
      <c r="A106" s="192" t="s">
        <v>107</v>
      </c>
      <c r="B106" s="187" t="s">
        <v>308</v>
      </c>
      <c r="C106" s="338"/>
      <c r="D106" s="460"/>
    </row>
    <row r="107" spans="1:4" ht="12" customHeight="1">
      <c r="A107" s="192" t="s">
        <v>108</v>
      </c>
      <c r="B107" s="187" t="s">
        <v>309</v>
      </c>
      <c r="C107" s="338"/>
      <c r="D107" s="460"/>
    </row>
    <row r="108" spans="1:4" ht="12" customHeight="1">
      <c r="A108" s="192" t="s">
        <v>207</v>
      </c>
      <c r="B108" s="187" t="s">
        <v>310</v>
      </c>
      <c r="C108" s="338"/>
      <c r="D108" s="460"/>
    </row>
    <row r="109" spans="1:4" ht="12" customHeight="1">
      <c r="A109" s="192" t="s">
        <v>224</v>
      </c>
      <c r="B109" s="187" t="s">
        <v>311</v>
      </c>
      <c r="C109" s="338"/>
      <c r="D109" s="460"/>
    </row>
    <row r="110" spans="1:4" ht="12" customHeight="1" thickBot="1">
      <c r="A110" s="201" t="s">
        <v>225</v>
      </c>
      <c r="B110" s="202" t="s">
        <v>312</v>
      </c>
      <c r="C110" s="339"/>
      <c r="D110" s="461"/>
    </row>
    <row r="111" spans="1:4" ht="12" customHeight="1" thickBot="1">
      <c r="A111" s="206" t="s">
        <v>103</v>
      </c>
      <c r="B111" s="291" t="s">
        <v>400</v>
      </c>
      <c r="C111" s="358">
        <f>+C112+C113+C114+C115+C116+C117+C118+C119</f>
        <v>0</v>
      </c>
      <c r="D111" s="400"/>
    </row>
    <row r="112" spans="1:4" ht="12" customHeight="1">
      <c r="A112" s="199" t="s">
        <v>111</v>
      </c>
      <c r="B112" s="200" t="s">
        <v>306</v>
      </c>
      <c r="C112" s="337"/>
      <c r="D112" s="459"/>
    </row>
    <row r="113" spans="1:4" ht="12" customHeight="1">
      <c r="A113" s="192" t="s">
        <v>112</v>
      </c>
      <c r="B113" s="187" t="s">
        <v>313</v>
      </c>
      <c r="C113" s="338"/>
      <c r="D113" s="460"/>
    </row>
    <row r="114" spans="1:4" ht="12" customHeight="1">
      <c r="A114" s="192" t="s">
        <v>113</v>
      </c>
      <c r="B114" s="187" t="s">
        <v>308</v>
      </c>
      <c r="C114" s="338"/>
      <c r="D114" s="460"/>
    </row>
    <row r="115" spans="1:4" ht="12" customHeight="1">
      <c r="A115" s="192" t="s">
        <v>114</v>
      </c>
      <c r="B115" s="187" t="s">
        <v>309</v>
      </c>
      <c r="C115" s="338"/>
      <c r="D115" s="460"/>
    </row>
    <row r="116" spans="1:4" ht="12" customHeight="1">
      <c r="A116" s="192" t="s">
        <v>208</v>
      </c>
      <c r="B116" s="187" t="s">
        <v>310</v>
      </c>
      <c r="C116" s="338"/>
      <c r="D116" s="460"/>
    </row>
    <row r="117" spans="1:4" ht="12" customHeight="1">
      <c r="A117" s="192" t="s">
        <v>226</v>
      </c>
      <c r="B117" s="187" t="s">
        <v>314</v>
      </c>
      <c r="C117" s="338"/>
      <c r="D117" s="460"/>
    </row>
    <row r="118" spans="1:4" ht="12" customHeight="1">
      <c r="A118" s="192" t="s">
        <v>227</v>
      </c>
      <c r="B118" s="187" t="s">
        <v>312</v>
      </c>
      <c r="C118" s="338"/>
      <c r="D118" s="460"/>
    </row>
    <row r="119" spans="1:4" ht="12" customHeight="1" thickBot="1">
      <c r="A119" s="201" t="s">
        <v>228</v>
      </c>
      <c r="B119" s="202" t="s">
        <v>397</v>
      </c>
      <c r="C119" s="339"/>
      <c r="D119" s="461"/>
    </row>
    <row r="120" spans="1:4" ht="12" customHeight="1" thickBot="1">
      <c r="A120" s="191" t="s">
        <v>41</v>
      </c>
      <c r="B120" s="287" t="s">
        <v>315</v>
      </c>
      <c r="C120" s="340">
        <f>+C101+C102</f>
        <v>165484</v>
      </c>
      <c r="D120" s="440">
        <v>180042</v>
      </c>
    </row>
    <row r="121" spans="1:8" ht="15" customHeight="1" thickBot="1">
      <c r="A121" s="191" t="s">
        <v>42</v>
      </c>
      <c r="B121" s="287" t="s">
        <v>316</v>
      </c>
      <c r="C121" s="341"/>
      <c r="D121" s="400"/>
      <c r="E121" s="41"/>
      <c r="F121" s="91"/>
      <c r="G121" s="91"/>
      <c r="H121" s="91"/>
    </row>
    <row r="122" spans="1:4" s="1" customFormat="1" ht="13.5" thickBot="1">
      <c r="A122" s="203" t="s">
        <v>43</v>
      </c>
      <c r="B122" s="288" t="s">
        <v>317</v>
      </c>
      <c r="C122" s="327">
        <f>+C120+C121</f>
        <v>165484</v>
      </c>
      <c r="D122" s="440">
        <v>180042</v>
      </c>
    </row>
    <row r="123" spans="1:4" ht="15">
      <c r="A123" s="292"/>
      <c r="B123" s="292"/>
      <c r="C123" s="293"/>
      <c r="D123" s="462"/>
    </row>
    <row r="124" spans="1:4" ht="15">
      <c r="A124" s="491" t="s">
        <v>171</v>
      </c>
      <c r="B124" s="491"/>
      <c r="C124" s="491"/>
      <c r="D124" s="463"/>
    </row>
    <row r="125" spans="1:4" ht="15" customHeight="1" thickBot="1">
      <c r="A125" s="489" t="s">
        <v>165</v>
      </c>
      <c r="B125" s="489"/>
      <c r="C125" s="209" t="s">
        <v>319</v>
      </c>
      <c r="D125" s="466"/>
    </row>
    <row r="126" spans="1:4" ht="15.75" thickBot="1">
      <c r="A126" s="22">
        <v>1</v>
      </c>
      <c r="B126" s="30" t="s">
        <v>235</v>
      </c>
      <c r="C126" s="208">
        <f>+C51-C101</f>
        <v>12324</v>
      </c>
      <c r="D126" s="440">
        <v>4985</v>
      </c>
    </row>
    <row r="127" spans="1:3" ht="15">
      <c r="A127" s="292"/>
      <c r="B127" s="292"/>
      <c r="C127" s="293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..............................Önkormányzat
2013. ÉVI KÖLTSÉGVETÉS
KÖTELEZŐ FELADATAINAK MÉRLEGE &amp;10
&amp;R&amp;"Times New Roman CE,Félkövér dőlt"&amp;11 1.2. melléklet a ........./2013. (.......)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M12" sqref="M12"/>
    </sheetView>
  </sheetViews>
  <sheetFormatPr defaultColWidth="9.375" defaultRowHeight="12.75"/>
  <cols>
    <col min="1" max="1" width="9.00390625" style="299" customWidth="1"/>
    <col min="2" max="2" width="62.125" style="299" customWidth="1"/>
    <col min="3" max="3" width="11.125" style="300" customWidth="1"/>
    <col min="4" max="4" width="10.50390625" style="39" bestFit="1" customWidth="1"/>
    <col min="5" max="16384" width="9.375" style="39" customWidth="1"/>
  </cols>
  <sheetData>
    <row r="1" spans="1:3" ht="15.75" customHeight="1">
      <c r="A1" s="487" t="s">
        <v>32</v>
      </c>
      <c r="B1" s="487"/>
      <c r="C1" s="487"/>
    </row>
    <row r="2" spans="1:3" ht="15.75" customHeight="1" thickBot="1">
      <c r="A2" s="489" t="s">
        <v>163</v>
      </c>
      <c r="B2" s="489"/>
      <c r="C2" s="209" t="s">
        <v>319</v>
      </c>
    </row>
    <row r="3" spans="1:4" ht="37.5" customHeight="1" thickBot="1">
      <c r="A3" s="26" t="s">
        <v>92</v>
      </c>
      <c r="B3" s="27" t="s">
        <v>34</v>
      </c>
      <c r="C3" s="304" t="s">
        <v>298</v>
      </c>
      <c r="D3" s="397" t="s">
        <v>414</v>
      </c>
    </row>
    <row r="4" spans="1:4" s="40" customFormat="1" ht="12" customHeight="1" thickBot="1">
      <c r="A4" s="37">
        <v>1</v>
      </c>
      <c r="B4" s="38">
        <v>2</v>
      </c>
      <c r="C4" s="305">
        <v>3</v>
      </c>
      <c r="D4" s="400"/>
    </row>
    <row r="5" spans="1:4" s="1" customFormat="1" ht="12" customHeight="1" thickBot="1">
      <c r="A5" s="24" t="s">
        <v>35</v>
      </c>
      <c r="B5" s="23" t="s">
        <v>177</v>
      </c>
      <c r="C5" s="306">
        <f>+C6+C11+C20</f>
        <v>0</v>
      </c>
      <c r="D5" s="480"/>
    </row>
    <row r="6" spans="1:4" s="1" customFormat="1" ht="12" customHeight="1" thickBot="1">
      <c r="A6" s="22" t="s">
        <v>36</v>
      </c>
      <c r="B6" s="186" t="s">
        <v>387</v>
      </c>
      <c r="C6" s="307">
        <f>+C7+C8+C9+C10</f>
        <v>0</v>
      </c>
      <c r="D6" s="480"/>
    </row>
    <row r="7" spans="1:4" s="1" customFormat="1" ht="12" customHeight="1">
      <c r="A7" s="15" t="s">
        <v>121</v>
      </c>
      <c r="B7" s="281" t="s">
        <v>76</v>
      </c>
      <c r="C7" s="308"/>
      <c r="D7" s="481"/>
    </row>
    <row r="8" spans="1:4" s="1" customFormat="1" ht="12" customHeight="1">
      <c r="A8" s="15" t="s">
        <v>122</v>
      </c>
      <c r="B8" s="200" t="s">
        <v>93</v>
      </c>
      <c r="C8" s="308"/>
      <c r="D8" s="482"/>
    </row>
    <row r="9" spans="1:4" s="1" customFormat="1" ht="12" customHeight="1">
      <c r="A9" s="15" t="s">
        <v>123</v>
      </c>
      <c r="B9" s="200" t="s">
        <v>178</v>
      </c>
      <c r="C9" s="308"/>
      <c r="D9" s="482"/>
    </row>
    <row r="10" spans="1:4" s="1" customFormat="1" ht="12" customHeight="1" thickBot="1">
      <c r="A10" s="15" t="s">
        <v>124</v>
      </c>
      <c r="B10" s="282" t="s">
        <v>179</v>
      </c>
      <c r="C10" s="308"/>
      <c r="D10" s="483"/>
    </row>
    <row r="11" spans="1:4" s="1" customFormat="1" ht="12" customHeight="1" thickBot="1">
      <c r="A11" s="22" t="s">
        <v>37</v>
      </c>
      <c r="B11" s="23" t="s">
        <v>180</v>
      </c>
      <c r="C11" s="208">
        <f>+C12+C13+C14+C15+C16+C17+C18+C19</f>
        <v>0</v>
      </c>
      <c r="D11" s="480"/>
    </row>
    <row r="12" spans="1:4" s="1" customFormat="1" ht="12" customHeight="1">
      <c r="A12" s="19" t="s">
        <v>95</v>
      </c>
      <c r="B12" s="11" t="s">
        <v>185</v>
      </c>
      <c r="C12" s="309"/>
      <c r="D12" s="481"/>
    </row>
    <row r="13" spans="1:4" s="1" customFormat="1" ht="12" customHeight="1">
      <c r="A13" s="15" t="s">
        <v>96</v>
      </c>
      <c r="B13" s="8" t="s">
        <v>186</v>
      </c>
      <c r="C13" s="310"/>
      <c r="D13" s="482"/>
    </row>
    <row r="14" spans="1:4" s="1" customFormat="1" ht="12" customHeight="1">
      <c r="A14" s="15" t="s">
        <v>97</v>
      </c>
      <c r="B14" s="8" t="s">
        <v>187</v>
      </c>
      <c r="C14" s="310"/>
      <c r="D14" s="482"/>
    </row>
    <row r="15" spans="1:4" s="1" customFormat="1" ht="12" customHeight="1">
      <c r="A15" s="15" t="s">
        <v>98</v>
      </c>
      <c r="B15" s="8" t="s">
        <v>188</v>
      </c>
      <c r="C15" s="310"/>
      <c r="D15" s="482"/>
    </row>
    <row r="16" spans="1:4" s="1" customFormat="1" ht="12" customHeight="1">
      <c r="A16" s="14" t="s">
        <v>181</v>
      </c>
      <c r="B16" s="7" t="s">
        <v>189</v>
      </c>
      <c r="C16" s="311"/>
      <c r="D16" s="482"/>
    </row>
    <row r="17" spans="1:4" s="1" customFormat="1" ht="12" customHeight="1">
      <c r="A17" s="15" t="s">
        <v>182</v>
      </c>
      <c r="B17" s="8" t="s">
        <v>259</v>
      </c>
      <c r="C17" s="310"/>
      <c r="D17" s="482"/>
    </row>
    <row r="18" spans="1:4" s="1" customFormat="1" ht="12" customHeight="1">
      <c r="A18" s="15" t="s">
        <v>183</v>
      </c>
      <c r="B18" s="8" t="s">
        <v>191</v>
      </c>
      <c r="C18" s="310"/>
      <c r="D18" s="482"/>
    </row>
    <row r="19" spans="1:4" s="1" customFormat="1" ht="12" customHeight="1" thickBot="1">
      <c r="A19" s="16" t="s">
        <v>184</v>
      </c>
      <c r="B19" s="9" t="s">
        <v>192</v>
      </c>
      <c r="C19" s="312"/>
      <c r="D19" s="483"/>
    </row>
    <row r="20" spans="1:4" s="1" customFormat="1" ht="12" customHeight="1" thickBot="1">
      <c r="A20" s="22" t="s">
        <v>193</v>
      </c>
      <c r="B20" s="23" t="s">
        <v>260</v>
      </c>
      <c r="C20" s="313"/>
      <c r="D20" s="480"/>
    </row>
    <row r="21" spans="1:4" s="1" customFormat="1" ht="12" customHeight="1" thickBot="1">
      <c r="A21" s="22" t="s">
        <v>39</v>
      </c>
      <c r="B21" s="23" t="s">
        <v>195</v>
      </c>
      <c r="C21" s="208">
        <f>+C22+C23+C24+C25+C26+C27+C28+C29</f>
        <v>0</v>
      </c>
      <c r="D21" s="480"/>
    </row>
    <row r="22" spans="1:4" s="1" customFormat="1" ht="12" customHeight="1">
      <c r="A22" s="17" t="s">
        <v>99</v>
      </c>
      <c r="B22" s="10" t="s">
        <v>201</v>
      </c>
      <c r="C22" s="314"/>
      <c r="D22" s="481"/>
    </row>
    <row r="23" spans="1:4" s="1" customFormat="1" ht="12" customHeight="1">
      <c r="A23" s="15" t="s">
        <v>100</v>
      </c>
      <c r="B23" s="8" t="s">
        <v>202</v>
      </c>
      <c r="C23" s="310"/>
      <c r="D23" s="482"/>
    </row>
    <row r="24" spans="1:4" s="1" customFormat="1" ht="12" customHeight="1">
      <c r="A24" s="15" t="s">
        <v>101</v>
      </c>
      <c r="B24" s="8" t="s">
        <v>203</v>
      </c>
      <c r="C24" s="310"/>
      <c r="D24" s="482"/>
    </row>
    <row r="25" spans="1:4" s="1" customFormat="1" ht="12" customHeight="1">
      <c r="A25" s="18" t="s">
        <v>196</v>
      </c>
      <c r="B25" s="8" t="s">
        <v>104</v>
      </c>
      <c r="C25" s="315"/>
      <c r="D25" s="482"/>
    </row>
    <row r="26" spans="1:4" s="1" customFormat="1" ht="12" customHeight="1">
      <c r="A26" s="18" t="s">
        <v>197</v>
      </c>
      <c r="B26" s="8" t="s">
        <v>204</v>
      </c>
      <c r="C26" s="315"/>
      <c r="D26" s="482"/>
    </row>
    <row r="27" spans="1:4" s="1" customFormat="1" ht="12" customHeight="1">
      <c r="A27" s="15" t="s">
        <v>198</v>
      </c>
      <c r="B27" s="8" t="s">
        <v>205</v>
      </c>
      <c r="C27" s="310"/>
      <c r="D27" s="482"/>
    </row>
    <row r="28" spans="1:4" s="1" customFormat="1" ht="12" customHeight="1">
      <c r="A28" s="15" t="s">
        <v>199</v>
      </c>
      <c r="B28" s="8" t="s">
        <v>261</v>
      </c>
      <c r="C28" s="316"/>
      <c r="D28" s="482"/>
    </row>
    <row r="29" spans="1:4" s="1" customFormat="1" ht="12" customHeight="1" thickBot="1">
      <c r="A29" s="15" t="s">
        <v>200</v>
      </c>
      <c r="B29" s="13" t="s">
        <v>206</v>
      </c>
      <c r="C29" s="316"/>
      <c r="D29" s="483"/>
    </row>
    <row r="30" spans="1:4" s="1" customFormat="1" ht="12" customHeight="1" thickBot="1">
      <c r="A30" s="179" t="s">
        <v>40</v>
      </c>
      <c r="B30" s="23" t="s">
        <v>388</v>
      </c>
      <c r="C30" s="307">
        <f>+C31+C37</f>
        <v>0</v>
      </c>
      <c r="D30" s="480"/>
    </row>
    <row r="31" spans="1:4" s="1" customFormat="1" ht="12" customHeight="1">
      <c r="A31" s="180" t="s">
        <v>102</v>
      </c>
      <c r="B31" s="283" t="s">
        <v>389</v>
      </c>
      <c r="C31" s="317">
        <f>+C32+C33+C34+C35+C36</f>
        <v>0</v>
      </c>
      <c r="D31" s="481"/>
    </row>
    <row r="32" spans="1:4" s="1" customFormat="1" ht="12" customHeight="1">
      <c r="A32" s="181" t="s">
        <v>105</v>
      </c>
      <c r="B32" s="187" t="s">
        <v>262</v>
      </c>
      <c r="C32" s="318"/>
      <c r="D32" s="482"/>
    </row>
    <row r="33" spans="1:4" s="1" customFormat="1" ht="12" customHeight="1">
      <c r="A33" s="181" t="s">
        <v>106</v>
      </c>
      <c r="B33" s="187" t="s">
        <v>263</v>
      </c>
      <c r="C33" s="318"/>
      <c r="D33" s="482"/>
    </row>
    <row r="34" spans="1:4" s="1" customFormat="1" ht="12" customHeight="1">
      <c r="A34" s="181" t="s">
        <v>107</v>
      </c>
      <c r="B34" s="187" t="s">
        <v>264</v>
      </c>
      <c r="C34" s="318"/>
      <c r="D34" s="482"/>
    </row>
    <row r="35" spans="1:4" s="1" customFormat="1" ht="12" customHeight="1">
      <c r="A35" s="181" t="s">
        <v>108</v>
      </c>
      <c r="B35" s="187" t="s">
        <v>265</v>
      </c>
      <c r="C35" s="318"/>
      <c r="D35" s="482"/>
    </row>
    <row r="36" spans="1:4" s="1" customFormat="1" ht="12" customHeight="1">
      <c r="A36" s="181" t="s">
        <v>207</v>
      </c>
      <c r="B36" s="187" t="s">
        <v>390</v>
      </c>
      <c r="C36" s="318"/>
      <c r="D36" s="482"/>
    </row>
    <row r="37" spans="1:4" s="1" customFormat="1" ht="12" customHeight="1">
      <c r="A37" s="181" t="s">
        <v>103</v>
      </c>
      <c r="B37" s="188" t="s">
        <v>391</v>
      </c>
      <c r="C37" s="319">
        <f>+C38+C39+C40+C41+C42</f>
        <v>0</v>
      </c>
      <c r="D37" s="482"/>
    </row>
    <row r="38" spans="1:4" s="1" customFormat="1" ht="12" customHeight="1">
      <c r="A38" s="181" t="s">
        <v>111</v>
      </c>
      <c r="B38" s="187" t="s">
        <v>262</v>
      </c>
      <c r="C38" s="318"/>
      <c r="D38" s="482"/>
    </row>
    <row r="39" spans="1:4" s="1" customFormat="1" ht="12" customHeight="1">
      <c r="A39" s="181" t="s">
        <v>112</v>
      </c>
      <c r="B39" s="187" t="s">
        <v>263</v>
      </c>
      <c r="C39" s="318"/>
      <c r="D39" s="482"/>
    </row>
    <row r="40" spans="1:4" s="1" customFormat="1" ht="12" customHeight="1">
      <c r="A40" s="181" t="s">
        <v>113</v>
      </c>
      <c r="B40" s="187" t="s">
        <v>264</v>
      </c>
      <c r="C40" s="318"/>
      <c r="D40" s="482"/>
    </row>
    <row r="41" spans="1:4" s="1" customFormat="1" ht="12" customHeight="1">
      <c r="A41" s="181" t="s">
        <v>114</v>
      </c>
      <c r="B41" s="189" t="s">
        <v>265</v>
      </c>
      <c r="C41" s="318"/>
      <c r="D41" s="482"/>
    </row>
    <row r="42" spans="1:4" s="1" customFormat="1" ht="12" customHeight="1" thickBot="1">
      <c r="A42" s="182" t="s">
        <v>208</v>
      </c>
      <c r="B42" s="190" t="s">
        <v>392</v>
      </c>
      <c r="C42" s="320"/>
      <c r="D42" s="483"/>
    </row>
    <row r="43" spans="1:4" s="1" customFormat="1" ht="12" customHeight="1" thickBot="1">
      <c r="A43" s="22" t="s">
        <v>209</v>
      </c>
      <c r="B43" s="284" t="s">
        <v>266</v>
      </c>
      <c r="C43" s="307">
        <f>+C44+C45</f>
        <v>0</v>
      </c>
      <c r="D43" s="480"/>
    </row>
    <row r="44" spans="1:4" s="1" customFormat="1" ht="12" customHeight="1">
      <c r="A44" s="17" t="s">
        <v>109</v>
      </c>
      <c r="B44" s="200" t="s">
        <v>267</v>
      </c>
      <c r="C44" s="321"/>
      <c r="D44" s="481"/>
    </row>
    <row r="45" spans="1:4" s="1" customFormat="1" ht="12" customHeight="1" thickBot="1">
      <c r="A45" s="14" t="s">
        <v>110</v>
      </c>
      <c r="B45" s="195" t="s">
        <v>271</v>
      </c>
      <c r="C45" s="322"/>
      <c r="D45" s="483"/>
    </row>
    <row r="46" spans="1:4" s="1" customFormat="1" ht="12" customHeight="1" thickBot="1">
      <c r="A46" s="22" t="s">
        <v>42</v>
      </c>
      <c r="B46" s="284" t="s">
        <v>270</v>
      </c>
      <c r="C46" s="307">
        <f>+C47+C48+C49</f>
        <v>0</v>
      </c>
      <c r="D46" s="480"/>
    </row>
    <row r="47" spans="1:4" s="1" customFormat="1" ht="12" customHeight="1">
      <c r="A47" s="17" t="s">
        <v>212</v>
      </c>
      <c r="B47" s="200" t="s">
        <v>210</v>
      </c>
      <c r="C47" s="323"/>
      <c r="D47" s="481"/>
    </row>
    <row r="48" spans="1:4" s="1" customFormat="1" ht="12" customHeight="1">
      <c r="A48" s="15" t="s">
        <v>213</v>
      </c>
      <c r="B48" s="187" t="s">
        <v>211</v>
      </c>
      <c r="C48" s="316"/>
      <c r="D48" s="482"/>
    </row>
    <row r="49" spans="1:4" s="1" customFormat="1" ht="12" customHeight="1" thickBot="1">
      <c r="A49" s="14" t="s">
        <v>328</v>
      </c>
      <c r="B49" s="195" t="s">
        <v>268</v>
      </c>
      <c r="C49" s="324"/>
      <c r="D49" s="483"/>
    </row>
    <row r="50" spans="1:4" s="1" customFormat="1" ht="17.25" customHeight="1" thickBot="1">
      <c r="A50" s="22" t="s">
        <v>214</v>
      </c>
      <c r="B50" s="285" t="s">
        <v>269</v>
      </c>
      <c r="C50" s="325"/>
      <c r="D50" s="480"/>
    </row>
    <row r="51" spans="1:4" s="1" customFormat="1" ht="12" customHeight="1" thickBot="1">
      <c r="A51" s="22" t="s">
        <v>44</v>
      </c>
      <c r="B51" s="25" t="s">
        <v>215</v>
      </c>
      <c r="C51" s="326">
        <f>+C6+C11+C20+C21+C30+C43+C46+C50</f>
        <v>0</v>
      </c>
      <c r="D51" s="480"/>
    </row>
    <row r="52" spans="1:4" s="1" customFormat="1" ht="12" customHeight="1" thickBot="1">
      <c r="A52" s="191" t="s">
        <v>45</v>
      </c>
      <c r="B52" s="186" t="s">
        <v>272</v>
      </c>
      <c r="C52" s="327">
        <f>+C53+C59</f>
        <v>0</v>
      </c>
      <c r="D52" s="480"/>
    </row>
    <row r="53" spans="1:4" s="1" customFormat="1" ht="12" customHeight="1">
      <c r="A53" s="286" t="s">
        <v>159</v>
      </c>
      <c r="B53" s="283" t="s">
        <v>273</v>
      </c>
      <c r="C53" s="328">
        <f>+C54+C55+C56+C57+C58</f>
        <v>0</v>
      </c>
      <c r="D53" s="481"/>
    </row>
    <row r="54" spans="1:4" s="1" customFormat="1" ht="12" customHeight="1">
      <c r="A54" s="192" t="s">
        <v>288</v>
      </c>
      <c r="B54" s="187" t="s">
        <v>274</v>
      </c>
      <c r="C54" s="316"/>
      <c r="D54" s="482"/>
    </row>
    <row r="55" spans="1:4" s="1" customFormat="1" ht="12" customHeight="1">
      <c r="A55" s="192" t="s">
        <v>289</v>
      </c>
      <c r="B55" s="187" t="s">
        <v>275</v>
      </c>
      <c r="C55" s="316"/>
      <c r="D55" s="482"/>
    </row>
    <row r="56" spans="1:4" s="1" customFormat="1" ht="12" customHeight="1">
      <c r="A56" s="192" t="s">
        <v>290</v>
      </c>
      <c r="B56" s="187" t="s">
        <v>276</v>
      </c>
      <c r="C56" s="316"/>
      <c r="D56" s="482"/>
    </row>
    <row r="57" spans="1:4" s="1" customFormat="1" ht="12" customHeight="1">
      <c r="A57" s="192" t="s">
        <v>291</v>
      </c>
      <c r="B57" s="187" t="s">
        <v>277</v>
      </c>
      <c r="C57" s="316"/>
      <c r="D57" s="482"/>
    </row>
    <row r="58" spans="1:4" s="1" customFormat="1" ht="12" customHeight="1">
      <c r="A58" s="192" t="s">
        <v>292</v>
      </c>
      <c r="B58" s="187" t="s">
        <v>278</v>
      </c>
      <c r="C58" s="316"/>
      <c r="D58" s="482"/>
    </row>
    <row r="59" spans="1:4" s="1" customFormat="1" ht="12" customHeight="1">
      <c r="A59" s="193" t="s">
        <v>160</v>
      </c>
      <c r="B59" s="188" t="s">
        <v>279</v>
      </c>
      <c r="C59" s="329">
        <f>+C60+C61+C62+C63+C64</f>
        <v>0</v>
      </c>
      <c r="D59" s="482"/>
    </row>
    <row r="60" spans="1:4" s="1" customFormat="1" ht="12" customHeight="1">
      <c r="A60" s="192" t="s">
        <v>293</v>
      </c>
      <c r="B60" s="187" t="s">
        <v>280</v>
      </c>
      <c r="C60" s="316"/>
      <c r="D60" s="482"/>
    </row>
    <row r="61" spans="1:4" s="1" customFormat="1" ht="12" customHeight="1">
      <c r="A61" s="192" t="s">
        <v>294</v>
      </c>
      <c r="B61" s="187" t="s">
        <v>281</v>
      </c>
      <c r="C61" s="316"/>
      <c r="D61" s="482"/>
    </row>
    <row r="62" spans="1:4" s="1" customFormat="1" ht="12" customHeight="1">
      <c r="A62" s="192" t="s">
        <v>295</v>
      </c>
      <c r="B62" s="187" t="s">
        <v>282</v>
      </c>
      <c r="C62" s="316"/>
      <c r="D62" s="482"/>
    </row>
    <row r="63" spans="1:4" s="1" customFormat="1" ht="12" customHeight="1">
      <c r="A63" s="192" t="s">
        <v>296</v>
      </c>
      <c r="B63" s="187" t="s">
        <v>283</v>
      </c>
      <c r="C63" s="316"/>
      <c r="D63" s="482"/>
    </row>
    <row r="64" spans="1:4" s="1" customFormat="1" ht="12" customHeight="1" thickBot="1">
      <c r="A64" s="194" t="s">
        <v>297</v>
      </c>
      <c r="B64" s="195" t="s">
        <v>284</v>
      </c>
      <c r="C64" s="330"/>
      <c r="D64" s="483"/>
    </row>
    <row r="65" spans="1:4" s="1" customFormat="1" ht="12" customHeight="1" thickBot="1">
      <c r="A65" s="196" t="s">
        <v>46</v>
      </c>
      <c r="B65" s="287" t="s">
        <v>285</v>
      </c>
      <c r="C65" s="327">
        <f>+C51+C52</f>
        <v>0</v>
      </c>
      <c r="D65" s="480"/>
    </row>
    <row r="66" spans="1:4" s="1" customFormat="1" ht="13.5" customHeight="1" thickBot="1">
      <c r="A66" s="197" t="s">
        <v>47</v>
      </c>
      <c r="B66" s="288" t="s">
        <v>286</v>
      </c>
      <c r="C66" s="331"/>
      <c r="D66" s="480"/>
    </row>
    <row r="67" spans="1:4" s="1" customFormat="1" ht="12" customHeight="1" thickBot="1">
      <c r="A67" s="196" t="s">
        <v>48</v>
      </c>
      <c r="B67" s="287" t="s">
        <v>287</v>
      </c>
      <c r="C67" s="332">
        <f>+C65+C66</f>
        <v>0</v>
      </c>
      <c r="D67" s="480"/>
    </row>
    <row r="68" spans="1:4" s="1" customFormat="1" ht="15">
      <c r="A68" s="5"/>
      <c r="B68" s="6"/>
      <c r="C68" s="207"/>
      <c r="D68" s="359"/>
    </row>
    <row r="69" spans="1:4" ht="16.5" customHeight="1">
      <c r="A69" s="487" t="s">
        <v>64</v>
      </c>
      <c r="B69" s="487"/>
      <c r="C69" s="487"/>
      <c r="D69" s="352"/>
    </row>
    <row r="70" spans="1:4" s="211" customFormat="1" ht="16.5" customHeight="1" thickBot="1">
      <c r="A70" s="490" t="s">
        <v>164</v>
      </c>
      <c r="B70" s="490"/>
      <c r="C70" s="95" t="s">
        <v>319</v>
      </c>
      <c r="D70" s="396"/>
    </row>
    <row r="71" spans="1:4" ht="37.5" customHeight="1" thickBot="1">
      <c r="A71" s="26" t="s">
        <v>33</v>
      </c>
      <c r="B71" s="27" t="s">
        <v>65</v>
      </c>
      <c r="C71" s="304" t="s">
        <v>298</v>
      </c>
      <c r="D71" s="399"/>
    </row>
    <row r="72" spans="1:4" s="40" customFormat="1" ht="12" customHeight="1" thickBot="1">
      <c r="A72" s="37">
        <v>1</v>
      </c>
      <c r="B72" s="38">
        <v>2</v>
      </c>
      <c r="C72" s="357">
        <v>3</v>
      </c>
      <c r="D72" s="400"/>
    </row>
    <row r="73" spans="1:4" ht="12" customHeight="1" thickBot="1">
      <c r="A73" s="24" t="s">
        <v>35</v>
      </c>
      <c r="B73" s="31" t="s">
        <v>216</v>
      </c>
      <c r="C73" s="306">
        <f>+C74+C75+C76+C77+C78</f>
        <v>5928</v>
      </c>
      <c r="D73" s="427">
        <v>6178</v>
      </c>
    </row>
    <row r="74" spans="1:4" ht="12" customHeight="1">
      <c r="A74" s="19" t="s">
        <v>115</v>
      </c>
      <c r="B74" s="11" t="s">
        <v>66</v>
      </c>
      <c r="C74" s="309"/>
      <c r="D74" s="428"/>
    </row>
    <row r="75" spans="1:4" ht="12" customHeight="1">
      <c r="A75" s="15" t="s">
        <v>116</v>
      </c>
      <c r="B75" s="8" t="s">
        <v>217</v>
      </c>
      <c r="C75" s="310"/>
      <c r="D75" s="429"/>
    </row>
    <row r="76" spans="1:4" ht="12" customHeight="1">
      <c r="A76" s="15" t="s">
        <v>117</v>
      </c>
      <c r="B76" s="8" t="s">
        <v>150</v>
      </c>
      <c r="C76" s="315">
        <v>1507</v>
      </c>
      <c r="D76" s="429">
        <v>1757</v>
      </c>
    </row>
    <row r="77" spans="1:4" ht="12" customHeight="1">
      <c r="A77" s="15" t="s">
        <v>118</v>
      </c>
      <c r="B77" s="12" t="s">
        <v>218</v>
      </c>
      <c r="C77" s="315">
        <v>1691</v>
      </c>
      <c r="D77" s="429">
        <v>1691</v>
      </c>
    </row>
    <row r="78" spans="1:4" ht="12" customHeight="1">
      <c r="A78" s="15" t="s">
        <v>126</v>
      </c>
      <c r="B78" s="21" t="s">
        <v>219</v>
      </c>
      <c r="C78" s="315">
        <v>2730</v>
      </c>
      <c r="D78" s="429">
        <v>2730</v>
      </c>
    </row>
    <row r="79" spans="1:4" ht="12" customHeight="1">
      <c r="A79" s="15" t="s">
        <v>119</v>
      </c>
      <c r="B79" s="8" t="s">
        <v>240</v>
      </c>
      <c r="C79" s="315"/>
      <c r="D79" s="429"/>
    </row>
    <row r="80" spans="1:4" ht="12" customHeight="1">
      <c r="A80" s="15" t="s">
        <v>120</v>
      </c>
      <c r="B80" s="98" t="s">
        <v>241</v>
      </c>
      <c r="C80" s="315"/>
      <c r="D80" s="429"/>
    </row>
    <row r="81" spans="1:4" ht="12" customHeight="1">
      <c r="A81" s="15" t="s">
        <v>127</v>
      </c>
      <c r="B81" s="98" t="s">
        <v>299</v>
      </c>
      <c r="C81" s="315"/>
      <c r="D81" s="429"/>
    </row>
    <row r="82" spans="1:4" ht="12" customHeight="1">
      <c r="A82" s="15" t="s">
        <v>128</v>
      </c>
      <c r="B82" s="99" t="s">
        <v>242</v>
      </c>
      <c r="C82" s="315"/>
      <c r="D82" s="429"/>
    </row>
    <row r="83" spans="1:4" ht="12" customHeight="1">
      <c r="A83" s="14" t="s">
        <v>129</v>
      </c>
      <c r="B83" s="100" t="s">
        <v>243</v>
      </c>
      <c r="C83" s="315"/>
      <c r="D83" s="429"/>
    </row>
    <row r="84" spans="1:4" ht="12" customHeight="1">
      <c r="A84" s="15" t="s">
        <v>130</v>
      </c>
      <c r="B84" s="100" t="s">
        <v>244</v>
      </c>
      <c r="C84" s="315"/>
      <c r="D84" s="429"/>
    </row>
    <row r="85" spans="1:4" ht="12" customHeight="1" thickBot="1">
      <c r="A85" s="20" t="s">
        <v>132</v>
      </c>
      <c r="B85" s="101" t="s">
        <v>245</v>
      </c>
      <c r="C85" s="333"/>
      <c r="D85" s="430"/>
    </row>
    <row r="86" spans="1:4" ht="12" customHeight="1" thickBot="1">
      <c r="A86" s="22" t="s">
        <v>36</v>
      </c>
      <c r="B86" s="30" t="s">
        <v>329</v>
      </c>
      <c r="C86" s="208">
        <f>+C87+C88+C89</f>
        <v>0</v>
      </c>
      <c r="D86" s="427"/>
    </row>
    <row r="87" spans="1:4" ht="12" customHeight="1">
      <c r="A87" s="17" t="s">
        <v>121</v>
      </c>
      <c r="B87" s="8" t="s">
        <v>300</v>
      </c>
      <c r="C87" s="314"/>
      <c r="D87" s="428"/>
    </row>
    <row r="88" spans="1:4" ht="12" customHeight="1">
      <c r="A88" s="17" t="s">
        <v>122</v>
      </c>
      <c r="B88" s="13" t="s">
        <v>220</v>
      </c>
      <c r="C88" s="310"/>
      <c r="D88" s="429"/>
    </row>
    <row r="89" spans="1:4" ht="12" customHeight="1">
      <c r="A89" s="17" t="s">
        <v>123</v>
      </c>
      <c r="B89" s="187" t="s">
        <v>330</v>
      </c>
      <c r="C89" s="308"/>
      <c r="D89" s="429"/>
    </row>
    <row r="90" spans="1:4" ht="12" customHeight="1">
      <c r="A90" s="17" t="s">
        <v>124</v>
      </c>
      <c r="B90" s="187" t="s">
        <v>393</v>
      </c>
      <c r="C90" s="308"/>
      <c r="D90" s="429"/>
    </row>
    <row r="91" spans="1:4" ht="12" customHeight="1">
      <c r="A91" s="17" t="s">
        <v>125</v>
      </c>
      <c r="B91" s="187" t="s">
        <v>331</v>
      </c>
      <c r="C91" s="308"/>
      <c r="D91" s="429"/>
    </row>
    <row r="92" spans="1:4" ht="15">
      <c r="A92" s="17" t="s">
        <v>131</v>
      </c>
      <c r="B92" s="187" t="s">
        <v>332</v>
      </c>
      <c r="C92" s="308"/>
      <c r="D92" s="429"/>
    </row>
    <row r="93" spans="1:4" ht="12" customHeight="1">
      <c r="A93" s="17" t="s">
        <v>133</v>
      </c>
      <c r="B93" s="289" t="s">
        <v>303</v>
      </c>
      <c r="C93" s="308"/>
      <c r="D93" s="429"/>
    </row>
    <row r="94" spans="1:4" ht="12" customHeight="1">
      <c r="A94" s="17" t="s">
        <v>221</v>
      </c>
      <c r="B94" s="289" t="s">
        <v>304</v>
      </c>
      <c r="C94" s="308"/>
      <c r="D94" s="429"/>
    </row>
    <row r="95" spans="1:4" ht="12" customHeight="1">
      <c r="A95" s="17" t="s">
        <v>222</v>
      </c>
      <c r="B95" s="289" t="s">
        <v>302</v>
      </c>
      <c r="C95" s="308"/>
      <c r="D95" s="429"/>
    </row>
    <row r="96" spans="1:4" ht="24" customHeight="1" thickBot="1">
      <c r="A96" s="14" t="s">
        <v>223</v>
      </c>
      <c r="B96" s="290" t="s">
        <v>301</v>
      </c>
      <c r="C96" s="334"/>
      <c r="D96" s="430"/>
    </row>
    <row r="97" spans="1:4" ht="12" customHeight="1" thickBot="1">
      <c r="A97" s="22" t="s">
        <v>37</v>
      </c>
      <c r="B97" s="90" t="s">
        <v>333</v>
      </c>
      <c r="C97" s="208">
        <f>+C98+C99</f>
        <v>0</v>
      </c>
      <c r="D97" s="427"/>
    </row>
    <row r="98" spans="1:4" ht="12" customHeight="1">
      <c r="A98" s="17" t="s">
        <v>95</v>
      </c>
      <c r="B98" s="10" t="s">
        <v>80</v>
      </c>
      <c r="C98" s="314"/>
      <c r="D98" s="428"/>
    </row>
    <row r="99" spans="1:4" ht="12" customHeight="1" thickBot="1">
      <c r="A99" s="18" t="s">
        <v>96</v>
      </c>
      <c r="B99" s="13" t="s">
        <v>81</v>
      </c>
      <c r="C99" s="315"/>
      <c r="D99" s="430"/>
    </row>
    <row r="100" spans="1:4" s="185" customFormat="1" ht="12" customHeight="1" thickBot="1">
      <c r="A100" s="191" t="s">
        <v>38</v>
      </c>
      <c r="B100" s="186" t="s">
        <v>305</v>
      </c>
      <c r="C100" s="335"/>
      <c r="D100" s="484"/>
    </row>
    <row r="101" spans="1:4" ht="12" customHeight="1" thickBot="1">
      <c r="A101" s="183" t="s">
        <v>39</v>
      </c>
      <c r="B101" s="184" t="s">
        <v>168</v>
      </c>
      <c r="C101" s="306">
        <f>+C73+C86+C97+C100</f>
        <v>5928</v>
      </c>
      <c r="D101" s="427">
        <v>6178</v>
      </c>
    </row>
    <row r="102" spans="1:4" ht="12" customHeight="1" thickBot="1">
      <c r="A102" s="191" t="s">
        <v>40</v>
      </c>
      <c r="B102" s="186" t="s">
        <v>394</v>
      </c>
      <c r="C102" s="208">
        <f>+C103+C111</f>
        <v>0</v>
      </c>
      <c r="D102" s="427"/>
    </row>
    <row r="103" spans="1:4" ht="12" customHeight="1" thickBot="1">
      <c r="A103" s="198" t="s">
        <v>102</v>
      </c>
      <c r="B103" s="291" t="s">
        <v>399</v>
      </c>
      <c r="C103" s="208">
        <f>+C104+C105+C106+C107+C108+C109+C110</f>
        <v>0</v>
      </c>
      <c r="D103" s="427"/>
    </row>
    <row r="104" spans="1:4" ht="12" customHeight="1">
      <c r="A104" s="199" t="s">
        <v>105</v>
      </c>
      <c r="B104" s="200" t="s">
        <v>306</v>
      </c>
      <c r="C104" s="337"/>
      <c r="D104" s="428"/>
    </row>
    <row r="105" spans="1:4" ht="12" customHeight="1">
      <c r="A105" s="192" t="s">
        <v>106</v>
      </c>
      <c r="B105" s="187" t="s">
        <v>307</v>
      </c>
      <c r="C105" s="338"/>
      <c r="D105" s="429"/>
    </row>
    <row r="106" spans="1:4" ht="12" customHeight="1">
      <c r="A106" s="192" t="s">
        <v>107</v>
      </c>
      <c r="B106" s="187" t="s">
        <v>308</v>
      </c>
      <c r="C106" s="338"/>
      <c r="D106" s="429"/>
    </row>
    <row r="107" spans="1:4" ht="12" customHeight="1">
      <c r="A107" s="192" t="s">
        <v>108</v>
      </c>
      <c r="B107" s="187" t="s">
        <v>309</v>
      </c>
      <c r="C107" s="338"/>
      <c r="D107" s="429"/>
    </row>
    <row r="108" spans="1:4" ht="12" customHeight="1">
      <c r="A108" s="192" t="s">
        <v>207</v>
      </c>
      <c r="B108" s="187" t="s">
        <v>310</v>
      </c>
      <c r="C108" s="338"/>
      <c r="D108" s="429"/>
    </row>
    <row r="109" spans="1:4" ht="12" customHeight="1">
      <c r="A109" s="192" t="s">
        <v>224</v>
      </c>
      <c r="B109" s="187" t="s">
        <v>311</v>
      </c>
      <c r="C109" s="338"/>
      <c r="D109" s="429"/>
    </row>
    <row r="110" spans="1:4" ht="12" customHeight="1" thickBot="1">
      <c r="A110" s="201" t="s">
        <v>225</v>
      </c>
      <c r="B110" s="202" t="s">
        <v>312</v>
      </c>
      <c r="C110" s="339"/>
      <c r="D110" s="430"/>
    </row>
    <row r="111" spans="1:4" ht="12" customHeight="1" thickBot="1">
      <c r="A111" s="198" t="s">
        <v>103</v>
      </c>
      <c r="B111" s="291" t="s">
        <v>400</v>
      </c>
      <c r="C111" s="208">
        <f>+C112+C113+C114+C115+C116+C117+C118+C119</f>
        <v>0</v>
      </c>
      <c r="D111" s="427"/>
    </row>
    <row r="112" spans="1:4" ht="12" customHeight="1">
      <c r="A112" s="199" t="s">
        <v>111</v>
      </c>
      <c r="B112" s="200" t="s">
        <v>306</v>
      </c>
      <c r="C112" s="337"/>
      <c r="D112" s="428"/>
    </row>
    <row r="113" spans="1:4" ht="12" customHeight="1">
      <c r="A113" s="192" t="s">
        <v>112</v>
      </c>
      <c r="B113" s="187" t="s">
        <v>313</v>
      </c>
      <c r="C113" s="338"/>
      <c r="D113" s="429"/>
    </row>
    <row r="114" spans="1:4" ht="12" customHeight="1">
      <c r="A114" s="192" t="s">
        <v>113</v>
      </c>
      <c r="B114" s="187" t="s">
        <v>308</v>
      </c>
      <c r="C114" s="338"/>
      <c r="D114" s="429"/>
    </row>
    <row r="115" spans="1:4" ht="12" customHeight="1">
      <c r="A115" s="192" t="s">
        <v>114</v>
      </c>
      <c r="B115" s="187" t="s">
        <v>309</v>
      </c>
      <c r="C115" s="338"/>
      <c r="D115" s="429"/>
    </row>
    <row r="116" spans="1:4" ht="12" customHeight="1">
      <c r="A116" s="192" t="s">
        <v>208</v>
      </c>
      <c r="B116" s="187" t="s">
        <v>310</v>
      </c>
      <c r="C116" s="338"/>
      <c r="D116" s="429"/>
    </row>
    <row r="117" spans="1:4" ht="12" customHeight="1">
      <c r="A117" s="192" t="s">
        <v>226</v>
      </c>
      <c r="B117" s="187" t="s">
        <v>314</v>
      </c>
      <c r="C117" s="338"/>
      <c r="D117" s="429"/>
    </row>
    <row r="118" spans="1:4" ht="12" customHeight="1">
      <c r="A118" s="192" t="s">
        <v>227</v>
      </c>
      <c r="B118" s="187" t="s">
        <v>312</v>
      </c>
      <c r="C118" s="338"/>
      <c r="D118" s="429"/>
    </row>
    <row r="119" spans="1:4" ht="12" customHeight="1" thickBot="1">
      <c r="A119" s="201" t="s">
        <v>228</v>
      </c>
      <c r="B119" s="202" t="s">
        <v>397</v>
      </c>
      <c r="C119" s="339"/>
      <c r="D119" s="430"/>
    </row>
    <row r="120" spans="1:4" ht="12" customHeight="1" thickBot="1">
      <c r="A120" s="191" t="s">
        <v>41</v>
      </c>
      <c r="B120" s="287" t="s">
        <v>315</v>
      </c>
      <c r="C120" s="340">
        <f>+C101+C102</f>
        <v>5928</v>
      </c>
      <c r="D120" s="427">
        <v>6178</v>
      </c>
    </row>
    <row r="121" spans="1:8" ht="15" customHeight="1" thickBot="1">
      <c r="A121" s="191" t="s">
        <v>42</v>
      </c>
      <c r="B121" s="287" t="s">
        <v>316</v>
      </c>
      <c r="C121" s="436"/>
      <c r="D121" s="427"/>
      <c r="E121" s="41"/>
      <c r="F121" s="91"/>
      <c r="G121" s="91"/>
      <c r="H121" s="91"/>
    </row>
    <row r="122" spans="1:4" s="1" customFormat="1" ht="12.75" customHeight="1" thickBot="1">
      <c r="A122" s="203" t="s">
        <v>43</v>
      </c>
      <c r="B122" s="288" t="s">
        <v>317</v>
      </c>
      <c r="C122" s="327">
        <f>+C120+C121</f>
        <v>5928</v>
      </c>
      <c r="D122" s="400">
        <v>6178</v>
      </c>
    </row>
    <row r="123" spans="1:4" ht="15">
      <c r="A123" s="292"/>
      <c r="B123" s="292"/>
      <c r="C123" s="293"/>
      <c r="D123" s="353"/>
    </row>
    <row r="124" spans="1:4" ht="15">
      <c r="A124" s="491" t="s">
        <v>171</v>
      </c>
      <c r="B124" s="491"/>
      <c r="C124" s="491"/>
      <c r="D124" s="352"/>
    </row>
    <row r="125" spans="1:4" ht="15" customHeight="1" thickBot="1">
      <c r="A125" s="489" t="s">
        <v>165</v>
      </c>
      <c r="B125" s="489"/>
      <c r="C125" s="209" t="s">
        <v>319</v>
      </c>
      <c r="D125" s="355"/>
    </row>
    <row r="126" spans="1:4" ht="13.5" customHeight="1" thickBot="1">
      <c r="A126" s="22">
        <v>1</v>
      </c>
      <c r="B126" s="30" t="s">
        <v>235</v>
      </c>
      <c r="C126" s="208">
        <f>+C51-C101</f>
        <v>-5928</v>
      </c>
      <c r="D126" s="400">
        <v>-6178</v>
      </c>
    </row>
    <row r="127" spans="1:3" ht="7.5" customHeight="1">
      <c r="A127" s="292"/>
      <c r="B127" s="292"/>
      <c r="C127" s="293"/>
    </row>
  </sheetData>
  <sheetProtection/>
  <mergeCells count="6">
    <mergeCell ref="A124:C124"/>
    <mergeCell ref="A125:B125"/>
    <mergeCell ref="A1:C1"/>
    <mergeCell ref="A2:B2"/>
    <mergeCell ref="A69:C69"/>
    <mergeCell ref="A70:B7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&amp;L1.3. melléklet az 162013. (II.15.) számú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5"/>
  <sheetViews>
    <sheetView zoomScale="120" zoomScaleNormal="120" zoomScaleSheetLayoutView="130" zoomScalePageLayoutView="0" workbookViewId="0" topLeftCell="A1">
      <selection activeCell="M12" sqref="M12"/>
    </sheetView>
  </sheetViews>
  <sheetFormatPr defaultColWidth="9.375" defaultRowHeight="12.75"/>
  <cols>
    <col min="1" max="1" width="9.00390625" style="299" customWidth="1"/>
    <col min="2" max="2" width="78.50390625" style="299" customWidth="1"/>
    <col min="3" max="3" width="19.375" style="300" bestFit="1" customWidth="1"/>
    <col min="4" max="4" width="10.50390625" style="39" bestFit="1" customWidth="1"/>
    <col min="5" max="16384" width="9.375" style="39" customWidth="1"/>
  </cols>
  <sheetData>
    <row r="1" spans="1:3" ht="15.75" customHeight="1">
      <c r="A1" s="487" t="s">
        <v>32</v>
      </c>
      <c r="B1" s="487"/>
      <c r="C1" s="487"/>
    </row>
    <row r="2" spans="1:3" ht="15.75" customHeight="1" thickBot="1">
      <c r="A2" s="489" t="s">
        <v>163</v>
      </c>
      <c r="B2" s="489"/>
      <c r="C2" s="209" t="s">
        <v>319</v>
      </c>
    </row>
    <row r="3" spans="1:4" ht="37.5" customHeight="1" thickBot="1">
      <c r="A3" s="26" t="s">
        <v>92</v>
      </c>
      <c r="B3" s="27" t="s">
        <v>34</v>
      </c>
      <c r="C3" s="304" t="s">
        <v>298</v>
      </c>
      <c r="D3" s="397" t="s">
        <v>414</v>
      </c>
    </row>
    <row r="4" spans="1:4" s="40" customFormat="1" ht="12" customHeight="1" thickBot="1">
      <c r="A4" s="37">
        <v>1</v>
      </c>
      <c r="B4" s="38">
        <v>2</v>
      </c>
      <c r="C4" s="305">
        <v>3</v>
      </c>
      <c r="D4" s="400"/>
    </row>
    <row r="5" spans="1:4" s="1" customFormat="1" ht="12" customHeight="1" thickBot="1">
      <c r="A5" s="24" t="s">
        <v>35</v>
      </c>
      <c r="B5" s="23" t="s">
        <v>177</v>
      </c>
      <c r="C5" s="306">
        <f>+C6+C11+C20</f>
        <v>0</v>
      </c>
      <c r="D5" s="400"/>
    </row>
    <row r="6" spans="1:4" s="1" customFormat="1" ht="12" customHeight="1" thickBot="1">
      <c r="A6" s="22" t="s">
        <v>36</v>
      </c>
      <c r="B6" s="186" t="s">
        <v>387</v>
      </c>
      <c r="C6" s="307">
        <f>+C7+C8+C9+C10</f>
        <v>0</v>
      </c>
      <c r="D6" s="400"/>
    </row>
    <row r="7" spans="1:4" s="1" customFormat="1" ht="12" customHeight="1">
      <c r="A7" s="15" t="s">
        <v>121</v>
      </c>
      <c r="B7" s="281" t="s">
        <v>76</v>
      </c>
      <c r="C7" s="308"/>
      <c r="D7" s="459"/>
    </row>
    <row r="8" spans="1:4" s="1" customFormat="1" ht="12" customHeight="1">
      <c r="A8" s="15" t="s">
        <v>122</v>
      </c>
      <c r="B8" s="200" t="s">
        <v>93</v>
      </c>
      <c r="C8" s="308"/>
      <c r="D8" s="460"/>
    </row>
    <row r="9" spans="1:4" s="1" customFormat="1" ht="12" customHeight="1">
      <c r="A9" s="15" t="s">
        <v>123</v>
      </c>
      <c r="B9" s="200" t="s">
        <v>178</v>
      </c>
      <c r="C9" s="308"/>
      <c r="D9" s="460"/>
    </row>
    <row r="10" spans="1:4" s="1" customFormat="1" ht="12" customHeight="1" thickBot="1">
      <c r="A10" s="15" t="s">
        <v>124</v>
      </c>
      <c r="B10" s="282" t="s">
        <v>179</v>
      </c>
      <c r="C10" s="308"/>
      <c r="D10" s="461"/>
    </row>
    <row r="11" spans="1:4" s="1" customFormat="1" ht="12" customHeight="1" thickBot="1">
      <c r="A11" s="22" t="s">
        <v>37</v>
      </c>
      <c r="B11" s="23" t="s">
        <v>180</v>
      </c>
      <c r="C11" s="208">
        <f>+C12+C13+C14+C15+C16+C17+C18+C19</f>
        <v>0</v>
      </c>
      <c r="D11" s="400"/>
    </row>
    <row r="12" spans="1:4" s="1" customFormat="1" ht="12" customHeight="1">
      <c r="A12" s="19" t="s">
        <v>95</v>
      </c>
      <c r="B12" s="11" t="s">
        <v>185</v>
      </c>
      <c r="C12" s="309"/>
      <c r="D12" s="459"/>
    </row>
    <row r="13" spans="1:4" s="1" customFormat="1" ht="12" customHeight="1">
      <c r="A13" s="15" t="s">
        <v>96</v>
      </c>
      <c r="B13" s="8" t="s">
        <v>186</v>
      </c>
      <c r="C13" s="310"/>
      <c r="D13" s="460"/>
    </row>
    <row r="14" spans="1:4" s="1" customFormat="1" ht="12" customHeight="1">
      <c r="A14" s="15" t="s">
        <v>97</v>
      </c>
      <c r="B14" s="8" t="s">
        <v>187</v>
      </c>
      <c r="C14" s="310"/>
      <c r="D14" s="460"/>
    </row>
    <row r="15" spans="1:4" s="1" customFormat="1" ht="12" customHeight="1">
      <c r="A15" s="15" t="s">
        <v>98</v>
      </c>
      <c r="B15" s="8" t="s">
        <v>188</v>
      </c>
      <c r="C15" s="310"/>
      <c r="D15" s="460"/>
    </row>
    <row r="16" spans="1:4" s="1" customFormat="1" ht="12" customHeight="1">
      <c r="A16" s="14" t="s">
        <v>181</v>
      </c>
      <c r="B16" s="7" t="s">
        <v>189</v>
      </c>
      <c r="C16" s="311"/>
      <c r="D16" s="460"/>
    </row>
    <row r="17" spans="1:4" s="1" customFormat="1" ht="12" customHeight="1">
      <c r="A17" s="15" t="s">
        <v>182</v>
      </c>
      <c r="B17" s="8" t="s">
        <v>259</v>
      </c>
      <c r="C17" s="310"/>
      <c r="D17" s="460"/>
    </row>
    <row r="18" spans="1:4" s="1" customFormat="1" ht="12" customHeight="1">
      <c r="A18" s="15" t="s">
        <v>183</v>
      </c>
      <c r="B18" s="8" t="s">
        <v>191</v>
      </c>
      <c r="C18" s="310"/>
      <c r="D18" s="460"/>
    </row>
    <row r="19" spans="1:4" s="1" customFormat="1" ht="12" customHeight="1" thickBot="1">
      <c r="A19" s="16" t="s">
        <v>184</v>
      </c>
      <c r="B19" s="9" t="s">
        <v>192</v>
      </c>
      <c r="C19" s="312"/>
      <c r="D19" s="461"/>
    </row>
    <row r="20" spans="1:4" s="1" customFormat="1" ht="12" customHeight="1" thickBot="1">
      <c r="A20" s="22" t="s">
        <v>193</v>
      </c>
      <c r="B20" s="23" t="s">
        <v>260</v>
      </c>
      <c r="C20" s="313"/>
      <c r="D20" s="400"/>
    </row>
    <row r="21" spans="1:4" s="1" customFormat="1" ht="12" customHeight="1" thickBot="1">
      <c r="A21" s="22" t="s">
        <v>39</v>
      </c>
      <c r="B21" s="23" t="s">
        <v>195</v>
      </c>
      <c r="C21" s="208">
        <f>+C22+C23+C24+C25+C26+C27+C28+C29</f>
        <v>21084</v>
      </c>
      <c r="D21" s="398">
        <v>22733</v>
      </c>
    </row>
    <row r="22" spans="1:4" s="1" customFormat="1" ht="12" customHeight="1">
      <c r="A22" s="17" t="s">
        <v>99</v>
      </c>
      <c r="B22" s="10" t="s">
        <v>201</v>
      </c>
      <c r="C22" s="314">
        <v>21084</v>
      </c>
      <c r="D22" s="459">
        <v>22733</v>
      </c>
    </row>
    <row r="23" spans="1:4" s="1" customFormat="1" ht="12" customHeight="1">
      <c r="A23" s="15" t="s">
        <v>100</v>
      </c>
      <c r="B23" s="8" t="s">
        <v>202</v>
      </c>
      <c r="C23" s="310"/>
      <c r="D23" s="460"/>
    </row>
    <row r="24" spans="1:4" s="1" customFormat="1" ht="12" customHeight="1">
      <c r="A24" s="15" t="s">
        <v>101</v>
      </c>
      <c r="B24" s="8" t="s">
        <v>203</v>
      </c>
      <c r="C24" s="310"/>
      <c r="D24" s="460"/>
    </row>
    <row r="25" spans="1:4" s="1" customFormat="1" ht="12" customHeight="1">
      <c r="A25" s="18" t="s">
        <v>196</v>
      </c>
      <c r="B25" s="8" t="s">
        <v>104</v>
      </c>
      <c r="C25" s="315"/>
      <c r="D25" s="460"/>
    </row>
    <row r="26" spans="1:4" s="1" customFormat="1" ht="12" customHeight="1">
      <c r="A26" s="18" t="s">
        <v>197</v>
      </c>
      <c r="B26" s="8" t="s">
        <v>204</v>
      </c>
      <c r="C26" s="315"/>
      <c r="D26" s="460"/>
    </row>
    <row r="27" spans="1:4" s="1" customFormat="1" ht="12" customHeight="1">
      <c r="A27" s="15" t="s">
        <v>198</v>
      </c>
      <c r="B27" s="8" t="s">
        <v>205</v>
      </c>
      <c r="C27" s="310"/>
      <c r="D27" s="460"/>
    </row>
    <row r="28" spans="1:4" s="1" customFormat="1" ht="12" customHeight="1">
      <c r="A28" s="15" t="s">
        <v>199</v>
      </c>
      <c r="B28" s="8" t="s">
        <v>261</v>
      </c>
      <c r="C28" s="316"/>
      <c r="D28" s="460"/>
    </row>
    <row r="29" spans="1:4" s="1" customFormat="1" ht="12" customHeight="1" thickBot="1">
      <c r="A29" s="15" t="s">
        <v>200</v>
      </c>
      <c r="B29" s="13" t="s">
        <v>206</v>
      </c>
      <c r="C29" s="316"/>
      <c r="D29" s="461"/>
    </row>
    <row r="30" spans="1:4" s="1" customFormat="1" ht="12" customHeight="1" thickBot="1">
      <c r="A30" s="179" t="s">
        <v>40</v>
      </c>
      <c r="B30" s="23" t="s">
        <v>388</v>
      </c>
      <c r="C30" s="307">
        <f>+C31+C37</f>
        <v>0</v>
      </c>
      <c r="D30" s="400"/>
    </row>
    <row r="31" spans="1:4" s="1" customFormat="1" ht="12" customHeight="1">
      <c r="A31" s="180" t="s">
        <v>102</v>
      </c>
      <c r="B31" s="283" t="s">
        <v>389</v>
      </c>
      <c r="C31" s="317">
        <f>+C32+C33+C34+C35+C36</f>
        <v>0</v>
      </c>
      <c r="D31" s="459"/>
    </row>
    <row r="32" spans="1:4" s="1" customFormat="1" ht="12" customHeight="1">
      <c r="A32" s="181" t="s">
        <v>105</v>
      </c>
      <c r="B32" s="187" t="s">
        <v>262</v>
      </c>
      <c r="C32" s="318"/>
      <c r="D32" s="460"/>
    </row>
    <row r="33" spans="1:4" s="1" customFormat="1" ht="12" customHeight="1">
      <c r="A33" s="181" t="s">
        <v>106</v>
      </c>
      <c r="B33" s="187" t="s">
        <v>263</v>
      </c>
      <c r="C33" s="318"/>
      <c r="D33" s="460"/>
    </row>
    <row r="34" spans="1:4" s="1" customFormat="1" ht="12" customHeight="1">
      <c r="A34" s="181" t="s">
        <v>107</v>
      </c>
      <c r="B34" s="187" t="s">
        <v>264</v>
      </c>
      <c r="C34" s="318"/>
      <c r="D34" s="460"/>
    </row>
    <row r="35" spans="1:4" s="1" customFormat="1" ht="12" customHeight="1">
      <c r="A35" s="181" t="s">
        <v>108</v>
      </c>
      <c r="B35" s="187" t="s">
        <v>265</v>
      </c>
      <c r="C35" s="318"/>
      <c r="D35" s="460"/>
    </row>
    <row r="36" spans="1:4" s="1" customFormat="1" ht="12" customHeight="1">
      <c r="A36" s="181" t="s">
        <v>207</v>
      </c>
      <c r="B36" s="187" t="s">
        <v>390</v>
      </c>
      <c r="C36" s="318"/>
      <c r="D36" s="460"/>
    </row>
    <row r="37" spans="1:4" s="1" customFormat="1" ht="12" customHeight="1">
      <c r="A37" s="181" t="s">
        <v>103</v>
      </c>
      <c r="B37" s="188" t="s">
        <v>391</v>
      </c>
      <c r="C37" s="319">
        <f>+C38+C39+C40+C41+C42</f>
        <v>0</v>
      </c>
      <c r="D37" s="460"/>
    </row>
    <row r="38" spans="1:4" s="1" customFormat="1" ht="12" customHeight="1">
      <c r="A38" s="181" t="s">
        <v>111</v>
      </c>
      <c r="B38" s="187" t="s">
        <v>262</v>
      </c>
      <c r="C38" s="318"/>
      <c r="D38" s="460"/>
    </row>
    <row r="39" spans="1:4" s="1" customFormat="1" ht="12" customHeight="1">
      <c r="A39" s="181" t="s">
        <v>112</v>
      </c>
      <c r="B39" s="187" t="s">
        <v>263</v>
      </c>
      <c r="C39" s="318"/>
      <c r="D39" s="460"/>
    </row>
    <row r="40" spans="1:4" s="1" customFormat="1" ht="12" customHeight="1">
      <c r="A40" s="181" t="s">
        <v>113</v>
      </c>
      <c r="B40" s="187" t="s">
        <v>264</v>
      </c>
      <c r="C40" s="318"/>
      <c r="D40" s="460"/>
    </row>
    <row r="41" spans="1:4" s="1" customFormat="1" ht="12" customHeight="1">
      <c r="A41" s="181" t="s">
        <v>114</v>
      </c>
      <c r="B41" s="189" t="s">
        <v>265</v>
      </c>
      <c r="C41" s="318"/>
      <c r="D41" s="460"/>
    </row>
    <row r="42" spans="1:4" s="1" customFormat="1" ht="12" customHeight="1" thickBot="1">
      <c r="A42" s="182" t="s">
        <v>208</v>
      </c>
      <c r="B42" s="190" t="s">
        <v>392</v>
      </c>
      <c r="C42" s="320"/>
      <c r="D42" s="461"/>
    </row>
    <row r="43" spans="1:4" s="1" customFormat="1" ht="12" customHeight="1" thickBot="1">
      <c r="A43" s="22" t="s">
        <v>209</v>
      </c>
      <c r="B43" s="284" t="s">
        <v>266</v>
      </c>
      <c r="C43" s="307">
        <f>+C44+C45</f>
        <v>0</v>
      </c>
      <c r="D43" s="400"/>
    </row>
    <row r="44" spans="1:4" s="1" customFormat="1" ht="12" customHeight="1">
      <c r="A44" s="17" t="s">
        <v>109</v>
      </c>
      <c r="B44" s="200" t="s">
        <v>267</v>
      </c>
      <c r="C44" s="321"/>
      <c r="D44" s="459"/>
    </row>
    <row r="45" spans="1:4" s="1" customFormat="1" ht="12" customHeight="1" thickBot="1">
      <c r="A45" s="14" t="s">
        <v>110</v>
      </c>
      <c r="B45" s="195" t="s">
        <v>271</v>
      </c>
      <c r="C45" s="322"/>
      <c r="D45" s="461"/>
    </row>
    <row r="46" spans="1:4" s="1" customFormat="1" ht="12" customHeight="1" thickBot="1">
      <c r="A46" s="22" t="s">
        <v>42</v>
      </c>
      <c r="B46" s="284" t="s">
        <v>270</v>
      </c>
      <c r="C46" s="307">
        <f>+C47+C48+C49</f>
        <v>0</v>
      </c>
      <c r="D46" s="400"/>
    </row>
    <row r="47" spans="1:4" s="1" customFormat="1" ht="12" customHeight="1">
      <c r="A47" s="17" t="s">
        <v>212</v>
      </c>
      <c r="B47" s="200" t="s">
        <v>210</v>
      </c>
      <c r="C47" s="323"/>
      <c r="D47" s="459"/>
    </row>
    <row r="48" spans="1:4" s="1" customFormat="1" ht="12" customHeight="1">
      <c r="A48" s="15" t="s">
        <v>213</v>
      </c>
      <c r="B48" s="187" t="s">
        <v>211</v>
      </c>
      <c r="C48" s="316"/>
      <c r="D48" s="461"/>
    </row>
    <row r="49" spans="1:4" s="1" customFormat="1" ht="12" customHeight="1" thickBot="1">
      <c r="A49" s="14" t="s">
        <v>328</v>
      </c>
      <c r="B49" s="195" t="s">
        <v>268</v>
      </c>
      <c r="C49" s="324"/>
      <c r="D49" s="461"/>
    </row>
    <row r="50" spans="1:4" s="1" customFormat="1" ht="17.25" customHeight="1" thickBot="1">
      <c r="A50" s="22" t="s">
        <v>214</v>
      </c>
      <c r="B50" s="285" t="s">
        <v>269</v>
      </c>
      <c r="C50" s="325"/>
      <c r="D50" s="400"/>
    </row>
    <row r="51" spans="1:4" s="1" customFormat="1" ht="12" customHeight="1" thickBot="1">
      <c r="A51" s="22" t="s">
        <v>44</v>
      </c>
      <c r="B51" s="25" t="s">
        <v>215</v>
      </c>
      <c r="C51" s="326">
        <f>+C6+C11+C20+C21+C30+C43+C46+C50</f>
        <v>21084</v>
      </c>
      <c r="D51" s="398">
        <v>22733</v>
      </c>
    </row>
    <row r="52" spans="1:4" s="1" customFormat="1" ht="12" customHeight="1" thickBot="1">
      <c r="A52" s="191" t="s">
        <v>45</v>
      </c>
      <c r="B52" s="186" t="s">
        <v>272</v>
      </c>
      <c r="C52" s="327">
        <f>+C53+C59</f>
        <v>0</v>
      </c>
      <c r="D52" s="400"/>
    </row>
    <row r="53" spans="1:4" s="1" customFormat="1" ht="12" customHeight="1">
      <c r="A53" s="286" t="s">
        <v>159</v>
      </c>
      <c r="B53" s="283" t="s">
        <v>273</v>
      </c>
      <c r="C53" s="328">
        <f>+C54+C55+C56+C57+C58</f>
        <v>0</v>
      </c>
      <c r="D53" s="459"/>
    </row>
    <row r="54" spans="1:4" s="1" customFormat="1" ht="12" customHeight="1">
      <c r="A54" s="192" t="s">
        <v>288</v>
      </c>
      <c r="B54" s="187" t="s">
        <v>274</v>
      </c>
      <c r="C54" s="316"/>
      <c r="D54" s="460"/>
    </row>
    <row r="55" spans="1:4" s="1" customFormat="1" ht="12" customHeight="1">
      <c r="A55" s="192" t="s">
        <v>289</v>
      </c>
      <c r="B55" s="187" t="s">
        <v>275</v>
      </c>
      <c r="C55" s="316"/>
      <c r="D55" s="460"/>
    </row>
    <row r="56" spans="1:4" s="1" customFormat="1" ht="12" customHeight="1">
      <c r="A56" s="192" t="s">
        <v>290</v>
      </c>
      <c r="B56" s="187" t="s">
        <v>276</v>
      </c>
      <c r="C56" s="316"/>
      <c r="D56" s="460"/>
    </row>
    <row r="57" spans="1:4" s="1" customFormat="1" ht="12" customHeight="1">
      <c r="A57" s="192" t="s">
        <v>291</v>
      </c>
      <c r="B57" s="187" t="s">
        <v>277</v>
      </c>
      <c r="C57" s="316"/>
      <c r="D57" s="460"/>
    </row>
    <row r="58" spans="1:4" s="1" customFormat="1" ht="12" customHeight="1">
      <c r="A58" s="192" t="s">
        <v>292</v>
      </c>
      <c r="B58" s="187" t="s">
        <v>278</v>
      </c>
      <c r="C58" s="316"/>
      <c r="D58" s="460"/>
    </row>
    <row r="59" spans="1:4" s="1" customFormat="1" ht="12" customHeight="1">
      <c r="A59" s="193" t="s">
        <v>160</v>
      </c>
      <c r="B59" s="188" t="s">
        <v>279</v>
      </c>
      <c r="C59" s="329">
        <f>+C60+C61+C62+C63+C64</f>
        <v>0</v>
      </c>
      <c r="D59" s="460"/>
    </row>
    <row r="60" spans="1:4" s="1" customFormat="1" ht="12" customHeight="1">
      <c r="A60" s="192" t="s">
        <v>293</v>
      </c>
      <c r="B60" s="187" t="s">
        <v>280</v>
      </c>
      <c r="C60" s="316"/>
      <c r="D60" s="460"/>
    </row>
    <row r="61" spans="1:4" s="1" customFormat="1" ht="12" customHeight="1">
      <c r="A61" s="192" t="s">
        <v>294</v>
      </c>
      <c r="B61" s="187" t="s">
        <v>281</v>
      </c>
      <c r="C61" s="316"/>
      <c r="D61" s="460"/>
    </row>
    <row r="62" spans="1:4" s="1" customFormat="1" ht="12" customHeight="1">
      <c r="A62" s="192" t="s">
        <v>295</v>
      </c>
      <c r="B62" s="187" t="s">
        <v>282</v>
      </c>
      <c r="C62" s="316"/>
      <c r="D62" s="460"/>
    </row>
    <row r="63" spans="1:4" s="1" customFormat="1" ht="12" customHeight="1">
      <c r="A63" s="192" t="s">
        <v>296</v>
      </c>
      <c r="B63" s="187" t="s">
        <v>283</v>
      </c>
      <c r="C63" s="316"/>
      <c r="D63" s="460"/>
    </row>
    <row r="64" spans="1:4" s="1" customFormat="1" ht="12" customHeight="1" thickBot="1">
      <c r="A64" s="194" t="s">
        <v>297</v>
      </c>
      <c r="B64" s="195" t="s">
        <v>284</v>
      </c>
      <c r="C64" s="330"/>
      <c r="D64" s="461"/>
    </row>
    <row r="65" spans="1:4" s="1" customFormat="1" ht="12" customHeight="1" thickBot="1">
      <c r="A65" s="196" t="s">
        <v>46</v>
      </c>
      <c r="B65" s="287" t="s">
        <v>285</v>
      </c>
      <c r="C65" s="327">
        <f>+C51+C52</f>
        <v>21084</v>
      </c>
      <c r="D65" s="398">
        <v>22733</v>
      </c>
    </row>
    <row r="66" spans="1:4" s="1" customFormat="1" ht="13.5" customHeight="1" thickBot="1">
      <c r="A66" s="197" t="s">
        <v>47</v>
      </c>
      <c r="B66" s="288" t="s">
        <v>286</v>
      </c>
      <c r="C66" s="331"/>
      <c r="D66" s="400"/>
    </row>
    <row r="67" spans="1:4" s="1" customFormat="1" ht="12" customHeight="1" thickBot="1">
      <c r="A67" s="196" t="s">
        <v>48</v>
      </c>
      <c r="B67" s="287" t="s">
        <v>287</v>
      </c>
      <c r="C67" s="332">
        <f>+C65+C66</f>
        <v>21084</v>
      </c>
      <c r="D67" s="398">
        <v>22733</v>
      </c>
    </row>
    <row r="68" spans="1:4" s="1" customFormat="1" ht="15">
      <c r="A68" s="5"/>
      <c r="B68" s="6"/>
      <c r="C68" s="207"/>
      <c r="D68" s="462"/>
    </row>
    <row r="69" spans="1:4" ht="16.5" customHeight="1">
      <c r="A69" s="487" t="s">
        <v>64</v>
      </c>
      <c r="B69" s="487"/>
      <c r="C69" s="487"/>
      <c r="D69" s="463"/>
    </row>
    <row r="70" spans="1:4" s="211" customFormat="1" ht="16.5" customHeight="1" thickBot="1">
      <c r="A70" s="490" t="s">
        <v>164</v>
      </c>
      <c r="B70" s="490"/>
      <c r="C70" s="95" t="s">
        <v>319</v>
      </c>
      <c r="D70" s="464"/>
    </row>
    <row r="71" spans="1:4" ht="37.5" customHeight="1" thickBot="1">
      <c r="A71" s="26" t="s">
        <v>33</v>
      </c>
      <c r="B71" s="27" t="s">
        <v>65</v>
      </c>
      <c r="C71" s="304" t="s">
        <v>298</v>
      </c>
      <c r="D71" s="400"/>
    </row>
    <row r="72" spans="1:4" s="40" customFormat="1" ht="12" customHeight="1" thickBot="1">
      <c r="A72" s="37">
        <v>1</v>
      </c>
      <c r="B72" s="38">
        <v>2</v>
      </c>
      <c r="C72" s="357">
        <v>3</v>
      </c>
      <c r="D72" s="400"/>
    </row>
    <row r="73" spans="1:4" ht="12" customHeight="1" thickBot="1">
      <c r="A73" s="24" t="s">
        <v>35</v>
      </c>
      <c r="B73" s="31" t="s">
        <v>216</v>
      </c>
      <c r="C73" s="306">
        <f>+C74+C75+C76+C77+C78</f>
        <v>50589</v>
      </c>
      <c r="D73" s="398">
        <v>48751</v>
      </c>
    </row>
    <row r="74" spans="1:4" ht="12" customHeight="1">
      <c r="A74" s="19" t="s">
        <v>115</v>
      </c>
      <c r="B74" s="11" t="s">
        <v>66</v>
      </c>
      <c r="C74" s="309">
        <v>25625</v>
      </c>
      <c r="D74" s="459">
        <v>26238</v>
      </c>
    </row>
    <row r="75" spans="1:4" ht="12" customHeight="1">
      <c r="A75" s="15" t="s">
        <v>116</v>
      </c>
      <c r="B75" s="8" t="s">
        <v>217</v>
      </c>
      <c r="C75" s="310">
        <v>6599</v>
      </c>
      <c r="D75" s="460">
        <v>6765</v>
      </c>
    </row>
    <row r="76" spans="1:4" ht="12" customHeight="1">
      <c r="A76" s="15" t="s">
        <v>117</v>
      </c>
      <c r="B76" s="8" t="s">
        <v>150</v>
      </c>
      <c r="C76" s="315">
        <v>9271</v>
      </c>
      <c r="D76" s="460">
        <v>8823</v>
      </c>
    </row>
    <row r="77" spans="1:4" ht="12" customHeight="1">
      <c r="A77" s="15" t="s">
        <v>118</v>
      </c>
      <c r="B77" s="12" t="s">
        <v>218</v>
      </c>
      <c r="C77" s="315">
        <v>9094</v>
      </c>
      <c r="D77" s="460">
        <v>6925</v>
      </c>
    </row>
    <row r="78" spans="1:4" ht="12" customHeight="1">
      <c r="A78" s="15" t="s">
        <v>126</v>
      </c>
      <c r="B78" s="21" t="s">
        <v>219</v>
      </c>
      <c r="C78" s="315"/>
      <c r="D78" s="460"/>
    </row>
    <row r="79" spans="1:4" ht="12" customHeight="1">
      <c r="A79" s="15" t="s">
        <v>119</v>
      </c>
      <c r="B79" s="8" t="s">
        <v>240</v>
      </c>
      <c r="C79" s="315"/>
      <c r="D79" s="460"/>
    </row>
    <row r="80" spans="1:4" ht="12" customHeight="1">
      <c r="A80" s="15" t="s">
        <v>120</v>
      </c>
      <c r="B80" s="98" t="s">
        <v>241</v>
      </c>
      <c r="C80" s="315"/>
      <c r="D80" s="460"/>
    </row>
    <row r="81" spans="1:4" ht="12" customHeight="1">
      <c r="A81" s="15" t="s">
        <v>127</v>
      </c>
      <c r="B81" s="98" t="s">
        <v>299</v>
      </c>
      <c r="C81" s="315"/>
      <c r="D81" s="460"/>
    </row>
    <row r="82" spans="1:4" ht="12" customHeight="1">
      <c r="A82" s="15" t="s">
        <v>128</v>
      </c>
      <c r="B82" s="99" t="s">
        <v>242</v>
      </c>
      <c r="C82" s="315"/>
      <c r="D82" s="460"/>
    </row>
    <row r="83" spans="1:4" ht="12" customHeight="1">
      <c r="A83" s="14" t="s">
        <v>129</v>
      </c>
      <c r="B83" s="100" t="s">
        <v>243</v>
      </c>
      <c r="C83" s="315"/>
      <c r="D83" s="460"/>
    </row>
    <row r="84" spans="1:4" ht="12" customHeight="1">
      <c r="A84" s="15" t="s">
        <v>130</v>
      </c>
      <c r="B84" s="100" t="s">
        <v>244</v>
      </c>
      <c r="C84" s="315"/>
      <c r="D84" s="460"/>
    </row>
    <row r="85" spans="1:4" ht="12" customHeight="1" thickBot="1">
      <c r="A85" s="20" t="s">
        <v>132</v>
      </c>
      <c r="B85" s="101" t="s">
        <v>245</v>
      </c>
      <c r="C85" s="333"/>
      <c r="D85" s="461"/>
    </row>
    <row r="86" spans="1:4" ht="12" customHeight="1" thickBot="1">
      <c r="A86" s="22" t="s">
        <v>36</v>
      </c>
      <c r="B86" s="30" t="s">
        <v>329</v>
      </c>
      <c r="C86" s="208">
        <f>+C87+C88+C89</f>
        <v>0</v>
      </c>
      <c r="D86" s="400"/>
    </row>
    <row r="87" spans="1:4" ht="12" customHeight="1">
      <c r="A87" s="17" t="s">
        <v>121</v>
      </c>
      <c r="B87" s="8" t="s">
        <v>300</v>
      </c>
      <c r="C87" s="314"/>
      <c r="D87" s="459"/>
    </row>
    <row r="88" spans="1:4" ht="12" customHeight="1">
      <c r="A88" s="17" t="s">
        <v>122</v>
      </c>
      <c r="B88" s="13" t="s">
        <v>220</v>
      </c>
      <c r="C88" s="310"/>
      <c r="D88" s="460"/>
    </row>
    <row r="89" spans="1:4" ht="12" customHeight="1">
      <c r="A89" s="17" t="s">
        <v>123</v>
      </c>
      <c r="B89" s="187" t="s">
        <v>330</v>
      </c>
      <c r="C89" s="308"/>
      <c r="D89" s="460"/>
    </row>
    <row r="90" spans="1:4" ht="12" customHeight="1">
      <c r="A90" s="17" t="s">
        <v>124</v>
      </c>
      <c r="B90" s="187" t="s">
        <v>393</v>
      </c>
      <c r="C90" s="308"/>
      <c r="D90" s="460"/>
    </row>
    <row r="91" spans="1:4" ht="12" customHeight="1">
      <c r="A91" s="17" t="s">
        <v>125</v>
      </c>
      <c r="B91" s="187" t="s">
        <v>331</v>
      </c>
      <c r="C91" s="308"/>
      <c r="D91" s="460"/>
    </row>
    <row r="92" spans="1:4" ht="15">
      <c r="A92" s="17" t="s">
        <v>131</v>
      </c>
      <c r="B92" s="187" t="s">
        <v>332</v>
      </c>
      <c r="C92" s="308"/>
      <c r="D92" s="460"/>
    </row>
    <row r="93" spans="1:4" ht="12" customHeight="1">
      <c r="A93" s="17" t="s">
        <v>133</v>
      </c>
      <c r="B93" s="289" t="s">
        <v>303</v>
      </c>
      <c r="C93" s="308"/>
      <c r="D93" s="460"/>
    </row>
    <row r="94" spans="1:4" ht="12" customHeight="1">
      <c r="A94" s="17" t="s">
        <v>221</v>
      </c>
      <c r="B94" s="289" t="s">
        <v>304</v>
      </c>
      <c r="C94" s="308"/>
      <c r="D94" s="460"/>
    </row>
    <row r="95" spans="1:4" ht="15">
      <c r="A95" s="17" t="s">
        <v>222</v>
      </c>
      <c r="B95" s="289" t="s">
        <v>302</v>
      </c>
      <c r="C95" s="308"/>
      <c r="D95" s="460"/>
    </row>
    <row r="96" spans="1:4" ht="21" thickBot="1">
      <c r="A96" s="14" t="s">
        <v>223</v>
      </c>
      <c r="B96" s="290" t="s">
        <v>301</v>
      </c>
      <c r="C96" s="334"/>
      <c r="D96" s="461"/>
    </row>
    <row r="97" spans="1:4" ht="12" customHeight="1" thickBot="1">
      <c r="A97" s="22" t="s">
        <v>37</v>
      </c>
      <c r="B97" s="90" t="s">
        <v>333</v>
      </c>
      <c r="C97" s="208">
        <f>+C98+C99</f>
        <v>0</v>
      </c>
      <c r="D97" s="400"/>
    </row>
    <row r="98" spans="1:4" ht="12" customHeight="1">
      <c r="A98" s="17" t="s">
        <v>95</v>
      </c>
      <c r="B98" s="10" t="s">
        <v>80</v>
      </c>
      <c r="C98" s="314"/>
      <c r="D98" s="459"/>
    </row>
    <row r="99" spans="1:4" ht="12" customHeight="1" thickBot="1">
      <c r="A99" s="18" t="s">
        <v>96</v>
      </c>
      <c r="B99" s="13" t="s">
        <v>81</v>
      </c>
      <c r="C99" s="315"/>
      <c r="D99" s="461"/>
    </row>
    <row r="100" spans="1:4" s="185" customFormat="1" ht="12" customHeight="1" thickBot="1">
      <c r="A100" s="191" t="s">
        <v>38</v>
      </c>
      <c r="B100" s="186" t="s">
        <v>305</v>
      </c>
      <c r="C100" s="335"/>
      <c r="D100" s="465"/>
    </row>
    <row r="101" spans="1:4" ht="12" customHeight="1" thickBot="1">
      <c r="A101" s="183" t="s">
        <v>39</v>
      </c>
      <c r="B101" s="184" t="s">
        <v>168</v>
      </c>
      <c r="C101" s="306">
        <f>+C73+C86+C97+C100</f>
        <v>50589</v>
      </c>
      <c r="D101" s="398">
        <v>48751</v>
      </c>
    </row>
    <row r="102" spans="1:4" ht="12" customHeight="1" thickBot="1">
      <c r="A102" s="191" t="s">
        <v>40</v>
      </c>
      <c r="B102" s="186" t="s">
        <v>394</v>
      </c>
      <c r="C102" s="208">
        <f>+C103+C111</f>
        <v>0</v>
      </c>
      <c r="D102" s="400"/>
    </row>
    <row r="103" spans="1:4" ht="12" customHeight="1" thickBot="1">
      <c r="A103" s="198" t="s">
        <v>102</v>
      </c>
      <c r="B103" s="291" t="s">
        <v>399</v>
      </c>
      <c r="C103" s="208">
        <f>+C104+C105+C106+C107+C108+C109+C110</f>
        <v>0</v>
      </c>
      <c r="D103" s="400"/>
    </row>
    <row r="104" spans="1:4" ht="12" customHeight="1">
      <c r="A104" s="199" t="s">
        <v>105</v>
      </c>
      <c r="B104" s="200" t="s">
        <v>306</v>
      </c>
      <c r="C104" s="337"/>
      <c r="D104" s="459"/>
    </row>
    <row r="105" spans="1:4" ht="12" customHeight="1">
      <c r="A105" s="192" t="s">
        <v>106</v>
      </c>
      <c r="B105" s="187" t="s">
        <v>307</v>
      </c>
      <c r="C105" s="338"/>
      <c r="D105" s="460"/>
    </row>
    <row r="106" spans="1:4" ht="12" customHeight="1">
      <c r="A106" s="192" t="s">
        <v>107</v>
      </c>
      <c r="B106" s="187" t="s">
        <v>308</v>
      </c>
      <c r="C106" s="338"/>
      <c r="D106" s="460"/>
    </row>
    <row r="107" spans="1:4" ht="12" customHeight="1">
      <c r="A107" s="192" t="s">
        <v>108</v>
      </c>
      <c r="B107" s="187" t="s">
        <v>309</v>
      </c>
      <c r="C107" s="338"/>
      <c r="D107" s="460"/>
    </row>
    <row r="108" spans="1:4" ht="12" customHeight="1">
      <c r="A108" s="192" t="s">
        <v>207</v>
      </c>
      <c r="B108" s="187" t="s">
        <v>310</v>
      </c>
      <c r="C108" s="338"/>
      <c r="D108" s="460"/>
    </row>
    <row r="109" spans="1:4" ht="12" customHeight="1">
      <c r="A109" s="192" t="s">
        <v>224</v>
      </c>
      <c r="B109" s="187" t="s">
        <v>311</v>
      </c>
      <c r="C109" s="338"/>
      <c r="D109" s="460"/>
    </row>
    <row r="110" spans="1:4" ht="12" customHeight="1" thickBot="1">
      <c r="A110" s="201" t="s">
        <v>225</v>
      </c>
      <c r="B110" s="202" t="s">
        <v>312</v>
      </c>
      <c r="C110" s="339"/>
      <c r="D110" s="461"/>
    </row>
    <row r="111" spans="1:4" ht="12" customHeight="1" thickBot="1">
      <c r="A111" s="198" t="s">
        <v>103</v>
      </c>
      <c r="B111" s="291" t="s">
        <v>400</v>
      </c>
      <c r="C111" s="208">
        <f>+C112+C113+C114+C115+C116+C117+C118+C119</f>
        <v>0</v>
      </c>
      <c r="D111" s="400"/>
    </row>
    <row r="112" spans="1:4" ht="12" customHeight="1">
      <c r="A112" s="199" t="s">
        <v>111</v>
      </c>
      <c r="B112" s="200" t="s">
        <v>306</v>
      </c>
      <c r="C112" s="337"/>
      <c r="D112" s="459"/>
    </row>
    <row r="113" spans="1:4" ht="12" customHeight="1">
      <c r="A113" s="192" t="s">
        <v>112</v>
      </c>
      <c r="B113" s="187" t="s">
        <v>313</v>
      </c>
      <c r="C113" s="338"/>
      <c r="D113" s="460"/>
    </row>
    <row r="114" spans="1:4" ht="12" customHeight="1">
      <c r="A114" s="192" t="s">
        <v>113</v>
      </c>
      <c r="B114" s="187" t="s">
        <v>308</v>
      </c>
      <c r="C114" s="338"/>
      <c r="D114" s="460"/>
    </row>
    <row r="115" spans="1:4" ht="12" customHeight="1">
      <c r="A115" s="192" t="s">
        <v>114</v>
      </c>
      <c r="B115" s="187" t="s">
        <v>309</v>
      </c>
      <c r="C115" s="338"/>
      <c r="D115" s="460"/>
    </row>
    <row r="116" spans="1:4" ht="12" customHeight="1">
      <c r="A116" s="192" t="s">
        <v>208</v>
      </c>
      <c r="B116" s="187" t="s">
        <v>310</v>
      </c>
      <c r="C116" s="338"/>
      <c r="D116" s="460"/>
    </row>
    <row r="117" spans="1:4" ht="12" customHeight="1">
      <c r="A117" s="192" t="s">
        <v>226</v>
      </c>
      <c r="B117" s="187" t="s">
        <v>314</v>
      </c>
      <c r="C117" s="338"/>
      <c r="D117" s="460"/>
    </row>
    <row r="118" spans="1:4" ht="12" customHeight="1">
      <c r="A118" s="192" t="s">
        <v>227</v>
      </c>
      <c r="B118" s="187" t="s">
        <v>312</v>
      </c>
      <c r="C118" s="338"/>
      <c r="D118" s="460"/>
    </row>
    <row r="119" spans="1:4" ht="12" customHeight="1" thickBot="1">
      <c r="A119" s="201" t="s">
        <v>228</v>
      </c>
      <c r="B119" s="202" t="s">
        <v>397</v>
      </c>
      <c r="C119" s="339"/>
      <c r="D119" s="461"/>
    </row>
    <row r="120" spans="1:4" ht="12" customHeight="1" thickBot="1">
      <c r="A120" s="191" t="s">
        <v>41</v>
      </c>
      <c r="B120" s="287" t="s">
        <v>315</v>
      </c>
      <c r="C120" s="340">
        <f>+C101+C102</f>
        <v>50589</v>
      </c>
      <c r="D120" s="398">
        <v>48751</v>
      </c>
    </row>
    <row r="121" spans="1:8" ht="15" customHeight="1" thickBot="1">
      <c r="A121" s="191" t="s">
        <v>42</v>
      </c>
      <c r="B121" s="287" t="s">
        <v>316</v>
      </c>
      <c r="C121" s="341"/>
      <c r="D121" s="400"/>
      <c r="E121" s="41"/>
      <c r="F121" s="91"/>
      <c r="G121" s="91"/>
      <c r="H121" s="91"/>
    </row>
    <row r="122" spans="1:4" s="1" customFormat="1" ht="12.75" customHeight="1" thickBot="1">
      <c r="A122" s="203" t="s">
        <v>43</v>
      </c>
      <c r="B122" s="288" t="s">
        <v>317</v>
      </c>
      <c r="C122" s="327">
        <f>+C120+C121</f>
        <v>50589</v>
      </c>
      <c r="D122" s="398">
        <v>48751</v>
      </c>
    </row>
    <row r="123" spans="1:4" ht="15">
      <c r="A123" s="292"/>
      <c r="B123" s="292"/>
      <c r="C123" s="293"/>
      <c r="D123" s="462"/>
    </row>
    <row r="124" spans="1:4" ht="15">
      <c r="A124" s="491" t="s">
        <v>171</v>
      </c>
      <c r="B124" s="491"/>
      <c r="C124" s="491"/>
      <c r="D124" s="463"/>
    </row>
    <row r="125" spans="1:4" ht="15" customHeight="1" thickBot="1">
      <c r="A125" s="489" t="s">
        <v>165</v>
      </c>
      <c r="B125" s="489"/>
      <c r="C125" s="209" t="s">
        <v>319</v>
      </c>
      <c r="D125" s="466"/>
    </row>
    <row r="126" spans="1:4" ht="13.5" customHeight="1" thickBot="1">
      <c r="A126" s="22">
        <v>1</v>
      </c>
      <c r="B126" s="30" t="s">
        <v>235</v>
      </c>
      <c r="C126" s="208">
        <f>+C51-C101</f>
        <v>-29505</v>
      </c>
      <c r="D126" s="398">
        <v>-26018</v>
      </c>
    </row>
    <row r="127" spans="1:4" ht="15">
      <c r="A127" s="292"/>
      <c r="B127" s="292"/>
      <c r="C127" s="293"/>
      <c r="D127" s="40"/>
    </row>
    <row r="128" ht="15">
      <c r="D128" s="40"/>
    </row>
    <row r="129" ht="15">
      <c r="D129" s="40"/>
    </row>
    <row r="130" ht="15">
      <c r="D130" s="40"/>
    </row>
    <row r="131" ht="15">
      <c r="D131" s="40"/>
    </row>
    <row r="132" ht="15">
      <c r="D132" s="40"/>
    </row>
    <row r="133" ht="15">
      <c r="D133" s="40"/>
    </row>
    <row r="134" ht="15">
      <c r="D134" s="40"/>
    </row>
    <row r="135" ht="15">
      <c r="D135" s="40"/>
    </row>
    <row r="136" ht="15">
      <c r="D136" s="40"/>
    </row>
    <row r="137" ht="15">
      <c r="D137" s="40"/>
    </row>
    <row r="138" ht="15">
      <c r="D138" s="40"/>
    </row>
    <row r="139" ht="15">
      <c r="D139" s="40"/>
    </row>
    <row r="140" ht="15">
      <c r="D140" s="40"/>
    </row>
    <row r="141" ht="15">
      <c r="D141" s="40"/>
    </row>
    <row r="142" ht="15">
      <c r="D142" s="40"/>
    </row>
    <row r="143" ht="15">
      <c r="D143" s="40"/>
    </row>
    <row r="144" ht="15">
      <c r="D144" s="40"/>
    </row>
    <row r="145" ht="15">
      <c r="D145" s="40"/>
    </row>
    <row r="146" ht="15">
      <c r="D146" s="40"/>
    </row>
    <row r="147" ht="15">
      <c r="D147" s="40"/>
    </row>
    <row r="148" ht="15">
      <c r="D148" s="40"/>
    </row>
    <row r="149" ht="15">
      <c r="D149" s="40"/>
    </row>
    <row r="150" ht="15">
      <c r="D150" s="40"/>
    </row>
    <row r="151" ht="15">
      <c r="D151" s="40"/>
    </row>
    <row r="152" ht="15">
      <c r="D152" s="40"/>
    </row>
    <row r="153" ht="15">
      <c r="D153" s="40"/>
    </row>
    <row r="154" ht="15">
      <c r="D154" s="40"/>
    </row>
    <row r="155" ht="15">
      <c r="D155" s="40"/>
    </row>
    <row r="156" ht="15">
      <c r="D156" s="40"/>
    </row>
    <row r="157" ht="15">
      <c r="D157" s="40"/>
    </row>
    <row r="158" ht="15">
      <c r="D158" s="40"/>
    </row>
    <row r="159" ht="15">
      <c r="D159" s="40"/>
    </row>
    <row r="160" ht="15">
      <c r="D160" s="40"/>
    </row>
    <row r="161" ht="15">
      <c r="D161" s="40"/>
    </row>
    <row r="162" ht="15">
      <c r="D162" s="40"/>
    </row>
    <row r="163" ht="15">
      <c r="D163" s="40"/>
    </row>
    <row r="164" ht="15">
      <c r="D164" s="40"/>
    </row>
    <row r="165" ht="15">
      <c r="D165" s="40"/>
    </row>
    <row r="166" ht="15">
      <c r="D166" s="40"/>
    </row>
    <row r="167" ht="15">
      <c r="D167" s="40"/>
    </row>
    <row r="168" ht="15">
      <c r="D168" s="40"/>
    </row>
    <row r="169" ht="15">
      <c r="D169" s="40"/>
    </row>
    <row r="170" ht="15">
      <c r="D170" s="40"/>
    </row>
    <row r="171" ht="15">
      <c r="D171" s="40"/>
    </row>
    <row r="172" ht="15">
      <c r="D172" s="40"/>
    </row>
    <row r="173" ht="15">
      <c r="D173" s="40"/>
    </row>
    <row r="174" ht="15">
      <c r="D174" s="40"/>
    </row>
    <row r="175" ht="15">
      <c r="D175" s="40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.......................Önkormányzat
2013. ÉVI KÖLTSÉGVETÉS
ÁLLAMI (ÁLLAMIGAZGATÁSI) FELADATOK MÉRLEGE&amp;10
&amp;R&amp;"Times New Roman CE,Félkövér dőlt"&amp;11 1.4. melléklet a ........./2013. (.......)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M12" sqref="M12"/>
    </sheetView>
  </sheetViews>
  <sheetFormatPr defaultColWidth="9.375" defaultRowHeight="12.75"/>
  <cols>
    <col min="1" max="1" width="5.625" style="54" bestFit="1" customWidth="1"/>
    <col min="2" max="2" width="34.75390625" style="107" customWidth="1"/>
    <col min="3" max="3" width="11.50390625" style="54" customWidth="1"/>
    <col min="4" max="4" width="10.375" style="54" customWidth="1"/>
    <col min="5" max="5" width="48.375" style="54" customWidth="1"/>
    <col min="6" max="7" width="10.75390625" style="54" customWidth="1"/>
    <col min="8" max="16384" width="9.375" style="54" customWidth="1"/>
  </cols>
  <sheetData>
    <row r="1" spans="2:6" ht="31.5" customHeight="1">
      <c r="B1" s="223" t="s">
        <v>172</v>
      </c>
      <c r="C1" s="224"/>
      <c r="D1" s="224"/>
      <c r="E1" s="224"/>
      <c r="F1" s="224"/>
    </row>
    <row r="2" s="494" customFormat="1" ht="13.5" customHeight="1" thickBot="1">
      <c r="A2" s="494" t="s">
        <v>458</v>
      </c>
    </row>
    <row r="3" spans="1:7" ht="13.5" thickBot="1">
      <c r="A3" s="492" t="s">
        <v>92</v>
      </c>
      <c r="B3" s="225" t="s">
        <v>74</v>
      </c>
      <c r="C3" s="226"/>
      <c r="D3" s="363"/>
      <c r="E3" s="225" t="s">
        <v>78</v>
      </c>
      <c r="F3" s="227"/>
      <c r="G3" s="479"/>
    </row>
    <row r="4" spans="1:7" s="228" customFormat="1" ht="23.25" thickBot="1">
      <c r="A4" s="493"/>
      <c r="B4" s="108" t="s">
        <v>85</v>
      </c>
      <c r="C4" s="109" t="s">
        <v>298</v>
      </c>
      <c r="D4" s="364" t="s">
        <v>414</v>
      </c>
      <c r="E4" s="108" t="s">
        <v>85</v>
      </c>
      <c r="F4" s="50" t="s">
        <v>298</v>
      </c>
      <c r="G4" s="401" t="s">
        <v>414</v>
      </c>
    </row>
    <row r="5" spans="1:7" s="233" customFormat="1" ht="10.5" thickBot="1">
      <c r="A5" s="229">
        <v>1</v>
      </c>
      <c r="B5" s="230">
        <v>2</v>
      </c>
      <c r="C5" s="380" t="s">
        <v>37</v>
      </c>
      <c r="D5" s="381"/>
      <c r="E5" s="230" t="s">
        <v>38</v>
      </c>
      <c r="F5" s="232" t="s">
        <v>39</v>
      </c>
      <c r="G5" s="230"/>
    </row>
    <row r="6" spans="1:7" ht="12.75">
      <c r="A6" s="234" t="s">
        <v>35</v>
      </c>
      <c r="B6" s="235" t="s">
        <v>194</v>
      </c>
      <c r="C6" s="213">
        <v>50400</v>
      </c>
      <c r="D6" s="213">
        <v>50450</v>
      </c>
      <c r="E6" s="366" t="s">
        <v>86</v>
      </c>
      <c r="F6" s="218">
        <v>66412</v>
      </c>
      <c r="G6" s="360">
        <v>67452</v>
      </c>
    </row>
    <row r="7" spans="1:7" ht="12.75">
      <c r="A7" s="236" t="s">
        <v>36</v>
      </c>
      <c r="B7" s="237" t="s">
        <v>75</v>
      </c>
      <c r="C7" s="213">
        <v>24128</v>
      </c>
      <c r="D7" s="213">
        <v>24078</v>
      </c>
      <c r="E7" s="367" t="s">
        <v>217</v>
      </c>
      <c r="F7" s="219">
        <v>17352</v>
      </c>
      <c r="G7" s="361">
        <v>17599</v>
      </c>
    </row>
    <row r="8" spans="1:7" ht="12.75">
      <c r="A8" s="236" t="s">
        <v>37</v>
      </c>
      <c r="B8" s="237" t="s">
        <v>77</v>
      </c>
      <c r="C8" s="213">
        <v>6250</v>
      </c>
      <c r="D8" s="213">
        <v>6250</v>
      </c>
      <c r="E8" s="367" t="s">
        <v>345</v>
      </c>
      <c r="F8" s="219">
        <v>64819</v>
      </c>
      <c r="G8" s="361">
        <v>66711</v>
      </c>
    </row>
    <row r="9" spans="1:7" ht="12.75">
      <c r="A9" s="236" t="s">
        <v>38</v>
      </c>
      <c r="B9" s="238" t="s">
        <v>450</v>
      </c>
      <c r="C9" s="213">
        <v>76037</v>
      </c>
      <c r="D9" s="213">
        <v>84878</v>
      </c>
      <c r="E9" s="367" t="s">
        <v>218</v>
      </c>
      <c r="F9" s="219">
        <v>17103</v>
      </c>
      <c r="G9" s="361">
        <v>13689</v>
      </c>
    </row>
    <row r="10" spans="1:7" ht="12.75">
      <c r="A10" s="236" t="s">
        <v>39</v>
      </c>
      <c r="B10" s="237" t="s">
        <v>451</v>
      </c>
      <c r="C10" s="213">
        <v>9502</v>
      </c>
      <c r="D10" s="213">
        <v>9502</v>
      </c>
      <c r="E10" s="367" t="s">
        <v>219</v>
      </c>
      <c r="F10" s="219">
        <v>4141</v>
      </c>
      <c r="G10" s="361">
        <v>3806</v>
      </c>
    </row>
    <row r="11" spans="1:7" ht="12.75">
      <c r="A11" s="236" t="s">
        <v>40</v>
      </c>
      <c r="B11" s="237" t="s">
        <v>366</v>
      </c>
      <c r="C11" s="213"/>
      <c r="D11" s="213"/>
      <c r="E11" s="367" t="s">
        <v>67</v>
      </c>
      <c r="F11" s="219">
        <v>3072</v>
      </c>
      <c r="G11" s="361">
        <v>10434</v>
      </c>
    </row>
    <row r="12" spans="1:7" ht="12.75">
      <c r="A12" s="236" t="s">
        <v>41</v>
      </c>
      <c r="B12" s="237" t="s">
        <v>452</v>
      </c>
      <c r="C12" s="213"/>
      <c r="D12" s="213"/>
      <c r="E12" s="367" t="s">
        <v>30</v>
      </c>
      <c r="F12" s="219"/>
      <c r="G12" s="361"/>
    </row>
    <row r="13" spans="1:7" ht="12.75">
      <c r="A13" s="236" t="s">
        <v>42</v>
      </c>
      <c r="B13" s="237" t="s">
        <v>335</v>
      </c>
      <c r="C13" s="213"/>
      <c r="D13" s="213"/>
      <c r="E13" s="368"/>
      <c r="F13" s="219"/>
      <c r="G13" s="361"/>
    </row>
    <row r="14" spans="1:7" ht="12.75">
      <c r="A14" s="236" t="s">
        <v>43</v>
      </c>
      <c r="B14" s="239" t="s">
        <v>336</v>
      </c>
      <c r="C14" s="213"/>
      <c r="D14" s="213"/>
      <c r="E14" s="368"/>
      <c r="F14" s="219"/>
      <c r="G14" s="361"/>
    </row>
    <row r="15" spans="1:7" ht="12.75">
      <c r="A15" s="236" t="s">
        <v>44</v>
      </c>
      <c r="B15" s="45"/>
      <c r="C15" s="213"/>
      <c r="D15" s="213"/>
      <c r="E15" s="368"/>
      <c r="F15" s="219"/>
      <c r="G15" s="361"/>
    </row>
    <row r="16" spans="1:7" ht="12.75">
      <c r="A16" s="236" t="s">
        <v>45</v>
      </c>
      <c r="B16" s="45"/>
      <c r="C16" s="213"/>
      <c r="D16" s="213"/>
      <c r="E16" s="368"/>
      <c r="F16" s="219"/>
      <c r="G16" s="361"/>
    </row>
    <row r="17" spans="1:7" ht="13.5" thickBot="1">
      <c r="A17" s="236" t="s">
        <v>46</v>
      </c>
      <c r="B17" s="58"/>
      <c r="C17" s="215"/>
      <c r="D17" s="215"/>
      <c r="E17" s="368"/>
      <c r="F17" s="220"/>
      <c r="G17" s="362"/>
    </row>
    <row r="18" spans="1:7" ht="13.5" thickBot="1">
      <c r="A18" s="240" t="s">
        <v>47</v>
      </c>
      <c r="B18" s="403" t="s">
        <v>359</v>
      </c>
      <c r="C18" s="216">
        <f>+C6+C7+C8+C9+C10+C12+C13+C14+C15+C16+C17</f>
        <v>166317</v>
      </c>
      <c r="D18" s="374">
        <v>175158</v>
      </c>
      <c r="E18" s="92" t="s">
        <v>358</v>
      </c>
      <c r="F18" s="221">
        <f>SUM(F6:F17)</f>
        <v>172899</v>
      </c>
      <c r="G18" s="402">
        <v>179691</v>
      </c>
    </row>
    <row r="19" spans="1:7" ht="12.75">
      <c r="A19" s="241" t="s">
        <v>48</v>
      </c>
      <c r="B19" s="242" t="s">
        <v>337</v>
      </c>
      <c r="C19" s="243">
        <f>+C20+C21+C22+C23</f>
        <v>23109</v>
      </c>
      <c r="D19" s="375">
        <v>21060</v>
      </c>
      <c r="E19" s="244" t="s">
        <v>229</v>
      </c>
      <c r="F19" s="222"/>
      <c r="G19" s="360"/>
    </row>
    <row r="20" spans="1:7" ht="12.75">
      <c r="A20" s="245" t="s">
        <v>49</v>
      </c>
      <c r="B20" s="244" t="s">
        <v>274</v>
      </c>
      <c r="C20" s="72">
        <v>23109</v>
      </c>
      <c r="D20" s="94">
        <v>21060</v>
      </c>
      <c r="E20" s="244" t="s">
        <v>230</v>
      </c>
      <c r="F20" s="73"/>
      <c r="G20" s="361"/>
    </row>
    <row r="21" spans="1:7" ht="12.75">
      <c r="A21" s="245" t="s">
        <v>50</v>
      </c>
      <c r="B21" s="244" t="s">
        <v>275</v>
      </c>
      <c r="C21" s="72"/>
      <c r="D21" s="94"/>
      <c r="E21" s="244" t="s">
        <v>169</v>
      </c>
      <c r="F21" s="73"/>
      <c r="G21" s="361"/>
    </row>
    <row r="22" spans="1:7" ht="12.75">
      <c r="A22" s="245" t="s">
        <v>51</v>
      </c>
      <c r="B22" s="244" t="s">
        <v>338</v>
      </c>
      <c r="C22" s="72"/>
      <c r="D22" s="94"/>
      <c r="E22" s="244" t="s">
        <v>170</v>
      </c>
      <c r="F22" s="73"/>
      <c r="G22" s="361"/>
    </row>
    <row r="23" spans="1:7" ht="12.75">
      <c r="A23" s="245" t="s">
        <v>52</v>
      </c>
      <c r="B23" s="244" t="s">
        <v>339</v>
      </c>
      <c r="C23" s="72"/>
      <c r="D23" s="376"/>
      <c r="E23" s="242" t="s">
        <v>346</v>
      </c>
      <c r="F23" s="73"/>
      <c r="G23" s="361"/>
    </row>
    <row r="24" spans="1:7" ht="19.5" customHeight="1">
      <c r="A24" s="245" t="s">
        <v>53</v>
      </c>
      <c r="B24" s="244" t="s">
        <v>340</v>
      </c>
      <c r="C24" s="246">
        <f>+C25+C26</f>
        <v>0</v>
      </c>
      <c r="D24" s="377"/>
      <c r="E24" s="244" t="s">
        <v>231</v>
      </c>
      <c r="F24" s="73"/>
      <c r="G24" s="361"/>
    </row>
    <row r="25" spans="1:7" ht="12.75">
      <c r="A25" s="241" t="s">
        <v>54</v>
      </c>
      <c r="B25" s="242" t="s">
        <v>341</v>
      </c>
      <c r="C25" s="217"/>
      <c r="D25" s="376"/>
      <c r="E25" s="235" t="s">
        <v>232</v>
      </c>
      <c r="F25" s="222"/>
      <c r="G25" s="361"/>
    </row>
    <row r="26" spans="1:7" ht="13.5" thickBot="1">
      <c r="A26" s="245" t="s">
        <v>55</v>
      </c>
      <c r="B26" s="244" t="s">
        <v>284</v>
      </c>
      <c r="C26" s="72"/>
      <c r="D26" s="94"/>
      <c r="E26" s="45"/>
      <c r="F26" s="73"/>
      <c r="G26" s="362"/>
    </row>
    <row r="27" spans="1:7" ht="21" customHeight="1" thickBot="1">
      <c r="A27" s="240" t="s">
        <v>56</v>
      </c>
      <c r="B27" s="92" t="s">
        <v>356</v>
      </c>
      <c r="C27" s="216">
        <f>+C19+C24</f>
        <v>23109</v>
      </c>
      <c r="D27" s="374">
        <v>21060</v>
      </c>
      <c r="E27" s="92" t="s">
        <v>357</v>
      </c>
      <c r="F27" s="221">
        <f>SUM(F19:F26)</f>
        <v>0</v>
      </c>
      <c r="G27" s="402"/>
    </row>
    <row r="28" spans="1:7" ht="22.5" customHeight="1" thickBot="1">
      <c r="A28" s="240" t="s">
        <v>57</v>
      </c>
      <c r="B28" s="247" t="s">
        <v>344</v>
      </c>
      <c r="C28" s="216">
        <f>+C18+C27</f>
        <v>189426</v>
      </c>
      <c r="D28" s="374">
        <v>196218</v>
      </c>
      <c r="E28" s="247" t="s">
        <v>347</v>
      </c>
      <c r="F28" s="221">
        <f>+F18+F27</f>
        <v>172899</v>
      </c>
      <c r="G28" s="402">
        <v>179691</v>
      </c>
    </row>
    <row r="29" spans="1:7" ht="13.5" thickBot="1">
      <c r="A29" s="240" t="s">
        <v>58</v>
      </c>
      <c r="B29" s="92" t="s">
        <v>342</v>
      </c>
      <c r="C29" s="251"/>
      <c r="D29" s="378"/>
      <c r="E29" s="92" t="s">
        <v>348</v>
      </c>
      <c r="F29" s="250"/>
      <c r="G29" s="402"/>
    </row>
    <row r="30" spans="1:7" ht="11.25" customHeight="1" thickBot="1">
      <c r="A30" s="240" t="s">
        <v>59</v>
      </c>
      <c r="B30" s="248" t="s">
        <v>343</v>
      </c>
      <c r="C30" s="404">
        <f>+C28+C29</f>
        <v>189426</v>
      </c>
      <c r="D30" s="404">
        <v>196218</v>
      </c>
      <c r="E30" s="248" t="s">
        <v>349</v>
      </c>
      <c r="F30" s="249">
        <f>+F28+F29</f>
        <v>172899</v>
      </c>
      <c r="G30" s="402">
        <v>179691</v>
      </c>
    </row>
    <row r="31" spans="1:7" ht="13.5" thickBot="1">
      <c r="A31" s="240" t="s">
        <v>60</v>
      </c>
      <c r="B31" s="248" t="s">
        <v>174</v>
      </c>
      <c r="C31" s="404"/>
      <c r="D31" s="404"/>
      <c r="E31" s="248" t="s">
        <v>175</v>
      </c>
      <c r="F31" s="249" t="str">
        <f>IF(C18-F18&gt;0,C18-F18,"-")</f>
        <v>-</v>
      </c>
      <c r="G31" s="402"/>
    </row>
    <row r="32" spans="1:7" ht="15.75" customHeight="1" thickBot="1">
      <c r="A32" s="240" t="s">
        <v>61</v>
      </c>
      <c r="B32" s="248" t="s">
        <v>350</v>
      </c>
      <c r="C32" s="404" t="str">
        <f>IF(C18+C19-F28&lt;0,F28-(C18+C19),"-")</f>
        <v>-</v>
      </c>
      <c r="D32" s="404"/>
      <c r="E32" s="248" t="s">
        <v>351</v>
      </c>
      <c r="F32" s="249">
        <f>IF(C18+C19-F28&gt;0,C18+C19-F28,"-")</f>
        <v>16527</v>
      </c>
      <c r="G32" s="402">
        <v>16527</v>
      </c>
    </row>
  </sheetData>
  <sheetProtection/>
  <mergeCells count="2">
    <mergeCell ref="A3:A4"/>
    <mergeCell ref="A2:IV2"/>
  </mergeCells>
  <printOptions gridLines="1" horizontalCentered="1"/>
  <pageMargins left="0.33" right="0.48" top="0.9055118110236221" bottom="0.5" header="0.6692913385826772" footer="0.28"/>
  <pageSetup blackAndWhite="1"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15" workbookViewId="0" topLeftCell="A1">
      <selection activeCell="M12" sqref="M12"/>
    </sheetView>
  </sheetViews>
  <sheetFormatPr defaultColWidth="9.375" defaultRowHeight="12.75"/>
  <cols>
    <col min="1" max="1" width="4.75390625" style="54" customWidth="1"/>
    <col min="2" max="2" width="43.75390625" style="107" customWidth="1"/>
    <col min="3" max="4" width="9.00390625" style="54" bestFit="1" customWidth="1"/>
    <col min="5" max="5" width="46.375" style="54" customWidth="1"/>
    <col min="6" max="6" width="9.125" style="54" customWidth="1"/>
    <col min="7" max="7" width="7.75390625" style="54" customWidth="1"/>
    <col min="8" max="16384" width="9.375" style="54" customWidth="1"/>
  </cols>
  <sheetData>
    <row r="1" spans="2:6" ht="31.5" customHeight="1">
      <c r="B1" s="223" t="s">
        <v>173</v>
      </c>
      <c r="C1" s="224"/>
      <c r="D1" s="224"/>
      <c r="E1" s="224"/>
      <c r="F1" s="224"/>
    </row>
    <row r="2" s="494" customFormat="1" ht="13.5" customHeight="1" thickBot="1">
      <c r="A2" s="494" t="s">
        <v>459</v>
      </c>
    </row>
    <row r="3" spans="1:7" ht="13.5" thickBot="1">
      <c r="A3" s="495" t="s">
        <v>92</v>
      </c>
      <c r="B3" s="225" t="s">
        <v>74</v>
      </c>
      <c r="C3" s="226"/>
      <c r="D3" s="363"/>
      <c r="E3" s="363" t="s">
        <v>78</v>
      </c>
      <c r="F3" s="227"/>
      <c r="G3" s="479"/>
    </row>
    <row r="4" spans="1:7" s="228" customFormat="1" ht="27" thickBot="1">
      <c r="A4" s="496"/>
      <c r="B4" s="108" t="s">
        <v>85</v>
      </c>
      <c r="C4" s="109" t="s">
        <v>298</v>
      </c>
      <c r="D4" s="364" t="s">
        <v>414</v>
      </c>
      <c r="E4" s="364" t="s">
        <v>85</v>
      </c>
      <c r="F4" s="50" t="s">
        <v>298</v>
      </c>
      <c r="G4" s="401" t="s">
        <v>414</v>
      </c>
    </row>
    <row r="5" spans="1:7" s="228" customFormat="1" ht="13.5" thickBot="1">
      <c r="A5" s="229">
        <v>1</v>
      </c>
      <c r="B5" s="230">
        <v>2</v>
      </c>
      <c r="C5" s="231">
        <v>3</v>
      </c>
      <c r="D5" s="365"/>
      <c r="E5" s="365">
        <v>4</v>
      </c>
      <c r="F5" s="232">
        <v>5</v>
      </c>
      <c r="G5" s="401"/>
    </row>
    <row r="6" spans="1:7" ht="12.75">
      <c r="A6" s="234" t="s">
        <v>35</v>
      </c>
      <c r="B6" s="235" t="s">
        <v>386</v>
      </c>
      <c r="C6" s="212"/>
      <c r="D6" s="373"/>
      <c r="E6" s="366" t="s">
        <v>300</v>
      </c>
      <c r="F6" s="218">
        <v>630</v>
      </c>
      <c r="G6" s="360">
        <v>630</v>
      </c>
    </row>
    <row r="7" spans="1:7" ht="20.25">
      <c r="A7" s="236" t="s">
        <v>36</v>
      </c>
      <c r="B7" s="237" t="s">
        <v>360</v>
      </c>
      <c r="C7" s="214"/>
      <c r="D7" s="213"/>
      <c r="E7" s="367" t="s">
        <v>220</v>
      </c>
      <c r="F7" s="219">
        <v>30780</v>
      </c>
      <c r="G7" s="361">
        <v>30780</v>
      </c>
    </row>
    <row r="8" spans="1:7" ht="12.75">
      <c r="A8" s="236" t="s">
        <v>37</v>
      </c>
      <c r="B8" s="237" t="s">
        <v>167</v>
      </c>
      <c r="C8" s="214"/>
      <c r="D8" s="213"/>
      <c r="E8" s="367" t="s">
        <v>330</v>
      </c>
      <c r="F8" s="219">
        <v>17692</v>
      </c>
      <c r="G8" s="361">
        <v>17692</v>
      </c>
    </row>
    <row r="9" spans="1:7" ht="12.75" customHeight="1">
      <c r="A9" s="236" t="s">
        <v>38</v>
      </c>
      <c r="B9" s="237" t="s">
        <v>205</v>
      </c>
      <c r="C9" s="214"/>
      <c r="D9" s="213"/>
      <c r="E9" s="367" t="s">
        <v>367</v>
      </c>
      <c r="F9" s="219"/>
      <c r="G9" s="361"/>
    </row>
    <row r="10" spans="1:7" ht="13.5" customHeight="1">
      <c r="A10" s="236" t="s">
        <v>39</v>
      </c>
      <c r="B10" s="237" t="s">
        <v>261</v>
      </c>
      <c r="C10" s="214"/>
      <c r="D10" s="213"/>
      <c r="E10" s="367" t="s">
        <v>368</v>
      </c>
      <c r="F10" s="219"/>
      <c r="G10" s="361"/>
    </row>
    <row r="11" spans="1:7" ht="12.75">
      <c r="A11" s="236" t="s">
        <v>40</v>
      </c>
      <c r="B11" s="237" t="s">
        <v>361</v>
      </c>
      <c r="C11" s="214"/>
      <c r="D11" s="213"/>
      <c r="E11" s="384" t="s">
        <v>369</v>
      </c>
      <c r="F11" s="219"/>
      <c r="G11" s="361"/>
    </row>
    <row r="12" spans="1:7" ht="12.75">
      <c r="A12" s="236" t="s">
        <v>41</v>
      </c>
      <c r="B12" s="237" t="s">
        <v>362</v>
      </c>
      <c r="C12" s="214"/>
      <c r="D12" s="213"/>
      <c r="E12" s="384" t="s">
        <v>303</v>
      </c>
      <c r="F12" s="219"/>
      <c r="G12" s="361"/>
    </row>
    <row r="13" spans="1:7" ht="12.75">
      <c r="A13" s="236" t="s">
        <v>42</v>
      </c>
      <c r="B13" s="237" t="s">
        <v>365</v>
      </c>
      <c r="C13" s="214">
        <v>18044</v>
      </c>
      <c r="D13" s="213">
        <v>18044</v>
      </c>
      <c r="E13" s="385" t="s">
        <v>304</v>
      </c>
      <c r="F13" s="219"/>
      <c r="G13" s="361"/>
    </row>
    <row r="14" spans="1:7" ht="12" customHeight="1">
      <c r="A14" s="236" t="s">
        <v>43</v>
      </c>
      <c r="B14" s="252" t="s">
        <v>384</v>
      </c>
      <c r="C14" s="214"/>
      <c r="D14" s="213"/>
      <c r="E14" s="384" t="s">
        <v>370</v>
      </c>
      <c r="F14" s="219"/>
      <c r="G14" s="361"/>
    </row>
    <row r="15" spans="1:7" ht="14.25" customHeight="1">
      <c r="A15" s="236" t="s">
        <v>44</v>
      </c>
      <c r="B15" s="237" t="s">
        <v>363</v>
      </c>
      <c r="C15" s="214">
        <v>14531</v>
      </c>
      <c r="D15" s="213">
        <v>14531</v>
      </c>
      <c r="E15" s="384" t="s">
        <v>371</v>
      </c>
      <c r="F15" s="219"/>
      <c r="G15" s="361"/>
    </row>
    <row r="16" spans="1:7" ht="12.75">
      <c r="A16" s="236" t="s">
        <v>45</v>
      </c>
      <c r="B16" s="237" t="s">
        <v>364</v>
      </c>
      <c r="C16" s="214"/>
      <c r="D16" s="213"/>
      <c r="E16" s="367" t="s">
        <v>67</v>
      </c>
      <c r="F16" s="219"/>
      <c r="G16" s="361"/>
    </row>
    <row r="17" spans="1:7" ht="4.5" customHeight="1" thickBot="1">
      <c r="A17" s="301" t="s">
        <v>46</v>
      </c>
      <c r="B17" s="302"/>
      <c r="C17" s="303"/>
      <c r="D17" s="213"/>
      <c r="E17" s="386" t="s">
        <v>30</v>
      </c>
      <c r="F17" s="264"/>
      <c r="G17" s="362"/>
    </row>
    <row r="18" spans="1:7" ht="13.5" thickBot="1">
      <c r="A18" s="240" t="s">
        <v>47</v>
      </c>
      <c r="B18" s="92" t="s">
        <v>161</v>
      </c>
      <c r="C18" s="216">
        <f>+C6+C7+C8+C9+C10+C11+C12+C13+C15+C16+C17</f>
        <v>32575</v>
      </c>
      <c r="D18" s="382">
        <v>32575</v>
      </c>
      <c r="E18" s="369" t="s">
        <v>162</v>
      </c>
      <c r="F18" s="221">
        <f>+F6+F7+F8+F16+F17</f>
        <v>49102</v>
      </c>
      <c r="G18" s="402">
        <v>49102</v>
      </c>
    </row>
    <row r="19" spans="1:7" ht="12.75">
      <c r="A19" s="253" t="s">
        <v>48</v>
      </c>
      <c r="B19" s="254" t="s">
        <v>383</v>
      </c>
      <c r="C19" s="260">
        <f>+C20+C21+C22+C23+C24</f>
        <v>0</v>
      </c>
      <c r="D19" s="383"/>
      <c r="E19" s="371" t="s">
        <v>229</v>
      </c>
      <c r="F19" s="71"/>
      <c r="G19" s="360"/>
    </row>
    <row r="20" spans="1:7" ht="12.75">
      <c r="A20" s="236" t="s">
        <v>49</v>
      </c>
      <c r="B20" s="255" t="s">
        <v>372</v>
      </c>
      <c r="C20" s="72"/>
      <c r="D20" s="94"/>
      <c r="E20" s="371" t="s">
        <v>233</v>
      </c>
      <c r="F20" s="73"/>
      <c r="G20" s="361"/>
    </row>
    <row r="21" spans="1:7" ht="12.75">
      <c r="A21" s="253" t="s">
        <v>50</v>
      </c>
      <c r="B21" s="255" t="s">
        <v>373</v>
      </c>
      <c r="C21" s="72"/>
      <c r="D21" s="94"/>
      <c r="E21" s="371" t="s">
        <v>169</v>
      </c>
      <c r="F21" s="73"/>
      <c r="G21" s="361"/>
    </row>
    <row r="22" spans="1:7" ht="12.75">
      <c r="A22" s="236" t="s">
        <v>51</v>
      </c>
      <c r="B22" s="255" t="s">
        <v>374</v>
      </c>
      <c r="C22" s="72"/>
      <c r="D22" s="94"/>
      <c r="E22" s="371" t="s">
        <v>170</v>
      </c>
      <c r="F22" s="73"/>
      <c r="G22" s="361"/>
    </row>
    <row r="23" spans="1:7" ht="12.75">
      <c r="A23" s="253" t="s">
        <v>52</v>
      </c>
      <c r="B23" s="255" t="s">
        <v>375</v>
      </c>
      <c r="C23" s="72"/>
      <c r="D23" s="376"/>
      <c r="E23" s="370" t="s">
        <v>346</v>
      </c>
      <c r="F23" s="73"/>
      <c r="G23" s="361"/>
    </row>
    <row r="24" spans="1:7" ht="12.75">
      <c r="A24" s="236" t="s">
        <v>53</v>
      </c>
      <c r="B24" s="256" t="s">
        <v>376</v>
      </c>
      <c r="C24" s="72"/>
      <c r="D24" s="94"/>
      <c r="E24" s="371" t="s">
        <v>234</v>
      </c>
      <c r="F24" s="73"/>
      <c r="G24" s="361"/>
    </row>
    <row r="25" spans="1:7" ht="12.75">
      <c r="A25" s="253" t="s">
        <v>54</v>
      </c>
      <c r="B25" s="257" t="s">
        <v>377</v>
      </c>
      <c r="C25" s="246">
        <f>+C26+C27+C28+C29+C30</f>
        <v>0</v>
      </c>
      <c r="D25" s="383"/>
      <c r="E25" s="392" t="s">
        <v>232</v>
      </c>
      <c r="F25" s="73"/>
      <c r="G25" s="361"/>
    </row>
    <row r="26" spans="1:7" ht="12.75">
      <c r="A26" s="236" t="s">
        <v>55</v>
      </c>
      <c r="B26" s="256" t="s">
        <v>378</v>
      </c>
      <c r="C26" s="72"/>
      <c r="D26" s="93"/>
      <c r="E26" s="392" t="s">
        <v>385</v>
      </c>
      <c r="F26" s="73"/>
      <c r="G26" s="361"/>
    </row>
    <row r="27" spans="1:7" ht="12.75">
      <c r="A27" s="253" t="s">
        <v>56</v>
      </c>
      <c r="B27" s="256" t="s">
        <v>379</v>
      </c>
      <c r="C27" s="72"/>
      <c r="D27" s="93"/>
      <c r="E27" s="393"/>
      <c r="F27" s="73"/>
      <c r="G27" s="361"/>
    </row>
    <row r="28" spans="1:7" ht="12.75">
      <c r="A28" s="236" t="s">
        <v>57</v>
      </c>
      <c r="B28" s="255" t="s">
        <v>380</v>
      </c>
      <c r="C28" s="72"/>
      <c r="D28" s="93"/>
      <c r="E28" s="394"/>
      <c r="F28" s="73"/>
      <c r="G28" s="361"/>
    </row>
    <row r="29" spans="1:7" ht="12.75">
      <c r="A29" s="253" t="s">
        <v>58</v>
      </c>
      <c r="B29" s="258" t="s">
        <v>381</v>
      </c>
      <c r="C29" s="72"/>
      <c r="D29" s="94"/>
      <c r="E29" s="368"/>
      <c r="F29" s="73"/>
      <c r="G29" s="361"/>
    </row>
    <row r="30" spans="1:7" ht="13.5" thickBot="1">
      <c r="A30" s="236" t="s">
        <v>59</v>
      </c>
      <c r="B30" s="259" t="s">
        <v>382</v>
      </c>
      <c r="C30" s="72"/>
      <c r="D30" s="93"/>
      <c r="E30" s="394"/>
      <c r="F30" s="73"/>
      <c r="G30" s="362"/>
    </row>
    <row r="31" spans="1:7" ht="24.75" customHeight="1" thickBot="1">
      <c r="A31" s="240" t="s">
        <v>60</v>
      </c>
      <c r="B31" s="92" t="s">
        <v>403</v>
      </c>
      <c r="C31" s="216">
        <f>+C19+C25</f>
        <v>0</v>
      </c>
      <c r="D31" s="374"/>
      <c r="E31" s="369" t="s">
        <v>404</v>
      </c>
      <c r="F31" s="221">
        <f>SUM(F19:F30)</f>
        <v>0</v>
      </c>
      <c r="G31" s="402"/>
    </row>
    <row r="32" spans="1:7" ht="21.75" customHeight="1" thickBot="1">
      <c r="A32" s="240" t="s">
        <v>61</v>
      </c>
      <c r="B32" s="247" t="s">
        <v>401</v>
      </c>
      <c r="C32" s="216">
        <f>+C18+C31</f>
        <v>32575</v>
      </c>
      <c r="D32" s="374">
        <v>32575</v>
      </c>
      <c r="E32" s="372" t="s">
        <v>405</v>
      </c>
      <c r="F32" s="221">
        <f>+F18+F31</f>
        <v>49102</v>
      </c>
      <c r="G32" s="402">
        <v>49102</v>
      </c>
    </row>
    <row r="33" spans="1:7" ht="13.5" thickBot="1">
      <c r="A33" s="240" t="s">
        <v>62</v>
      </c>
      <c r="B33" s="92" t="s">
        <v>342</v>
      </c>
      <c r="C33" s="251"/>
      <c r="D33" s="378"/>
      <c r="E33" s="369" t="s">
        <v>348</v>
      </c>
      <c r="F33" s="250"/>
      <c r="G33" s="402"/>
    </row>
    <row r="34" spans="1:7" ht="13.5" thickBot="1">
      <c r="A34" s="240" t="s">
        <v>63</v>
      </c>
      <c r="B34" s="248" t="s">
        <v>402</v>
      </c>
      <c r="C34" s="379">
        <f>+C32+C33</f>
        <v>32575</v>
      </c>
      <c r="D34" s="404">
        <v>32575</v>
      </c>
      <c r="E34" s="395" t="s">
        <v>406</v>
      </c>
      <c r="F34" s="249">
        <f>+F32+F33</f>
        <v>49102</v>
      </c>
      <c r="G34" s="402">
        <v>49102</v>
      </c>
    </row>
    <row r="35" spans="1:7" ht="13.5" thickBot="1">
      <c r="A35" s="240" t="s">
        <v>136</v>
      </c>
      <c r="B35" s="248" t="s">
        <v>174</v>
      </c>
      <c r="C35" s="379">
        <f>IF(C18-F18&lt;0,F18-C18,"-")</f>
        <v>16527</v>
      </c>
      <c r="D35" s="404">
        <v>16527</v>
      </c>
      <c r="E35" s="395" t="s">
        <v>175</v>
      </c>
      <c r="F35" s="249" t="str">
        <f>IF(C18-F18&gt;0,C18-F18,"-")</f>
        <v>-</v>
      </c>
      <c r="G35" s="402"/>
    </row>
    <row r="36" spans="1:7" ht="13.5" thickBot="1">
      <c r="A36" s="240" t="s">
        <v>137</v>
      </c>
      <c r="B36" s="248" t="s">
        <v>350</v>
      </c>
      <c r="C36" s="379">
        <f>IF(C18+C19-F32&lt;0,F32-(C18+C19),"-")</f>
        <v>16527</v>
      </c>
      <c r="D36" s="404">
        <v>16527</v>
      </c>
      <c r="E36" s="395" t="s">
        <v>351</v>
      </c>
      <c r="F36" s="249" t="str">
        <f>IF(C18+C19-F32&gt;0,C18+C19-F32,"-")</f>
        <v>-</v>
      </c>
      <c r="G36" s="402"/>
    </row>
  </sheetData>
  <sheetProtection/>
  <mergeCells count="2">
    <mergeCell ref="A3:A4"/>
    <mergeCell ref="A2:IV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M12" sqref="M12"/>
    </sheetView>
  </sheetViews>
  <sheetFormatPr defaultColWidth="9.375" defaultRowHeight="12.75"/>
  <cols>
    <col min="1" max="1" width="23.50390625" style="43" bestFit="1" customWidth="1"/>
    <col min="2" max="2" width="13.625" style="42" bestFit="1" customWidth="1"/>
    <col min="3" max="3" width="13.50390625" style="42" bestFit="1" customWidth="1"/>
    <col min="4" max="4" width="13.75390625" style="42" bestFit="1" customWidth="1"/>
    <col min="5" max="5" width="11.125" style="42" bestFit="1" customWidth="1"/>
    <col min="6" max="6" width="11.125" style="42" customWidth="1"/>
    <col min="7" max="7" width="12.625" style="54" customWidth="1"/>
    <col min="8" max="9" width="12.75390625" style="42" customWidth="1"/>
    <col min="10" max="10" width="13.75390625" style="42" customWidth="1"/>
    <col min="11" max="16384" width="9.375" style="42" customWidth="1"/>
  </cols>
  <sheetData>
    <row r="1" spans="1:7" ht="33.75" customHeight="1">
      <c r="A1" s="497" t="s">
        <v>2</v>
      </c>
      <c r="B1" s="497"/>
      <c r="C1" s="497"/>
      <c r="D1" s="497"/>
      <c r="E1" s="497"/>
      <c r="F1" s="497"/>
      <c r="G1" s="497"/>
    </row>
    <row r="2" spans="1:7" ht="22.5" customHeight="1" thickBot="1">
      <c r="A2" s="107"/>
      <c r="B2" s="54"/>
      <c r="C2" s="54"/>
      <c r="D2" s="54"/>
      <c r="E2" s="54"/>
      <c r="F2" s="54"/>
      <c r="G2" s="49" t="s">
        <v>84</v>
      </c>
    </row>
    <row r="3" spans="1:7" s="44" customFormat="1" ht="44.25" customHeight="1" thickBot="1">
      <c r="A3" s="108" t="s">
        <v>88</v>
      </c>
      <c r="B3" s="109" t="s">
        <v>89</v>
      </c>
      <c r="C3" s="109" t="s">
        <v>90</v>
      </c>
      <c r="D3" s="109" t="s">
        <v>0</v>
      </c>
      <c r="E3" s="109" t="s">
        <v>416</v>
      </c>
      <c r="F3" s="418" t="s">
        <v>415</v>
      </c>
      <c r="G3" s="50" t="s">
        <v>1</v>
      </c>
    </row>
    <row r="4" spans="1:7" s="54" customFormat="1" ht="12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419"/>
      <c r="G4" s="53" t="s">
        <v>94</v>
      </c>
    </row>
    <row r="5" spans="1:7" ht="15.75" customHeight="1">
      <c r="A5" s="45" t="s">
        <v>407</v>
      </c>
      <c r="B5" s="28">
        <v>130</v>
      </c>
      <c r="C5" s="55">
        <v>2013</v>
      </c>
      <c r="D5" s="28"/>
      <c r="E5" s="28">
        <v>130</v>
      </c>
      <c r="F5" s="420">
        <v>130</v>
      </c>
      <c r="G5" s="56">
        <f aca="true" t="shared" si="0" ref="G5:G23">B5-D5-E5</f>
        <v>0</v>
      </c>
    </row>
    <row r="6" spans="1:7" ht="15.75" customHeight="1">
      <c r="A6" s="45" t="s">
        <v>408</v>
      </c>
      <c r="B6" s="28">
        <v>500</v>
      </c>
      <c r="C6" s="55">
        <v>2013</v>
      </c>
      <c r="D6" s="28"/>
      <c r="E6" s="28">
        <v>500</v>
      </c>
      <c r="F6" s="420">
        <v>500</v>
      </c>
      <c r="G6" s="56">
        <f t="shared" si="0"/>
        <v>0</v>
      </c>
    </row>
    <row r="7" spans="1:7" ht="15.75" customHeight="1">
      <c r="A7" s="45" t="s">
        <v>442</v>
      </c>
      <c r="B7" s="28">
        <v>10</v>
      </c>
      <c r="C7" s="55">
        <v>2013</v>
      </c>
      <c r="D7" s="28"/>
      <c r="E7" s="28"/>
      <c r="F7" s="420"/>
      <c r="G7" s="56"/>
    </row>
    <row r="8" spans="1:7" ht="15.75" customHeight="1">
      <c r="A8" s="57" t="s">
        <v>443</v>
      </c>
      <c r="B8" s="28">
        <v>165</v>
      </c>
      <c r="C8" s="55">
        <v>2013</v>
      </c>
      <c r="D8" s="28"/>
      <c r="E8" s="28"/>
      <c r="F8" s="420"/>
      <c r="G8" s="56"/>
    </row>
    <row r="9" spans="1:7" ht="15.75" customHeight="1">
      <c r="A9" s="45" t="s">
        <v>444</v>
      </c>
      <c r="B9" s="28">
        <v>152</v>
      </c>
      <c r="C9" s="55">
        <v>2013</v>
      </c>
      <c r="D9" s="28"/>
      <c r="E9" s="28"/>
      <c r="F9" s="420"/>
      <c r="G9" s="56"/>
    </row>
    <row r="10" spans="1:7" ht="15.75" customHeight="1">
      <c r="A10" s="57"/>
      <c r="B10" s="28"/>
      <c r="C10" s="55"/>
      <c r="D10" s="28"/>
      <c r="E10" s="28"/>
      <c r="F10" s="420"/>
      <c r="G10" s="56">
        <f t="shared" si="0"/>
        <v>0</v>
      </c>
    </row>
    <row r="11" spans="1:7" ht="15.75" customHeight="1">
      <c r="A11" s="45"/>
      <c r="B11" s="28"/>
      <c r="C11" s="55"/>
      <c r="D11" s="28"/>
      <c r="E11" s="28"/>
      <c r="F11" s="420"/>
      <c r="G11" s="56">
        <f t="shared" si="0"/>
        <v>0</v>
      </c>
    </row>
    <row r="12" spans="1:7" ht="15.75" customHeight="1">
      <c r="A12" s="45"/>
      <c r="B12" s="28"/>
      <c r="C12" s="55"/>
      <c r="D12" s="28"/>
      <c r="E12" s="28"/>
      <c r="F12" s="420"/>
      <c r="G12" s="56">
        <f t="shared" si="0"/>
        <v>0</v>
      </c>
    </row>
    <row r="13" spans="1:7" ht="15.75" customHeight="1">
      <c r="A13" s="45"/>
      <c r="B13" s="28"/>
      <c r="C13" s="55"/>
      <c r="D13" s="28"/>
      <c r="E13" s="28"/>
      <c r="F13" s="420"/>
      <c r="G13" s="56">
        <f t="shared" si="0"/>
        <v>0</v>
      </c>
    </row>
    <row r="14" spans="1:7" ht="15.75" customHeight="1">
      <c r="A14" s="45"/>
      <c r="B14" s="28"/>
      <c r="C14" s="55"/>
      <c r="D14" s="28"/>
      <c r="E14" s="28"/>
      <c r="F14" s="420"/>
      <c r="G14" s="56">
        <f t="shared" si="0"/>
        <v>0</v>
      </c>
    </row>
    <row r="15" spans="1:7" ht="15.75" customHeight="1">
      <c r="A15" s="45"/>
      <c r="B15" s="28"/>
      <c r="C15" s="55"/>
      <c r="D15" s="28"/>
      <c r="E15" s="28"/>
      <c r="F15" s="420"/>
      <c r="G15" s="56">
        <f t="shared" si="0"/>
        <v>0</v>
      </c>
    </row>
    <row r="16" spans="1:7" ht="15.75" customHeight="1">
      <c r="A16" s="45"/>
      <c r="B16" s="28"/>
      <c r="C16" s="55"/>
      <c r="D16" s="28"/>
      <c r="E16" s="28"/>
      <c r="F16" s="420"/>
      <c r="G16" s="56">
        <f t="shared" si="0"/>
        <v>0</v>
      </c>
    </row>
    <row r="17" spans="1:7" ht="15.75" customHeight="1">
      <c r="A17" s="45"/>
      <c r="B17" s="28"/>
      <c r="C17" s="55"/>
      <c r="D17" s="28"/>
      <c r="E17" s="28"/>
      <c r="F17" s="420"/>
      <c r="G17" s="56">
        <f t="shared" si="0"/>
        <v>0</v>
      </c>
    </row>
    <row r="18" spans="1:7" ht="15.75" customHeight="1">
      <c r="A18" s="45"/>
      <c r="B18" s="28"/>
      <c r="C18" s="55"/>
      <c r="D18" s="28"/>
      <c r="E18" s="28"/>
      <c r="F18" s="420"/>
      <c r="G18" s="56">
        <f t="shared" si="0"/>
        <v>0</v>
      </c>
    </row>
    <row r="19" spans="1:7" ht="15.75" customHeight="1">
      <c r="A19" s="45"/>
      <c r="B19" s="28"/>
      <c r="C19" s="55"/>
      <c r="D19" s="28"/>
      <c r="E19" s="28"/>
      <c r="F19" s="420"/>
      <c r="G19" s="56">
        <f t="shared" si="0"/>
        <v>0</v>
      </c>
    </row>
    <row r="20" spans="1:7" ht="6.75" customHeight="1">
      <c r="A20" s="45"/>
      <c r="B20" s="28"/>
      <c r="C20" s="55"/>
      <c r="D20" s="28"/>
      <c r="E20" s="28"/>
      <c r="F20" s="420"/>
      <c r="G20" s="56">
        <f t="shared" si="0"/>
        <v>0</v>
      </c>
    </row>
    <row r="21" spans="1:7" ht="4.5" customHeight="1">
      <c r="A21" s="45"/>
      <c r="B21" s="28"/>
      <c r="C21" s="55"/>
      <c r="D21" s="28"/>
      <c r="E21" s="28"/>
      <c r="F21" s="420"/>
      <c r="G21" s="56">
        <f t="shared" si="0"/>
        <v>0</v>
      </c>
    </row>
    <row r="22" spans="1:7" ht="6" customHeight="1">
      <c r="A22" s="45"/>
      <c r="B22" s="28"/>
      <c r="C22" s="55"/>
      <c r="D22" s="28"/>
      <c r="E22" s="28"/>
      <c r="F22" s="420"/>
      <c r="G22" s="56">
        <f t="shared" si="0"/>
        <v>0</v>
      </c>
    </row>
    <row r="23" spans="1:7" ht="6.75" customHeight="1" thickBot="1">
      <c r="A23" s="58"/>
      <c r="B23" s="29"/>
      <c r="C23" s="59"/>
      <c r="D23" s="29"/>
      <c r="E23" s="29"/>
      <c r="F23" s="421"/>
      <c r="G23" s="60">
        <f t="shared" si="0"/>
        <v>0</v>
      </c>
    </row>
    <row r="24" spans="1:7" s="62" customFormat="1" ht="18" customHeight="1" thickBot="1">
      <c r="A24" s="110" t="s">
        <v>87</v>
      </c>
      <c r="B24" s="61">
        <f>SUM(B5:B23)</f>
        <v>957</v>
      </c>
      <c r="C24" s="88"/>
      <c r="D24" s="61">
        <f>SUM(D5:D23)</f>
        <v>0</v>
      </c>
      <c r="E24" s="61">
        <f>SUM(E5:E23)</f>
        <v>630</v>
      </c>
      <c r="F24" s="61">
        <f>SUM(F5:F23)</f>
        <v>630</v>
      </c>
      <c r="G24" s="61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……/2013. (….)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M12" sqref="M12"/>
    </sheetView>
  </sheetViews>
  <sheetFormatPr defaultColWidth="9.375" defaultRowHeight="12.75"/>
  <cols>
    <col min="1" max="1" width="22.00390625" style="43" bestFit="1" customWidth="1"/>
    <col min="2" max="2" width="13.625" style="42" bestFit="1" customWidth="1"/>
    <col min="3" max="3" width="13.50390625" style="42" bestFit="1" customWidth="1"/>
    <col min="4" max="4" width="13.75390625" style="42" bestFit="1" customWidth="1"/>
    <col min="5" max="5" width="11.125" style="42" bestFit="1" customWidth="1"/>
    <col min="6" max="6" width="11.125" style="42" customWidth="1"/>
    <col min="7" max="7" width="17.125" style="42" bestFit="1" customWidth="1"/>
    <col min="8" max="9" width="12.75390625" style="42" customWidth="1"/>
    <col min="10" max="10" width="13.75390625" style="42" customWidth="1"/>
    <col min="11" max="16384" width="9.375" style="42" customWidth="1"/>
  </cols>
  <sheetData>
    <row r="1" spans="1:7" ht="24.75" customHeight="1">
      <c r="A1" s="497" t="s">
        <v>3</v>
      </c>
      <c r="B1" s="497"/>
      <c r="C1" s="497"/>
      <c r="D1" s="497"/>
      <c r="E1" s="497"/>
      <c r="F1" s="497"/>
      <c r="G1" s="497"/>
    </row>
    <row r="2" spans="1:7" ht="23.25" customHeight="1" thickBot="1">
      <c r="A2" s="107"/>
      <c r="B2" s="54"/>
      <c r="C2" s="54"/>
      <c r="D2" s="54"/>
      <c r="E2" s="54"/>
      <c r="F2" s="54"/>
      <c r="G2" s="49" t="s">
        <v>84</v>
      </c>
    </row>
    <row r="3" spans="1:7" s="44" customFormat="1" ht="48.75" customHeight="1" thickBot="1">
      <c r="A3" s="108" t="s">
        <v>91</v>
      </c>
      <c r="B3" s="109" t="s">
        <v>89</v>
      </c>
      <c r="C3" s="109" t="s">
        <v>90</v>
      </c>
      <c r="D3" s="109" t="s">
        <v>0</v>
      </c>
      <c r="E3" s="109" t="s">
        <v>416</v>
      </c>
      <c r="F3" s="418" t="s">
        <v>417</v>
      </c>
      <c r="G3" s="50" t="s">
        <v>4</v>
      </c>
    </row>
    <row r="4" spans="1:7" s="54" customFormat="1" ht="15" customHeight="1" thickBot="1">
      <c r="A4" s="51">
        <v>1</v>
      </c>
      <c r="B4" s="52">
        <v>2</v>
      </c>
      <c r="C4" s="52">
        <v>3</v>
      </c>
      <c r="D4" s="52">
        <v>4</v>
      </c>
      <c r="E4" s="52">
        <v>5</v>
      </c>
      <c r="F4" s="419"/>
      <c r="G4" s="53">
        <v>6</v>
      </c>
    </row>
    <row r="5" spans="1:7" ht="15.75" customHeight="1">
      <c r="A5" s="63" t="s">
        <v>409</v>
      </c>
      <c r="B5" s="64">
        <v>17780</v>
      </c>
      <c r="C5" s="65">
        <v>2013</v>
      </c>
      <c r="D5" s="64"/>
      <c r="E5" s="64">
        <v>17780</v>
      </c>
      <c r="F5" s="422">
        <v>17780</v>
      </c>
      <c r="G5" s="66">
        <f aca="true" t="shared" si="0" ref="G5:G23">B5-D5-E5</f>
        <v>0</v>
      </c>
    </row>
    <row r="6" spans="1:7" ht="15.75" customHeight="1">
      <c r="A6" s="63" t="s">
        <v>441</v>
      </c>
      <c r="B6" s="64">
        <v>215</v>
      </c>
      <c r="C6" s="65">
        <v>2013</v>
      </c>
      <c r="D6" s="64"/>
      <c r="E6" s="64"/>
      <c r="F6" s="422"/>
      <c r="G6" s="66"/>
    </row>
    <row r="7" spans="1:7" ht="15.75" customHeight="1">
      <c r="A7" s="63"/>
      <c r="B7" s="64"/>
      <c r="C7" s="65"/>
      <c r="D7" s="64"/>
      <c r="E7" s="64"/>
      <c r="F7" s="422"/>
      <c r="G7" s="66">
        <f t="shared" si="0"/>
        <v>0</v>
      </c>
    </row>
    <row r="8" spans="1:7" ht="15.75" customHeight="1">
      <c r="A8" s="63"/>
      <c r="B8" s="64"/>
      <c r="C8" s="65"/>
      <c r="D8" s="64"/>
      <c r="E8" s="64"/>
      <c r="F8" s="422"/>
      <c r="G8" s="66">
        <f t="shared" si="0"/>
        <v>0</v>
      </c>
    </row>
    <row r="9" spans="1:7" ht="15.75" customHeight="1">
      <c r="A9" s="63"/>
      <c r="B9" s="64"/>
      <c r="C9" s="65"/>
      <c r="D9" s="64"/>
      <c r="E9" s="64"/>
      <c r="F9" s="422"/>
      <c r="G9" s="66">
        <f t="shared" si="0"/>
        <v>0</v>
      </c>
    </row>
    <row r="10" spans="1:7" ht="15.75" customHeight="1">
      <c r="A10" s="63"/>
      <c r="B10" s="64"/>
      <c r="C10" s="65"/>
      <c r="D10" s="64"/>
      <c r="E10" s="64"/>
      <c r="F10" s="422"/>
      <c r="G10" s="66">
        <f t="shared" si="0"/>
        <v>0</v>
      </c>
    </row>
    <row r="11" spans="1:7" ht="15.75" customHeight="1">
      <c r="A11" s="63"/>
      <c r="B11" s="64"/>
      <c r="C11" s="65"/>
      <c r="D11" s="64"/>
      <c r="E11" s="64"/>
      <c r="F11" s="422"/>
      <c r="G11" s="66">
        <f t="shared" si="0"/>
        <v>0</v>
      </c>
    </row>
    <row r="12" spans="1:7" ht="15.75" customHeight="1">
      <c r="A12" s="63"/>
      <c r="B12" s="64"/>
      <c r="C12" s="65"/>
      <c r="D12" s="64"/>
      <c r="E12" s="64"/>
      <c r="F12" s="422"/>
      <c r="G12" s="66">
        <f t="shared" si="0"/>
        <v>0</v>
      </c>
    </row>
    <row r="13" spans="1:7" ht="15.75" customHeight="1">
      <c r="A13" s="63"/>
      <c r="B13" s="64"/>
      <c r="C13" s="65"/>
      <c r="D13" s="64"/>
      <c r="E13" s="64"/>
      <c r="F13" s="422"/>
      <c r="G13" s="66">
        <f t="shared" si="0"/>
        <v>0</v>
      </c>
    </row>
    <row r="14" spans="1:7" ht="15.75" customHeight="1">
      <c r="A14" s="63"/>
      <c r="B14" s="64"/>
      <c r="C14" s="65"/>
      <c r="D14" s="64"/>
      <c r="E14" s="64"/>
      <c r="F14" s="422"/>
      <c r="G14" s="66">
        <f t="shared" si="0"/>
        <v>0</v>
      </c>
    </row>
    <row r="15" spans="1:7" ht="15.75" customHeight="1">
      <c r="A15" s="63"/>
      <c r="B15" s="64"/>
      <c r="C15" s="65"/>
      <c r="D15" s="64"/>
      <c r="E15" s="64"/>
      <c r="F15" s="422"/>
      <c r="G15" s="66">
        <f t="shared" si="0"/>
        <v>0</v>
      </c>
    </row>
    <row r="16" spans="1:7" ht="15.75" customHeight="1">
      <c r="A16" s="63"/>
      <c r="B16" s="64"/>
      <c r="C16" s="65"/>
      <c r="D16" s="64"/>
      <c r="E16" s="64"/>
      <c r="F16" s="422"/>
      <c r="G16" s="66">
        <f t="shared" si="0"/>
        <v>0</v>
      </c>
    </row>
    <row r="17" spans="1:7" ht="15.75" customHeight="1">
      <c r="A17" s="63"/>
      <c r="B17" s="64"/>
      <c r="C17" s="65"/>
      <c r="D17" s="64"/>
      <c r="E17" s="64"/>
      <c r="F17" s="422"/>
      <c r="G17" s="66">
        <f t="shared" si="0"/>
        <v>0</v>
      </c>
    </row>
    <row r="18" spans="1:7" ht="15.75" customHeight="1">
      <c r="A18" s="63"/>
      <c r="B18" s="64"/>
      <c r="C18" s="65"/>
      <c r="D18" s="64"/>
      <c r="E18" s="64"/>
      <c r="F18" s="422"/>
      <c r="G18" s="66">
        <f t="shared" si="0"/>
        <v>0</v>
      </c>
    </row>
    <row r="19" spans="1:7" ht="15.75" customHeight="1">
      <c r="A19" s="63"/>
      <c r="B19" s="64"/>
      <c r="C19" s="65"/>
      <c r="D19" s="64"/>
      <c r="E19" s="64"/>
      <c r="F19" s="422"/>
      <c r="G19" s="66">
        <f t="shared" si="0"/>
        <v>0</v>
      </c>
    </row>
    <row r="20" spans="1:7" ht="15.75" customHeight="1">
      <c r="A20" s="63"/>
      <c r="B20" s="64"/>
      <c r="C20" s="65"/>
      <c r="D20" s="64"/>
      <c r="E20" s="64"/>
      <c r="F20" s="422"/>
      <c r="G20" s="66">
        <f t="shared" si="0"/>
        <v>0</v>
      </c>
    </row>
    <row r="21" spans="1:7" ht="15.75" customHeight="1">
      <c r="A21" s="63"/>
      <c r="B21" s="64"/>
      <c r="C21" s="65"/>
      <c r="D21" s="64"/>
      <c r="E21" s="64"/>
      <c r="F21" s="422"/>
      <c r="G21" s="66">
        <f t="shared" si="0"/>
        <v>0</v>
      </c>
    </row>
    <row r="22" spans="1:7" ht="15.75" customHeight="1">
      <c r="A22" s="63"/>
      <c r="B22" s="64"/>
      <c r="C22" s="65"/>
      <c r="D22" s="64"/>
      <c r="E22" s="64"/>
      <c r="F22" s="422"/>
      <c r="G22" s="66">
        <f t="shared" si="0"/>
        <v>0</v>
      </c>
    </row>
    <row r="23" spans="1:7" ht="15.75" customHeight="1" thickBot="1">
      <c r="A23" s="67"/>
      <c r="B23" s="68"/>
      <c r="C23" s="68"/>
      <c r="D23" s="68"/>
      <c r="E23" s="68"/>
      <c r="F23" s="423"/>
      <c r="G23" s="69">
        <f t="shared" si="0"/>
        <v>0</v>
      </c>
    </row>
    <row r="24" spans="1:7" s="62" customFormat="1" ht="18" customHeight="1" thickBot="1">
      <c r="A24" s="110" t="s">
        <v>87</v>
      </c>
      <c r="B24" s="111">
        <f>SUM(B5:B23)</f>
        <v>17995</v>
      </c>
      <c r="C24" s="89"/>
      <c r="D24" s="111">
        <f>SUM(D5:D23)</f>
        <v>0</v>
      </c>
      <c r="E24" s="111">
        <f>SUM(E5:E23)</f>
        <v>17780</v>
      </c>
      <c r="F24" s="111">
        <f>SUM(F5:F23)</f>
        <v>17780</v>
      </c>
      <c r="G24" s="111">
        <f>SUM(G5:G23)</f>
        <v>0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……/2013. (….)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M12" sqref="M12"/>
    </sheetView>
  </sheetViews>
  <sheetFormatPr defaultColWidth="9.375" defaultRowHeight="12.75"/>
  <cols>
    <col min="1" max="1" width="5.125" style="168" customWidth="1"/>
    <col min="2" max="2" width="13.625" style="169" customWidth="1"/>
    <col min="3" max="3" width="60.00390625" style="169" bestFit="1" customWidth="1"/>
    <col min="4" max="4" width="16.625" style="169" bestFit="1" customWidth="1"/>
    <col min="5" max="5" width="10.50390625" style="4" bestFit="1" customWidth="1"/>
    <col min="6" max="16384" width="9.375" style="4" customWidth="1"/>
  </cols>
  <sheetData>
    <row r="1" spans="1:4" s="2" customFormat="1" ht="15.75" thickBot="1">
      <c r="A1" s="136"/>
      <c r="B1" s="137"/>
      <c r="C1" s="138" t="s">
        <v>447</v>
      </c>
      <c r="D1" s="175"/>
    </row>
    <row r="2" spans="1:4" s="83" customFormat="1" ht="22.5" customHeight="1">
      <c r="A2" s="498" t="s">
        <v>250</v>
      </c>
      <c r="B2" s="499"/>
      <c r="C2" s="262" t="s">
        <v>255</v>
      </c>
      <c r="D2" s="273" t="s">
        <v>82</v>
      </c>
    </row>
    <row r="3" spans="1:4" s="83" customFormat="1" ht="15.75" thickBot="1">
      <c r="A3" s="139" t="s">
        <v>249</v>
      </c>
      <c r="B3" s="140"/>
      <c r="C3" s="263" t="s">
        <v>411</v>
      </c>
      <c r="D3" s="274" t="s">
        <v>257</v>
      </c>
    </row>
    <row r="4" spans="1:4" s="84" customFormat="1" ht="15.75" customHeight="1" thickBot="1">
      <c r="A4" s="141"/>
      <c r="B4" s="141"/>
      <c r="C4" s="141"/>
      <c r="D4" s="142" t="s">
        <v>71</v>
      </c>
    </row>
    <row r="5" spans="1:5" ht="13.5" thickBot="1">
      <c r="A5" s="500" t="s">
        <v>251</v>
      </c>
      <c r="B5" s="501"/>
      <c r="C5" s="143" t="s">
        <v>72</v>
      </c>
      <c r="D5" s="143" t="s">
        <v>73</v>
      </c>
      <c r="E5" s="405" t="s">
        <v>414</v>
      </c>
    </row>
    <row r="6" spans="1:5" s="70" customFormat="1" ht="12.75" customHeight="1" thickBot="1">
      <c r="A6" s="112">
        <v>1</v>
      </c>
      <c r="B6" s="113">
        <v>2</v>
      </c>
      <c r="C6" s="113">
        <v>3</v>
      </c>
      <c r="D6" s="113">
        <v>4</v>
      </c>
      <c r="E6" s="406"/>
    </row>
    <row r="7" spans="1:5" s="70" customFormat="1" ht="15.75" customHeight="1" thickBot="1">
      <c r="A7" s="144"/>
      <c r="B7" s="145"/>
      <c r="C7" s="145" t="s">
        <v>74</v>
      </c>
      <c r="D7" s="411"/>
      <c r="E7" s="406"/>
    </row>
    <row r="8" spans="1:5" s="85" customFormat="1" ht="12" customHeight="1" thickBot="1">
      <c r="A8" s="112" t="s">
        <v>35</v>
      </c>
      <c r="B8" s="146"/>
      <c r="C8" s="147" t="s">
        <v>254</v>
      </c>
      <c r="D8" s="216">
        <f>SUM(D9:D16)</f>
        <v>6980</v>
      </c>
      <c r="E8" s="475">
        <v>6980</v>
      </c>
    </row>
    <row r="9" spans="1:5" s="85" customFormat="1" ht="12" customHeight="1">
      <c r="A9" s="150"/>
      <c r="B9" s="149" t="s">
        <v>115</v>
      </c>
      <c r="C9" s="11" t="s">
        <v>185</v>
      </c>
      <c r="D9" s="409"/>
      <c r="E9" s="467"/>
    </row>
    <row r="10" spans="1:5" s="85" customFormat="1" ht="12" customHeight="1">
      <c r="A10" s="148"/>
      <c r="B10" s="149" t="s">
        <v>116</v>
      </c>
      <c r="C10" s="8" t="s">
        <v>186</v>
      </c>
      <c r="D10" s="72"/>
      <c r="E10" s="468"/>
    </row>
    <row r="11" spans="1:5" s="85" customFormat="1" ht="12" customHeight="1">
      <c r="A11" s="148"/>
      <c r="B11" s="149" t="s">
        <v>117</v>
      </c>
      <c r="C11" s="8" t="s">
        <v>187</v>
      </c>
      <c r="D11" s="72">
        <v>1151</v>
      </c>
      <c r="E11" s="468">
        <v>1151</v>
      </c>
    </row>
    <row r="12" spans="1:5" s="85" customFormat="1" ht="12" customHeight="1">
      <c r="A12" s="148"/>
      <c r="B12" s="149" t="s">
        <v>118</v>
      </c>
      <c r="C12" s="8" t="s">
        <v>188</v>
      </c>
      <c r="D12" s="72">
        <v>393</v>
      </c>
      <c r="E12" s="468">
        <v>393</v>
      </c>
    </row>
    <row r="13" spans="1:5" s="85" customFormat="1" ht="12" customHeight="1">
      <c r="A13" s="148"/>
      <c r="B13" s="149" t="s">
        <v>158</v>
      </c>
      <c r="C13" s="7" t="s">
        <v>189</v>
      </c>
      <c r="D13" s="72"/>
      <c r="E13" s="468"/>
    </row>
    <row r="14" spans="1:5" s="85" customFormat="1" ht="12" customHeight="1">
      <c r="A14" s="151"/>
      <c r="B14" s="149" t="s">
        <v>119</v>
      </c>
      <c r="C14" s="8" t="s">
        <v>190</v>
      </c>
      <c r="D14" s="217">
        <v>4936</v>
      </c>
      <c r="E14" s="468">
        <v>4936</v>
      </c>
    </row>
    <row r="15" spans="1:5" s="86" customFormat="1" ht="12" customHeight="1">
      <c r="A15" s="148"/>
      <c r="B15" s="149" t="s">
        <v>120</v>
      </c>
      <c r="C15" s="8" t="s">
        <v>11</v>
      </c>
      <c r="D15" s="72"/>
      <c r="E15" s="446"/>
    </row>
    <row r="16" spans="1:5" s="86" customFormat="1" ht="12" customHeight="1" thickBot="1">
      <c r="A16" s="152"/>
      <c r="B16" s="153" t="s">
        <v>127</v>
      </c>
      <c r="C16" s="7" t="s">
        <v>246</v>
      </c>
      <c r="D16" s="407">
        <v>500</v>
      </c>
      <c r="E16" s="447">
        <v>500</v>
      </c>
    </row>
    <row r="17" spans="1:5" s="85" customFormat="1" ht="12" customHeight="1" thickBot="1">
      <c r="A17" s="112" t="s">
        <v>36</v>
      </c>
      <c r="B17" s="146"/>
      <c r="C17" s="147" t="s">
        <v>12</v>
      </c>
      <c r="D17" s="216">
        <f>SUM(D18:D21)</f>
        <v>27546</v>
      </c>
      <c r="E17" s="475">
        <v>27546</v>
      </c>
    </row>
    <row r="18" spans="1:5" s="86" customFormat="1" ht="12" customHeight="1">
      <c r="A18" s="148"/>
      <c r="B18" s="149" t="s">
        <v>121</v>
      </c>
      <c r="C18" s="10" t="s">
        <v>8</v>
      </c>
      <c r="D18" s="72">
        <v>18344</v>
      </c>
      <c r="E18" s="445">
        <v>18344</v>
      </c>
    </row>
    <row r="19" spans="1:5" s="86" customFormat="1" ht="12" customHeight="1">
      <c r="A19" s="148"/>
      <c r="B19" s="149" t="s">
        <v>122</v>
      </c>
      <c r="C19" s="8" t="s">
        <v>9</v>
      </c>
      <c r="D19" s="72"/>
      <c r="E19" s="446"/>
    </row>
    <row r="20" spans="1:5" s="86" customFormat="1" ht="12" customHeight="1">
      <c r="A20" s="148"/>
      <c r="B20" s="149" t="s">
        <v>123</v>
      </c>
      <c r="C20" s="8" t="s">
        <v>10</v>
      </c>
      <c r="D20" s="72">
        <v>9202</v>
      </c>
      <c r="E20" s="446">
        <v>9202</v>
      </c>
    </row>
    <row r="21" spans="1:5" s="86" customFormat="1" ht="12" customHeight="1" thickBot="1">
      <c r="A21" s="148"/>
      <c r="B21" s="149" t="s">
        <v>124</v>
      </c>
      <c r="C21" s="8" t="s">
        <v>9</v>
      </c>
      <c r="D21" s="72"/>
      <c r="E21" s="447"/>
    </row>
    <row r="22" spans="1:5" s="86" customFormat="1" ht="12" customHeight="1" thickBot="1">
      <c r="A22" s="114" t="s">
        <v>37</v>
      </c>
      <c r="B22" s="90"/>
      <c r="C22" s="90" t="s">
        <v>13</v>
      </c>
      <c r="D22" s="216">
        <f>+D23+D24</f>
        <v>14531</v>
      </c>
      <c r="E22" s="476">
        <v>14531</v>
      </c>
    </row>
    <row r="23" spans="1:5" s="86" customFormat="1" ht="12" customHeight="1">
      <c r="A23" s="261"/>
      <c r="B23" s="272" t="s">
        <v>95</v>
      </c>
      <c r="C23" s="96" t="s">
        <v>267</v>
      </c>
      <c r="D23" s="409"/>
      <c r="E23" s="445"/>
    </row>
    <row r="24" spans="1:5" s="86" customFormat="1" ht="12" customHeight="1" thickBot="1">
      <c r="A24" s="270"/>
      <c r="B24" s="271" t="s">
        <v>96</v>
      </c>
      <c r="C24" s="97" t="s">
        <v>271</v>
      </c>
      <c r="D24" s="412">
        <v>14531</v>
      </c>
      <c r="E24" s="447">
        <v>14531</v>
      </c>
    </row>
    <row r="25" spans="1:5" s="86" customFormat="1" ht="12" customHeight="1" thickBot="1">
      <c r="A25" s="114" t="s">
        <v>38</v>
      </c>
      <c r="B25" s="90"/>
      <c r="C25" s="90" t="s">
        <v>258</v>
      </c>
      <c r="D25" s="251">
        <v>50400</v>
      </c>
      <c r="E25" s="476">
        <v>50400</v>
      </c>
    </row>
    <row r="26" spans="1:5" s="85" customFormat="1" ht="12" customHeight="1" thickBot="1">
      <c r="A26" s="114" t="s">
        <v>39</v>
      </c>
      <c r="B26" s="146"/>
      <c r="C26" s="90" t="s">
        <v>14</v>
      </c>
      <c r="D26" s="251">
        <v>17198</v>
      </c>
      <c r="E26" s="475">
        <v>24682</v>
      </c>
    </row>
    <row r="27" spans="1:5" s="85" customFormat="1" ht="12" customHeight="1" thickBot="1">
      <c r="A27" s="112" t="s">
        <v>40</v>
      </c>
      <c r="B27" s="106"/>
      <c r="C27" s="90" t="s">
        <v>19</v>
      </c>
      <c r="D27" s="374">
        <f>+D8+D17+D22+D25+D26</f>
        <v>116655</v>
      </c>
      <c r="E27" s="475">
        <v>124139</v>
      </c>
    </row>
    <row r="28" spans="1:5" s="85" customFormat="1" ht="12" customHeight="1" thickBot="1">
      <c r="A28" s="267" t="s">
        <v>41</v>
      </c>
      <c r="B28" s="275"/>
      <c r="C28" s="269" t="s">
        <v>15</v>
      </c>
      <c r="D28" s="413">
        <f>+D29+D30</f>
        <v>23109</v>
      </c>
      <c r="E28" s="475">
        <v>21060</v>
      </c>
    </row>
    <row r="29" spans="1:5" s="85" customFormat="1" ht="12" customHeight="1">
      <c r="A29" s="150"/>
      <c r="B29" s="104" t="s">
        <v>109</v>
      </c>
      <c r="C29" s="96" t="s">
        <v>372</v>
      </c>
      <c r="D29" s="409">
        <v>23109</v>
      </c>
      <c r="E29" s="467">
        <v>21060</v>
      </c>
    </row>
    <row r="30" spans="1:5" s="86" customFormat="1" ht="12" customHeight="1" thickBot="1">
      <c r="A30" s="276"/>
      <c r="B30" s="105" t="s">
        <v>110</v>
      </c>
      <c r="C30" s="268" t="s">
        <v>16</v>
      </c>
      <c r="D30" s="74"/>
      <c r="E30" s="447"/>
    </row>
    <row r="31" spans="1:5" s="86" customFormat="1" ht="12" customHeight="1" thickBot="1">
      <c r="A31" s="155" t="s">
        <v>42</v>
      </c>
      <c r="B31" s="265"/>
      <c r="C31" s="266" t="s">
        <v>17</v>
      </c>
      <c r="D31" s="378"/>
      <c r="E31" s="442"/>
    </row>
    <row r="32" spans="1:5" s="86" customFormat="1" ht="15" customHeight="1" thickBot="1">
      <c r="A32" s="155" t="s">
        <v>43</v>
      </c>
      <c r="B32" s="156"/>
      <c r="C32" s="157" t="s">
        <v>18</v>
      </c>
      <c r="D32" s="413">
        <f>+D27+D28+D31</f>
        <v>139764</v>
      </c>
      <c r="E32" s="477">
        <v>145199</v>
      </c>
    </row>
    <row r="33" spans="1:5" s="86" customFormat="1" ht="15" customHeight="1">
      <c r="A33" s="158"/>
      <c r="B33" s="158"/>
      <c r="C33" s="159"/>
      <c r="D33" s="387"/>
      <c r="E33" s="388"/>
    </row>
    <row r="34" spans="1:5" ht="13.5" thickBot="1">
      <c r="A34" s="160"/>
      <c r="B34" s="161"/>
      <c r="C34" s="161"/>
      <c r="D34" s="390"/>
      <c r="E34" s="389"/>
    </row>
    <row r="35" spans="1:5" s="70" customFormat="1" ht="16.5" customHeight="1" thickBot="1">
      <c r="A35" s="162"/>
      <c r="B35" s="163"/>
      <c r="C35" s="164" t="s">
        <v>78</v>
      </c>
      <c r="D35" s="414"/>
      <c r="E35" s="415"/>
    </row>
    <row r="36" spans="1:5" s="87" customFormat="1" ht="12" customHeight="1" thickBot="1">
      <c r="A36" s="114" t="s">
        <v>35</v>
      </c>
      <c r="B36" s="23"/>
      <c r="C36" s="90" t="s">
        <v>7</v>
      </c>
      <c r="D36" s="216">
        <f>SUM(D37:D41)</f>
        <v>91292</v>
      </c>
      <c r="E36" s="475">
        <v>96727</v>
      </c>
    </row>
    <row r="37" spans="1:5" ht="12" customHeight="1">
      <c r="A37" s="165"/>
      <c r="B37" s="103" t="s">
        <v>115</v>
      </c>
      <c r="C37" s="10" t="s">
        <v>66</v>
      </c>
      <c r="D37" s="408">
        <v>13420</v>
      </c>
      <c r="E37" s="469">
        <v>13504</v>
      </c>
    </row>
    <row r="38" spans="1:5" ht="12" customHeight="1">
      <c r="A38" s="166"/>
      <c r="B38" s="102" t="s">
        <v>116</v>
      </c>
      <c r="C38" s="8" t="s">
        <v>217</v>
      </c>
      <c r="D38" s="72">
        <v>3347</v>
      </c>
      <c r="E38" s="470">
        <v>3373</v>
      </c>
    </row>
    <row r="39" spans="1:5" ht="12" customHeight="1">
      <c r="A39" s="166"/>
      <c r="B39" s="102" t="s">
        <v>117</v>
      </c>
      <c r="C39" s="8" t="s">
        <v>150</v>
      </c>
      <c r="D39" s="72">
        <v>34483</v>
      </c>
      <c r="E39" s="470">
        <v>33032</v>
      </c>
    </row>
    <row r="40" spans="1:5" ht="12" customHeight="1">
      <c r="A40" s="166"/>
      <c r="B40" s="102" t="s">
        <v>118</v>
      </c>
      <c r="C40" s="8" t="s">
        <v>218</v>
      </c>
      <c r="D40" s="72">
        <v>11025</v>
      </c>
      <c r="E40" s="470">
        <v>3524</v>
      </c>
    </row>
    <row r="41" spans="1:5" ht="12" customHeight="1" thickBot="1">
      <c r="A41" s="166"/>
      <c r="B41" s="102" t="s">
        <v>126</v>
      </c>
      <c r="C41" s="8" t="s">
        <v>219</v>
      </c>
      <c r="D41" s="72">
        <v>29017</v>
      </c>
      <c r="E41" s="471">
        <v>43294</v>
      </c>
    </row>
    <row r="42" spans="1:5" ht="12" customHeight="1" thickBot="1">
      <c r="A42" s="114" t="s">
        <v>36</v>
      </c>
      <c r="B42" s="23"/>
      <c r="C42" s="90" t="s">
        <v>23</v>
      </c>
      <c r="D42" s="216">
        <f>SUM(D43:D46)</f>
        <v>48472</v>
      </c>
      <c r="E42" s="476">
        <v>48472</v>
      </c>
    </row>
    <row r="43" spans="1:5" s="87" customFormat="1" ht="12" customHeight="1">
      <c r="A43" s="165"/>
      <c r="B43" s="103" t="s">
        <v>121</v>
      </c>
      <c r="C43" s="10" t="s">
        <v>300</v>
      </c>
      <c r="D43" s="408"/>
      <c r="E43" s="473"/>
    </row>
    <row r="44" spans="1:5" ht="12" customHeight="1">
      <c r="A44" s="166"/>
      <c r="B44" s="102" t="s">
        <v>122</v>
      </c>
      <c r="C44" s="8" t="s">
        <v>220</v>
      </c>
      <c r="D44" s="72">
        <v>30780</v>
      </c>
      <c r="E44" s="470">
        <v>30780</v>
      </c>
    </row>
    <row r="45" spans="1:5" ht="12" customHeight="1">
      <c r="A45" s="166"/>
      <c r="B45" s="102" t="s">
        <v>125</v>
      </c>
      <c r="C45" s="8" t="s">
        <v>79</v>
      </c>
      <c r="D45" s="72">
        <v>17692</v>
      </c>
      <c r="E45" s="470">
        <v>17692</v>
      </c>
    </row>
    <row r="46" spans="1:5" ht="12" customHeight="1" thickBot="1">
      <c r="A46" s="166"/>
      <c r="B46" s="102" t="s">
        <v>133</v>
      </c>
      <c r="C46" s="8" t="s">
        <v>20</v>
      </c>
      <c r="D46" s="72"/>
      <c r="E46" s="471"/>
    </row>
    <row r="47" spans="1:5" ht="12" customHeight="1" thickBot="1">
      <c r="A47" s="114" t="s">
        <v>37</v>
      </c>
      <c r="B47" s="23"/>
      <c r="C47" s="23" t="s">
        <v>21</v>
      </c>
      <c r="D47" s="251"/>
      <c r="E47" s="472"/>
    </row>
    <row r="48" spans="1:5" s="86" customFormat="1" ht="12" customHeight="1" thickBot="1">
      <c r="A48" s="155" t="s">
        <v>38</v>
      </c>
      <c r="B48" s="265"/>
      <c r="C48" s="266" t="s">
        <v>24</v>
      </c>
      <c r="D48" s="378"/>
      <c r="E48" s="472"/>
    </row>
    <row r="49" spans="1:5" ht="15" customHeight="1" thickBot="1">
      <c r="A49" s="114" t="s">
        <v>39</v>
      </c>
      <c r="B49" s="154"/>
      <c r="C49" s="167" t="s">
        <v>22</v>
      </c>
      <c r="D49" s="416">
        <f>+D36+D42+D47+D48</f>
        <v>139764</v>
      </c>
      <c r="E49" s="477">
        <v>145199</v>
      </c>
    </row>
    <row r="50" spans="4:5" ht="13.5" thickBot="1">
      <c r="D50" s="391"/>
      <c r="E50" s="474"/>
    </row>
    <row r="51" spans="1:5" ht="15" customHeight="1" thickBot="1">
      <c r="A51" s="170" t="s">
        <v>252</v>
      </c>
      <c r="B51" s="171"/>
      <c r="C51" s="172"/>
      <c r="D51" s="417">
        <v>4</v>
      </c>
      <c r="E51" s="478">
        <v>4</v>
      </c>
    </row>
    <row r="52" spans="1:5" ht="14.25" customHeight="1" thickBot="1">
      <c r="A52" s="170" t="s">
        <v>253</v>
      </c>
      <c r="B52" s="171"/>
      <c r="C52" s="172"/>
      <c r="D52" s="410"/>
      <c r="E52" s="476"/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</cp:lastModifiedBy>
  <cp:lastPrinted>2013-11-11T10:07:36Z</cp:lastPrinted>
  <dcterms:created xsi:type="dcterms:W3CDTF">1999-10-30T10:30:45Z</dcterms:created>
  <dcterms:modified xsi:type="dcterms:W3CDTF">2013-11-27T07:46:05Z</dcterms:modified>
  <cp:category/>
  <cp:version/>
  <cp:contentType/>
  <cp:contentStatus/>
</cp:coreProperties>
</file>