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18" activeTab="21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<sst xmlns="http://schemas.openxmlformats.org/spreadsheetml/2006/main" count="1009" uniqueCount="585">
  <si>
    <t xml:space="preserve">  -Kötelező feladatok</t>
  </si>
  <si>
    <t xml:space="preserve">  -Önként vállalt feladatok</t>
  </si>
  <si>
    <t xml:space="preserve">  -Államigazgatási feladatok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</si>
  <si>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</si>
  <si>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</si>
  <si>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</si>
  <si>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</si>
  <si>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</si>
  <si>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</si>
  <si>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</si>
  <si>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</si>
  <si>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</si>
  <si>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</si>
  <si>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</si>
  <si>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</si>
  <si>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</si>
  <si>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</si>
  <si>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</si>
  <si>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</si>
  <si>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</si>
  <si>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</si>
  <si>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</si>
  <si>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</si>
  <si>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</si>
  <si>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</si>
  <si>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</si>
  <si>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</si>
  <si>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</si>
  <si>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</si>
  <si>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</si>
  <si>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</si>
  <si>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</si>
  <si>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</si>
  <si>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</si>
  <si>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</si>
  <si>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</si>
  <si>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</si>
  <si>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</si>
  <si>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</si>
  <si>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</si>
  <si>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</si>
  <si>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</si>
  <si>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</si>
  <si>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</si>
  <si>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</si>
  <si>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</si>
  <si>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</si>
  <si>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</si>
  <si>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</si>
  <si>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</si>
  <si>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</si>
  <si>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</si>
  <si>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</si>
  <si>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</si>
  <si>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</si>
  <si>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</si>
  <si>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</si>
  <si>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</si>
  <si>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</si>
  <si>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</si>
  <si>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</si>
  <si>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</si>
  <si>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</si>
  <si>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</si>
  <si>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</si>
  <si>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</si>
  <si>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</si>
  <si>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</si>
  <si>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</si>
  <si>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</si>
  <si>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</si>
  <si>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</si>
  <si>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</si>
  <si>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</si>
  <si>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>Európai Uniós támogatással megvalósuló fejlesztés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</si>
  <si>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</si>
  <si>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</si>
  <si>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</si>
  <si>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</si>
  <si>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</si>
  <si>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</si>
  <si>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</si>
  <si>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</si>
  <si>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</si>
  <si>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</si>
  <si>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</si>
  <si>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</si>
  <si>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</si>
  <si>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</si>
  <si>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</si>
  <si>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</si>
  <si>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</si>
  <si>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</si>
  <si>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</si>
  <si>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</si>
  <si>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</si>
  <si>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</si>
  <si>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</si>
  <si>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</si>
  <si>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</si>
  <si>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</si>
  <si>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</si>
  <si>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</si>
  <si>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</si>
  <si>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</si>
  <si>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</si>
  <si>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</si>
  <si>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</si>
  <si>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</si>
  <si>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</si>
  <si>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</si>
  <si>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</si>
  <si>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</si>
  <si>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</si>
  <si>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</si>
  <si>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</si>
  <si>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</si>
  <si>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</si>
  <si>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</si>
  <si>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</si>
  <si>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</si>
  <si>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</si>
  <si>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</si>
  <si>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</si>
  <si>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</si>
  <si>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</si>
  <si>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</si>
  <si>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</si>
  <si>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Összesen: (2+3+5+7+8)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</si>
  <si>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</si>
  <si>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</si>
  <si>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</si>
  <si>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</si>
  <si>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</si>
  <si>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</si>
  <si>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</si>
  <si>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</si>
  <si>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</si>
  <si>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</si>
  <si>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</si>
  <si>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</si>
  <si>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</si>
  <si>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</si>
  <si>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</si>
  <si>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</si>
  <si>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</si>
  <si>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</si>
  <si>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</si>
  <si>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</si>
  <si>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</si>
  <si>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</si>
  <si>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</si>
  <si>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</si>
  <si>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</si>
  <si>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</si>
  <si>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</si>
  <si>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</si>
  <si>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</si>
  <si>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</si>
  <si>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</si>
  <si>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</si>
  <si>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</si>
  <si>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</si>
  <si>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</si>
  <si>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</si>
  <si>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</si>
  <si>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</si>
  <si>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</si>
  <si>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</si>
  <si>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</si>
  <si>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</si>
  <si>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</si>
  <si>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</si>
  <si>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</si>
  <si>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</si>
  <si>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</si>
  <si>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</si>
  <si>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</si>
  <si>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</si>
  <si>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</si>
  <si>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</si>
  <si>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</si>
  <si>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Polgármesteri támogatási keret</t>
  </si>
  <si>
    <t>Polgárőrség támogatás</t>
  </si>
  <si>
    <t>Önállóan működő költségvetési szervek egyéb működési kiadása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</si>
  <si>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</si>
  <si>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</si>
  <si>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</si>
  <si>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</si>
  <si>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</si>
  <si>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</si>
  <si>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</si>
  <si>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</si>
  <si>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</si>
  <si>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</si>
  <si>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</si>
  <si>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</si>
  <si>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</si>
  <si>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</si>
  <si>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</si>
  <si>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</si>
  <si>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</si>
  <si>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</si>
  <si>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</si>
  <si>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</si>
  <si>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</si>
  <si>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</si>
  <si>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</si>
  <si>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</si>
  <si>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Működési célú bevétel összesen: (2+…+9)</t>
  </si>
  <si>
    <t>Felhalmozási kiadások összesen: (27+…+34)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</si>
  <si>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</si>
  <si>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</si>
  <si>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</si>
  <si>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</si>
  <si>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</si>
  <si>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</si>
  <si>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</si>
  <si>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</si>
  <si>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</si>
  <si>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</si>
  <si>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</si>
  <si>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</si>
  <si>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</si>
  <si>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</si>
  <si>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</si>
  <si>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</si>
  <si>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</si>
  <si>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</si>
  <si>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</si>
  <si>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</si>
  <si>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</si>
  <si>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</si>
  <si>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 xml:space="preserve"> 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</si>
  <si>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</si>
  <si>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</si>
  <si>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</si>
  <si>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</si>
  <si>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</si>
  <si>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</si>
  <si>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</si>
  <si>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</si>
  <si>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</si>
  <si>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</si>
  <si>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</si>
  <si>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</si>
  <si>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</si>
  <si>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</si>
  <si>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</si>
  <si>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</si>
  <si>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</si>
  <si>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</si>
  <si>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</si>
  <si>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</si>
  <si>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</si>
  <si>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</si>
  <si>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</si>
  <si>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</si>
  <si>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</si>
  <si>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</si>
  <si>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</si>
  <si>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</si>
  <si>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</si>
  <si>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</si>
  <si>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</si>
  <si>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</si>
  <si>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</si>
  <si>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</si>
  <si>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</si>
  <si>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</si>
  <si>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</si>
  <si>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</si>
  <si>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</si>
  <si>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</si>
  <si>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</si>
  <si>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</si>
  <si>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</si>
  <si>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</si>
  <si>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</si>
  <si>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</si>
  <si>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</si>
  <si>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</si>
  <si>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</si>
  <si>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</si>
  <si>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</si>
  <si>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</si>
  <si>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</si>
  <si>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</si>
  <si>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</si>
  <si>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</si>
  <si>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</si>
  <si>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</si>
  <si>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</si>
  <si>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</si>
  <si>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</si>
  <si>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</si>
  <si>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</si>
  <si>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</si>
  <si>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</si>
  <si>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</si>
  <si>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                  </t>
  </si>
  <si>
    <t xml:space="preserve">  IV/1. sor  Telekadónál </t>
  </si>
  <si>
    <t xml:space="preserve">                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</si>
  <si>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</si>
  <si>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</si>
  <si>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</si>
  <si>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</si>
  <si>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</si>
  <si>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</si>
  <si>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</si>
  <si>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</si>
  <si>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</si>
  <si>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</si>
  <si>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</si>
  <si>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</si>
  <si>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</si>
  <si>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</si>
  <si>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</si>
  <si>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</si>
  <si>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</si>
  <si>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</si>
  <si>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</si>
  <si>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</si>
  <si>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</si>
  <si>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</si>
  <si>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</si>
  <si>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</si>
  <si>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</si>
  <si>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</si>
  <si>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</si>
  <si>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</si>
  <si>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</si>
  <si>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</si>
  <si>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</si>
  <si>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</si>
  <si>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</si>
  <si>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</si>
  <si>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</si>
  <si>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</si>
  <si>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</si>
  <si>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</si>
  <si>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</si>
  <si>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</si>
  <si>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</si>
  <si>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</si>
  <si>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</si>
  <si>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</si>
  <si>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</si>
  <si>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</si>
  <si>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</si>
  <si>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</si>
  <si>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</si>
  <si>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</si>
  <si>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</si>
  <si>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</si>
  <si>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</si>
  <si>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</si>
  <si>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</si>
  <si>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</si>
  <si>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</si>
  <si>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</si>
  <si>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</si>
  <si>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</si>
  <si>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</si>
  <si>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</si>
  <si>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</si>
  <si>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</si>
  <si>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</si>
  <si>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</si>
  <si>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Kötelező feladat</t>
  </si>
  <si>
    <t>Önként vállalt feladat</t>
  </si>
  <si>
    <t>Államigazgatási feladat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</si>
  <si>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</si>
  <si>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</si>
  <si>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</si>
  <si>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</si>
  <si>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</si>
  <si>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</si>
  <si>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 -Települési önkormányzatok kulturális feladatainak támogatása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</si>
  <si>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</si>
  <si>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</si>
  <si>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</si>
  <si>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</si>
  <si>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</si>
  <si>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 xml:space="preserve">Belső ellenőrzés társulási díj Marcali kistérség </t>
  </si>
  <si>
    <t xml:space="preserve">LAKOSSÁGNAK NYÚJTOTT TÁMOGATÁSOK </t>
  </si>
  <si>
    <t>Köztemetés</t>
  </si>
  <si>
    <t>Adatok: 1000 Ft-ban</t>
  </si>
  <si>
    <t>Önkormányzati támogatás</t>
  </si>
  <si>
    <t>Balatonberény Község Önkormányzat Címrendje</t>
  </si>
  <si>
    <t>Balatonberény Önkormányzat</t>
  </si>
  <si>
    <t>Balatonberény Önkormányzat mindösszesen</t>
  </si>
  <si>
    <t xml:space="preserve">BALATONBERÉNY KÖZSÉG ÖNKORMÁNYZAT </t>
  </si>
  <si>
    <t xml:space="preserve">Balatonberény Önkormányzat összevont költségvetési mérlege </t>
  </si>
  <si>
    <t xml:space="preserve">  - Kommunális adó</t>
  </si>
  <si>
    <t xml:space="preserve">  - Vagyonkezelésbe adásból származó bevétel</t>
  </si>
  <si>
    <t xml:space="preserve">  - Fejezeti kezelésű előirányzattól felújítási célú támogatásértékű bevétel EU-s programokra  Közvilágítás korszerűsítés </t>
  </si>
  <si>
    <t xml:space="preserve">  - Társadalombiztosítási alapoktól</t>
  </si>
  <si>
    <t>Bursa Hungarica</t>
  </si>
  <si>
    <t>Tüzifa segély</t>
  </si>
  <si>
    <t>Egyéb támogatás</t>
  </si>
  <si>
    <t>BALATONBERÉNY ÖNKORMÁNYZAT</t>
  </si>
  <si>
    <t>Közös Hivatal támogatás</t>
  </si>
  <si>
    <t>Közös Hivatal támogatás kurtaxa ellenőrökre</t>
  </si>
  <si>
    <t>Balatonszentgyörgy Óvoda működés támogatás</t>
  </si>
  <si>
    <t>Balatonkeresztúr Alapszolgáltatási Központ támogatás</t>
  </si>
  <si>
    <t>Katasztrófavédelem támogatás</t>
  </si>
  <si>
    <t>Balatoni Szövetség tagdíj</t>
  </si>
  <si>
    <t>TÖOSZ tagdíj</t>
  </si>
  <si>
    <t>Balatongyöngye Vidékfejlesztési Társulás</t>
  </si>
  <si>
    <t>Mozdulj Balaton Társulás</t>
  </si>
  <si>
    <t>Vöröskereszt támogatás</t>
  </si>
  <si>
    <t>Vasutas Települések Szövetsége</t>
  </si>
  <si>
    <t>Nyugdíjas Klub támogatás</t>
  </si>
  <si>
    <t>Borút Egyesület tagdíj</t>
  </si>
  <si>
    <t>Balatoni Futár kiadvány hozzájárulás</t>
  </si>
  <si>
    <t>Sport Egyesület támogatás</t>
  </si>
  <si>
    <t xml:space="preserve">Balatonberény Község Önkormányzat beruházási kiadásai összesen: </t>
  </si>
  <si>
    <t xml:space="preserve">Balatonberény Község Önkormányzat felújítási kiadásai összesen: </t>
  </si>
  <si>
    <t xml:space="preserve">Balatonberény Község Önkormányzat összesen: </t>
  </si>
  <si>
    <t xml:space="preserve">Balatonberény Község Önkormányzat </t>
  </si>
  <si>
    <t>Balatonberény Önkormányzat összesen</t>
  </si>
  <si>
    <t xml:space="preserve">Balatonberény Község Önkormányzat közfoglalkoztatott létszám összesen: </t>
  </si>
  <si>
    <t>Működési kiadás összesen: (12+…+15)</t>
  </si>
  <si>
    <t>Felhalmozási célú bevételek összesen: (18+…+23)</t>
  </si>
  <si>
    <t>BALATONBERÉNY KÖZSÉG ÖNKORMÁNYZAT ÁLTAL FELVETT HITELÁLLOMÁNY ALAKULÁSA LEJÁRAT ÉS ESZKÖZÖK SZERINTI BONTÁSBAN</t>
  </si>
  <si>
    <t>TÁJÉKOZTATÓ BALATONBERÉNY KÖZSÉG ÖNKORMÁNYZAT TÖBB ÉVES KIHATÁSSAL JÁRÓ FELADATAINAK ELŐIRÁNYZATÁRÓL ÉVES BONTÁSBAN</t>
  </si>
  <si>
    <t xml:space="preserve">     Kimutatás a Balatonberény Önkormányzat által nyújtott közvetett támogatásokról</t>
  </si>
  <si>
    <t xml:space="preserve">  - kommunális adó</t>
  </si>
  <si>
    <t xml:space="preserve"> - kommunális adó</t>
  </si>
  <si>
    <t>8 fajta kedvezmény a helyi sajátosságok alapján</t>
  </si>
  <si>
    <t xml:space="preserve"> 1-18. bevételek összesen:                                        Közvetett támogatások </t>
  </si>
  <si>
    <t xml:space="preserve">                    Építményadó kedvezmény összesen:                12.300 e Ft,</t>
  </si>
  <si>
    <t>13 fajta kedvezmény a helyi sajátosságok alapján</t>
  </si>
  <si>
    <t>Telekadó kedvezmény összesen:                                           4.700 e Ft</t>
  </si>
  <si>
    <t xml:space="preserve">  IV/1. sor  Kommunális adónál</t>
  </si>
  <si>
    <t>1 fajta kedvezmény a helyi sajátosságok alapján</t>
  </si>
  <si>
    <t>Kommunális adó kedvezmény összesen:                                 40 e Ft</t>
  </si>
  <si>
    <t>Szülői Munkaközösség támogatás</t>
  </si>
  <si>
    <t>Hulladékgazdálkodási Társulás pénz átadás</t>
  </si>
  <si>
    <t xml:space="preserve">Mindösszesen: </t>
  </si>
  <si>
    <t xml:space="preserve">Működési célú pénzeszköz átadás államháztartáson kívülre </t>
  </si>
  <si>
    <t xml:space="preserve">Működési és felhalmozási célú önkormányzati pénzeszköz átadás, támogatás 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</si>
  <si>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</si>
  <si>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</si>
  <si>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</si>
  <si>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Támogatásértékű működési kiadás </t>
  </si>
  <si>
    <t>Az önkormányzat költségvetési szervei</t>
  </si>
  <si>
    <t>Önkormányzat által irányított költségvetési szerv támogatás értékű bevételei</t>
  </si>
  <si>
    <t>Önkormányzat által irányított költségvetési szerv véglegesen átvett működési célú pénzeszközei</t>
  </si>
  <si>
    <t>Önkormányzat által irányított költségvetési szervek költségvetési bevételei</t>
  </si>
  <si>
    <t>Önkormányzat által irányított költségvetési szervek működési célú pénzmaradványa</t>
  </si>
  <si>
    <t xml:space="preserve">  - Vállalkozástól átvett pénz</t>
  </si>
  <si>
    <t>Önkormányzat által irányított költségvetési szervek beruházásai</t>
  </si>
  <si>
    <t>Önkormányzat által irányított költségvetési szervek felújítási kiadásai</t>
  </si>
  <si>
    <t>Önkormányzat által irányított költségvetési szervek felhalmozási célú költségvetési kiadás összesen:</t>
  </si>
  <si>
    <t>Hatósági igazgatás támogatás</t>
  </si>
  <si>
    <t>Jelzőrendszerre pénz átadás</t>
  </si>
  <si>
    <t xml:space="preserve">Településüzemeltetési Kft-nek átadott pénz </t>
  </si>
  <si>
    <t>Önkormányzati költségvetési támogatás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</si>
  <si>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</si>
  <si>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</si>
  <si>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</si>
  <si>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2017.év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</si>
  <si>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</si>
  <si>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</si>
  <si>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</si>
  <si>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</si>
  <si>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</si>
  <si>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</si>
  <si>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</si>
  <si>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</si>
  <si>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</si>
  <si>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</si>
  <si>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</si>
  <si>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</si>
  <si>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</si>
  <si>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</si>
  <si>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</si>
  <si>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</si>
  <si>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</si>
  <si>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</si>
  <si>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</si>
  <si>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</si>
  <si>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</si>
  <si>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</si>
  <si>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</si>
  <si>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</si>
  <si>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</si>
  <si>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</si>
  <si>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2018.év</t>
  </si>
  <si>
    <t>Működési hiány</t>
  </si>
  <si>
    <t xml:space="preserve">  - Fejezeti kezelésű előirányzattól beruházási célú támogatásértékű bevétel EU-s programokra  </t>
  </si>
  <si>
    <t xml:space="preserve">Orvosi ügyelet társulási díj </t>
  </si>
  <si>
    <t>Balatonberényért Egyesület támogatás</t>
  </si>
  <si>
    <t>Balatonberény Önkormányzat polgármester</t>
  </si>
  <si>
    <t>Balatonberény Önkormányzat Művelődési Ház</t>
  </si>
  <si>
    <t>Balatonberény Önkormányzat Védőnői szolgálat</t>
  </si>
  <si>
    <t>2023. dec.31.</t>
  </si>
  <si>
    <t>2024. dec.31.</t>
  </si>
  <si>
    <t>2025. dec.31.</t>
  </si>
  <si>
    <t>Előző évi állami támogatás visszafizetés</t>
  </si>
  <si>
    <t xml:space="preserve">  - Előző évi állami támogatás visszafizetés</t>
  </si>
  <si>
    <t>Rendkívüli települési támogatás</t>
  </si>
  <si>
    <t>Működési kölcsön nyújtás</t>
  </si>
  <si>
    <t xml:space="preserve">  - Helyi önkormányzatok működésének általános támogatása</t>
  </si>
  <si>
    <t xml:space="preserve">  -Szociális, gyermekjóléti és gyermekétkeztetési feladatok támogatása</t>
  </si>
  <si>
    <t xml:space="preserve">  - Működési célú költségvetési támogatások és kiegészítő támogatások</t>
  </si>
  <si>
    <t>Sport Egyesület támogatás gépkocsi üzemeltetésre</t>
  </si>
  <si>
    <t>2019.év</t>
  </si>
  <si>
    <t>Felhalmozási tartalék</t>
  </si>
  <si>
    <t xml:space="preserve">  - civil szervezettől átvett pénz</t>
  </si>
  <si>
    <t xml:space="preserve">Lakásfenntartási települési támogatás </t>
  </si>
  <si>
    <t xml:space="preserve">Temetési segély települési támogatás </t>
  </si>
  <si>
    <t xml:space="preserve">Családalapítási települési támogatás </t>
  </si>
  <si>
    <t>Rendszeres nevelési segély (térítési díj)</t>
  </si>
  <si>
    <t>Eseti nevelési segély (tankönyv támogatás)</t>
  </si>
  <si>
    <t xml:space="preserve">Gyógyszertámogatás települési </t>
  </si>
  <si>
    <t>Turisztikai Egyesület működési támogatás</t>
  </si>
  <si>
    <t>Számítógép háziorvos</t>
  </si>
  <si>
    <t>Könyvtári polcok</t>
  </si>
  <si>
    <t>Múlt Ház kiállító terem kialakítás</t>
  </si>
  <si>
    <t>Kossuth Lajos utca járda felújítás</t>
  </si>
  <si>
    <t>Naturista Kemping felújítás</t>
  </si>
  <si>
    <t>Temetői WC felújítás</t>
  </si>
  <si>
    <t xml:space="preserve">Balatonberény az Idősekért és Gyermekekért Alapítvány </t>
  </si>
  <si>
    <t>2017.évi költségvetés</t>
  </si>
  <si>
    <t>a 2017.évi költségvetési évet követő három év</t>
  </si>
  <si>
    <t>2020.év</t>
  </si>
  <si>
    <t>BALATONBERÉNY KÖZSÉG ÖNKORMÁNYZAT 2017. ÉVI BEVÉTELEINEK MÉRLEGSZERŰ BEMUTATÁSA</t>
  </si>
  <si>
    <t>BALATONBERÉNY KÖZSÉG ÖNKORMÁNYZAT 2017. ÉVI KIADÁSAINAK MÉRLEGSZERŰ BEMUTATÁSA</t>
  </si>
  <si>
    <t>BALATONBERÉNY KÖZSÉG ÖNKORMÁNYZAT 2017. ÉVI KÖLTSÉGVETÉSI BEVÉTELEI</t>
  </si>
  <si>
    <t>BALATONBERÉNY KÖZSÉG ÖNKORMÁNYZAT 2017. ÉVI KÖLTSÉGVETÉSI  KIADÁSAI</t>
  </si>
  <si>
    <t>2017.ÉVI KÖLTSÉGVETÉS</t>
  </si>
  <si>
    <t>Szünidei gyermekétkeztetés</t>
  </si>
  <si>
    <t xml:space="preserve"> BALATONBERÉNY KÖZSÉG ÖNKORMÁNYZAT 2017. ÉVI TÁMOGATÁSÉRTÉKŰ ÉS ÁLLAMHÁZTARTÁSON KÍVÜLRE ÁTADOTT MŰKÖDÉSI ÉS FELHALMOZÁSI  KIADÁSOK</t>
  </si>
  <si>
    <t>Család és gyermekjóléti szolgálat</t>
  </si>
  <si>
    <t>Gyógyszertár pénz átadás szoftwer, hardver beszerzésre</t>
  </si>
  <si>
    <t>BALATONBERÉNY KÖZSÉG ÖNKORMÁNYZAT 2017. ÉVI BERUHÁZÁS KIADÁSAI CÉLONKÉNT</t>
  </si>
  <si>
    <t>BALATONBERÉNY KÖZSÉG ÖNKORMÁNYZAT 2017. ÉVI FELÚJÍTÁS KIADÁSAI CÉLONKÉNT</t>
  </si>
  <si>
    <t>Kodály utca aszfaltozás</t>
  </si>
  <si>
    <t>Dózsa utca aszfaltozás</t>
  </si>
  <si>
    <t>Bajcsy utca aszfaltozás, vízelvezető árok felújítás</t>
  </si>
  <si>
    <t>Virág utcai járda felújítás</t>
  </si>
  <si>
    <t>Parti sétány kialakítás</t>
  </si>
  <si>
    <t>Számítógép beszerzés 5 db képviselők</t>
  </si>
  <si>
    <t>Kis értékű tárgyi eszköz beszerzés községgazdálkodás</t>
  </si>
  <si>
    <t>Harang készítés</t>
  </si>
  <si>
    <t>Lidós strand kialakítás</t>
  </si>
  <si>
    <t>Játék beszerzés Balogh park</t>
  </si>
  <si>
    <t>Béke utcai lakás felújítás</t>
  </si>
  <si>
    <t>Kis értékű tárgyi eszköz védőnő</t>
  </si>
  <si>
    <t>BALATONBERÉNY KÖZSÉG ÖNKORMÁNYZAT 2017. ÉVI EURÓPAI UNIÓS TÁMOGATÁSSAL MEGVALÓSULÓ PROGRAMOK, PROJEKTEK</t>
  </si>
  <si>
    <t>BALATONBERÉNY KÖZSÉG ÖNKORMÁNYZAT KÖLTSÉGVETÉSI SZERVEINEK 2017. ÉVI ENGEDÉLYEZETT LÉTSZÁM ADATAI</t>
  </si>
  <si>
    <t>BALATONBERÉNY KÖZSÉG ÖNKORMÁNYZAT KÖLTSÉGVETÉSI SZERVEINEK 2017. ÉVI KÖZFOGLALKOZTATOTTAK LÉTSZÁM ADATAI</t>
  </si>
  <si>
    <t>BALATONBERÉNY KÖZSÉG ÖNKORMÁNYZAT MŰKÖDÉSI ÉS FELHALMOZÁSI CÉLÚ BEVÉTELEI ÉS KIADÁSAI 2017. ÉVRE</t>
  </si>
  <si>
    <t>2026. dec.31.</t>
  </si>
  <si>
    <t>2027. dec.31.</t>
  </si>
  <si>
    <t>2028. dec.31.</t>
  </si>
  <si>
    <t>BALATONBERÉNY KÖZSÉG ÖNKORMÁNYZAT 2017. ÉVI TARTALÉKAI</t>
  </si>
  <si>
    <t>2017. évi előirányzat</t>
  </si>
  <si>
    <t>Balatonberény Önkormányzat 2017.évi előirányzat felhasználási ütemterve</t>
  </si>
  <si>
    <t xml:space="preserve">                             2017.évi költségvetés</t>
  </si>
  <si>
    <t>1. melléklet a 3/2017.(II.24.) önkormányzati rendelethez</t>
  </si>
  <si>
    <t>2.melléklet a 3/2017.(II.24.) önkormányzati rendelethez</t>
  </si>
  <si>
    <t>3.melléklet a 3/2017.(II.24.) önkormányzati rendelethez</t>
  </si>
  <si>
    <t>4.melléklet a 3/2017.(II.24.) önkormányzati rendelethez</t>
  </si>
  <si>
    <t>5.melléklet a 3/2017.(II.24.) önkormányzati rendelethez</t>
  </si>
  <si>
    <t>6.melléklet a 3/2017.(II.24.) önkormányzati rendelethez</t>
  </si>
  <si>
    <t>7.melléklet a 3/2017.(II.24.) önkormányzati rendelethez</t>
  </si>
  <si>
    <t>8. melléklet a 3/2017.(II.24.) önkormányzati rendelethez</t>
  </si>
  <si>
    <t>9. melléklet a 3/2017.(II.24.) önkormányzati rendelethez</t>
  </si>
  <si>
    <t xml:space="preserve">                                          10.melléklet a   3/2017.(II.24.) önkormányzati rendelethez</t>
  </si>
  <si>
    <t>11. melléklet a 3/2017.(II.24.) önkormányzati rendelethez</t>
  </si>
  <si>
    <t>12. mellékleta 3/2017.(II.24.) önkormányzati rendelethez</t>
  </si>
  <si>
    <t>13. melléklet a 3/2017.(II.24.) önkormányzati rendelethez</t>
  </si>
  <si>
    <t>14. melléklet a 3/2017.(II.24.) önkormányzati rendelethez</t>
  </si>
  <si>
    <t>15. melléklet a 3/2017.(II.24.) önkormányzati rendelethez</t>
  </si>
  <si>
    <t>16. melléklet a 3/2017.(II.24.) önkormányzati rendelethez</t>
  </si>
  <si>
    <t>17. melléklet a 3/2017.(II.24.) önkormányzati rendelethez</t>
  </si>
  <si>
    <t>18. melléklet a 3/2017.(II.24.) önkormányzati rendelethez</t>
  </si>
  <si>
    <t>19. melléklet a 3/2017.(II.24.) önkormányzati rendelethez</t>
  </si>
  <si>
    <t>20.melléklet a 3/2017.(II.24.) önkormányzati rendelethez</t>
  </si>
  <si>
    <t>21. melléklet a 3/2017.(II.24.) önkormányzati rendelethez</t>
  </si>
  <si>
    <t>22.melléklet a 3/2017.(II.24.)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</si>
</sst>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5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0" fontId="5" fillId="0" borderId="2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1" sqref="J1:O1"/>
    </sheetView>
  </sheetViews>
  <sheetFormatPr defaultColWidth="9.140625" defaultRowHeight="12.75"/>
  <cols>
    <col min="1" max="1" width="5.421875" style="202" customWidth="1"/>
    <col min="2" max="2" width="17.28125" style="202" customWidth="1"/>
    <col min="3" max="3" width="15.8515625" style="202" customWidth="1"/>
    <col min="4" max="6" width="7.8515625" style="202" customWidth="1"/>
    <col min="7" max="7" width="8.421875" style="202" customWidth="1"/>
    <col min="8" max="8" width="7.7109375" style="202" customWidth="1"/>
    <col min="9" max="9" width="7.8515625" style="202" customWidth="1"/>
    <col min="10" max="11" width="8.00390625" style="202" customWidth="1"/>
    <col min="12" max="12" width="7.57421875" style="202" customWidth="1"/>
    <col min="13" max="13" width="7.00390625" style="202" customWidth="1"/>
    <col min="14" max="14" width="7.57421875" style="202" customWidth="1"/>
    <col min="15" max="15" width="7.8515625" style="202" customWidth="1"/>
    <col min="16" max="16384" width="9.140625" style="202" customWidth="1"/>
  </cols>
  <sheetData>
    <row r="1" spans="3:15" ht="11.25" customHeight="1">
      <c r="C1" s="338"/>
      <c r="D1" s="338"/>
      <c r="E1" s="338"/>
      <c r="F1" s="338"/>
      <c r="J1" s="340" t="s">
        <v>563</v>
      </c>
      <c r="K1" s="340"/>
      <c r="L1" s="340"/>
      <c r="M1" s="340"/>
      <c r="N1" s="340"/>
      <c r="O1" s="340"/>
    </row>
    <row r="2" spans="4:7" ht="11.25">
      <c r="D2" s="201"/>
      <c r="E2" s="201"/>
      <c r="F2" s="201"/>
      <c r="G2" s="201"/>
    </row>
    <row r="5" spans="4:6" ht="11.25">
      <c r="D5" s="203"/>
      <c r="E5" s="203"/>
      <c r="F5" s="203"/>
    </row>
    <row r="7" spans="1:15" s="205" customFormat="1" ht="11.25">
      <c r="A7" s="339" t="s">
        <v>389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s="205" customFormat="1" ht="12.75" customHeight="1">
      <c r="A8" s="339" t="s">
        <v>526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1:15" s="205" customFormat="1" ht="11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205" customFormat="1" ht="11.25">
      <c r="A10" s="206"/>
      <c r="B10" s="207" t="s">
        <v>96</v>
      </c>
      <c r="C10" s="207" t="s">
        <v>97</v>
      </c>
      <c r="D10" s="207" t="s">
        <v>98</v>
      </c>
      <c r="E10" s="207" t="s">
        <v>99</v>
      </c>
      <c r="F10" s="207" t="s">
        <v>100</v>
      </c>
      <c r="G10" s="207" t="s">
        <v>101</v>
      </c>
      <c r="H10" s="207" t="s">
        <v>102</v>
      </c>
      <c r="I10" s="207" t="s">
        <v>103</v>
      </c>
      <c r="J10" s="207" t="s">
        <v>104</v>
      </c>
      <c r="K10" s="207" t="s">
        <v>105</v>
      </c>
      <c r="L10" s="207" t="s">
        <v>106</v>
      </c>
      <c r="M10" s="207" t="s">
        <v>107</v>
      </c>
      <c r="N10" s="207" t="s">
        <v>110</v>
      </c>
      <c r="O10" s="207" t="s">
        <v>111</v>
      </c>
    </row>
    <row r="11" spans="1:15" s="205" customFormat="1" ht="11.25">
      <c r="A11" s="206"/>
      <c r="B11" s="208" t="s">
        <v>165</v>
      </c>
      <c r="C11" s="208" t="s">
        <v>166</v>
      </c>
      <c r="D11" s="344" t="s">
        <v>526</v>
      </c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15" s="210" customFormat="1" ht="22.5">
      <c r="A12" s="209" t="s">
        <v>167</v>
      </c>
      <c r="B12" s="209" t="s">
        <v>447</v>
      </c>
      <c r="C12" s="209" t="s">
        <v>447</v>
      </c>
      <c r="D12" s="341" t="s">
        <v>81</v>
      </c>
      <c r="E12" s="342"/>
      <c r="F12" s="342"/>
      <c r="G12" s="343"/>
      <c r="H12" s="341" t="s">
        <v>80</v>
      </c>
      <c r="I12" s="342"/>
      <c r="J12" s="342"/>
      <c r="K12" s="343"/>
      <c r="L12" s="341" t="s">
        <v>163</v>
      </c>
      <c r="M12" s="342"/>
      <c r="N12" s="342"/>
      <c r="O12" s="343"/>
    </row>
    <row r="13" spans="1:15" s="210" customFormat="1" ht="33.75">
      <c r="A13" s="209"/>
      <c r="B13" s="209"/>
      <c r="C13" s="209"/>
      <c r="D13" s="209" t="s">
        <v>369</v>
      </c>
      <c r="E13" s="209" t="s">
        <v>370</v>
      </c>
      <c r="F13" s="209" t="s">
        <v>371</v>
      </c>
      <c r="G13" s="209" t="s">
        <v>83</v>
      </c>
      <c r="H13" s="209" t="s">
        <v>369</v>
      </c>
      <c r="I13" s="209" t="s">
        <v>370</v>
      </c>
      <c r="J13" s="209" t="s">
        <v>371</v>
      </c>
      <c r="K13" s="209" t="s">
        <v>83</v>
      </c>
      <c r="L13" s="209" t="s">
        <v>369</v>
      </c>
      <c r="M13" s="209" t="s">
        <v>370</v>
      </c>
      <c r="N13" s="209" t="s">
        <v>371</v>
      </c>
      <c r="O13" s="209" t="s">
        <v>83</v>
      </c>
    </row>
    <row r="14" spans="1:15" s="205" customFormat="1" ht="22.5">
      <c r="A14" s="209">
        <v>1</v>
      </c>
      <c r="B14" s="206" t="s">
        <v>390</v>
      </c>
      <c r="C14" s="206"/>
      <c r="D14" s="211">
        <v>193577</v>
      </c>
      <c r="E14" s="211">
        <v>32078</v>
      </c>
      <c r="F14" s="211">
        <v>40603</v>
      </c>
      <c r="G14" s="211">
        <f>SUM(D14:F14)</f>
        <v>266258</v>
      </c>
      <c r="H14" s="211">
        <v>239523</v>
      </c>
      <c r="I14" s="211">
        <v>24383</v>
      </c>
      <c r="J14" s="211">
        <v>2352</v>
      </c>
      <c r="K14" s="211">
        <f>SUM(H14:J14)</f>
        <v>266258</v>
      </c>
      <c r="L14" s="211">
        <v>3</v>
      </c>
      <c r="M14" s="211">
        <v>0</v>
      </c>
      <c r="N14" s="211">
        <v>1</v>
      </c>
      <c r="O14" s="211">
        <f>SUM(L14:N14)</f>
        <v>4</v>
      </c>
    </row>
    <row r="15" spans="1:15" s="205" customFormat="1" ht="11.25">
      <c r="A15" s="209"/>
      <c r="B15" s="329"/>
      <c r="C15" s="206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s="205" customFormat="1" ht="11.25">
      <c r="A16" s="209"/>
      <c r="B16" s="206"/>
      <c r="C16" s="206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s="215" customFormat="1" ht="33.75">
      <c r="A17" s="212">
        <v>2</v>
      </c>
      <c r="B17" s="213" t="s">
        <v>391</v>
      </c>
      <c r="C17" s="213"/>
      <c r="D17" s="214">
        <f aca="true" t="shared" si="0" ref="D17:O17">SUM(D14:D16)</f>
        <v>193577</v>
      </c>
      <c r="E17" s="214">
        <f t="shared" si="0"/>
        <v>32078</v>
      </c>
      <c r="F17" s="214">
        <f t="shared" si="0"/>
        <v>40603</v>
      </c>
      <c r="G17" s="214">
        <f t="shared" si="0"/>
        <v>266258</v>
      </c>
      <c r="H17" s="214">
        <f t="shared" si="0"/>
        <v>239523</v>
      </c>
      <c r="I17" s="214">
        <f t="shared" si="0"/>
        <v>24383</v>
      </c>
      <c r="J17" s="214">
        <f t="shared" si="0"/>
        <v>2352</v>
      </c>
      <c r="K17" s="214">
        <f t="shared" si="0"/>
        <v>266258</v>
      </c>
      <c r="L17" s="214">
        <f t="shared" si="0"/>
        <v>3</v>
      </c>
      <c r="M17" s="214">
        <f t="shared" si="0"/>
        <v>0</v>
      </c>
      <c r="N17" s="214">
        <f t="shared" si="0"/>
        <v>1</v>
      </c>
      <c r="O17" s="214">
        <f t="shared" si="0"/>
        <v>4</v>
      </c>
    </row>
  </sheetData>
  <sheetProtection/>
  <mergeCells count="8">
    <mergeCell ref="C1:F1"/>
    <mergeCell ref="A8:O8"/>
    <mergeCell ref="A7:O7"/>
    <mergeCell ref="J1:O1"/>
    <mergeCell ref="D12:G12"/>
    <mergeCell ref="H12:K12"/>
    <mergeCell ref="L12:O12"/>
    <mergeCell ref="D11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2:9" ht="12.75">
      <c r="B1" s="370" t="s">
        <v>572</v>
      </c>
      <c r="C1" s="371"/>
      <c r="D1" s="371"/>
      <c r="E1" s="371"/>
      <c r="F1" s="371"/>
      <c r="G1" s="371"/>
      <c r="H1" s="137"/>
      <c r="I1" s="137"/>
    </row>
    <row r="3" spans="1:6" ht="12.75">
      <c r="A3" s="345" t="s">
        <v>401</v>
      </c>
      <c r="B3" s="345"/>
      <c r="C3" s="345"/>
      <c r="D3" s="345"/>
      <c r="E3" s="345"/>
      <c r="F3" s="345"/>
    </row>
    <row r="4" spans="1:6" ht="12.75">
      <c r="A4" s="345" t="s">
        <v>385</v>
      </c>
      <c r="B4" s="345"/>
      <c r="C4" s="345"/>
      <c r="D4" s="345"/>
      <c r="E4" s="345"/>
      <c r="F4" s="345"/>
    </row>
    <row r="5" spans="1:6" ht="12.75">
      <c r="A5" s="345" t="s">
        <v>533</v>
      </c>
      <c r="B5" s="345"/>
      <c r="C5" s="345"/>
      <c r="D5" s="345"/>
      <c r="E5" s="345"/>
      <c r="F5" s="345"/>
    </row>
    <row r="6" spans="1:6" ht="12.75">
      <c r="A6" s="154"/>
      <c r="B6" s="154"/>
      <c r="C6" s="154"/>
      <c r="D6" s="154"/>
      <c r="E6" s="154"/>
      <c r="F6" s="154"/>
    </row>
    <row r="7" spans="1:6" ht="12.75">
      <c r="A7" s="154"/>
      <c r="B7" s="154"/>
      <c r="C7" s="154"/>
      <c r="D7" s="154"/>
      <c r="E7" s="154"/>
      <c r="F7" s="154"/>
    </row>
    <row r="8" ht="12.75">
      <c r="E8" t="s">
        <v>387</v>
      </c>
    </row>
    <row r="9" spans="1:6" s="50" customFormat="1" ht="10.5">
      <c r="A9" s="8"/>
      <c r="B9" s="218" t="s">
        <v>96</v>
      </c>
      <c r="C9" s="273" t="s">
        <v>97</v>
      </c>
      <c r="D9" s="273" t="s">
        <v>98</v>
      </c>
      <c r="E9" s="273" t="s">
        <v>99</v>
      </c>
      <c r="F9" s="218" t="s">
        <v>368</v>
      </c>
    </row>
    <row r="10" spans="1:6" s="4" customFormat="1" ht="36">
      <c r="A10" s="7" t="s">
        <v>3</v>
      </c>
      <c r="B10" s="24" t="s">
        <v>4</v>
      </c>
      <c r="C10" s="235" t="s">
        <v>369</v>
      </c>
      <c r="D10" s="235" t="s">
        <v>370</v>
      </c>
      <c r="E10" s="235" t="s">
        <v>377</v>
      </c>
      <c r="F10" s="235" t="s">
        <v>83</v>
      </c>
    </row>
    <row r="11" spans="1:6" s="4" customFormat="1" ht="11.25">
      <c r="A11" s="40"/>
      <c r="B11" s="219"/>
      <c r="C11" s="232"/>
      <c r="D11" s="232"/>
      <c r="E11" s="232"/>
      <c r="F11" s="242"/>
    </row>
    <row r="12" spans="1:6" s="4" customFormat="1" ht="11.25">
      <c r="A12" s="90">
        <v>1</v>
      </c>
      <c r="B12" s="112" t="s">
        <v>512</v>
      </c>
      <c r="C12" s="225">
        <v>1500</v>
      </c>
      <c r="D12" s="225"/>
      <c r="E12" s="225"/>
      <c r="F12" s="95">
        <f aca="true" t="shared" si="0" ref="F12:F23">SUM(C12:E12)</f>
        <v>1500</v>
      </c>
    </row>
    <row r="13" spans="1:6" s="4" customFormat="1" ht="11.25">
      <c r="A13" s="90">
        <f>A12+1</f>
        <v>2</v>
      </c>
      <c r="B13" s="112" t="s">
        <v>503</v>
      </c>
      <c r="C13" s="225">
        <v>700</v>
      </c>
      <c r="D13" s="225"/>
      <c r="E13" s="225"/>
      <c r="F13" s="95">
        <f t="shared" si="0"/>
        <v>700</v>
      </c>
    </row>
    <row r="14" spans="1:6" s="170" customFormat="1" ht="12.75">
      <c r="A14" s="90">
        <f aca="true" t="shared" si="1" ref="A14:A23">A13+1</f>
        <v>3</v>
      </c>
      <c r="B14" s="293" t="s">
        <v>513</v>
      </c>
      <c r="C14" s="294">
        <v>300</v>
      </c>
      <c r="D14" s="295"/>
      <c r="E14" s="295"/>
      <c r="F14" s="95">
        <f t="shared" si="0"/>
        <v>300</v>
      </c>
    </row>
    <row r="15" spans="1:6" ht="12.75">
      <c r="A15" s="90">
        <f t="shared" si="1"/>
        <v>4</v>
      </c>
      <c r="B15" s="296" t="s">
        <v>514</v>
      </c>
      <c r="C15" s="295"/>
      <c r="D15" s="295">
        <v>400</v>
      </c>
      <c r="E15" s="295"/>
      <c r="F15" s="95">
        <f t="shared" si="0"/>
        <v>400</v>
      </c>
    </row>
    <row r="16" spans="1:6" ht="12.75">
      <c r="A16" s="90">
        <f t="shared" si="1"/>
        <v>5</v>
      </c>
      <c r="B16" s="296" t="s">
        <v>398</v>
      </c>
      <c r="C16" s="295"/>
      <c r="D16" s="295">
        <v>350</v>
      </c>
      <c r="E16" s="295"/>
      <c r="F16" s="95">
        <f t="shared" si="0"/>
        <v>350</v>
      </c>
    </row>
    <row r="17" spans="1:6" ht="12.75">
      <c r="A17" s="90">
        <f t="shared" si="1"/>
        <v>6</v>
      </c>
      <c r="B17" s="296" t="s">
        <v>399</v>
      </c>
      <c r="C17" s="295"/>
      <c r="D17" s="295">
        <v>400</v>
      </c>
      <c r="E17" s="295"/>
      <c r="F17" s="95">
        <f t="shared" si="0"/>
        <v>400</v>
      </c>
    </row>
    <row r="18" spans="1:6" ht="12.75">
      <c r="A18" s="90">
        <f t="shared" si="1"/>
        <v>7</v>
      </c>
      <c r="B18" s="296" t="s">
        <v>515</v>
      </c>
      <c r="C18" s="295"/>
      <c r="D18" s="295">
        <v>100</v>
      </c>
      <c r="E18" s="295"/>
      <c r="F18" s="95">
        <f t="shared" si="0"/>
        <v>100</v>
      </c>
    </row>
    <row r="19" spans="1:6" ht="12.75">
      <c r="A19" s="90">
        <f t="shared" si="1"/>
        <v>8</v>
      </c>
      <c r="B19" s="296" t="s">
        <v>516</v>
      </c>
      <c r="C19" s="295"/>
      <c r="D19" s="295">
        <v>400</v>
      </c>
      <c r="E19" s="295"/>
      <c r="F19" s="95">
        <f t="shared" si="0"/>
        <v>400</v>
      </c>
    </row>
    <row r="20" spans="1:6" ht="12.75">
      <c r="A20" s="90">
        <f t="shared" si="1"/>
        <v>9</v>
      </c>
      <c r="B20" s="296" t="s">
        <v>400</v>
      </c>
      <c r="C20" s="295"/>
      <c r="D20" s="295">
        <v>200</v>
      </c>
      <c r="E20" s="295"/>
      <c r="F20" s="95">
        <f t="shared" si="0"/>
        <v>200</v>
      </c>
    </row>
    <row r="21" spans="1:6" ht="12.75">
      <c r="A21" s="90">
        <f t="shared" si="1"/>
        <v>10</v>
      </c>
      <c r="B21" s="296" t="s">
        <v>534</v>
      </c>
      <c r="C21" s="295"/>
      <c r="D21" s="295">
        <v>120</v>
      </c>
      <c r="E21" s="295"/>
      <c r="F21" s="95">
        <f t="shared" si="0"/>
        <v>120</v>
      </c>
    </row>
    <row r="22" spans="1:6" ht="12.75">
      <c r="A22" s="90">
        <f t="shared" si="1"/>
        <v>11</v>
      </c>
      <c r="B22" s="296" t="s">
        <v>517</v>
      </c>
      <c r="C22" s="295">
        <v>400</v>
      </c>
      <c r="D22" s="295"/>
      <c r="E22" s="295"/>
      <c r="F22" s="95">
        <f t="shared" si="0"/>
        <v>400</v>
      </c>
    </row>
    <row r="23" spans="1:6" ht="12.75">
      <c r="A23" s="90">
        <f t="shared" si="1"/>
        <v>12</v>
      </c>
      <c r="B23" s="296" t="s">
        <v>386</v>
      </c>
      <c r="C23" s="295">
        <v>200</v>
      </c>
      <c r="D23" s="295"/>
      <c r="E23" s="295"/>
      <c r="F23" s="95">
        <f t="shared" si="0"/>
        <v>200</v>
      </c>
    </row>
    <row r="24" spans="1:6" ht="12.75">
      <c r="A24" s="90"/>
      <c r="B24" s="296"/>
      <c r="C24" s="295"/>
      <c r="D24" s="295"/>
      <c r="E24" s="295"/>
      <c r="F24" s="95"/>
    </row>
    <row r="25" spans="1:6" ht="12.75">
      <c r="A25" s="90"/>
      <c r="B25" s="296"/>
      <c r="C25" s="295"/>
      <c r="D25" s="295"/>
      <c r="E25" s="295"/>
      <c r="F25" s="95"/>
    </row>
    <row r="26" spans="1:6" s="169" customFormat="1" ht="12.75">
      <c r="A26" s="297">
        <v>13</v>
      </c>
      <c r="B26" s="298" t="s">
        <v>83</v>
      </c>
      <c r="C26" s="299">
        <f>SUM(C12:C25)</f>
        <v>3100</v>
      </c>
      <c r="D26" s="299">
        <f>SUM(D12:D25)</f>
        <v>1970</v>
      </c>
      <c r="E26" s="299">
        <f>SUM(E12:E25)</f>
        <v>0</v>
      </c>
      <c r="F26" s="299">
        <f>SUM(F12:F25)</f>
        <v>5070</v>
      </c>
    </row>
    <row r="27" spans="1:6" ht="12.75">
      <c r="A27" s="300"/>
      <c r="B27" s="300"/>
      <c r="C27" s="300"/>
      <c r="D27" s="300"/>
      <c r="E27" s="300"/>
      <c r="F27" s="300"/>
    </row>
    <row r="28" spans="1:6" ht="12.75">
      <c r="A28" s="300"/>
      <c r="B28" s="300"/>
      <c r="C28" s="300"/>
      <c r="D28" s="300"/>
      <c r="E28" s="300"/>
      <c r="F28" s="300"/>
    </row>
    <row r="29" spans="1:6" ht="12.75">
      <c r="A29" s="300"/>
      <c r="B29" s="300"/>
      <c r="C29" s="300"/>
      <c r="D29" s="300"/>
      <c r="E29" s="300"/>
      <c r="F29" s="300"/>
    </row>
    <row r="30" spans="1:6" ht="12.75">
      <c r="A30" s="300"/>
      <c r="B30" s="300"/>
      <c r="C30" s="300"/>
      <c r="D30" s="300"/>
      <c r="E30" s="300"/>
      <c r="F30" s="300"/>
    </row>
    <row r="31" spans="1:6" ht="12.75">
      <c r="A31" s="300"/>
      <c r="B31" s="300"/>
      <c r="C31" s="300"/>
      <c r="D31" s="300"/>
      <c r="E31" s="300"/>
      <c r="F31" s="300"/>
    </row>
    <row r="32" spans="1:6" ht="12.75">
      <c r="A32" s="300"/>
      <c r="B32" s="300"/>
      <c r="C32" s="300"/>
      <c r="D32" s="300"/>
      <c r="E32" s="300"/>
      <c r="F32" s="300"/>
    </row>
  </sheetData>
  <sheetProtection/>
  <mergeCells count="4">
    <mergeCell ref="A3:F3"/>
    <mergeCell ref="A4:F4"/>
    <mergeCell ref="A5:F5"/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8515625" style="51" customWidth="1"/>
    <col min="2" max="2" width="42.140625" style="201" customWidth="1"/>
    <col min="3" max="3" width="9.57421875" style="101" customWidth="1"/>
    <col min="4" max="4" width="9.140625" style="281" customWidth="1"/>
    <col min="5" max="5" width="11.00390625" style="281" customWidth="1"/>
    <col min="6" max="6" width="10.28125" style="281" customWidth="1"/>
    <col min="7" max="16384" width="9.140625" style="201" customWidth="1"/>
  </cols>
  <sheetData>
    <row r="1" spans="1:6" ht="11.25">
      <c r="A1" s="338" t="s">
        <v>573</v>
      </c>
      <c r="B1" s="338"/>
      <c r="C1" s="338"/>
      <c r="D1" s="338"/>
      <c r="E1" s="338"/>
      <c r="F1" s="338"/>
    </row>
    <row r="3" spans="1:6" ht="25.5" customHeight="1">
      <c r="A3" s="356" t="s">
        <v>535</v>
      </c>
      <c r="B3" s="356"/>
      <c r="C3" s="356"/>
      <c r="D3" s="356"/>
      <c r="E3" s="356"/>
      <c r="F3" s="356"/>
    </row>
    <row r="4" spans="1:6" ht="12.75">
      <c r="A4" s="38"/>
      <c r="B4" s="116"/>
      <c r="C4" s="286"/>
      <c r="D4" s="38"/>
      <c r="E4" s="38"/>
      <c r="F4" s="38"/>
    </row>
    <row r="5" spans="1:6" ht="12.75">
      <c r="A5" s="38"/>
      <c r="B5" s="116"/>
      <c r="C5" s="286"/>
      <c r="F5" s="281" t="s">
        <v>22</v>
      </c>
    </row>
    <row r="6" spans="1:6" s="285" customFormat="1" ht="10.5">
      <c r="A6" s="7"/>
      <c r="B6" s="218" t="s">
        <v>96</v>
      </c>
      <c r="C6" s="34" t="s">
        <v>97</v>
      </c>
      <c r="D6" s="34" t="s">
        <v>98</v>
      </c>
      <c r="E6" s="34" t="s">
        <v>99</v>
      </c>
      <c r="F6" s="7" t="s">
        <v>368</v>
      </c>
    </row>
    <row r="7" spans="1:6" ht="36">
      <c r="A7" s="7" t="s">
        <v>3</v>
      </c>
      <c r="B7" s="63" t="s">
        <v>4</v>
      </c>
      <c r="C7" s="262" t="s">
        <v>369</v>
      </c>
      <c r="D7" s="262" t="s">
        <v>370</v>
      </c>
      <c r="E7" s="262" t="s">
        <v>377</v>
      </c>
      <c r="F7" s="262" t="s">
        <v>83</v>
      </c>
    </row>
    <row r="8" spans="1:6" ht="11.25">
      <c r="A8" s="237"/>
      <c r="B8" s="290"/>
      <c r="C8" s="144"/>
      <c r="D8" s="292"/>
      <c r="E8" s="292"/>
      <c r="F8" s="292"/>
    </row>
    <row r="9" spans="1:6" ht="22.5">
      <c r="A9" s="11">
        <v>1</v>
      </c>
      <c r="B9" s="258" t="s">
        <v>206</v>
      </c>
      <c r="C9" s="95">
        <f>C47</f>
        <v>55300</v>
      </c>
      <c r="D9" s="95">
        <f>D47</f>
        <v>11370</v>
      </c>
      <c r="E9" s="95">
        <f>E47</f>
        <v>21660</v>
      </c>
      <c r="F9" s="95">
        <f>SUM(C9:E9)</f>
        <v>88330</v>
      </c>
    </row>
    <row r="10" spans="1:6" ht="11.25">
      <c r="A10" s="11"/>
      <c r="B10" s="260"/>
      <c r="C10" s="100"/>
      <c r="D10" s="104"/>
      <c r="E10" s="104"/>
      <c r="F10" s="95"/>
    </row>
    <row r="11" spans="1:6" ht="11.25">
      <c r="A11" s="11">
        <v>2</v>
      </c>
      <c r="B11" s="257" t="s">
        <v>446</v>
      </c>
      <c r="C11" s="95">
        <f>SUM(C12:C21)</f>
        <v>8882</v>
      </c>
      <c r="D11" s="95">
        <f>SUM(D12:D21)</f>
        <v>0</v>
      </c>
      <c r="E11" s="95">
        <f>SUM(E12:E21)</f>
        <v>21390</v>
      </c>
      <c r="F11" s="95">
        <f aca="true" t="shared" si="0" ref="F11:F44">SUM(C11:E11)</f>
        <v>30272</v>
      </c>
    </row>
    <row r="12" spans="1:6" ht="11.25">
      <c r="A12" s="254">
        <f>A11+1</f>
        <v>3</v>
      </c>
      <c r="B12" s="260" t="s">
        <v>402</v>
      </c>
      <c r="C12" s="100"/>
      <c r="D12" s="100"/>
      <c r="E12" s="100">
        <v>17518</v>
      </c>
      <c r="F12" s="95">
        <f t="shared" si="0"/>
        <v>17518</v>
      </c>
    </row>
    <row r="13" spans="1:6" ht="11.25">
      <c r="A13" s="254">
        <f aca="true" t="shared" si="1" ref="A13:A21">A12+1</f>
        <v>4</v>
      </c>
      <c r="B13" s="260" t="s">
        <v>403</v>
      </c>
      <c r="C13" s="100"/>
      <c r="D13" s="100"/>
      <c r="E13" s="100">
        <v>2188</v>
      </c>
      <c r="F13" s="95">
        <f t="shared" si="0"/>
        <v>2188</v>
      </c>
    </row>
    <row r="14" spans="1:6" ht="11.25">
      <c r="A14" s="254">
        <f t="shared" si="1"/>
        <v>5</v>
      </c>
      <c r="B14" s="260" t="s">
        <v>181</v>
      </c>
      <c r="C14" s="100"/>
      <c r="D14" s="100"/>
      <c r="E14" s="100">
        <v>117</v>
      </c>
      <c r="F14" s="95">
        <f t="shared" si="0"/>
        <v>117</v>
      </c>
    </row>
    <row r="15" spans="1:6" ht="11.25">
      <c r="A15" s="254">
        <f t="shared" si="1"/>
        <v>6</v>
      </c>
      <c r="B15" s="260" t="s">
        <v>384</v>
      </c>
      <c r="C15" s="100"/>
      <c r="D15" s="100"/>
      <c r="E15" s="100">
        <v>293</v>
      </c>
      <c r="F15" s="95">
        <f t="shared" si="0"/>
        <v>293</v>
      </c>
    </row>
    <row r="16" spans="1:6" ht="11.25">
      <c r="A16" s="254">
        <f t="shared" si="1"/>
        <v>7</v>
      </c>
      <c r="B16" s="260" t="s">
        <v>493</v>
      </c>
      <c r="C16" s="100"/>
      <c r="D16" s="100"/>
      <c r="E16" s="100">
        <v>951</v>
      </c>
      <c r="F16" s="95">
        <f t="shared" si="0"/>
        <v>951</v>
      </c>
    </row>
    <row r="17" spans="1:6" ht="11.25">
      <c r="A17" s="254">
        <f t="shared" si="1"/>
        <v>8</v>
      </c>
      <c r="B17" s="260" t="s">
        <v>456</v>
      </c>
      <c r="C17" s="100"/>
      <c r="D17" s="100"/>
      <c r="E17" s="100">
        <v>176</v>
      </c>
      <c r="F17" s="95">
        <f t="shared" si="0"/>
        <v>176</v>
      </c>
    </row>
    <row r="18" spans="1:6" ht="11.25">
      <c r="A18" s="254">
        <f t="shared" si="1"/>
        <v>9</v>
      </c>
      <c r="B18" s="260" t="s">
        <v>536</v>
      </c>
      <c r="C18" s="100"/>
      <c r="D18" s="100"/>
      <c r="E18" s="100">
        <v>147</v>
      </c>
      <c r="F18" s="95">
        <f t="shared" si="0"/>
        <v>147</v>
      </c>
    </row>
    <row r="19" spans="1:6" ht="11.25">
      <c r="A19" s="254">
        <f t="shared" si="1"/>
        <v>10</v>
      </c>
      <c r="B19" s="260" t="s">
        <v>404</v>
      </c>
      <c r="C19" s="100">
        <v>5500</v>
      </c>
      <c r="D19" s="100"/>
      <c r="E19" s="100"/>
      <c r="F19" s="95">
        <f t="shared" si="0"/>
        <v>5500</v>
      </c>
    </row>
    <row r="20" spans="1:6" ht="11.25">
      <c r="A20" s="254">
        <f t="shared" si="1"/>
        <v>11</v>
      </c>
      <c r="B20" s="260" t="s">
        <v>457</v>
      </c>
      <c r="C20" s="100">
        <v>100</v>
      </c>
      <c r="D20" s="100"/>
      <c r="E20" s="100"/>
      <c r="F20" s="95">
        <f t="shared" si="0"/>
        <v>100</v>
      </c>
    </row>
    <row r="21" spans="1:6" ht="11.25">
      <c r="A21" s="254">
        <f t="shared" si="1"/>
        <v>12</v>
      </c>
      <c r="B21" s="260" t="s">
        <v>405</v>
      </c>
      <c r="C21" s="100">
        <v>3282</v>
      </c>
      <c r="D21" s="100"/>
      <c r="E21" s="100"/>
      <c r="F21" s="95">
        <f t="shared" si="0"/>
        <v>3282</v>
      </c>
    </row>
    <row r="22" spans="1:6" ht="11.25">
      <c r="A22" s="11"/>
      <c r="B22" s="260"/>
      <c r="C22" s="100"/>
      <c r="D22" s="100"/>
      <c r="E22" s="100"/>
      <c r="F22" s="95"/>
    </row>
    <row r="23" spans="1:6" ht="11.25">
      <c r="A23" s="11"/>
      <c r="B23" s="260"/>
      <c r="C23" s="100"/>
      <c r="D23" s="100"/>
      <c r="E23" s="100"/>
      <c r="F23" s="95"/>
    </row>
    <row r="24" spans="1:6" ht="21.75">
      <c r="A24" s="11">
        <v>13</v>
      </c>
      <c r="B24" s="257" t="s">
        <v>441</v>
      </c>
      <c r="C24" s="95">
        <f>SUM(C25:C46)</f>
        <v>46418</v>
      </c>
      <c r="D24" s="95">
        <f>SUM(D25:D46)</f>
        <v>11370</v>
      </c>
      <c r="E24" s="95">
        <f>SUM(E25:E46)</f>
        <v>270</v>
      </c>
      <c r="F24" s="95">
        <f t="shared" si="0"/>
        <v>58058</v>
      </c>
    </row>
    <row r="25" spans="1:6" ht="11.25">
      <c r="A25" s="254">
        <f>A24+1</f>
        <v>14</v>
      </c>
      <c r="B25" s="260" t="s">
        <v>182</v>
      </c>
      <c r="C25" s="100"/>
      <c r="D25" s="100"/>
      <c r="E25" s="100">
        <v>270</v>
      </c>
      <c r="F25" s="95">
        <f t="shared" si="0"/>
        <v>270</v>
      </c>
    </row>
    <row r="26" spans="1:6" ht="11.25">
      <c r="A26" s="254">
        <f aca="true" t="shared" si="2" ref="A26:A45">A25+1</f>
        <v>15</v>
      </c>
      <c r="B26" s="260" t="s">
        <v>458</v>
      </c>
      <c r="C26" s="100">
        <v>46038</v>
      </c>
      <c r="D26" s="100"/>
      <c r="E26" s="100"/>
      <c r="F26" s="95">
        <f>SUM(C26:E26)</f>
        <v>46038</v>
      </c>
    </row>
    <row r="27" spans="1:6" ht="11.25">
      <c r="A27" s="254">
        <f t="shared" si="2"/>
        <v>16</v>
      </c>
      <c r="B27" s="260" t="s">
        <v>537</v>
      </c>
      <c r="C27" s="100">
        <v>120</v>
      </c>
      <c r="D27" s="100"/>
      <c r="E27" s="100"/>
      <c r="F27" s="95">
        <f>SUM(C27:E27)</f>
        <v>120</v>
      </c>
    </row>
    <row r="28" spans="1:6" ht="11.25">
      <c r="A28" s="254">
        <f t="shared" si="2"/>
        <v>17</v>
      </c>
      <c r="B28" s="260" t="s">
        <v>439</v>
      </c>
      <c r="C28" s="100">
        <v>260</v>
      </c>
      <c r="D28" s="100"/>
      <c r="E28" s="100"/>
      <c r="F28" s="95">
        <f>SUM(C28:E28)</f>
        <v>260</v>
      </c>
    </row>
    <row r="29" spans="1:6" ht="11.25">
      <c r="A29" s="254">
        <f t="shared" si="2"/>
        <v>18</v>
      </c>
      <c r="B29" s="260" t="s">
        <v>183</v>
      </c>
      <c r="C29" s="100"/>
      <c r="D29" s="100">
        <v>450</v>
      </c>
      <c r="E29" s="100"/>
      <c r="F29" s="95">
        <f>SUM(C29:E29)</f>
        <v>450</v>
      </c>
    </row>
    <row r="30" spans="1:6" ht="11.25">
      <c r="A30" s="254">
        <f t="shared" si="2"/>
        <v>19</v>
      </c>
      <c r="B30" s="260" t="s">
        <v>406</v>
      </c>
      <c r="C30" s="100"/>
      <c r="D30" s="100">
        <v>70</v>
      </c>
      <c r="E30" s="100"/>
      <c r="F30" s="95">
        <f t="shared" si="0"/>
        <v>70</v>
      </c>
    </row>
    <row r="31" spans="1:6" ht="11.25">
      <c r="A31" s="254">
        <f t="shared" si="2"/>
        <v>20</v>
      </c>
      <c r="B31" s="260" t="s">
        <v>407</v>
      </c>
      <c r="C31" s="100"/>
      <c r="D31" s="100">
        <v>70</v>
      </c>
      <c r="E31" s="100"/>
      <c r="F31" s="95">
        <f t="shared" si="0"/>
        <v>70</v>
      </c>
    </row>
    <row r="32" spans="1:6" ht="11.25">
      <c r="A32" s="254">
        <f t="shared" si="2"/>
        <v>21</v>
      </c>
      <c r="B32" s="260" t="s">
        <v>408</v>
      </c>
      <c r="C32" s="100"/>
      <c r="D32" s="100">
        <v>25</v>
      </c>
      <c r="E32" s="100"/>
      <c r="F32" s="95">
        <f t="shared" si="0"/>
        <v>25</v>
      </c>
    </row>
    <row r="33" spans="1:6" ht="11.25">
      <c r="A33" s="254">
        <f t="shared" si="2"/>
        <v>22</v>
      </c>
      <c r="B33" s="260" t="s">
        <v>409</v>
      </c>
      <c r="C33" s="100"/>
      <c r="D33" s="100">
        <v>50</v>
      </c>
      <c r="E33" s="100"/>
      <c r="F33" s="95">
        <f t="shared" si="0"/>
        <v>50</v>
      </c>
    </row>
    <row r="34" spans="1:6" ht="11.25">
      <c r="A34" s="254">
        <f t="shared" si="2"/>
        <v>23</v>
      </c>
      <c r="B34" s="260" t="s">
        <v>410</v>
      </c>
      <c r="C34" s="100"/>
      <c r="D34" s="100">
        <v>80</v>
      </c>
      <c r="E34" s="100"/>
      <c r="F34" s="95">
        <f t="shared" si="0"/>
        <v>80</v>
      </c>
    </row>
    <row r="35" spans="1:6" ht="11.25">
      <c r="A35" s="254">
        <f t="shared" si="2"/>
        <v>24</v>
      </c>
      <c r="B35" s="260" t="s">
        <v>411</v>
      </c>
      <c r="C35" s="100"/>
      <c r="D35" s="100">
        <v>200</v>
      </c>
      <c r="E35" s="100"/>
      <c r="F35" s="95">
        <f aca="true" t="shared" si="3" ref="F35:F40">SUM(C35:E35)</f>
        <v>200</v>
      </c>
    </row>
    <row r="36" spans="1:6" ht="11.25">
      <c r="A36" s="254">
        <f t="shared" si="2"/>
        <v>25</v>
      </c>
      <c r="B36" s="260" t="s">
        <v>494</v>
      </c>
      <c r="C36" s="100"/>
      <c r="D36" s="100">
        <v>400</v>
      </c>
      <c r="E36" s="100"/>
      <c r="F36" s="95">
        <f t="shared" si="3"/>
        <v>400</v>
      </c>
    </row>
    <row r="37" spans="1:6" ht="11.25">
      <c r="A37" s="254">
        <f t="shared" si="2"/>
        <v>26</v>
      </c>
      <c r="B37" s="260" t="s">
        <v>525</v>
      </c>
      <c r="C37" s="100"/>
      <c r="D37" s="100">
        <v>50</v>
      </c>
      <c r="E37" s="100"/>
      <c r="F37" s="95">
        <f t="shared" si="3"/>
        <v>50</v>
      </c>
    </row>
    <row r="38" spans="1:6" ht="11.25">
      <c r="A38" s="254">
        <f t="shared" si="2"/>
        <v>27</v>
      </c>
      <c r="B38" s="260" t="s">
        <v>412</v>
      </c>
      <c r="C38" s="100"/>
      <c r="D38" s="100">
        <v>12</v>
      </c>
      <c r="E38" s="100"/>
      <c r="F38" s="95">
        <f t="shared" si="3"/>
        <v>12</v>
      </c>
    </row>
    <row r="39" spans="1:6" ht="11.25">
      <c r="A39" s="254">
        <f t="shared" si="2"/>
        <v>28</v>
      </c>
      <c r="B39" s="260" t="s">
        <v>413</v>
      </c>
      <c r="C39" s="100"/>
      <c r="D39" s="100">
        <v>270</v>
      </c>
      <c r="E39" s="100"/>
      <c r="F39" s="95">
        <f t="shared" si="3"/>
        <v>270</v>
      </c>
    </row>
    <row r="40" spans="1:6" ht="11.25">
      <c r="A40" s="254">
        <f t="shared" si="2"/>
        <v>29</v>
      </c>
      <c r="B40" s="260" t="s">
        <v>414</v>
      </c>
      <c r="C40" s="100"/>
      <c r="D40" s="100">
        <v>13</v>
      </c>
      <c r="E40" s="100"/>
      <c r="F40" s="95">
        <f t="shared" si="3"/>
        <v>13</v>
      </c>
    </row>
    <row r="41" spans="1:6" ht="11.25">
      <c r="A41" s="254">
        <f t="shared" si="2"/>
        <v>30</v>
      </c>
      <c r="B41" s="260" t="s">
        <v>438</v>
      </c>
      <c r="C41" s="100"/>
      <c r="D41" s="100">
        <v>30</v>
      </c>
      <c r="E41" s="100"/>
      <c r="F41" s="95">
        <f t="shared" si="0"/>
        <v>30</v>
      </c>
    </row>
    <row r="42" spans="1:6" ht="11.25">
      <c r="A42" s="254">
        <f t="shared" si="2"/>
        <v>31</v>
      </c>
      <c r="B42" s="260" t="s">
        <v>518</v>
      </c>
      <c r="C42" s="100"/>
      <c r="D42" s="100">
        <v>4500</v>
      </c>
      <c r="E42" s="100"/>
      <c r="F42" s="95">
        <f t="shared" si="0"/>
        <v>4500</v>
      </c>
    </row>
    <row r="43" spans="1:6" ht="11.25">
      <c r="A43" s="254">
        <f t="shared" si="2"/>
        <v>32</v>
      </c>
      <c r="B43" s="260" t="s">
        <v>415</v>
      </c>
      <c r="C43" s="100"/>
      <c r="D43" s="100">
        <v>50</v>
      </c>
      <c r="E43" s="100"/>
      <c r="F43" s="95">
        <f t="shared" si="0"/>
        <v>50</v>
      </c>
    </row>
    <row r="44" spans="1:6" ht="11.25">
      <c r="A44" s="254">
        <f t="shared" si="2"/>
        <v>33</v>
      </c>
      <c r="B44" s="260" t="s">
        <v>508</v>
      </c>
      <c r="C44" s="100"/>
      <c r="D44" s="100">
        <v>1100</v>
      </c>
      <c r="E44" s="100"/>
      <c r="F44" s="95">
        <f t="shared" si="0"/>
        <v>1100</v>
      </c>
    </row>
    <row r="45" spans="1:6" ht="11.25">
      <c r="A45" s="254">
        <f t="shared" si="2"/>
        <v>34</v>
      </c>
      <c r="B45" s="260" t="s">
        <v>416</v>
      </c>
      <c r="C45" s="100"/>
      <c r="D45" s="100">
        <v>4000</v>
      </c>
      <c r="E45" s="100"/>
      <c r="F45" s="95">
        <f>SUM(C45:E45)</f>
        <v>4000</v>
      </c>
    </row>
    <row r="46" spans="1:6" ht="11.25">
      <c r="A46" s="238"/>
      <c r="B46" s="261"/>
      <c r="C46" s="289"/>
      <c r="D46" s="289"/>
      <c r="E46" s="289"/>
      <c r="F46" s="289"/>
    </row>
    <row r="47" spans="1:6" ht="21">
      <c r="A47" s="7">
        <v>35</v>
      </c>
      <c r="B47" s="277" t="s">
        <v>445</v>
      </c>
      <c r="C47" s="291">
        <f>C11+C24</f>
        <v>55300</v>
      </c>
      <c r="D47" s="291">
        <f>D11+D24</f>
        <v>11370</v>
      </c>
      <c r="E47" s="291">
        <f>E11+E24</f>
        <v>21660</v>
      </c>
      <c r="F47" s="291">
        <f>SUM(C47:E47)</f>
        <v>88330</v>
      </c>
    </row>
    <row r="48" spans="1:6" s="142" customFormat="1" ht="11.25">
      <c r="A48" s="139"/>
      <c r="B48" s="251"/>
      <c r="C48" s="108"/>
      <c r="D48" s="108"/>
      <c r="E48" s="108"/>
      <c r="F48" s="108"/>
    </row>
    <row r="49" spans="1:6" s="142" customFormat="1" ht="11.25">
      <c r="A49" s="139"/>
      <c r="B49" s="251"/>
      <c r="C49" s="108"/>
      <c r="D49" s="108"/>
      <c r="E49" s="108"/>
      <c r="F49" s="108"/>
    </row>
    <row r="50" spans="1:6" s="142" customFormat="1" ht="11.25">
      <c r="A50" s="139"/>
      <c r="B50" s="251"/>
      <c r="C50" s="108"/>
      <c r="D50" s="108"/>
      <c r="E50" s="108"/>
      <c r="F50" s="108"/>
    </row>
    <row r="51" spans="1:6" s="142" customFormat="1" ht="11.25">
      <c r="A51" s="139"/>
      <c r="B51" s="251"/>
      <c r="C51" s="108"/>
      <c r="D51" s="108"/>
      <c r="E51" s="108"/>
      <c r="F51" s="108"/>
    </row>
    <row r="52" spans="1:6" s="142" customFormat="1" ht="11.25">
      <c r="A52" s="139"/>
      <c r="B52" s="251"/>
      <c r="C52" s="108"/>
      <c r="D52" s="108"/>
      <c r="E52" s="108"/>
      <c r="F52" s="108"/>
    </row>
    <row r="53" spans="1:6" s="142" customFormat="1" ht="11.25">
      <c r="A53" s="139"/>
      <c r="B53" s="251"/>
      <c r="C53" s="108"/>
      <c r="D53" s="108"/>
      <c r="E53" s="108"/>
      <c r="F53" s="108"/>
    </row>
    <row r="54" spans="1:6" s="142" customFormat="1" ht="11.25">
      <c r="A54" s="139"/>
      <c r="B54" s="251"/>
      <c r="C54" s="108"/>
      <c r="D54" s="108"/>
      <c r="E54" s="108"/>
      <c r="F54" s="108"/>
    </row>
    <row r="55" spans="1:6" s="142" customFormat="1" ht="11.25">
      <c r="A55" s="139"/>
      <c r="B55" s="251"/>
      <c r="C55" s="108"/>
      <c r="D55" s="108"/>
      <c r="E55" s="108"/>
      <c r="F55" s="108"/>
    </row>
    <row r="56" spans="1:6" s="142" customFormat="1" ht="11.25">
      <c r="A56" s="139"/>
      <c r="B56" s="251"/>
      <c r="C56" s="108"/>
      <c r="D56" s="108"/>
      <c r="E56" s="108"/>
      <c r="F56" s="108"/>
    </row>
    <row r="57" spans="1:6" s="142" customFormat="1" ht="11.25">
      <c r="A57" s="139"/>
      <c r="B57" s="251"/>
      <c r="C57" s="108"/>
      <c r="D57" s="108"/>
      <c r="E57" s="108"/>
      <c r="F57" s="108"/>
    </row>
    <row r="58" spans="1:6" s="142" customFormat="1" ht="11.25">
      <c r="A58" s="139"/>
      <c r="B58" s="251"/>
      <c r="C58" s="108"/>
      <c r="D58" s="108"/>
      <c r="E58" s="108"/>
      <c r="F58" s="108"/>
    </row>
    <row r="59" spans="1:6" s="142" customFormat="1" ht="11.25">
      <c r="A59" s="139"/>
      <c r="B59" s="251"/>
      <c r="C59" s="108"/>
      <c r="D59" s="108"/>
      <c r="E59" s="108"/>
      <c r="F59" s="108"/>
    </row>
    <row r="60" spans="1:6" s="285" customFormat="1" ht="10.5">
      <c r="A60" s="7"/>
      <c r="B60" s="218" t="s">
        <v>96</v>
      </c>
      <c r="C60" s="34" t="s">
        <v>97</v>
      </c>
      <c r="D60" s="34" t="s">
        <v>98</v>
      </c>
      <c r="E60" s="34" t="s">
        <v>99</v>
      </c>
      <c r="F60" s="7" t="s">
        <v>368</v>
      </c>
    </row>
    <row r="61" spans="1:6" ht="36">
      <c r="A61" s="7" t="s">
        <v>3</v>
      </c>
      <c r="B61" s="7" t="s">
        <v>4</v>
      </c>
      <c r="C61" s="235" t="s">
        <v>369</v>
      </c>
      <c r="D61" s="235" t="s">
        <v>370</v>
      </c>
      <c r="E61" s="235" t="s">
        <v>377</v>
      </c>
      <c r="F61" s="235" t="s">
        <v>83</v>
      </c>
    </row>
    <row r="62" spans="1:6" ht="11.25">
      <c r="A62" s="11"/>
      <c r="B62" s="12"/>
      <c r="C62" s="61"/>
      <c r="D62" s="61"/>
      <c r="E62" s="61"/>
      <c r="F62" s="61"/>
    </row>
    <row r="63" spans="1:6" ht="22.5">
      <c r="A63" s="11">
        <v>36</v>
      </c>
      <c r="B63" s="228" t="s">
        <v>207</v>
      </c>
      <c r="C63" s="61">
        <f>C65+C69</f>
        <v>0</v>
      </c>
      <c r="D63" s="61">
        <f>D65+D69</f>
        <v>0</v>
      </c>
      <c r="E63" s="61">
        <f>E65+E69</f>
        <v>0</v>
      </c>
      <c r="F63" s="61">
        <f>SUM(C63:E63)</f>
        <v>0</v>
      </c>
    </row>
    <row r="64" spans="1:6" ht="11.25">
      <c r="A64" s="11"/>
      <c r="B64" s="125"/>
      <c r="C64" s="61"/>
      <c r="D64" s="61"/>
      <c r="E64" s="61"/>
      <c r="F64" s="61"/>
    </row>
    <row r="65" spans="1:6" ht="11.25">
      <c r="A65" s="11">
        <v>37</v>
      </c>
      <c r="B65" s="141" t="s">
        <v>444</v>
      </c>
      <c r="C65" s="61">
        <f>SUM(C66:C66)</f>
        <v>0</v>
      </c>
      <c r="D65" s="61">
        <f>SUM(D66:D66)</f>
        <v>0</v>
      </c>
      <c r="E65" s="61">
        <f>SUM(E66:E66)</f>
        <v>0</v>
      </c>
      <c r="F65" s="61">
        <f aca="true" t="shared" si="4" ref="F65:F70">SUM(C65:E65)</f>
        <v>0</v>
      </c>
    </row>
    <row r="66" spans="1:6" ht="11.25">
      <c r="A66" s="11">
        <f>A65+1</f>
        <v>38</v>
      </c>
      <c r="B66" s="112"/>
      <c r="C66" s="287"/>
      <c r="D66" s="287"/>
      <c r="E66" s="287"/>
      <c r="F66" s="61">
        <f t="shared" si="4"/>
        <v>0</v>
      </c>
    </row>
    <row r="67" spans="1:6" ht="11.25">
      <c r="A67" s="11"/>
      <c r="B67" s="125"/>
      <c r="C67" s="61"/>
      <c r="D67" s="61"/>
      <c r="E67" s="61"/>
      <c r="F67" s="61">
        <f t="shared" si="4"/>
        <v>0</v>
      </c>
    </row>
    <row r="68" spans="1:6" ht="11.25">
      <c r="A68" s="11"/>
      <c r="B68" s="12"/>
      <c r="C68" s="61"/>
      <c r="D68" s="61"/>
      <c r="E68" s="61"/>
      <c r="F68" s="61">
        <f t="shared" si="4"/>
        <v>0</v>
      </c>
    </row>
    <row r="69" spans="1:6" ht="21.75">
      <c r="A69" s="11">
        <v>39</v>
      </c>
      <c r="B69" s="141" t="s">
        <v>443</v>
      </c>
      <c r="C69" s="61">
        <f>SUM(C70:C70)</f>
        <v>0</v>
      </c>
      <c r="D69" s="61">
        <f>SUM(D70:D70)</f>
        <v>0</v>
      </c>
      <c r="E69" s="61">
        <f>SUM(E70:E70)</f>
        <v>0</v>
      </c>
      <c r="F69" s="61">
        <f t="shared" si="4"/>
        <v>0</v>
      </c>
    </row>
    <row r="70" spans="1:6" ht="11.25">
      <c r="A70" s="254">
        <v>40</v>
      </c>
      <c r="B70" s="112"/>
      <c r="C70" s="287"/>
      <c r="D70" s="287"/>
      <c r="E70" s="287"/>
      <c r="F70" s="61">
        <f t="shared" si="4"/>
        <v>0</v>
      </c>
    </row>
    <row r="71" spans="1:6" ht="11.25">
      <c r="A71" s="216"/>
      <c r="B71" s="241"/>
      <c r="C71" s="288"/>
      <c r="D71" s="289"/>
      <c r="E71" s="289"/>
      <c r="F71" s="289"/>
    </row>
    <row r="72" spans="1:6" ht="21">
      <c r="A72" s="7">
        <v>41</v>
      </c>
      <c r="B72" s="18" t="s">
        <v>442</v>
      </c>
      <c r="C72" s="60">
        <f>C47+C63</f>
        <v>55300</v>
      </c>
      <c r="D72" s="60">
        <f>D47+D63</f>
        <v>11370</v>
      </c>
      <c r="E72" s="60">
        <f>E47+E63</f>
        <v>21660</v>
      </c>
      <c r="F72" s="60">
        <f>SUM(C72:E72)</f>
        <v>88330</v>
      </c>
    </row>
    <row r="73" spans="1:6" ht="11.25">
      <c r="A73" s="63"/>
      <c r="B73" s="219"/>
      <c r="C73" s="144"/>
      <c r="D73" s="144"/>
      <c r="E73" s="144"/>
      <c r="F73" s="144"/>
    </row>
    <row r="74" spans="1:6" ht="11.25">
      <c r="A74" s="64"/>
      <c r="B74" s="112"/>
      <c r="C74" s="100"/>
      <c r="D74" s="100"/>
      <c r="E74" s="100"/>
      <c r="F74" s="100"/>
    </row>
    <row r="75" spans="1:6" ht="11.25">
      <c r="A75" s="64"/>
      <c r="B75" s="112"/>
      <c r="C75" s="100"/>
      <c r="D75" s="100"/>
      <c r="E75" s="100"/>
      <c r="F75" s="100"/>
    </row>
    <row r="76" spans="1:6" ht="11.25">
      <c r="A76" s="64"/>
      <c r="B76" s="112"/>
      <c r="C76" s="100"/>
      <c r="D76" s="100"/>
      <c r="E76" s="100"/>
      <c r="F76" s="95"/>
    </row>
    <row r="77" spans="1:6" ht="22.5">
      <c r="A77" s="64">
        <v>42</v>
      </c>
      <c r="B77" s="227" t="s">
        <v>184</v>
      </c>
      <c r="C77" s="95">
        <f>SUM(C79)</f>
        <v>0</v>
      </c>
      <c r="D77" s="95">
        <f>SUM(D79)</f>
        <v>0</v>
      </c>
      <c r="E77" s="95">
        <f>SUM(E79)</f>
        <v>0</v>
      </c>
      <c r="F77" s="95">
        <f>SUM(C77:E77)</f>
        <v>0</v>
      </c>
    </row>
    <row r="78" spans="1:6" ht="11.25">
      <c r="A78" s="64"/>
      <c r="B78" s="112"/>
      <c r="C78" s="100"/>
      <c r="D78" s="100"/>
      <c r="E78" s="100"/>
      <c r="F78" s="95"/>
    </row>
    <row r="79" spans="1:6" s="285" customFormat="1" ht="21">
      <c r="A79" s="64">
        <v>43</v>
      </c>
      <c r="B79" s="141" t="s">
        <v>441</v>
      </c>
      <c r="C79" s="95">
        <f>SUM(C80:C80)</f>
        <v>0</v>
      </c>
      <c r="D79" s="95">
        <f>SUM(D80:D80)</f>
        <v>0</v>
      </c>
      <c r="E79" s="95">
        <f>SUM(E80:E80)</f>
        <v>0</v>
      </c>
      <c r="F79" s="95">
        <f>SUM(C79:E79)</f>
        <v>0</v>
      </c>
    </row>
    <row r="80" spans="1:6" ht="11.25">
      <c r="A80" s="64">
        <f>A79+1</f>
        <v>44</v>
      </c>
      <c r="B80" s="260"/>
      <c r="C80" s="100"/>
      <c r="D80" s="100"/>
      <c r="E80" s="100"/>
      <c r="F80" s="95">
        <f>SUM(C80:E80)</f>
        <v>0</v>
      </c>
    </row>
    <row r="81" spans="1:6" ht="11.25">
      <c r="A81" s="64"/>
      <c r="B81" s="112"/>
      <c r="C81" s="100"/>
      <c r="D81" s="95"/>
      <c r="E81" s="95"/>
      <c r="F81" s="95"/>
    </row>
    <row r="82" spans="1:6" ht="11.25">
      <c r="A82" s="64"/>
      <c r="B82" s="112"/>
      <c r="C82" s="100"/>
      <c r="D82" s="100"/>
      <c r="E82" s="100"/>
      <c r="F82" s="100"/>
    </row>
    <row r="83" spans="1:6" s="285" customFormat="1" ht="21.75" customHeight="1">
      <c r="A83" s="7">
        <v>45</v>
      </c>
      <c r="B83" s="18" t="s">
        <v>440</v>
      </c>
      <c r="C83" s="34">
        <f>C72+C77</f>
        <v>55300</v>
      </c>
      <c r="D83" s="34">
        <f>D72+D77</f>
        <v>11370</v>
      </c>
      <c r="E83" s="34">
        <f>E72+E77</f>
        <v>21660</v>
      </c>
      <c r="F83" s="34">
        <f>SUM(C83:E83)</f>
        <v>88330</v>
      </c>
    </row>
    <row r="84" spans="4:6" ht="11.25">
      <c r="D84" s="101"/>
      <c r="E84" s="101"/>
      <c r="F84" s="101"/>
    </row>
    <row r="85" spans="4:6" ht="11.25">
      <c r="D85" s="101"/>
      <c r="E85" s="101"/>
      <c r="F85" s="101"/>
    </row>
    <row r="86" spans="4:6" ht="11.25">
      <c r="D86" s="101"/>
      <c r="E86" s="101"/>
      <c r="F86" s="101"/>
    </row>
    <row r="87" spans="4:6" ht="11.25">
      <c r="D87" s="101"/>
      <c r="E87" s="101"/>
      <c r="F87" s="101"/>
    </row>
    <row r="88" spans="4:6" ht="11.25">
      <c r="D88" s="101"/>
      <c r="E88" s="101"/>
      <c r="F88" s="101"/>
    </row>
    <row r="89" spans="4:6" ht="11.25">
      <c r="D89" s="101"/>
      <c r="E89" s="101"/>
      <c r="F89" s="101"/>
    </row>
    <row r="90" spans="4:6" ht="11.25">
      <c r="D90" s="101"/>
      <c r="E90" s="101"/>
      <c r="F90" s="101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301" customWidth="1"/>
    <col min="2" max="2" width="36.421875" style="201" customWidth="1"/>
    <col min="3" max="3" width="11.57421875" style="201" customWidth="1"/>
    <col min="4" max="4" width="12.42187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58" t="s">
        <v>574</v>
      </c>
      <c r="B1" s="358"/>
      <c r="C1" s="358"/>
      <c r="D1" s="358"/>
      <c r="E1" s="358"/>
      <c r="F1" s="358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72" t="s">
        <v>538</v>
      </c>
      <c r="B5" s="372"/>
      <c r="C5" s="372"/>
      <c r="D5" s="372"/>
      <c r="E5" s="372"/>
      <c r="F5" s="372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22</v>
      </c>
    </row>
    <row r="9" spans="1:6" ht="11.25">
      <c r="A9" s="20"/>
      <c r="B9" s="218" t="s">
        <v>96</v>
      </c>
      <c r="C9" s="218" t="s">
        <v>97</v>
      </c>
      <c r="D9" s="218" t="s">
        <v>98</v>
      </c>
      <c r="E9" s="218" t="s">
        <v>99</v>
      </c>
      <c r="F9" s="8" t="s">
        <v>368</v>
      </c>
    </row>
    <row r="10" spans="1:6" ht="24">
      <c r="A10" s="7" t="s">
        <v>3</v>
      </c>
      <c r="B10" s="7" t="s">
        <v>4</v>
      </c>
      <c r="C10" s="235" t="s">
        <v>369</v>
      </c>
      <c r="D10" s="235" t="s">
        <v>370</v>
      </c>
      <c r="E10" s="235" t="s">
        <v>377</v>
      </c>
      <c r="F10" s="235" t="s">
        <v>83</v>
      </c>
    </row>
    <row r="11" spans="1:6" ht="11.25">
      <c r="A11" s="302"/>
      <c r="B11" s="219"/>
      <c r="C11" s="52"/>
      <c r="D11" s="52"/>
      <c r="E11" s="52"/>
      <c r="F11" s="52"/>
    </row>
    <row r="12" spans="1:6" s="77" customFormat="1" ht="11.25" customHeight="1">
      <c r="A12" s="65"/>
      <c r="B12" s="56"/>
      <c r="C12" s="109"/>
      <c r="D12" s="109"/>
      <c r="E12" s="109"/>
      <c r="F12" s="109"/>
    </row>
    <row r="13" spans="1:6" ht="11.25">
      <c r="A13" s="65"/>
      <c r="B13" s="112" t="s">
        <v>75</v>
      </c>
      <c r="C13" s="54"/>
      <c r="D13" s="54"/>
      <c r="E13" s="54"/>
      <c r="F13" s="54"/>
    </row>
    <row r="14" spans="1:6" ht="11.25">
      <c r="A14" s="65">
        <v>1</v>
      </c>
      <c r="B14" s="141" t="s">
        <v>155</v>
      </c>
      <c r="C14" s="59">
        <f>SUM(C16:C25)</f>
        <v>20217</v>
      </c>
      <c r="D14" s="59">
        <f>SUM(D16:D25)</f>
        <v>191</v>
      </c>
      <c r="E14" s="59">
        <f>SUM(E16:E25)</f>
        <v>1270</v>
      </c>
      <c r="F14" s="59">
        <f>SUM(F16:F25)</f>
        <v>21678</v>
      </c>
    </row>
    <row r="15" spans="1:6" ht="11.25">
      <c r="A15" s="65"/>
      <c r="B15" s="112"/>
      <c r="C15" s="54"/>
      <c r="D15" s="54"/>
      <c r="E15" s="54"/>
      <c r="F15" s="59"/>
    </row>
    <row r="16" spans="1:6" ht="11.25">
      <c r="A16" s="65">
        <v>2</v>
      </c>
      <c r="B16" s="112" t="s">
        <v>544</v>
      </c>
      <c r="C16" s="54">
        <v>7529</v>
      </c>
      <c r="D16" s="54"/>
      <c r="E16" s="54"/>
      <c r="F16" s="59">
        <f>SUM(C16:E16)</f>
        <v>7529</v>
      </c>
    </row>
    <row r="17" spans="1:6" ht="11.25">
      <c r="A17" s="65">
        <f>A16+1</f>
        <v>3</v>
      </c>
      <c r="B17" s="112" t="s">
        <v>545</v>
      </c>
      <c r="C17" s="54"/>
      <c r="D17" s="54"/>
      <c r="E17" s="54">
        <v>1270</v>
      </c>
      <c r="F17" s="59">
        <f aca="true" t="shared" si="0" ref="F17:F25">SUM(C17:E17)</f>
        <v>1270</v>
      </c>
    </row>
    <row r="18" spans="1:6" ht="11.25" customHeight="1">
      <c r="A18" s="65">
        <f aca="true" t="shared" si="1" ref="A18:A25">A17+1</f>
        <v>4</v>
      </c>
      <c r="B18" s="112" t="s">
        <v>546</v>
      </c>
      <c r="C18" s="54">
        <v>254</v>
      </c>
      <c r="D18" s="54"/>
      <c r="E18" s="54"/>
      <c r="F18" s="59">
        <f t="shared" si="0"/>
        <v>254</v>
      </c>
    </row>
    <row r="19" spans="1:6" ht="11.25">
      <c r="A19" s="65">
        <f t="shared" si="1"/>
        <v>5</v>
      </c>
      <c r="B19" s="112" t="s">
        <v>547</v>
      </c>
      <c r="C19" s="54">
        <v>305</v>
      </c>
      <c r="D19" s="54"/>
      <c r="E19" s="54"/>
      <c r="F19" s="59">
        <f t="shared" si="0"/>
        <v>305</v>
      </c>
    </row>
    <row r="20" spans="1:6" ht="11.25">
      <c r="A20" s="65">
        <f t="shared" si="1"/>
        <v>6</v>
      </c>
      <c r="B20" s="112" t="s">
        <v>548</v>
      </c>
      <c r="C20" s="54">
        <v>10160</v>
      </c>
      <c r="D20" s="54"/>
      <c r="E20" s="54"/>
      <c r="F20" s="59">
        <f t="shared" si="0"/>
        <v>10160</v>
      </c>
    </row>
    <row r="21" spans="1:6" ht="11.25">
      <c r="A21" s="65">
        <f t="shared" si="1"/>
        <v>7</v>
      </c>
      <c r="B21" s="112" t="s">
        <v>549</v>
      </c>
      <c r="C21" s="54">
        <v>508</v>
      </c>
      <c r="D21" s="54"/>
      <c r="E21" s="54"/>
      <c r="F21" s="59">
        <f t="shared" si="0"/>
        <v>508</v>
      </c>
    </row>
    <row r="22" spans="1:6" ht="11.25">
      <c r="A22" s="65">
        <f t="shared" si="1"/>
        <v>8</v>
      </c>
      <c r="B22" s="112" t="s">
        <v>519</v>
      </c>
      <c r="C22" s="54"/>
      <c r="D22" s="54">
        <v>191</v>
      </c>
      <c r="E22" s="54"/>
      <c r="F22" s="59">
        <f t="shared" si="0"/>
        <v>191</v>
      </c>
    </row>
    <row r="23" spans="1:6" ht="11.25">
      <c r="A23" s="65">
        <f t="shared" si="1"/>
        <v>9</v>
      </c>
      <c r="B23" s="112" t="s">
        <v>551</v>
      </c>
      <c r="C23" s="54">
        <v>64</v>
      </c>
      <c r="D23" s="54"/>
      <c r="E23" s="54"/>
      <c r="F23" s="59">
        <f t="shared" si="0"/>
        <v>64</v>
      </c>
    </row>
    <row r="24" spans="1:6" ht="11.25">
      <c r="A24" s="65">
        <f t="shared" si="1"/>
        <v>10</v>
      </c>
      <c r="B24" s="112" t="s">
        <v>520</v>
      </c>
      <c r="C24" s="54">
        <v>254</v>
      </c>
      <c r="D24" s="54"/>
      <c r="E24" s="54"/>
      <c r="F24" s="59">
        <f t="shared" si="0"/>
        <v>254</v>
      </c>
    </row>
    <row r="25" spans="1:6" ht="11.25">
      <c r="A25" s="65">
        <f t="shared" si="1"/>
        <v>11</v>
      </c>
      <c r="B25" s="112" t="s">
        <v>521</v>
      </c>
      <c r="C25" s="54">
        <v>1143</v>
      </c>
      <c r="D25" s="54"/>
      <c r="E25" s="54"/>
      <c r="F25" s="59">
        <f t="shared" si="0"/>
        <v>1143</v>
      </c>
    </row>
    <row r="26" spans="1:6" ht="11.25">
      <c r="A26" s="65"/>
      <c r="B26" s="112"/>
      <c r="C26" s="54"/>
      <c r="D26" s="54"/>
      <c r="E26" s="54"/>
      <c r="F26" s="59"/>
    </row>
    <row r="27" spans="1:6" s="50" customFormat="1" ht="24" customHeight="1">
      <c r="A27" s="20">
        <v>12</v>
      </c>
      <c r="B27" s="18" t="s">
        <v>417</v>
      </c>
      <c r="C27" s="55">
        <f>SUM(C14)</f>
        <v>20217</v>
      </c>
      <c r="D27" s="55">
        <f>SUM(D14)</f>
        <v>191</v>
      </c>
      <c r="E27" s="55">
        <f>SUM(E14)</f>
        <v>1270</v>
      </c>
      <c r="F27" s="55">
        <f>SUM(F14)</f>
        <v>21678</v>
      </c>
    </row>
    <row r="28" ht="11.25">
      <c r="F28" s="27"/>
    </row>
    <row r="29" ht="11.25">
      <c r="F29" s="27"/>
    </row>
    <row r="30" ht="11.25">
      <c r="F30" s="27"/>
    </row>
    <row r="31" ht="11.25">
      <c r="F31" s="27"/>
    </row>
    <row r="32" ht="11.25">
      <c r="F32" s="58"/>
    </row>
    <row r="33" ht="11.25">
      <c r="F33" s="58"/>
    </row>
    <row r="34" ht="11.25">
      <c r="F34" s="58"/>
    </row>
    <row r="35" ht="11.25">
      <c r="F35" s="58"/>
    </row>
    <row r="36" ht="11.25">
      <c r="F36" s="58"/>
    </row>
    <row r="37" ht="11.25">
      <c r="F37" s="58"/>
    </row>
    <row r="38" ht="11.25">
      <c r="F38" s="58"/>
    </row>
    <row r="39" ht="11.25">
      <c r="F39" s="58"/>
    </row>
    <row r="40" ht="11.25">
      <c r="F40" s="58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28125" style="6" customWidth="1"/>
    <col min="2" max="2" width="34.28125" style="201" customWidth="1"/>
    <col min="3" max="3" width="11.140625" style="201" customWidth="1"/>
    <col min="4" max="4" width="12.0039062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58" t="s">
        <v>575</v>
      </c>
      <c r="B1" s="358"/>
      <c r="C1" s="358"/>
      <c r="D1" s="358"/>
      <c r="E1" s="358"/>
      <c r="F1" s="358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72" t="s">
        <v>539</v>
      </c>
      <c r="B5" s="372"/>
      <c r="C5" s="372"/>
      <c r="D5" s="372"/>
      <c r="E5" s="372"/>
      <c r="F5" s="372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22</v>
      </c>
    </row>
    <row r="9" spans="1:6" ht="11.25">
      <c r="A9" s="8"/>
      <c r="B9" s="218" t="s">
        <v>96</v>
      </c>
      <c r="C9" s="218" t="s">
        <v>97</v>
      </c>
      <c r="D9" s="218" t="s">
        <v>98</v>
      </c>
      <c r="E9" s="218" t="s">
        <v>99</v>
      </c>
      <c r="F9" s="8" t="s">
        <v>368</v>
      </c>
    </row>
    <row r="10" spans="1:6" ht="24">
      <c r="A10" s="7" t="s">
        <v>3</v>
      </c>
      <c r="B10" s="7" t="s">
        <v>4</v>
      </c>
      <c r="C10" s="235" t="s">
        <v>369</v>
      </c>
      <c r="D10" s="235" t="s">
        <v>370</v>
      </c>
      <c r="E10" s="235" t="s">
        <v>377</v>
      </c>
      <c r="F10" s="235" t="s">
        <v>83</v>
      </c>
    </row>
    <row r="11" spans="1:6" ht="11.25">
      <c r="A11" s="9"/>
      <c r="B11" s="219"/>
      <c r="C11" s="52"/>
      <c r="D11" s="52"/>
      <c r="E11" s="52"/>
      <c r="F11" s="52"/>
    </row>
    <row r="12" spans="1:6" ht="11.25">
      <c r="A12" s="14">
        <v>1</v>
      </c>
      <c r="B12" s="141" t="s">
        <v>153</v>
      </c>
      <c r="C12" s="59">
        <f>SUM(C14:C21)</f>
        <v>32628</v>
      </c>
      <c r="D12" s="59">
        <f>SUM(D14:D21)</f>
        <v>0</v>
      </c>
      <c r="E12" s="59">
        <f>SUM(E14:E21)</f>
        <v>0</v>
      </c>
      <c r="F12" s="59">
        <f>SUM(F14:F21)</f>
        <v>32628</v>
      </c>
    </row>
    <row r="13" spans="1:6" ht="11.25">
      <c r="A13" s="14"/>
      <c r="B13" s="112"/>
      <c r="C13" s="53"/>
      <c r="D13" s="53"/>
      <c r="E13" s="53"/>
      <c r="F13" s="59"/>
    </row>
    <row r="14" spans="1:6" s="77" customFormat="1" ht="11.25" customHeight="1">
      <c r="A14" s="65">
        <v>2</v>
      </c>
      <c r="B14" s="56" t="s">
        <v>522</v>
      </c>
      <c r="C14" s="109">
        <v>1270</v>
      </c>
      <c r="D14" s="109"/>
      <c r="E14" s="109"/>
      <c r="F14" s="59">
        <f aca="true" t="shared" si="0" ref="F14:F21">SUM(C14:E14)</f>
        <v>1270</v>
      </c>
    </row>
    <row r="15" spans="1:6" s="77" customFormat="1" ht="11.25" customHeight="1">
      <c r="A15" s="65">
        <f>A14+1</f>
        <v>3</v>
      </c>
      <c r="B15" s="56" t="s">
        <v>540</v>
      </c>
      <c r="C15" s="109">
        <v>7493</v>
      </c>
      <c r="D15" s="109"/>
      <c r="E15" s="109"/>
      <c r="F15" s="59">
        <f t="shared" si="0"/>
        <v>7493</v>
      </c>
    </row>
    <row r="16" spans="1:6" s="77" customFormat="1" ht="11.25" customHeight="1">
      <c r="A16" s="65">
        <f aca="true" t="shared" si="1" ref="A16:A21">A15+1</f>
        <v>4</v>
      </c>
      <c r="B16" s="56" t="s">
        <v>541</v>
      </c>
      <c r="C16" s="109">
        <v>5421</v>
      </c>
      <c r="D16" s="109"/>
      <c r="E16" s="109"/>
      <c r="F16" s="59">
        <f t="shared" si="0"/>
        <v>5421</v>
      </c>
    </row>
    <row r="17" spans="1:6" s="77" customFormat="1" ht="11.25" customHeight="1">
      <c r="A17" s="65">
        <f t="shared" si="1"/>
        <v>5</v>
      </c>
      <c r="B17" s="56" t="s">
        <v>542</v>
      </c>
      <c r="C17" s="109">
        <v>12602</v>
      </c>
      <c r="D17" s="109"/>
      <c r="E17" s="109"/>
      <c r="F17" s="59">
        <f t="shared" si="0"/>
        <v>12602</v>
      </c>
    </row>
    <row r="18" spans="1:6" s="77" customFormat="1" ht="11.25" customHeight="1">
      <c r="A18" s="65">
        <f t="shared" si="1"/>
        <v>6</v>
      </c>
      <c r="B18" s="56" t="s">
        <v>543</v>
      </c>
      <c r="C18" s="109">
        <v>2540</v>
      </c>
      <c r="D18" s="109"/>
      <c r="E18" s="109"/>
      <c r="F18" s="59">
        <f t="shared" si="0"/>
        <v>2540</v>
      </c>
    </row>
    <row r="19" spans="1:6" s="77" customFormat="1" ht="11.25" customHeight="1">
      <c r="A19" s="65">
        <f t="shared" si="1"/>
        <v>7</v>
      </c>
      <c r="B19" s="56" t="s">
        <v>550</v>
      </c>
      <c r="C19" s="109">
        <v>635</v>
      </c>
      <c r="D19" s="109"/>
      <c r="E19" s="109"/>
      <c r="F19" s="59">
        <f t="shared" si="0"/>
        <v>635</v>
      </c>
    </row>
    <row r="20" spans="1:6" s="77" customFormat="1" ht="11.25" customHeight="1">
      <c r="A20" s="65">
        <f t="shared" si="1"/>
        <v>8</v>
      </c>
      <c r="B20" s="56" t="s">
        <v>523</v>
      </c>
      <c r="C20" s="109">
        <v>2540</v>
      </c>
      <c r="D20" s="109"/>
      <c r="E20" s="109"/>
      <c r="F20" s="59">
        <f t="shared" si="0"/>
        <v>2540</v>
      </c>
    </row>
    <row r="21" spans="1:6" s="77" customFormat="1" ht="11.25" customHeight="1">
      <c r="A21" s="65">
        <f t="shared" si="1"/>
        <v>9</v>
      </c>
      <c r="B21" s="56" t="s">
        <v>524</v>
      </c>
      <c r="C21" s="109">
        <v>127</v>
      </c>
      <c r="D21" s="109"/>
      <c r="E21" s="109"/>
      <c r="F21" s="59">
        <f t="shared" si="0"/>
        <v>127</v>
      </c>
    </row>
    <row r="22" spans="1:6" s="77" customFormat="1" ht="11.25" customHeight="1">
      <c r="A22" s="65"/>
      <c r="B22" s="56"/>
      <c r="C22" s="109"/>
      <c r="D22" s="109"/>
      <c r="E22" s="109"/>
      <c r="F22" s="59"/>
    </row>
    <row r="23" spans="1:6" s="50" customFormat="1" ht="24" customHeight="1">
      <c r="A23" s="20">
        <v>10</v>
      </c>
      <c r="B23" s="18" t="s">
        <v>418</v>
      </c>
      <c r="C23" s="55">
        <f>SUM(C12)</f>
        <v>32628</v>
      </c>
      <c r="D23" s="55">
        <f>SUM(D12)</f>
        <v>0</v>
      </c>
      <c r="E23" s="55">
        <f>SUM(E12)</f>
        <v>0</v>
      </c>
      <c r="F23" s="55">
        <f>SUM(F12)</f>
        <v>32628</v>
      </c>
    </row>
    <row r="24" ht="11.25">
      <c r="F24" s="27"/>
    </row>
    <row r="25" ht="11.25">
      <c r="F25" s="27"/>
    </row>
    <row r="26" ht="11.25">
      <c r="F26" s="27"/>
    </row>
    <row r="27" ht="11.25">
      <c r="F27" s="27"/>
    </row>
    <row r="28" ht="11.25">
      <c r="F28" s="58"/>
    </row>
    <row r="29" ht="11.25">
      <c r="F29" s="58"/>
    </row>
    <row r="30" ht="11.25">
      <c r="F30" s="58"/>
    </row>
    <row r="31" ht="11.25">
      <c r="F31" s="58"/>
    </row>
    <row r="32" ht="11.25">
      <c r="F32" s="58"/>
    </row>
    <row r="33" ht="11.25">
      <c r="F33" s="58"/>
    </row>
    <row r="34" ht="11.25">
      <c r="F34" s="58"/>
    </row>
    <row r="35" ht="11.25">
      <c r="F35" s="58"/>
    </row>
    <row r="36" ht="11.25">
      <c r="F36" s="58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58" t="s">
        <v>576</v>
      </c>
      <c r="B1" s="358"/>
      <c r="C1" s="358"/>
      <c r="D1" s="358"/>
      <c r="E1" s="358"/>
      <c r="F1" s="358"/>
      <c r="G1" s="358"/>
      <c r="H1" s="358"/>
      <c r="I1" s="358"/>
    </row>
    <row r="3" spans="1:9" s="31" customFormat="1" ht="12.75">
      <c r="A3" s="359" t="s">
        <v>552</v>
      </c>
      <c r="B3" s="359"/>
      <c r="C3" s="359"/>
      <c r="D3" s="359"/>
      <c r="E3" s="359"/>
      <c r="F3" s="359"/>
      <c r="G3" s="359"/>
      <c r="H3" s="359"/>
      <c r="I3" s="359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22</v>
      </c>
    </row>
    <row r="5" spans="1:9" s="6" customFormat="1" ht="10.5">
      <c r="A5" s="8"/>
      <c r="B5" s="8" t="s">
        <v>96</v>
      </c>
      <c r="C5" s="115" t="s">
        <v>97</v>
      </c>
      <c r="D5" s="115" t="s">
        <v>98</v>
      </c>
      <c r="E5" s="115" t="s">
        <v>99</v>
      </c>
      <c r="F5" s="115" t="s">
        <v>100</v>
      </c>
      <c r="G5" s="115" t="s">
        <v>101</v>
      </c>
      <c r="H5" s="115" t="s">
        <v>102</v>
      </c>
      <c r="I5" s="8" t="s">
        <v>103</v>
      </c>
    </row>
    <row r="6" spans="1:9" ht="15" customHeight="1">
      <c r="A6" s="366" t="s">
        <v>3</v>
      </c>
      <c r="B6" s="366" t="s">
        <v>4</v>
      </c>
      <c r="C6" s="360" t="s">
        <v>80</v>
      </c>
      <c r="D6" s="361"/>
      <c r="E6" s="361"/>
      <c r="F6" s="362"/>
      <c r="G6" s="373" t="s">
        <v>81</v>
      </c>
      <c r="H6" s="373"/>
      <c r="I6" s="373"/>
    </row>
    <row r="7" spans="1:9" ht="30" customHeight="1">
      <c r="A7" s="366"/>
      <c r="B7" s="366"/>
      <c r="C7" s="34" t="s">
        <v>76</v>
      </c>
      <c r="D7" s="34" t="s">
        <v>86</v>
      </c>
      <c r="E7" s="34" t="s">
        <v>87</v>
      </c>
      <c r="F7" s="34" t="s">
        <v>88</v>
      </c>
      <c r="G7" s="34" t="s">
        <v>78</v>
      </c>
      <c r="H7" s="34" t="s">
        <v>79</v>
      </c>
      <c r="I7" s="34" t="s">
        <v>77</v>
      </c>
    </row>
    <row r="8" spans="1:9" s="57" customFormat="1" ht="11.25">
      <c r="A8" s="11"/>
      <c r="B8" s="110"/>
      <c r="C8" s="100"/>
      <c r="D8" s="101"/>
      <c r="E8" s="100"/>
      <c r="F8" s="100"/>
      <c r="G8" s="101"/>
      <c r="H8" s="100"/>
      <c r="I8" s="100"/>
    </row>
    <row r="9" spans="1:9" s="91" customFormat="1" ht="21" customHeight="1">
      <c r="A9" s="11">
        <v>1</v>
      </c>
      <c r="B9" s="110"/>
      <c r="C9" s="100"/>
      <c r="D9" s="103"/>
      <c r="E9" s="100"/>
      <c r="F9" s="100"/>
      <c r="G9" s="103"/>
      <c r="H9" s="100"/>
      <c r="I9" s="100"/>
    </row>
    <row r="10" spans="1:9" ht="11.25">
      <c r="A10" s="11"/>
      <c r="B10" s="110"/>
      <c r="C10" s="100"/>
      <c r="D10" s="103"/>
      <c r="E10" s="100"/>
      <c r="F10" s="100"/>
      <c r="G10" s="103"/>
      <c r="H10" s="100"/>
      <c r="I10" s="100"/>
    </row>
    <row r="11" spans="1:9" ht="11.25">
      <c r="A11" s="11"/>
      <c r="B11" s="110"/>
      <c r="C11" s="100"/>
      <c r="D11" s="103"/>
      <c r="E11" s="100"/>
      <c r="F11" s="100"/>
      <c r="G11" s="103"/>
      <c r="H11" s="100"/>
      <c r="I11" s="100"/>
    </row>
    <row r="12" spans="1:9" ht="11.25">
      <c r="A12" s="11"/>
      <c r="B12" s="110"/>
      <c r="C12" s="100"/>
      <c r="D12" s="103"/>
      <c r="E12" s="100"/>
      <c r="F12" s="100"/>
      <c r="G12" s="103"/>
      <c r="H12" s="100"/>
      <c r="I12" s="100"/>
    </row>
    <row r="13" spans="1:9" ht="24" customHeight="1">
      <c r="A13" s="36">
        <v>2</v>
      </c>
      <c r="B13" s="75" t="s">
        <v>82</v>
      </c>
      <c r="C13" s="19">
        <f aca="true" t="shared" si="0" ref="C13:I13">SUM(C8:C12)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7109375" style="301" customWidth="1"/>
    <col min="2" max="2" width="42.8515625" style="311" customWidth="1"/>
    <col min="3" max="5" width="12.7109375" style="304" customWidth="1"/>
    <col min="6" max="16384" width="9.140625" style="304" customWidth="1"/>
  </cols>
  <sheetData>
    <row r="1" spans="1:5" ht="11.25">
      <c r="A1" s="378" t="s">
        <v>577</v>
      </c>
      <c r="B1" s="378"/>
      <c r="C1" s="378"/>
      <c r="D1" s="378"/>
      <c r="E1" s="378"/>
    </row>
    <row r="3" spans="1:5" ht="25.5" customHeight="1">
      <c r="A3" s="372" t="s">
        <v>553</v>
      </c>
      <c r="B3" s="372"/>
      <c r="C3" s="372"/>
      <c r="D3" s="372"/>
      <c r="E3" s="372"/>
    </row>
    <row r="7" spans="1:5" ht="12.75" customHeight="1">
      <c r="A7" s="366" t="s">
        <v>84</v>
      </c>
      <c r="B7" s="374" t="s">
        <v>4</v>
      </c>
      <c r="C7" s="375" t="s">
        <v>85</v>
      </c>
      <c r="D7" s="376"/>
      <c r="E7" s="377"/>
    </row>
    <row r="8" spans="1:5" ht="11.25">
      <c r="A8" s="366"/>
      <c r="B8" s="374"/>
      <c r="C8" s="7" t="s">
        <v>27</v>
      </c>
      <c r="D8" s="7" t="s">
        <v>28</v>
      </c>
      <c r="E8" s="7" t="s">
        <v>83</v>
      </c>
    </row>
    <row r="9" spans="1:5" ht="19.5" customHeight="1">
      <c r="A9" s="335"/>
      <c r="B9" s="307"/>
      <c r="C9" s="305"/>
      <c r="D9" s="305"/>
      <c r="E9" s="305"/>
    </row>
    <row r="10" spans="1:5" s="301" customFormat="1" ht="19.5" customHeight="1">
      <c r="A10" s="42">
        <v>1</v>
      </c>
      <c r="B10" s="308" t="s">
        <v>495</v>
      </c>
      <c r="C10" s="29">
        <f>SUM(C11:C13)</f>
        <v>1</v>
      </c>
      <c r="D10" s="29">
        <f>SUM(D11:D13)</f>
        <v>0</v>
      </c>
      <c r="E10" s="29">
        <f>SUM(C10:D10)</f>
        <v>1</v>
      </c>
    </row>
    <row r="11" spans="1:5" ht="19.5" customHeight="1">
      <c r="A11" s="42">
        <f>A10+1</f>
        <v>2</v>
      </c>
      <c r="B11" s="309" t="s">
        <v>0</v>
      </c>
      <c r="C11" s="44">
        <v>0</v>
      </c>
      <c r="D11" s="44">
        <v>0</v>
      </c>
      <c r="E11" s="29">
        <f>SUM(C11:D11)</f>
        <v>0</v>
      </c>
    </row>
    <row r="12" spans="1:5" ht="19.5" customHeight="1">
      <c r="A12" s="42">
        <f>A11+1</f>
        <v>3</v>
      </c>
      <c r="B12" s="309" t="s">
        <v>1</v>
      </c>
      <c r="C12" s="44">
        <v>0</v>
      </c>
      <c r="D12" s="44">
        <v>0</v>
      </c>
      <c r="E12" s="29">
        <f>SUM(C12:D12)</f>
        <v>0</v>
      </c>
    </row>
    <row r="13" spans="1:5" ht="19.5" customHeight="1">
      <c r="A13" s="42">
        <f>A12+1</f>
        <v>4</v>
      </c>
      <c r="B13" s="309" t="s">
        <v>2</v>
      </c>
      <c r="C13" s="44">
        <v>1</v>
      </c>
      <c r="D13" s="44">
        <v>0</v>
      </c>
      <c r="E13" s="29">
        <f>SUM(C13:D13)</f>
        <v>1</v>
      </c>
    </row>
    <row r="14" spans="1:5" ht="19.5" customHeight="1">
      <c r="A14" s="42"/>
      <c r="B14" s="309"/>
      <c r="C14" s="44"/>
      <c r="D14" s="44"/>
      <c r="E14" s="29"/>
    </row>
    <row r="15" spans="1:5" s="301" customFormat="1" ht="19.5" customHeight="1">
      <c r="A15" s="42">
        <v>5</v>
      </c>
      <c r="B15" s="308" t="s">
        <v>497</v>
      </c>
      <c r="C15" s="29">
        <f>SUM(C16:C18)</f>
        <v>1</v>
      </c>
      <c r="D15" s="29">
        <f>SUM(D16:D18)</f>
        <v>0</v>
      </c>
      <c r="E15" s="29">
        <f>SUM(C15:D15)</f>
        <v>1</v>
      </c>
    </row>
    <row r="16" spans="1:5" ht="19.5" customHeight="1">
      <c r="A16" s="42">
        <f>A15+1</f>
        <v>6</v>
      </c>
      <c r="B16" s="309" t="s">
        <v>0</v>
      </c>
      <c r="C16" s="44">
        <v>1</v>
      </c>
      <c r="D16" s="44">
        <v>0</v>
      </c>
      <c r="E16" s="29">
        <f>SUM(C16:D16)</f>
        <v>1</v>
      </c>
    </row>
    <row r="17" spans="1:5" ht="19.5" customHeight="1">
      <c r="A17" s="42">
        <f>A16+1</f>
        <v>7</v>
      </c>
      <c r="B17" s="309" t="s">
        <v>1</v>
      </c>
      <c r="C17" s="44">
        <v>0</v>
      </c>
      <c r="D17" s="44">
        <v>0</v>
      </c>
      <c r="E17" s="29">
        <f>SUM(C17:D17)</f>
        <v>0</v>
      </c>
    </row>
    <row r="18" spans="1:5" ht="19.5" customHeight="1">
      <c r="A18" s="42">
        <f>A17+1</f>
        <v>8</v>
      </c>
      <c r="B18" s="309" t="s">
        <v>2</v>
      </c>
      <c r="C18" s="44">
        <v>0</v>
      </c>
      <c r="D18" s="44">
        <v>0</v>
      </c>
      <c r="E18" s="29">
        <f>SUM(C18:D18)</f>
        <v>0</v>
      </c>
    </row>
    <row r="19" spans="1:5" ht="19.5" customHeight="1">
      <c r="A19" s="42"/>
      <c r="B19" s="309"/>
      <c r="C19" s="44"/>
      <c r="D19" s="44"/>
      <c r="E19" s="29"/>
    </row>
    <row r="20" spans="1:5" s="301" customFormat="1" ht="19.5" customHeight="1">
      <c r="A20" s="42">
        <v>9</v>
      </c>
      <c r="B20" s="308" t="s">
        <v>496</v>
      </c>
      <c r="C20" s="29">
        <f>SUM(C21:C23)</f>
        <v>1</v>
      </c>
      <c r="D20" s="29">
        <f>SUM(D21:D23)</f>
        <v>1</v>
      </c>
      <c r="E20" s="29">
        <f>SUM(C20:D20)</f>
        <v>2</v>
      </c>
    </row>
    <row r="21" spans="1:5" ht="19.5" customHeight="1">
      <c r="A21" s="42">
        <f>A20+1</f>
        <v>10</v>
      </c>
      <c r="B21" s="309" t="s">
        <v>0</v>
      </c>
      <c r="C21" s="44">
        <v>1</v>
      </c>
      <c r="D21" s="44">
        <v>1</v>
      </c>
      <c r="E21" s="29">
        <f>SUM(C21:D21)</f>
        <v>2</v>
      </c>
    </row>
    <row r="22" spans="1:5" ht="19.5" customHeight="1">
      <c r="A22" s="42">
        <f>A21+1</f>
        <v>11</v>
      </c>
      <c r="B22" s="309" t="s">
        <v>1</v>
      </c>
      <c r="C22" s="44">
        <v>0</v>
      </c>
      <c r="D22" s="44">
        <v>0</v>
      </c>
      <c r="E22" s="29">
        <f>SUM(C22:D22)</f>
        <v>0</v>
      </c>
    </row>
    <row r="23" spans="1:5" ht="19.5" customHeight="1">
      <c r="A23" s="42">
        <f>A22+1</f>
        <v>12</v>
      </c>
      <c r="B23" s="309" t="s">
        <v>2</v>
      </c>
      <c r="C23" s="44">
        <v>0</v>
      </c>
      <c r="D23" s="44">
        <v>0</v>
      </c>
      <c r="E23" s="29">
        <f>SUM(C23:D23)</f>
        <v>0</v>
      </c>
    </row>
    <row r="24" spans="1:5" ht="19.5" customHeight="1">
      <c r="A24" s="336"/>
      <c r="B24" s="309"/>
      <c r="C24" s="44"/>
      <c r="D24" s="44"/>
      <c r="E24" s="29"/>
    </row>
    <row r="25" spans="1:5" ht="24.75" customHeight="1">
      <c r="A25" s="20">
        <v>13</v>
      </c>
      <c r="B25" s="310" t="s">
        <v>419</v>
      </c>
      <c r="C25" s="49">
        <f>SUM(C26:C28)</f>
        <v>3</v>
      </c>
      <c r="D25" s="49">
        <f>SUM(D26:D28)</f>
        <v>1</v>
      </c>
      <c r="E25" s="49">
        <f>SUM(E26:E28)</f>
        <v>4</v>
      </c>
    </row>
    <row r="26" spans="1:5" ht="19.5" customHeight="1">
      <c r="A26" s="335">
        <f>A25+1</f>
        <v>14</v>
      </c>
      <c r="B26" s="326" t="s">
        <v>0</v>
      </c>
      <c r="C26" s="306">
        <f aca="true" t="shared" si="0" ref="C26:E28">SUM(C11,C16,C21)</f>
        <v>2</v>
      </c>
      <c r="D26" s="306">
        <f t="shared" si="0"/>
        <v>1</v>
      </c>
      <c r="E26" s="306">
        <f t="shared" si="0"/>
        <v>3</v>
      </c>
    </row>
    <row r="27" spans="1:5" ht="19.5" customHeight="1">
      <c r="A27" s="42">
        <f>A26+1</f>
        <v>15</v>
      </c>
      <c r="B27" s="327" t="s">
        <v>1</v>
      </c>
      <c r="C27" s="44">
        <f t="shared" si="0"/>
        <v>0</v>
      </c>
      <c r="D27" s="44">
        <f t="shared" si="0"/>
        <v>0</v>
      </c>
      <c r="E27" s="44">
        <f t="shared" si="0"/>
        <v>0</v>
      </c>
    </row>
    <row r="28" spans="1:5" ht="19.5" customHeight="1">
      <c r="A28" s="336">
        <f>A27+1</f>
        <v>16</v>
      </c>
      <c r="B28" s="328" t="s">
        <v>2</v>
      </c>
      <c r="C28" s="283">
        <f t="shared" si="0"/>
        <v>1</v>
      </c>
      <c r="D28" s="283">
        <f t="shared" si="0"/>
        <v>0</v>
      </c>
      <c r="E28" s="283">
        <f t="shared" si="0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58" t="s">
        <v>578</v>
      </c>
      <c r="B1" s="358"/>
      <c r="C1" s="358"/>
      <c r="D1" s="358"/>
      <c r="E1" s="358"/>
    </row>
    <row r="3" spans="1:5" ht="25.5" customHeight="1">
      <c r="A3" s="356" t="s">
        <v>554</v>
      </c>
      <c r="B3" s="356"/>
      <c r="C3" s="356"/>
      <c r="D3" s="356"/>
      <c r="E3" s="356"/>
    </row>
    <row r="7" spans="1:5" ht="12.75" customHeight="1">
      <c r="A7" s="366" t="s">
        <v>84</v>
      </c>
      <c r="B7" s="366" t="s">
        <v>4</v>
      </c>
      <c r="C7" s="379" t="s">
        <v>85</v>
      </c>
      <c r="D7" s="380"/>
      <c r="E7" s="381"/>
    </row>
    <row r="8" spans="1:5" ht="11.25">
      <c r="A8" s="366"/>
      <c r="B8" s="366"/>
      <c r="C8" s="7" t="s">
        <v>27</v>
      </c>
      <c r="D8" s="7" t="s">
        <v>28</v>
      </c>
      <c r="E8" s="7" t="s">
        <v>83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03" t="s">
        <v>420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07">
        <v>0</v>
      </c>
      <c r="D14" s="107">
        <v>6</v>
      </c>
      <c r="E14" s="106">
        <f>C14+D14</f>
        <v>6</v>
      </c>
    </row>
    <row r="15" spans="1:5" ht="19.5" customHeight="1">
      <c r="A15" s="14">
        <f>A14+1</f>
        <v>4</v>
      </c>
      <c r="B15" s="15" t="s">
        <v>2</v>
      </c>
      <c r="C15" s="44">
        <v>0</v>
      </c>
      <c r="D15" s="44">
        <v>0</v>
      </c>
      <c r="E15" s="106">
        <f>C15+D15</f>
        <v>0</v>
      </c>
    </row>
    <row r="16" spans="1:5" ht="19.5" customHeight="1">
      <c r="A16" s="14">
        <f>A15+1</f>
        <v>5</v>
      </c>
      <c r="B16" s="43" t="s">
        <v>421</v>
      </c>
      <c r="C16" s="44">
        <f>SUM(C13:C15)</f>
        <v>0</v>
      </c>
      <c r="D16" s="44">
        <f>SUM(D13:D15)</f>
        <v>6</v>
      </c>
      <c r="E16" s="44">
        <f>SUM(E13:E15)</f>
        <v>6</v>
      </c>
    </row>
    <row r="17" spans="1:5" ht="19.5" customHeight="1">
      <c r="A17" s="65"/>
      <c r="B17" s="43"/>
      <c r="C17" s="283"/>
      <c r="D17" s="283"/>
      <c r="E17" s="312"/>
    </row>
    <row r="18" spans="1:5" ht="24.75" customHeight="1">
      <c r="A18" s="20">
        <v>6</v>
      </c>
      <c r="B18" s="18" t="s">
        <v>422</v>
      </c>
      <c r="C18" s="19">
        <f>SUM(C16)</f>
        <v>0</v>
      </c>
      <c r="D18" s="19">
        <f>SUM(D16)</f>
        <v>6</v>
      </c>
      <c r="E18" s="19">
        <f>SUM(E16)</f>
        <v>6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57421875" style="233" customWidth="1"/>
    <col min="2" max="2" width="37.8515625" style="201" customWidth="1"/>
    <col min="3" max="3" width="10.57421875" style="201" customWidth="1"/>
    <col min="4" max="4" width="11.8515625" style="201" customWidth="1"/>
    <col min="5" max="5" width="11.7109375" style="201" customWidth="1"/>
    <col min="6" max="6" width="10.140625" style="285" customWidth="1"/>
    <col min="7" max="16384" width="9.140625" style="201" customWidth="1"/>
  </cols>
  <sheetData>
    <row r="1" spans="1:6" ht="11.25">
      <c r="A1" s="338" t="s">
        <v>579</v>
      </c>
      <c r="B1" s="338"/>
      <c r="C1" s="338"/>
      <c r="D1" s="338"/>
      <c r="E1" s="338"/>
      <c r="F1" s="338"/>
    </row>
    <row r="2" spans="1:6" ht="11.25">
      <c r="A2" s="236"/>
      <c r="B2" s="236"/>
      <c r="C2" s="236"/>
      <c r="D2" s="236"/>
      <c r="E2" s="236"/>
      <c r="F2" s="313"/>
    </row>
    <row r="4" spans="1:6" ht="24.75" customHeight="1">
      <c r="A4" s="372" t="s">
        <v>555</v>
      </c>
      <c r="B4" s="372"/>
      <c r="C4" s="372"/>
      <c r="D4" s="372"/>
      <c r="E4" s="372"/>
      <c r="F4" s="372"/>
    </row>
    <row r="5" spans="1:6" ht="12.75" customHeight="1">
      <c r="A5" s="38"/>
      <c r="B5" s="38"/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s="6" customFormat="1" ht="10.5">
      <c r="A7" s="8"/>
      <c r="B7" s="218" t="s">
        <v>96</v>
      </c>
      <c r="C7" s="8" t="s">
        <v>97</v>
      </c>
      <c r="D7" s="8" t="s">
        <v>98</v>
      </c>
      <c r="E7" s="8" t="s">
        <v>99</v>
      </c>
      <c r="F7" s="8" t="s">
        <v>100</v>
      </c>
    </row>
    <row r="8" spans="1:6" s="4" customFormat="1" ht="24">
      <c r="A8" s="7" t="s">
        <v>3</v>
      </c>
      <c r="B8" s="7" t="s">
        <v>4</v>
      </c>
      <c r="C8" s="235" t="s">
        <v>369</v>
      </c>
      <c r="D8" s="235" t="s">
        <v>370</v>
      </c>
      <c r="E8" s="235" t="s">
        <v>377</v>
      </c>
      <c r="F8" s="235" t="s">
        <v>83</v>
      </c>
    </row>
    <row r="9" spans="1:6" ht="11.25">
      <c r="A9" s="242"/>
      <c r="B9" s="219"/>
      <c r="C9" s="219"/>
      <c r="D9" s="219"/>
      <c r="E9" s="219"/>
      <c r="F9" s="278"/>
    </row>
    <row r="10" spans="1:6" ht="11.25">
      <c r="A10" s="64">
        <v>1</v>
      </c>
      <c r="B10" s="141" t="s">
        <v>5</v>
      </c>
      <c r="C10" s="225"/>
      <c r="D10" s="225"/>
      <c r="E10" s="225"/>
      <c r="F10" s="224"/>
    </row>
    <row r="11" spans="1:6" ht="11.25">
      <c r="A11" s="64"/>
      <c r="B11" s="112"/>
      <c r="C11" s="225"/>
      <c r="D11" s="225"/>
      <c r="E11" s="225"/>
      <c r="F11" s="224"/>
    </row>
    <row r="12" spans="1:6" ht="26.25" customHeight="1">
      <c r="A12" s="64">
        <v>2</v>
      </c>
      <c r="B12" s="112" t="s">
        <v>130</v>
      </c>
      <c r="C12" s="225">
        <v>0</v>
      </c>
      <c r="D12" s="225">
        <v>0</v>
      </c>
      <c r="E12" s="225">
        <v>0</v>
      </c>
      <c r="F12" s="224">
        <f>SUM(C12:E12)</f>
        <v>0</v>
      </c>
    </row>
    <row r="13" spans="1:6" ht="11.25">
      <c r="A13" s="64">
        <f>A12+1</f>
        <v>3</v>
      </c>
      <c r="B13" s="112" t="s">
        <v>133</v>
      </c>
      <c r="C13" s="225">
        <v>94320</v>
      </c>
      <c r="D13" s="225">
        <v>0</v>
      </c>
      <c r="E13" s="225">
        <v>0</v>
      </c>
      <c r="F13" s="224">
        <f aca="true" t="shared" si="0" ref="F13:F19">SUM(C13:E13)</f>
        <v>94320</v>
      </c>
    </row>
    <row r="14" spans="1:6" ht="12.75" customHeight="1">
      <c r="A14" s="64">
        <f aca="true" t="shared" si="1" ref="A14:A19">A13+1</f>
        <v>4</v>
      </c>
      <c r="B14" s="112" t="s">
        <v>172</v>
      </c>
      <c r="C14" s="225">
        <v>273</v>
      </c>
      <c r="D14" s="225">
        <v>15510</v>
      </c>
      <c r="E14" s="225">
        <v>0</v>
      </c>
      <c r="F14" s="224">
        <f t="shared" si="0"/>
        <v>15783</v>
      </c>
    </row>
    <row r="15" spans="1:6" ht="11.25">
      <c r="A15" s="64">
        <f t="shared" si="1"/>
        <v>5</v>
      </c>
      <c r="B15" s="112" t="s">
        <v>459</v>
      </c>
      <c r="C15" s="225">
        <v>58866</v>
      </c>
      <c r="D15" s="225">
        <v>0</v>
      </c>
      <c r="E15" s="225">
        <v>0</v>
      </c>
      <c r="F15" s="224">
        <f t="shared" si="0"/>
        <v>58866</v>
      </c>
    </row>
    <row r="16" spans="1:6" ht="11.25">
      <c r="A16" s="64">
        <f t="shared" si="1"/>
        <v>6</v>
      </c>
      <c r="B16" s="112" t="s">
        <v>13</v>
      </c>
      <c r="C16" s="225">
        <v>5859</v>
      </c>
      <c r="D16" s="225">
        <v>5960</v>
      </c>
      <c r="E16" s="225">
        <v>2352</v>
      </c>
      <c r="F16" s="224">
        <f t="shared" si="0"/>
        <v>14171</v>
      </c>
    </row>
    <row r="17" spans="1:6" ht="11.25">
      <c r="A17" s="64">
        <f t="shared" si="1"/>
        <v>7</v>
      </c>
      <c r="B17" s="112" t="s">
        <v>16</v>
      </c>
      <c r="C17" s="225">
        <v>0</v>
      </c>
      <c r="D17" s="225">
        <v>50</v>
      </c>
      <c r="E17" s="225">
        <v>0</v>
      </c>
      <c r="F17" s="224">
        <f t="shared" si="0"/>
        <v>50</v>
      </c>
    </row>
    <row r="18" spans="1:6" ht="11.25">
      <c r="A18" s="64">
        <f t="shared" si="1"/>
        <v>8</v>
      </c>
      <c r="B18" s="112" t="s">
        <v>466</v>
      </c>
      <c r="C18" s="225">
        <v>0</v>
      </c>
      <c r="D18" s="225">
        <v>569</v>
      </c>
      <c r="E18" s="225">
        <v>0</v>
      </c>
      <c r="F18" s="224">
        <f t="shared" si="0"/>
        <v>569</v>
      </c>
    </row>
    <row r="19" spans="1:6" ht="11.25">
      <c r="A19" s="64">
        <f t="shared" si="1"/>
        <v>9</v>
      </c>
      <c r="B19" s="112" t="s">
        <v>95</v>
      </c>
      <c r="C19" s="225">
        <v>0</v>
      </c>
      <c r="D19" s="225">
        <v>0</v>
      </c>
      <c r="E19" s="225">
        <v>0</v>
      </c>
      <c r="F19" s="224">
        <f t="shared" si="0"/>
        <v>0</v>
      </c>
    </row>
    <row r="20" spans="1:6" ht="11.25">
      <c r="A20" s="64"/>
      <c r="B20" s="112"/>
      <c r="C20" s="225"/>
      <c r="D20" s="225"/>
      <c r="E20" s="225"/>
      <c r="F20" s="224"/>
    </row>
    <row r="21" spans="1:6" ht="22.5" customHeight="1">
      <c r="A21" s="7">
        <v>10</v>
      </c>
      <c r="B21" s="18" t="s">
        <v>209</v>
      </c>
      <c r="C21" s="34">
        <f>SUM(C12:C20)</f>
        <v>159318</v>
      </c>
      <c r="D21" s="34">
        <f>SUM(D12:D20)</f>
        <v>22089</v>
      </c>
      <c r="E21" s="34">
        <f>SUM(E12:E20)</f>
        <v>2352</v>
      </c>
      <c r="F21" s="34">
        <f>SUM(C21:E21)</f>
        <v>183759</v>
      </c>
    </row>
    <row r="22" spans="1:6" ht="11.25">
      <c r="A22" s="64"/>
      <c r="B22" s="112"/>
      <c r="C22" s="225"/>
      <c r="D22" s="225"/>
      <c r="E22" s="225"/>
      <c r="F22" s="224"/>
    </row>
    <row r="23" spans="1:6" ht="11.25">
      <c r="A23" s="64">
        <v>11</v>
      </c>
      <c r="B23" s="141" t="s">
        <v>17</v>
      </c>
      <c r="C23" s="225"/>
      <c r="D23" s="225"/>
      <c r="E23" s="225"/>
      <c r="F23" s="224"/>
    </row>
    <row r="24" spans="1:6" ht="11.25">
      <c r="A24" s="64"/>
      <c r="B24" s="112"/>
      <c r="C24" s="225"/>
      <c r="D24" s="225"/>
      <c r="E24" s="225"/>
      <c r="F24" s="224"/>
    </row>
    <row r="25" spans="1:6" ht="22.5">
      <c r="A25" s="64">
        <v>12</v>
      </c>
      <c r="B25" s="112" t="s">
        <v>140</v>
      </c>
      <c r="C25" s="225">
        <v>0</v>
      </c>
      <c r="D25" s="225">
        <v>0</v>
      </c>
      <c r="E25" s="225">
        <v>0</v>
      </c>
      <c r="F25" s="224">
        <f>SUM(C25:E25)</f>
        <v>0</v>
      </c>
    </row>
    <row r="26" spans="1:6" ht="11.25">
      <c r="A26" s="64">
        <f>A25+1</f>
        <v>13</v>
      </c>
      <c r="B26" s="112" t="s">
        <v>146</v>
      </c>
      <c r="C26" s="225">
        <v>134234</v>
      </c>
      <c r="D26" s="225">
        <v>31887</v>
      </c>
      <c r="E26" s="225">
        <v>39333</v>
      </c>
      <c r="F26" s="224">
        <f>SUM(C26:E26)</f>
        <v>205454</v>
      </c>
    </row>
    <row r="27" spans="1:6" ht="11.25">
      <c r="A27" s="64">
        <f>A26+1</f>
        <v>14</v>
      </c>
      <c r="B27" s="112" t="s">
        <v>48</v>
      </c>
      <c r="C27" s="225">
        <v>3400</v>
      </c>
      <c r="D27" s="225">
        <v>0</v>
      </c>
      <c r="E27" s="225">
        <v>0</v>
      </c>
      <c r="F27" s="224">
        <f>SUM(C27:E27)</f>
        <v>3400</v>
      </c>
    </row>
    <row r="28" spans="1:6" ht="11.25">
      <c r="A28" s="64">
        <f>A27+1</f>
        <v>15</v>
      </c>
      <c r="B28" s="112" t="s">
        <v>109</v>
      </c>
      <c r="C28" s="225">
        <v>0</v>
      </c>
      <c r="D28" s="225">
        <v>0</v>
      </c>
      <c r="E28" s="225">
        <v>0</v>
      </c>
      <c r="F28" s="224">
        <f>SUM(C28:E28)</f>
        <v>0</v>
      </c>
    </row>
    <row r="29" spans="1:6" ht="11.25">
      <c r="A29" s="64"/>
      <c r="B29" s="112"/>
      <c r="C29" s="225"/>
      <c r="D29" s="225"/>
      <c r="E29" s="225"/>
      <c r="F29" s="224"/>
    </row>
    <row r="30" spans="1:6" ht="22.5" customHeight="1">
      <c r="A30" s="7">
        <v>16</v>
      </c>
      <c r="B30" s="18" t="s">
        <v>423</v>
      </c>
      <c r="C30" s="34">
        <f>SUM(C25:C29)</f>
        <v>137634</v>
      </c>
      <c r="D30" s="34">
        <f>SUM(D25:D29)</f>
        <v>31887</v>
      </c>
      <c r="E30" s="34">
        <f>SUM(E25:E29)</f>
        <v>39333</v>
      </c>
      <c r="F30" s="34">
        <f>SUM(C30:E30)</f>
        <v>208854</v>
      </c>
    </row>
    <row r="31" spans="1:6" ht="11.25">
      <c r="A31" s="64"/>
      <c r="B31" s="112"/>
      <c r="C31" s="225"/>
      <c r="D31" s="225"/>
      <c r="E31" s="225"/>
      <c r="F31" s="224"/>
    </row>
    <row r="32" spans="1:6" ht="11.25">
      <c r="A32" s="64">
        <v>17</v>
      </c>
      <c r="B32" s="141" t="s">
        <v>43</v>
      </c>
      <c r="C32" s="225"/>
      <c r="D32" s="225"/>
      <c r="E32" s="225"/>
      <c r="F32" s="224"/>
    </row>
    <row r="33" spans="1:6" ht="11.25">
      <c r="A33" s="64"/>
      <c r="B33" s="112"/>
      <c r="C33" s="225"/>
      <c r="D33" s="225"/>
      <c r="E33" s="225"/>
      <c r="F33" s="224"/>
    </row>
    <row r="34" spans="1:6" ht="11.25">
      <c r="A34" s="64">
        <v>18</v>
      </c>
      <c r="B34" s="112" t="s">
        <v>61</v>
      </c>
      <c r="C34" s="225">
        <v>0</v>
      </c>
      <c r="D34" s="225">
        <v>2294</v>
      </c>
      <c r="E34" s="225">
        <v>0</v>
      </c>
      <c r="F34" s="224">
        <f aca="true" t="shared" si="2" ref="F34:F39">SUM(C34:E34)</f>
        <v>2294</v>
      </c>
    </row>
    <row r="35" spans="1:6" ht="11.25">
      <c r="A35" s="64">
        <f>A34+1</f>
        <v>19</v>
      </c>
      <c r="B35" s="112" t="s">
        <v>161</v>
      </c>
      <c r="C35" s="225">
        <v>0</v>
      </c>
      <c r="D35" s="225">
        <v>0</v>
      </c>
      <c r="E35" s="225">
        <v>0</v>
      </c>
      <c r="F35" s="224">
        <f t="shared" si="2"/>
        <v>0</v>
      </c>
    </row>
    <row r="36" spans="1:6" ht="11.25">
      <c r="A36" s="64">
        <f>A35+1</f>
        <v>20</v>
      </c>
      <c r="B36" s="112" t="s">
        <v>159</v>
      </c>
      <c r="C36" s="225">
        <v>0</v>
      </c>
      <c r="D36" s="225">
        <v>0</v>
      </c>
      <c r="E36" s="225">
        <v>0</v>
      </c>
      <c r="F36" s="224">
        <f t="shared" si="2"/>
        <v>0</v>
      </c>
    </row>
    <row r="37" spans="1:6" ht="11.25">
      <c r="A37" s="64">
        <f>A36+1</f>
        <v>21</v>
      </c>
      <c r="B37" s="142" t="s">
        <v>208</v>
      </c>
      <c r="C37" s="225">
        <v>0</v>
      </c>
      <c r="D37" s="225">
        <v>0</v>
      </c>
      <c r="E37" s="225">
        <v>0</v>
      </c>
      <c r="F37" s="224">
        <f t="shared" si="2"/>
        <v>0</v>
      </c>
    </row>
    <row r="38" spans="1:6" ht="11.25">
      <c r="A38" s="64">
        <f>A37+1</f>
        <v>22</v>
      </c>
      <c r="B38" s="201" t="s">
        <v>39</v>
      </c>
      <c r="C38" s="225">
        <v>0</v>
      </c>
      <c r="D38" s="225">
        <v>0</v>
      </c>
      <c r="E38" s="225">
        <v>0</v>
      </c>
      <c r="F38" s="224">
        <f t="shared" si="2"/>
        <v>0</v>
      </c>
    </row>
    <row r="39" spans="1:6" ht="11.25">
      <c r="A39" s="64">
        <f>A38+1</f>
        <v>23</v>
      </c>
      <c r="B39" s="201" t="s">
        <v>95</v>
      </c>
      <c r="C39" s="225">
        <v>80205</v>
      </c>
      <c r="D39" s="225">
        <v>0</v>
      </c>
      <c r="E39" s="225">
        <v>0</v>
      </c>
      <c r="F39" s="224">
        <f t="shared" si="2"/>
        <v>80205</v>
      </c>
    </row>
    <row r="40" spans="1:6" ht="11.25">
      <c r="A40" s="64"/>
      <c r="B40" s="112"/>
      <c r="C40" s="225"/>
      <c r="D40" s="225"/>
      <c r="E40" s="225"/>
      <c r="F40" s="224"/>
    </row>
    <row r="41" spans="1:6" ht="22.5" customHeight="1">
      <c r="A41" s="7">
        <v>25</v>
      </c>
      <c r="B41" s="18" t="s">
        <v>424</v>
      </c>
      <c r="C41" s="34">
        <f>SUM(C34:C40)</f>
        <v>80205</v>
      </c>
      <c r="D41" s="34">
        <f>SUM(D34:D40)</f>
        <v>2294</v>
      </c>
      <c r="E41" s="34">
        <f>SUM(E34:E40)</f>
        <v>0</v>
      </c>
      <c r="F41" s="34">
        <f>SUM(C41:E41)</f>
        <v>82499</v>
      </c>
    </row>
    <row r="42" spans="1:6" ht="11.25">
      <c r="A42" s="64"/>
      <c r="B42" s="112"/>
      <c r="C42" s="225"/>
      <c r="D42" s="225"/>
      <c r="E42" s="225"/>
      <c r="F42" s="224"/>
    </row>
    <row r="43" spans="1:6" ht="11.25">
      <c r="A43" s="64">
        <v>26</v>
      </c>
      <c r="B43" s="141" t="s">
        <v>44</v>
      </c>
      <c r="C43" s="225"/>
      <c r="D43" s="225"/>
      <c r="E43" s="225"/>
      <c r="F43" s="224"/>
    </row>
    <row r="44" spans="1:6" ht="11.25">
      <c r="A44" s="64"/>
      <c r="B44" s="112"/>
      <c r="C44" s="225"/>
      <c r="D44" s="225"/>
      <c r="E44" s="225"/>
      <c r="F44" s="224"/>
    </row>
    <row r="45" spans="1:6" ht="11.25">
      <c r="A45" s="64">
        <v>27</v>
      </c>
      <c r="B45" s="112" t="s">
        <v>20</v>
      </c>
      <c r="C45" s="225">
        <v>20217</v>
      </c>
      <c r="D45" s="225">
        <v>191</v>
      </c>
      <c r="E45" s="225">
        <v>1270</v>
      </c>
      <c r="F45" s="224">
        <f>SUM(C45:E45)</f>
        <v>21678</v>
      </c>
    </row>
    <row r="46" spans="1:6" ht="11.25">
      <c r="A46" s="64">
        <f>A45+1</f>
        <v>28</v>
      </c>
      <c r="B46" s="112" t="s">
        <v>45</v>
      </c>
      <c r="C46" s="225">
        <v>32628</v>
      </c>
      <c r="D46" s="225">
        <v>0</v>
      </c>
      <c r="E46" s="225">
        <v>0</v>
      </c>
      <c r="F46" s="224">
        <f aca="true" t="shared" si="3" ref="F46:F52">SUM(C46:E46)</f>
        <v>32628</v>
      </c>
    </row>
    <row r="47" spans="1:6" ht="11.25">
      <c r="A47" s="64">
        <f aca="true" t="shared" si="4" ref="A47:A52">A46+1</f>
        <v>29</v>
      </c>
      <c r="B47" s="112" t="s">
        <v>149</v>
      </c>
      <c r="C47" s="225">
        <v>0</v>
      </c>
      <c r="D47" s="225">
        <v>0</v>
      </c>
      <c r="E47" s="225">
        <v>0</v>
      </c>
      <c r="F47" s="224">
        <f t="shared" si="3"/>
        <v>0</v>
      </c>
    </row>
    <row r="48" spans="1:6" ht="11.25">
      <c r="A48" s="64">
        <f t="shared" si="4"/>
        <v>30</v>
      </c>
      <c r="B48" s="142" t="s">
        <v>193</v>
      </c>
      <c r="C48" s="225">
        <v>0</v>
      </c>
      <c r="D48" s="225">
        <v>0</v>
      </c>
      <c r="E48" s="225">
        <v>0</v>
      </c>
      <c r="F48" s="224">
        <f t="shared" si="3"/>
        <v>0</v>
      </c>
    </row>
    <row r="49" spans="1:6" ht="11.25">
      <c r="A49" s="64">
        <f t="shared" si="4"/>
        <v>31</v>
      </c>
      <c r="B49" s="112" t="s">
        <v>194</v>
      </c>
      <c r="C49" s="225">
        <v>0</v>
      </c>
      <c r="D49" s="225">
        <v>0</v>
      </c>
      <c r="E49" s="225">
        <v>0</v>
      </c>
      <c r="F49" s="224">
        <f t="shared" si="3"/>
        <v>0</v>
      </c>
    </row>
    <row r="50" spans="1:6" ht="11.25">
      <c r="A50" s="64">
        <f t="shared" si="4"/>
        <v>32</v>
      </c>
      <c r="B50" s="112" t="s">
        <v>62</v>
      </c>
      <c r="C50" s="225">
        <v>0</v>
      </c>
      <c r="D50" s="225">
        <v>0</v>
      </c>
      <c r="E50" s="225">
        <v>0</v>
      </c>
      <c r="F50" s="224">
        <f t="shared" si="3"/>
        <v>0</v>
      </c>
    </row>
    <row r="51" spans="1:6" ht="11.25">
      <c r="A51" s="64">
        <f t="shared" si="4"/>
        <v>33</v>
      </c>
      <c r="B51" s="112" t="s">
        <v>66</v>
      </c>
      <c r="C51" s="225">
        <v>3098</v>
      </c>
      <c r="D51" s="225">
        <v>0</v>
      </c>
      <c r="E51" s="225">
        <v>0</v>
      </c>
      <c r="F51" s="224">
        <f t="shared" si="3"/>
        <v>3098</v>
      </c>
    </row>
    <row r="52" spans="1:6" ht="11.25">
      <c r="A52" s="64">
        <f t="shared" si="4"/>
        <v>34</v>
      </c>
      <c r="B52" s="112" t="s">
        <v>74</v>
      </c>
      <c r="C52" s="225"/>
      <c r="D52" s="225"/>
      <c r="E52" s="225"/>
      <c r="F52" s="224">
        <f t="shared" si="3"/>
        <v>0</v>
      </c>
    </row>
    <row r="53" spans="1:6" ht="11.25">
      <c r="A53" s="64"/>
      <c r="B53" s="112"/>
      <c r="C53" s="225"/>
      <c r="D53" s="225"/>
      <c r="E53" s="225"/>
      <c r="F53" s="224"/>
    </row>
    <row r="54" spans="1:6" ht="22.5" customHeight="1">
      <c r="A54" s="7">
        <v>35</v>
      </c>
      <c r="B54" s="18" t="s">
        <v>210</v>
      </c>
      <c r="C54" s="34">
        <f>SUM(C45:C52)</f>
        <v>55943</v>
      </c>
      <c r="D54" s="34">
        <f>SUM(D45:D52)</f>
        <v>191</v>
      </c>
      <c r="E54" s="34">
        <f>SUM(E45:E52)</f>
        <v>1270</v>
      </c>
      <c r="F54" s="34">
        <f>SUM(C54:E54)</f>
        <v>57404</v>
      </c>
    </row>
    <row r="55" spans="3:6" ht="11.25">
      <c r="C55" s="234"/>
      <c r="D55" s="234"/>
      <c r="E55" s="234"/>
      <c r="F55" s="314"/>
    </row>
    <row r="56" spans="3:6" ht="11.25">
      <c r="C56" s="234"/>
      <c r="D56" s="234"/>
      <c r="E56" s="234"/>
      <c r="F56" s="314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58" t="s">
        <v>580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3" spans="2:16" ht="29.25" customHeight="1">
      <c r="B3" s="356" t="s">
        <v>425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5" spans="13:16" ht="11.25">
      <c r="M5" s="382" t="s">
        <v>22</v>
      </c>
      <c r="N5" s="382"/>
      <c r="O5" s="382"/>
      <c r="P5" s="382"/>
    </row>
    <row r="6" spans="1:16" s="6" customFormat="1" ht="10.5">
      <c r="A6" s="8"/>
      <c r="B6" s="8" t="s">
        <v>96</v>
      </c>
      <c r="C6" s="8" t="s">
        <v>97</v>
      </c>
      <c r="D6" s="8" t="s">
        <v>98</v>
      </c>
      <c r="E6" s="8" t="s">
        <v>100</v>
      </c>
      <c r="F6" s="8" t="s">
        <v>101</v>
      </c>
      <c r="G6" s="8" t="s">
        <v>102</v>
      </c>
      <c r="H6" s="8" t="s">
        <v>103</v>
      </c>
      <c r="I6" s="8" t="s">
        <v>104</v>
      </c>
      <c r="J6" s="8" t="s">
        <v>105</v>
      </c>
      <c r="K6" s="8" t="s">
        <v>106</v>
      </c>
      <c r="L6" s="8" t="s">
        <v>107</v>
      </c>
      <c r="M6" s="8" t="s">
        <v>110</v>
      </c>
      <c r="N6" s="8" t="s">
        <v>111</v>
      </c>
      <c r="O6" s="8" t="s">
        <v>112</v>
      </c>
      <c r="P6" s="8" t="s">
        <v>113</v>
      </c>
    </row>
    <row r="7" spans="1:16" ht="12.75" customHeight="1">
      <c r="A7" s="367" t="s">
        <v>3</v>
      </c>
      <c r="B7" s="367" t="s">
        <v>4</v>
      </c>
      <c r="C7" s="367" t="s">
        <v>35</v>
      </c>
      <c r="D7" s="367" t="s">
        <v>89</v>
      </c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</row>
    <row r="8" spans="1:16" ht="31.5">
      <c r="A8" s="369"/>
      <c r="B8" s="369"/>
      <c r="C8" s="369"/>
      <c r="D8" s="369"/>
      <c r="E8" s="7" t="s">
        <v>36</v>
      </c>
      <c r="F8" s="7" t="s">
        <v>37</v>
      </c>
      <c r="G8" s="7" t="s">
        <v>38</v>
      </c>
      <c r="H8" s="7" t="s">
        <v>63</v>
      </c>
      <c r="I8" s="7" t="s">
        <v>64</v>
      </c>
      <c r="J8" s="7" t="s">
        <v>65</v>
      </c>
      <c r="K8" s="7" t="s">
        <v>498</v>
      </c>
      <c r="L8" s="7" t="s">
        <v>499</v>
      </c>
      <c r="M8" s="7" t="s">
        <v>500</v>
      </c>
      <c r="N8" s="7" t="s">
        <v>556</v>
      </c>
      <c r="O8" s="7" t="s">
        <v>557</v>
      </c>
      <c r="P8" s="7" t="s">
        <v>558</v>
      </c>
    </row>
    <row r="9" spans="1:16" ht="12.75" customHeight="1">
      <c r="A9" s="15"/>
      <c r="B9" s="4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.75" customHeight="1">
      <c r="A10" s="42">
        <v>1</v>
      </c>
      <c r="B10" s="72" t="s">
        <v>39</v>
      </c>
      <c r="C10" s="73"/>
      <c r="D10" s="73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.75" customHeight="1">
      <c r="A11" s="42"/>
      <c r="B11" s="4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 customHeight="1">
      <c r="A12" s="42"/>
      <c r="B12" s="4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 customHeight="1">
      <c r="A13" s="42">
        <v>2</v>
      </c>
      <c r="B13" s="72" t="s">
        <v>40</v>
      </c>
      <c r="C13" s="73"/>
      <c r="D13" s="73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 customHeight="1">
      <c r="A14" s="42"/>
      <c r="B14" s="4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 customHeight="1">
      <c r="A15" s="42"/>
      <c r="B15" s="4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 customHeight="1">
      <c r="A16" s="42"/>
      <c r="B16" s="45"/>
      <c r="C16" s="74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9.5" customHeight="1">
      <c r="A17" s="20">
        <v>3</v>
      </c>
      <c r="B17" s="75" t="s">
        <v>41</v>
      </c>
      <c r="C17" s="76"/>
      <c r="D17" s="76">
        <f>SUM(D10:D16)</f>
        <v>0</v>
      </c>
      <c r="E17" s="76">
        <f aca="true" t="shared" si="0" ref="E17:P17">SUM(E10:E16)</f>
        <v>0</v>
      </c>
      <c r="F17" s="76">
        <f t="shared" si="0"/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 t="shared" si="0"/>
        <v>0</v>
      </c>
      <c r="K17" s="76">
        <f t="shared" si="0"/>
        <v>0</v>
      </c>
      <c r="L17" s="76">
        <f t="shared" si="0"/>
        <v>0</v>
      </c>
      <c r="M17" s="76">
        <f t="shared" si="0"/>
        <v>0</v>
      </c>
      <c r="N17" s="76">
        <f t="shared" si="0"/>
        <v>0</v>
      </c>
      <c r="O17" s="76">
        <f t="shared" si="0"/>
        <v>0</v>
      </c>
      <c r="P17" s="76">
        <f t="shared" si="0"/>
        <v>0</v>
      </c>
    </row>
    <row r="18" spans="2:16" ht="19.5" customHeight="1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1.25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3:16" ht="11.2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16" ht="11.2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16" ht="11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16" ht="11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16" ht="11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16" ht="11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16" ht="11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16" ht="11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16" ht="11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16" ht="11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16" ht="11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16" ht="11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16" ht="11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3:16" ht="11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3:16" ht="11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3:16" ht="11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58" t="s">
        <v>581</v>
      </c>
      <c r="B1" s="358"/>
      <c r="C1" s="358"/>
      <c r="D1" s="358"/>
    </row>
    <row r="3" spans="1:4" ht="12.75">
      <c r="A3" s="359" t="s">
        <v>559</v>
      </c>
      <c r="B3" s="359"/>
      <c r="C3" s="359"/>
      <c r="D3" s="359"/>
    </row>
    <row r="5" ht="11.25">
      <c r="D5" s="3" t="s">
        <v>22</v>
      </c>
    </row>
    <row r="6" spans="1:4" s="6" customFormat="1" ht="10.5">
      <c r="A6" s="8"/>
      <c r="B6" s="8" t="s">
        <v>96</v>
      </c>
      <c r="C6" s="8" t="s">
        <v>97</v>
      </c>
      <c r="D6" s="8" t="s">
        <v>98</v>
      </c>
    </row>
    <row r="7" spans="1:5" s="91" customFormat="1" ht="24.75" customHeight="1">
      <c r="A7" s="7" t="s">
        <v>3</v>
      </c>
      <c r="B7" s="7" t="s">
        <v>67</v>
      </c>
      <c r="C7" s="7" t="s">
        <v>560</v>
      </c>
      <c r="D7" s="7" t="s">
        <v>68</v>
      </c>
      <c r="E7" s="105"/>
    </row>
    <row r="8" spans="1:4" ht="11.25">
      <c r="A8" s="9"/>
      <c r="B8" s="10"/>
      <c r="C8" s="88"/>
      <c r="D8" s="25"/>
    </row>
    <row r="9" spans="1:4" ht="11.25">
      <c r="A9" s="14">
        <v>1</v>
      </c>
      <c r="B9" s="21" t="s">
        <v>48</v>
      </c>
      <c r="C9" s="89"/>
      <c r="D9" s="90"/>
    </row>
    <row r="10" spans="1:4" ht="11.25">
      <c r="A10" s="14"/>
      <c r="B10" s="15"/>
      <c r="C10" s="89"/>
      <c r="D10" s="90"/>
    </row>
    <row r="11" spans="1:4" ht="11.25">
      <c r="A11" s="14"/>
      <c r="B11" s="15"/>
      <c r="C11" s="1"/>
      <c r="D11" s="90"/>
    </row>
    <row r="12" spans="1:4" ht="11.25">
      <c r="A12" s="14">
        <v>2</v>
      </c>
      <c r="B12" s="28" t="s">
        <v>202</v>
      </c>
      <c r="C12" s="1">
        <v>3400</v>
      </c>
      <c r="D12" s="90" t="s">
        <v>69</v>
      </c>
    </row>
    <row r="13" spans="1:4" ht="11.25">
      <c r="A13" s="14"/>
      <c r="B13" s="15"/>
      <c r="C13" s="1"/>
      <c r="D13" s="90"/>
    </row>
    <row r="14" spans="1:4" ht="11.25">
      <c r="A14" s="14"/>
      <c r="B14" s="15"/>
      <c r="C14" s="1"/>
      <c r="D14" s="90"/>
    </row>
    <row r="15" spans="1:4" ht="11.25">
      <c r="A15" s="14"/>
      <c r="B15" s="15"/>
      <c r="C15" s="1"/>
      <c r="D15" s="90"/>
    </row>
    <row r="16" spans="1:4" s="91" customFormat="1" ht="24.75" customHeight="1">
      <c r="A16" s="20">
        <v>3</v>
      </c>
      <c r="B16" s="35" t="s">
        <v>70</v>
      </c>
      <c r="C16" s="47">
        <f>SUM(C12)</f>
        <v>3400</v>
      </c>
      <c r="D16" s="20"/>
    </row>
    <row r="17" spans="1:4" ht="11.25">
      <c r="A17" s="14"/>
      <c r="B17" s="15"/>
      <c r="C17" s="89"/>
      <c r="D17" s="90"/>
    </row>
    <row r="18" spans="1:4" ht="11.25">
      <c r="A18" s="14"/>
      <c r="B18" s="15"/>
      <c r="C18" s="89"/>
      <c r="D18" s="90"/>
    </row>
    <row r="19" spans="1:4" ht="11.25">
      <c r="A19" s="14"/>
      <c r="B19" s="15"/>
      <c r="C19" s="89"/>
      <c r="D19" s="90"/>
    </row>
    <row r="20" spans="1:4" ht="11.25">
      <c r="A20" s="14">
        <v>4</v>
      </c>
      <c r="B20" s="21" t="s">
        <v>66</v>
      </c>
      <c r="C20" s="89"/>
      <c r="D20" s="90"/>
    </row>
    <row r="21" spans="1:4" ht="11.25">
      <c r="A21" s="14"/>
      <c r="B21" s="15"/>
      <c r="C21" s="89"/>
      <c r="D21" s="90"/>
    </row>
    <row r="22" spans="1:4" ht="11.25">
      <c r="A22" s="14"/>
      <c r="B22" s="15"/>
      <c r="C22" s="1"/>
      <c r="D22" s="104"/>
    </row>
    <row r="23" spans="1:4" ht="11.25">
      <c r="A23" s="14">
        <v>5</v>
      </c>
      <c r="B23" s="15" t="s">
        <v>510</v>
      </c>
      <c r="C23" s="1">
        <v>3098</v>
      </c>
      <c r="D23" s="104" t="s">
        <v>69</v>
      </c>
    </row>
    <row r="24" spans="1:4" ht="11.25">
      <c r="A24" s="14"/>
      <c r="B24" s="15"/>
      <c r="C24" s="1"/>
      <c r="D24" s="90"/>
    </row>
    <row r="25" spans="1:4" ht="11.25">
      <c r="A25" s="14"/>
      <c r="B25" s="15"/>
      <c r="C25" s="1"/>
      <c r="D25" s="90"/>
    </row>
    <row r="26" spans="1:4" ht="11.25">
      <c r="A26" s="22"/>
      <c r="B26" s="17"/>
      <c r="C26" s="87"/>
      <c r="D26" s="92"/>
    </row>
    <row r="27" spans="1:4" ht="24.75" customHeight="1">
      <c r="A27" s="20">
        <v>6</v>
      </c>
      <c r="B27" s="70" t="s">
        <v>116</v>
      </c>
      <c r="C27" s="19">
        <f>SUM(C22:C26)</f>
        <v>3098</v>
      </c>
      <c r="D27" s="93"/>
    </row>
    <row r="28" spans="1:4" ht="24.75" customHeight="1">
      <c r="A28" s="20">
        <v>7</v>
      </c>
      <c r="B28" s="69" t="s">
        <v>117</v>
      </c>
      <c r="C28" s="46">
        <f>C16+C27</f>
        <v>6498</v>
      </c>
      <c r="D28" s="94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47" t="s">
        <v>564</v>
      </c>
      <c r="B2" s="347"/>
      <c r="C2" s="347"/>
      <c r="D2" s="347"/>
      <c r="E2" s="347"/>
      <c r="F2" s="196"/>
      <c r="G2" s="196"/>
      <c r="H2" s="196"/>
      <c r="I2" s="196"/>
      <c r="J2" s="196"/>
    </row>
    <row r="4" spans="2:10" ht="12.75">
      <c r="B4" s="345" t="s">
        <v>392</v>
      </c>
      <c r="C4" s="345"/>
      <c r="D4" s="345"/>
      <c r="E4" s="345"/>
      <c r="F4" s="196"/>
      <c r="G4" s="196"/>
      <c r="H4" s="196"/>
      <c r="I4" s="196"/>
      <c r="J4" s="196"/>
    </row>
    <row r="5" spans="2:10" ht="28.5" customHeight="1">
      <c r="B5" s="346" t="s">
        <v>361</v>
      </c>
      <c r="C5" s="346"/>
      <c r="D5" s="346"/>
      <c r="E5" s="346"/>
      <c r="F5" s="130"/>
      <c r="G5" s="130"/>
      <c r="H5" s="130"/>
      <c r="I5" s="130"/>
      <c r="J5" s="130"/>
    </row>
    <row r="6" spans="2:10" ht="28.5" customHeight="1">
      <c r="B6" s="195"/>
      <c r="C6" s="195"/>
      <c r="D6" s="195"/>
      <c r="E6" s="195"/>
      <c r="F6" s="130"/>
      <c r="G6" s="130"/>
      <c r="H6" s="130"/>
      <c r="I6" s="130"/>
      <c r="J6" s="130"/>
    </row>
    <row r="7" spans="1:10" s="154" customFormat="1" ht="12.75" customHeight="1">
      <c r="A7" s="131" t="s">
        <v>96</v>
      </c>
      <c r="B7" s="134" t="s">
        <v>97</v>
      </c>
      <c r="C7" s="134" t="s">
        <v>98</v>
      </c>
      <c r="D7" s="134" t="s">
        <v>99</v>
      </c>
      <c r="E7" s="134" t="s">
        <v>368</v>
      </c>
      <c r="F7" s="195"/>
      <c r="G7" s="195"/>
      <c r="H7" s="195"/>
      <c r="I7" s="195"/>
      <c r="J7" s="195"/>
    </row>
    <row r="8" spans="1:5" s="130" customFormat="1" ht="63" customHeight="1">
      <c r="A8" s="133" t="s">
        <v>84</v>
      </c>
      <c r="B8" s="133" t="s">
        <v>367</v>
      </c>
      <c r="C8" s="134" t="s">
        <v>362</v>
      </c>
      <c r="D8" s="134" t="s">
        <v>364</v>
      </c>
      <c r="E8" s="134" t="s">
        <v>365</v>
      </c>
    </row>
    <row r="9" spans="1:5" ht="12.75">
      <c r="A9" s="197"/>
      <c r="B9" s="161"/>
      <c r="C9" s="161"/>
      <c r="D9" s="161"/>
      <c r="E9" s="161"/>
    </row>
    <row r="10" spans="1:5" ht="12.75">
      <c r="A10" s="198">
        <v>1</v>
      </c>
      <c r="B10" s="163" t="s">
        <v>363</v>
      </c>
      <c r="C10" s="163">
        <v>0</v>
      </c>
      <c r="D10" s="163">
        <v>0</v>
      </c>
      <c r="E10" s="163">
        <v>0</v>
      </c>
    </row>
    <row r="11" spans="1:5" ht="12.75">
      <c r="A11" s="198">
        <v>2</v>
      </c>
      <c r="B11" s="163" t="s">
        <v>366</v>
      </c>
      <c r="C11" s="163">
        <v>80205</v>
      </c>
      <c r="D11" s="163">
        <v>0</v>
      </c>
      <c r="E11" s="163">
        <v>80205</v>
      </c>
    </row>
    <row r="12" spans="1:5" ht="12.75">
      <c r="A12" s="198"/>
      <c r="B12" s="163"/>
      <c r="C12" s="163"/>
      <c r="D12" s="163"/>
      <c r="E12" s="163"/>
    </row>
    <row r="13" spans="1:5" s="199" customFormat="1" ht="24.75" customHeight="1">
      <c r="A13" s="135">
        <v>3</v>
      </c>
      <c r="B13" s="200" t="s">
        <v>83</v>
      </c>
      <c r="C13" s="200">
        <f>SUM(C10:C12)</f>
        <v>80205</v>
      </c>
      <c r="D13" s="200">
        <f>SUM(D10:D12)</f>
        <v>0</v>
      </c>
      <c r="E13" s="200">
        <f>SUM(E10:E12)</f>
        <v>80205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Q9" sqref="Q9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45"/>
    </row>
    <row r="2" spans="1:15" ht="18" customHeight="1">
      <c r="A2" s="384" t="s">
        <v>582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s="145" customFormat="1" ht="18" customHeight="1">
      <c r="A3" s="349" t="s">
        <v>561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s="145" customFormat="1" ht="18" customHeight="1">
      <c r="A4" s="349" t="s">
        <v>211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s="145" customFormat="1" ht="18" customHeight="1">
      <c r="A5" s="349" t="s">
        <v>526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ht="18" customHeight="1">
      <c r="N6" s="145"/>
    </row>
    <row r="7" spans="1:15" ht="18" customHeight="1">
      <c r="A7" s="131"/>
      <c r="B7" s="146" t="s">
        <v>96</v>
      </c>
      <c r="C7" s="146" t="s">
        <v>97</v>
      </c>
      <c r="D7" s="146" t="s">
        <v>98</v>
      </c>
      <c r="E7" s="146" t="s">
        <v>99</v>
      </c>
      <c r="F7" s="146" t="s">
        <v>100</v>
      </c>
      <c r="G7" s="146" t="s">
        <v>101</v>
      </c>
      <c r="H7" s="146" t="s">
        <v>102</v>
      </c>
      <c r="I7" s="146" t="s">
        <v>103</v>
      </c>
      <c r="J7" s="146" t="s">
        <v>104</v>
      </c>
      <c r="K7" s="146" t="s">
        <v>105</v>
      </c>
      <c r="L7" s="146" t="s">
        <v>106</v>
      </c>
      <c r="M7" s="147" t="s">
        <v>107</v>
      </c>
      <c r="N7" s="146" t="s">
        <v>110</v>
      </c>
      <c r="O7" s="146" t="s">
        <v>111</v>
      </c>
    </row>
    <row r="8" spans="1:15" s="145" customFormat="1" ht="18" customHeight="1">
      <c r="A8" s="148" t="s">
        <v>84</v>
      </c>
      <c r="B8" s="149" t="s">
        <v>4</v>
      </c>
      <c r="C8" s="149" t="s">
        <v>212</v>
      </c>
      <c r="D8" s="149" t="s">
        <v>213</v>
      </c>
      <c r="E8" s="149" t="s">
        <v>214</v>
      </c>
      <c r="F8" s="149" t="s">
        <v>215</v>
      </c>
      <c r="G8" s="149" t="s">
        <v>216</v>
      </c>
      <c r="H8" s="149" t="s">
        <v>217</v>
      </c>
      <c r="I8" s="149" t="s">
        <v>218</v>
      </c>
      <c r="J8" s="149" t="s">
        <v>219</v>
      </c>
      <c r="K8" s="149" t="s">
        <v>220</v>
      </c>
      <c r="L8" s="149" t="s">
        <v>221</v>
      </c>
      <c r="M8" s="149" t="s">
        <v>222</v>
      </c>
      <c r="N8" s="149" t="s">
        <v>223</v>
      </c>
      <c r="O8" s="149" t="s">
        <v>224</v>
      </c>
    </row>
    <row r="9" spans="1:15" s="145" customFormat="1" ht="18" customHeight="1">
      <c r="A9" s="148"/>
      <c r="B9" s="150" t="s">
        <v>46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32"/>
    </row>
    <row r="10" spans="1:15" ht="18" customHeight="1">
      <c r="A10" s="131">
        <v>1</v>
      </c>
      <c r="B10" s="132" t="s">
        <v>6</v>
      </c>
      <c r="C10" s="132">
        <v>514</v>
      </c>
      <c r="D10" s="132">
        <v>614</v>
      </c>
      <c r="E10" s="132">
        <v>34642</v>
      </c>
      <c r="F10" s="132">
        <v>3124</v>
      </c>
      <c r="G10" s="132">
        <v>13403</v>
      </c>
      <c r="H10" s="132">
        <v>2792</v>
      </c>
      <c r="I10" s="132">
        <v>5786</v>
      </c>
      <c r="J10" s="132">
        <v>5414</v>
      </c>
      <c r="K10" s="132">
        <v>36652</v>
      </c>
      <c r="L10" s="132">
        <v>4115</v>
      </c>
      <c r="M10" s="132">
        <v>717</v>
      </c>
      <c r="N10" s="132">
        <v>2643</v>
      </c>
      <c r="O10" s="151">
        <f>SUM(C10:N10)</f>
        <v>110416</v>
      </c>
    </row>
    <row r="11" spans="1:15" ht="18" customHeight="1">
      <c r="A11" s="131">
        <v>2</v>
      </c>
      <c r="B11" s="132" t="s">
        <v>225</v>
      </c>
      <c r="C11" s="132">
        <v>2392</v>
      </c>
      <c r="D11" s="132">
        <v>2392</v>
      </c>
      <c r="E11" s="132">
        <v>5737</v>
      </c>
      <c r="F11" s="132">
        <v>405</v>
      </c>
      <c r="G11" s="132">
        <v>405</v>
      </c>
      <c r="H11" s="132">
        <v>405</v>
      </c>
      <c r="I11" s="132">
        <v>405</v>
      </c>
      <c r="J11" s="132">
        <v>405</v>
      </c>
      <c r="K11" s="132">
        <v>405</v>
      </c>
      <c r="L11" s="132">
        <v>405</v>
      </c>
      <c r="M11" s="132">
        <v>405</v>
      </c>
      <c r="N11" s="132">
        <v>410</v>
      </c>
      <c r="O11" s="151">
        <f>SUM(C11:N11)</f>
        <v>14171</v>
      </c>
    </row>
    <row r="12" spans="1:15" ht="18" customHeight="1">
      <c r="A12" s="131">
        <v>3</v>
      </c>
      <c r="B12" s="132" t="s">
        <v>388</v>
      </c>
      <c r="C12" s="132">
        <v>7064</v>
      </c>
      <c r="D12" s="132">
        <v>4709</v>
      </c>
      <c r="E12" s="132">
        <v>5709</v>
      </c>
      <c r="F12" s="132">
        <v>5009</v>
      </c>
      <c r="G12" s="132">
        <v>4709</v>
      </c>
      <c r="H12" s="132">
        <v>4709</v>
      </c>
      <c r="I12" s="132">
        <v>4709</v>
      </c>
      <c r="J12" s="132">
        <v>4709</v>
      </c>
      <c r="K12" s="132">
        <v>5709</v>
      </c>
      <c r="L12" s="132">
        <v>5009</v>
      </c>
      <c r="M12" s="132">
        <v>4709</v>
      </c>
      <c r="N12" s="132">
        <v>4712</v>
      </c>
      <c r="O12" s="151">
        <f>SUM(C12:N12)</f>
        <v>61466</v>
      </c>
    </row>
    <row r="13" spans="1:15" ht="18" customHeight="1">
      <c r="A13" s="131">
        <v>4</v>
      </c>
      <c r="B13" s="132" t="s">
        <v>226</v>
      </c>
      <c r="C13" s="132">
        <v>80205</v>
      </c>
      <c r="D13" s="132">
        <f aca="true" t="shared" si="0" ref="D13:N13">SUM(C23)</f>
        <v>78209</v>
      </c>
      <c r="E13" s="132">
        <f t="shared" si="0"/>
        <v>65103</v>
      </c>
      <c r="F13" s="132">
        <f t="shared" si="0"/>
        <v>81896</v>
      </c>
      <c r="G13" s="132">
        <f t="shared" si="0"/>
        <v>62666</v>
      </c>
      <c r="H13" s="132">
        <f t="shared" si="0"/>
        <v>38830</v>
      </c>
      <c r="I13" s="132">
        <f t="shared" si="0"/>
        <v>31211</v>
      </c>
      <c r="J13" s="132">
        <f t="shared" si="0"/>
        <v>25158</v>
      </c>
      <c r="K13" s="132">
        <f t="shared" si="0"/>
        <v>20023</v>
      </c>
      <c r="L13" s="132">
        <f t="shared" si="0"/>
        <v>35488</v>
      </c>
      <c r="M13" s="132">
        <f t="shared" si="0"/>
        <v>22321</v>
      </c>
      <c r="N13" s="132">
        <f t="shared" si="0"/>
        <v>11168</v>
      </c>
      <c r="O13" s="151">
        <f>SUM(C13)</f>
        <v>80205</v>
      </c>
    </row>
    <row r="14" spans="1:15" s="145" customFormat="1" ht="18" customHeight="1">
      <c r="A14" s="131">
        <v>5</v>
      </c>
      <c r="B14" s="151" t="s">
        <v>227</v>
      </c>
      <c r="C14" s="151">
        <f aca="true" t="shared" si="1" ref="C14:O14">SUM(C10:C13)</f>
        <v>90175</v>
      </c>
      <c r="D14" s="151">
        <f t="shared" si="1"/>
        <v>85924</v>
      </c>
      <c r="E14" s="151">
        <f t="shared" si="1"/>
        <v>111191</v>
      </c>
      <c r="F14" s="151">
        <f t="shared" si="1"/>
        <v>90434</v>
      </c>
      <c r="G14" s="151">
        <f t="shared" si="1"/>
        <v>81183</v>
      </c>
      <c r="H14" s="151">
        <f t="shared" si="1"/>
        <v>46736</v>
      </c>
      <c r="I14" s="151">
        <f t="shared" si="1"/>
        <v>42111</v>
      </c>
      <c r="J14" s="151">
        <f t="shared" si="1"/>
        <v>35686</v>
      </c>
      <c r="K14" s="151">
        <f t="shared" si="1"/>
        <v>62789</v>
      </c>
      <c r="L14" s="151">
        <f t="shared" si="1"/>
        <v>45017</v>
      </c>
      <c r="M14" s="151">
        <f t="shared" si="1"/>
        <v>28152</v>
      </c>
      <c r="N14" s="151">
        <f t="shared" si="1"/>
        <v>18933</v>
      </c>
      <c r="O14" s="151">
        <f t="shared" si="1"/>
        <v>266258</v>
      </c>
    </row>
    <row r="15" spans="1:15" s="145" customFormat="1" ht="18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8" customHeight="1">
      <c r="A16" s="154"/>
      <c r="O16" s="145"/>
    </row>
    <row r="17" spans="1:15" ht="18" customHeight="1">
      <c r="A17" s="131"/>
      <c r="B17" s="150" t="s">
        <v>47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51"/>
    </row>
    <row r="18" spans="1:15" ht="18" customHeight="1">
      <c r="A18" s="131">
        <v>6</v>
      </c>
      <c r="B18" s="132" t="s">
        <v>17</v>
      </c>
      <c r="C18" s="132">
        <v>11966</v>
      </c>
      <c r="D18" s="132">
        <v>20821</v>
      </c>
      <c r="E18" s="132">
        <v>22402</v>
      </c>
      <c r="F18" s="132">
        <v>16561</v>
      </c>
      <c r="G18" s="132">
        <v>16870</v>
      </c>
      <c r="H18" s="132">
        <v>15525</v>
      </c>
      <c r="I18" s="132">
        <v>16953</v>
      </c>
      <c r="J18" s="132">
        <v>15663</v>
      </c>
      <c r="K18" s="132">
        <v>22301</v>
      </c>
      <c r="L18" s="132">
        <v>16973</v>
      </c>
      <c r="M18" s="132">
        <v>13884</v>
      </c>
      <c r="N18" s="132">
        <v>15535</v>
      </c>
      <c r="O18" s="151">
        <f>SUM(C18:N18)</f>
        <v>205454</v>
      </c>
    </row>
    <row r="19" spans="1:15" ht="18" customHeight="1">
      <c r="A19" s="131">
        <v>7</v>
      </c>
      <c r="B19" s="132" t="s">
        <v>45</v>
      </c>
      <c r="C19" s="132">
        <v>0</v>
      </c>
      <c r="D19" s="132">
        <v>0</v>
      </c>
      <c r="E19" s="132">
        <v>5127</v>
      </c>
      <c r="F19" s="132">
        <v>10635</v>
      </c>
      <c r="G19" s="132">
        <v>7540</v>
      </c>
      <c r="H19" s="132">
        <v>0</v>
      </c>
      <c r="I19" s="132">
        <v>0</v>
      </c>
      <c r="J19" s="132">
        <v>0</v>
      </c>
      <c r="K19" s="132">
        <v>5000</v>
      </c>
      <c r="L19" s="132">
        <v>4326</v>
      </c>
      <c r="M19" s="132">
        <v>0</v>
      </c>
      <c r="N19" s="132">
        <v>0</v>
      </c>
      <c r="O19" s="151">
        <f>SUM(C19:N19)</f>
        <v>32628</v>
      </c>
    </row>
    <row r="20" spans="1:15" ht="18" customHeight="1">
      <c r="A20" s="131">
        <v>8</v>
      </c>
      <c r="B20" s="132" t="s">
        <v>228</v>
      </c>
      <c r="C20" s="132">
        <v>0</v>
      </c>
      <c r="D20" s="132">
        <v>0</v>
      </c>
      <c r="E20" s="132">
        <v>1766</v>
      </c>
      <c r="F20" s="132">
        <v>572</v>
      </c>
      <c r="G20" s="132">
        <v>17943</v>
      </c>
      <c r="H20" s="132">
        <v>0</v>
      </c>
      <c r="I20" s="132">
        <v>0</v>
      </c>
      <c r="J20" s="132">
        <v>0</v>
      </c>
      <c r="K20" s="132">
        <v>0</v>
      </c>
      <c r="L20" s="132">
        <v>1397</v>
      </c>
      <c r="M20" s="132">
        <v>0</v>
      </c>
      <c r="N20" s="132">
        <v>0</v>
      </c>
      <c r="O20" s="151">
        <f>SUM(C20:N20)</f>
        <v>21678</v>
      </c>
    </row>
    <row r="21" spans="1:15" ht="18" customHeight="1">
      <c r="A21" s="131">
        <v>9</v>
      </c>
      <c r="B21" s="132" t="s">
        <v>229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3100</v>
      </c>
      <c r="N21" s="132">
        <v>3398</v>
      </c>
      <c r="O21" s="151">
        <f>SUM(C21:N21)</f>
        <v>6498</v>
      </c>
    </row>
    <row r="22" spans="1:15" s="145" customFormat="1" ht="18" customHeight="1">
      <c r="A22" s="131">
        <v>10</v>
      </c>
      <c r="B22" s="155" t="s">
        <v>230</v>
      </c>
      <c r="C22" s="155">
        <f aca="true" t="shared" si="2" ref="C22:O22">SUM(C18:C21)</f>
        <v>11966</v>
      </c>
      <c r="D22" s="155">
        <f t="shared" si="2"/>
        <v>20821</v>
      </c>
      <c r="E22" s="155">
        <f t="shared" si="2"/>
        <v>29295</v>
      </c>
      <c r="F22" s="155">
        <f t="shared" si="2"/>
        <v>27768</v>
      </c>
      <c r="G22" s="155">
        <f t="shared" si="2"/>
        <v>42353</v>
      </c>
      <c r="H22" s="155">
        <f t="shared" si="2"/>
        <v>15525</v>
      </c>
      <c r="I22" s="155">
        <f t="shared" si="2"/>
        <v>16953</v>
      </c>
      <c r="J22" s="155">
        <f t="shared" si="2"/>
        <v>15663</v>
      </c>
      <c r="K22" s="155">
        <f t="shared" si="2"/>
        <v>27301</v>
      </c>
      <c r="L22" s="155">
        <f t="shared" si="2"/>
        <v>22696</v>
      </c>
      <c r="M22" s="155">
        <f t="shared" si="2"/>
        <v>16984</v>
      </c>
      <c r="N22" s="155">
        <f t="shared" si="2"/>
        <v>18933</v>
      </c>
      <c r="O22" s="155">
        <f t="shared" si="2"/>
        <v>266258</v>
      </c>
    </row>
    <row r="23" spans="1:15" s="145" customFormat="1" ht="18" customHeight="1">
      <c r="A23" s="383">
        <v>11</v>
      </c>
      <c r="B23" s="155" t="s">
        <v>231</v>
      </c>
      <c r="C23" s="156">
        <f aca="true" t="shared" si="3" ref="C23:O23">C14-C22</f>
        <v>78209</v>
      </c>
      <c r="D23" s="155">
        <f t="shared" si="3"/>
        <v>65103</v>
      </c>
      <c r="E23" s="156">
        <f t="shared" si="3"/>
        <v>81896</v>
      </c>
      <c r="F23" s="155">
        <f t="shared" si="3"/>
        <v>62666</v>
      </c>
      <c r="G23" s="156">
        <f t="shared" si="3"/>
        <v>38830</v>
      </c>
      <c r="H23" s="155">
        <f t="shared" si="3"/>
        <v>31211</v>
      </c>
      <c r="I23" s="156">
        <f t="shared" si="3"/>
        <v>25158</v>
      </c>
      <c r="J23" s="155">
        <f t="shared" si="3"/>
        <v>20023</v>
      </c>
      <c r="K23" s="156">
        <f t="shared" si="3"/>
        <v>35488</v>
      </c>
      <c r="L23" s="155">
        <f t="shared" si="3"/>
        <v>22321</v>
      </c>
      <c r="M23" s="156">
        <f t="shared" si="3"/>
        <v>11168</v>
      </c>
      <c r="N23" s="155">
        <f t="shared" si="3"/>
        <v>0</v>
      </c>
      <c r="O23" s="157">
        <f t="shared" si="3"/>
        <v>0</v>
      </c>
    </row>
    <row r="24" spans="1:15" s="145" customFormat="1" ht="18" customHeight="1">
      <c r="A24" s="383"/>
      <c r="B24" s="158" t="s">
        <v>232</v>
      </c>
      <c r="C24" s="159"/>
      <c r="D24" s="158"/>
      <c r="E24" s="159"/>
      <c r="F24" s="158"/>
      <c r="G24" s="159"/>
      <c r="H24" s="158"/>
      <c r="I24" s="159"/>
      <c r="J24" s="158"/>
      <c r="K24" s="159"/>
      <c r="L24" s="158"/>
      <c r="M24" s="159"/>
      <c r="N24" s="158"/>
      <c r="O24" s="160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58" t="s">
        <v>583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3" spans="1:16" ht="30.75" customHeight="1">
      <c r="A3" s="356" t="s">
        <v>426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6" t="s">
        <v>71</v>
      </c>
      <c r="P4" s="386"/>
    </row>
    <row r="5" spans="1:16" s="23" customFormat="1" ht="11.25">
      <c r="A5" s="66"/>
      <c r="B5" s="66" t="s">
        <v>96</v>
      </c>
      <c r="C5" s="66" t="s">
        <v>97</v>
      </c>
      <c r="D5" s="66" t="s">
        <v>98</v>
      </c>
      <c r="E5" s="66" t="s">
        <v>99</v>
      </c>
      <c r="F5" s="66" t="s">
        <v>100</v>
      </c>
      <c r="G5" s="66" t="s">
        <v>102</v>
      </c>
      <c r="H5" s="66" t="s">
        <v>103</v>
      </c>
      <c r="I5" s="66" t="s">
        <v>104</v>
      </c>
      <c r="J5" s="66" t="s">
        <v>105</v>
      </c>
      <c r="K5" s="66" t="s">
        <v>106</v>
      </c>
      <c r="L5" s="66" t="s">
        <v>107</v>
      </c>
      <c r="M5" s="66" t="s">
        <v>110</v>
      </c>
      <c r="N5" s="66" t="s">
        <v>111</v>
      </c>
      <c r="O5" s="66" t="s">
        <v>112</v>
      </c>
      <c r="P5" s="66" t="s">
        <v>113</v>
      </c>
    </row>
    <row r="6" spans="1:16" ht="12.75" customHeight="1">
      <c r="A6" s="366" t="s">
        <v>3</v>
      </c>
      <c r="B6" s="366" t="s">
        <v>29</v>
      </c>
      <c r="C6" s="366" t="s">
        <v>31</v>
      </c>
      <c r="D6" s="387" t="s">
        <v>34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6" ht="56.25" customHeight="1">
      <c r="A7" s="366"/>
      <c r="B7" s="366"/>
      <c r="C7" s="366"/>
      <c r="D7" s="366" t="s">
        <v>42</v>
      </c>
      <c r="E7" s="366" t="s">
        <v>114</v>
      </c>
      <c r="F7" s="366" t="s">
        <v>30</v>
      </c>
      <c r="G7" s="7">
        <v>2018</v>
      </c>
      <c r="H7" s="7">
        <v>2019</v>
      </c>
      <c r="I7" s="7">
        <v>2020</v>
      </c>
      <c r="J7" s="7">
        <v>2021</v>
      </c>
      <c r="K7" s="7">
        <v>2022</v>
      </c>
      <c r="L7" s="7">
        <v>2023</v>
      </c>
      <c r="M7" s="7">
        <v>2024</v>
      </c>
      <c r="N7" s="7">
        <v>2025</v>
      </c>
      <c r="O7" s="7">
        <v>2026</v>
      </c>
      <c r="P7" s="7">
        <v>2027</v>
      </c>
    </row>
    <row r="8" spans="1:16" ht="11.25">
      <c r="A8" s="366"/>
      <c r="B8" s="366"/>
      <c r="C8" s="366"/>
      <c r="D8" s="366"/>
      <c r="E8" s="366"/>
      <c r="F8" s="366"/>
      <c r="G8" s="385"/>
      <c r="H8" s="385"/>
      <c r="I8" s="385"/>
      <c r="J8" s="385"/>
      <c r="K8" s="385"/>
      <c r="L8" s="385"/>
      <c r="M8" s="385"/>
      <c r="N8" s="385"/>
      <c r="O8" s="385"/>
      <c r="P8" s="385"/>
    </row>
    <row r="9" spans="1:16" ht="11.25">
      <c r="A9" s="14">
        <v>1</v>
      </c>
      <c r="B9" s="21" t="s">
        <v>115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1.25">
      <c r="A10" s="14"/>
      <c r="B10" s="1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22.5" customHeight="1">
      <c r="A11" s="65">
        <v>2</v>
      </c>
      <c r="B11" s="56"/>
      <c r="C11" s="8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2.5" customHeight="1">
      <c r="A12" s="65">
        <v>3</v>
      </c>
      <c r="B12" s="43"/>
      <c r="C12" s="81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1.25">
      <c r="A13" s="14"/>
      <c r="B13" s="1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1.25">
      <c r="A14" s="14">
        <v>4</v>
      </c>
      <c r="B14" s="21" t="s">
        <v>32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1.25">
      <c r="A15" s="14"/>
      <c r="B15" s="1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1.25">
      <c r="A16" s="14">
        <v>5</v>
      </c>
      <c r="B16" s="1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1.25">
      <c r="A17" s="14"/>
      <c r="B17" s="1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1">
        <v>6</v>
      </c>
      <c r="B18" s="83" t="s">
        <v>33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1.25">
      <c r="A19" s="14"/>
      <c r="B19" s="1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1.25">
      <c r="A20" s="11">
        <v>7</v>
      </c>
      <c r="B20" s="56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1.25">
      <c r="A21" s="11"/>
      <c r="B21" s="5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4.75" customHeight="1">
      <c r="A22" s="20">
        <v>9</v>
      </c>
      <c r="B22" s="35" t="s">
        <v>128</v>
      </c>
      <c r="C22" s="84">
        <f aca="true" t="shared" si="0" ref="C22:P22">SUM(C11:C20)</f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84">
        <f t="shared" si="0"/>
        <v>0</v>
      </c>
      <c r="I22" s="84">
        <f t="shared" si="0"/>
        <v>0</v>
      </c>
      <c r="J22" s="84">
        <f t="shared" si="0"/>
        <v>0</v>
      </c>
      <c r="K22" s="84">
        <f t="shared" si="0"/>
        <v>0</v>
      </c>
      <c r="L22" s="84">
        <f t="shared" si="0"/>
        <v>0</v>
      </c>
      <c r="M22" s="84">
        <f t="shared" si="0"/>
        <v>0</v>
      </c>
      <c r="N22" s="84">
        <f t="shared" si="0"/>
        <v>0</v>
      </c>
      <c r="O22" s="84">
        <f t="shared" si="0"/>
        <v>0</v>
      </c>
      <c r="P22" s="84">
        <f t="shared" si="0"/>
        <v>0</v>
      </c>
    </row>
    <row r="23" spans="3:16" ht="11.25">
      <c r="C23" s="85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ht="24.75" customHeight="1"/>
    <row r="25" spans="3:16" ht="11.2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3:16" ht="11.25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3:16" ht="11.25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3:16" ht="11.25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3:16" ht="11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3:16" ht="11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3:16" ht="11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3:16" ht="11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3:16" ht="11.2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3:16" ht="11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3:16" ht="11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3:16" ht="11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3:16" ht="11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3:16" ht="11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3:16" ht="11.2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3:16" ht="11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3:16" ht="11.2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3:16" ht="11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3:16" ht="11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3:16" ht="11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3:16" ht="11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3:16" ht="11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 ht="11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3:16" ht="11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3:16" ht="11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3:16" ht="11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3:16" ht="11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3:16" ht="11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3:16" ht="11.2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3:16" ht="11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3:16" ht="11.2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3:16" ht="11.25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3:16" ht="11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3:16" ht="11.25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sheetProtection/>
  <mergeCells count="11"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  <mergeCell ref="F7:F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spans="1:3" ht="15" customHeight="1">
      <c r="A1" t="s">
        <v>233</v>
      </c>
      <c r="C1" s="337" t="s">
        <v>584</v>
      </c>
    </row>
    <row r="2" spans="1:6" s="145" customFormat="1" ht="15" customHeight="1">
      <c r="A2" s="349" t="s">
        <v>427</v>
      </c>
      <c r="B2" s="349"/>
      <c r="C2" s="349"/>
      <c r="D2" s="349"/>
      <c r="E2" s="349"/>
      <c r="F2" s="349"/>
    </row>
    <row r="3" s="145" customFormat="1" ht="15" customHeight="1">
      <c r="B3" s="145" t="s">
        <v>562</v>
      </c>
    </row>
    <row r="4" spans="1:6" ht="15" customHeight="1">
      <c r="A4" s="131" t="s">
        <v>233</v>
      </c>
      <c r="B4" s="131" t="s">
        <v>96</v>
      </c>
      <c r="C4" s="131" t="s">
        <v>97</v>
      </c>
      <c r="D4" s="131"/>
      <c r="E4" s="131" t="s">
        <v>98</v>
      </c>
      <c r="F4" s="131" t="s">
        <v>99</v>
      </c>
    </row>
    <row r="5" spans="1:6" s="145" customFormat="1" ht="15" customHeight="1">
      <c r="A5" s="164" t="s">
        <v>234</v>
      </c>
      <c r="B5" s="155" t="s">
        <v>235</v>
      </c>
      <c r="C5" s="156" t="s">
        <v>236</v>
      </c>
      <c r="D5" s="155" t="s">
        <v>237</v>
      </c>
      <c r="E5" s="156" t="s">
        <v>238</v>
      </c>
      <c r="F5" s="155" t="s">
        <v>236</v>
      </c>
    </row>
    <row r="6" spans="1:6" s="145" customFormat="1" ht="15" customHeight="1">
      <c r="A6" s="165"/>
      <c r="B6" s="158" t="s">
        <v>239</v>
      </c>
      <c r="C6" s="159"/>
      <c r="D6" s="158"/>
      <c r="E6" s="159"/>
      <c r="F6" s="158"/>
    </row>
    <row r="7" spans="1:6" ht="15" customHeight="1">
      <c r="A7" s="161">
        <v>1</v>
      </c>
      <c r="B7" s="161" t="s">
        <v>240</v>
      </c>
      <c r="C7" s="161">
        <f>SUM(C10,C12,C14)</f>
        <v>0</v>
      </c>
      <c r="D7" s="161">
        <v>1</v>
      </c>
      <c r="E7" s="161" t="s">
        <v>241</v>
      </c>
      <c r="F7" s="161">
        <f>SUM(F10,F12,F14)</f>
        <v>0</v>
      </c>
    </row>
    <row r="8" spans="1:6" ht="15" customHeight="1">
      <c r="A8" s="162"/>
      <c r="B8" s="162"/>
      <c r="C8" s="162"/>
      <c r="D8" s="162"/>
      <c r="E8" s="162" t="s">
        <v>242</v>
      </c>
      <c r="F8" s="162"/>
    </row>
    <row r="9" spans="1:6" ht="15" customHeight="1">
      <c r="A9" s="132" t="s">
        <v>243</v>
      </c>
      <c r="B9" s="132" t="s">
        <v>244</v>
      </c>
      <c r="C9" s="132" t="s">
        <v>245</v>
      </c>
      <c r="D9" s="132" t="s">
        <v>243</v>
      </c>
      <c r="E9" s="132" t="s">
        <v>244</v>
      </c>
      <c r="F9" s="132" t="s">
        <v>245</v>
      </c>
    </row>
    <row r="10" spans="1:6" ht="15" customHeight="1">
      <c r="A10" s="161">
        <v>2</v>
      </c>
      <c r="B10" s="161" t="s">
        <v>246</v>
      </c>
      <c r="C10" s="161">
        <v>0</v>
      </c>
      <c r="D10" s="161">
        <v>2</v>
      </c>
      <c r="E10" s="161" t="s">
        <v>247</v>
      </c>
      <c r="F10" s="161">
        <v>0</v>
      </c>
    </row>
    <row r="11" spans="1:6" ht="15" customHeight="1">
      <c r="A11" s="162"/>
      <c r="B11" s="162"/>
      <c r="C11" s="162"/>
      <c r="D11" s="162"/>
      <c r="E11" s="162" t="s">
        <v>248</v>
      </c>
      <c r="F11" s="162"/>
    </row>
    <row r="12" spans="1:6" ht="15" customHeight="1">
      <c r="A12" s="161">
        <v>3</v>
      </c>
      <c r="B12" s="161" t="s">
        <v>249</v>
      </c>
      <c r="C12" s="161">
        <v>0</v>
      </c>
      <c r="D12" s="161">
        <v>3</v>
      </c>
      <c r="E12" s="161" t="s">
        <v>250</v>
      </c>
      <c r="F12" s="161">
        <v>0</v>
      </c>
    </row>
    <row r="13" spans="1:6" ht="15" customHeight="1">
      <c r="A13" s="163"/>
      <c r="B13" s="162"/>
      <c r="C13" s="162"/>
      <c r="D13" s="163"/>
      <c r="E13" s="162" t="s">
        <v>251</v>
      </c>
      <c r="F13" s="162"/>
    </row>
    <row r="14" spans="1:6" ht="15" customHeight="1">
      <c r="A14" s="161">
        <v>4</v>
      </c>
      <c r="B14" s="166" t="s">
        <v>252</v>
      </c>
      <c r="C14" s="161">
        <v>0</v>
      </c>
      <c r="D14" s="161">
        <v>4</v>
      </c>
      <c r="E14" s="161" t="s">
        <v>253</v>
      </c>
      <c r="F14" s="161">
        <v>0</v>
      </c>
    </row>
    <row r="15" spans="1:6" ht="15" customHeight="1">
      <c r="A15" s="163"/>
      <c r="B15" s="167" t="s">
        <v>254</v>
      </c>
      <c r="C15" s="163"/>
      <c r="D15" s="163"/>
      <c r="E15" s="163" t="s">
        <v>255</v>
      </c>
      <c r="F15" s="163"/>
    </row>
    <row r="16" spans="1:6" ht="15" customHeight="1">
      <c r="A16" s="162"/>
      <c r="B16" s="168" t="s">
        <v>256</v>
      </c>
      <c r="C16" s="162"/>
      <c r="D16" s="162"/>
      <c r="E16" s="162" t="s">
        <v>257</v>
      </c>
      <c r="F16" s="162"/>
    </row>
    <row r="17" spans="1:6" ht="15" customHeight="1">
      <c r="A17" s="161">
        <v>5</v>
      </c>
      <c r="B17" s="161" t="s">
        <v>258</v>
      </c>
      <c r="C17" s="161"/>
      <c r="D17" s="161">
        <v>5</v>
      </c>
      <c r="E17" s="161" t="s">
        <v>259</v>
      </c>
      <c r="F17" s="161">
        <v>0</v>
      </c>
    </row>
    <row r="18" spans="1:6" ht="15" customHeight="1">
      <c r="A18" s="162" t="s">
        <v>233</v>
      </c>
      <c r="B18" s="162" t="s">
        <v>260</v>
      </c>
      <c r="C18" s="162"/>
      <c r="D18" s="162" t="s">
        <v>233</v>
      </c>
      <c r="E18" s="162" t="s">
        <v>261</v>
      </c>
      <c r="F18" s="162"/>
    </row>
    <row r="19" spans="1:6" ht="15" customHeight="1">
      <c r="A19" s="161">
        <v>6</v>
      </c>
      <c r="B19" s="161" t="s">
        <v>262</v>
      </c>
      <c r="C19" s="161">
        <f>SUM(C22,C24)</f>
        <v>9824</v>
      </c>
      <c r="D19" s="161">
        <v>6</v>
      </c>
      <c r="E19" s="161" t="s">
        <v>263</v>
      </c>
      <c r="F19" s="161">
        <v>0</v>
      </c>
    </row>
    <row r="20" spans="1:6" ht="15" customHeight="1">
      <c r="A20" s="162"/>
      <c r="B20" s="162" t="s">
        <v>264</v>
      </c>
      <c r="C20" s="162"/>
      <c r="D20" s="162"/>
      <c r="E20" s="162" t="s">
        <v>261</v>
      </c>
      <c r="F20" s="162"/>
    </row>
    <row r="21" spans="1:6" ht="15" customHeight="1">
      <c r="A21" s="132" t="s">
        <v>233</v>
      </c>
      <c r="B21" s="132" t="s">
        <v>244</v>
      </c>
      <c r="C21" s="132" t="s">
        <v>245</v>
      </c>
      <c r="D21" s="132" t="s">
        <v>233</v>
      </c>
      <c r="E21" s="132" t="s">
        <v>265</v>
      </c>
      <c r="F21" s="132" t="s">
        <v>245</v>
      </c>
    </row>
    <row r="22" spans="1:6" ht="15" customHeight="1">
      <c r="A22" s="161">
        <v>7</v>
      </c>
      <c r="B22" s="161" t="s">
        <v>266</v>
      </c>
      <c r="C22" s="161">
        <v>8492</v>
      </c>
      <c r="D22" s="161">
        <v>7</v>
      </c>
      <c r="E22" s="161" t="s">
        <v>266</v>
      </c>
      <c r="F22" s="161">
        <v>0</v>
      </c>
    </row>
    <row r="23" spans="1:6" ht="15" customHeight="1">
      <c r="A23" s="162"/>
      <c r="B23" s="162" t="s">
        <v>267</v>
      </c>
      <c r="C23" s="162"/>
      <c r="D23" s="162"/>
      <c r="E23" s="162" t="s">
        <v>268</v>
      </c>
      <c r="F23" s="162"/>
    </row>
    <row r="24" spans="1:6" ht="15" customHeight="1">
      <c r="A24" s="161">
        <v>8</v>
      </c>
      <c r="B24" s="161" t="s">
        <v>269</v>
      </c>
      <c r="C24" s="161">
        <v>1332</v>
      </c>
      <c r="D24" s="161">
        <v>8</v>
      </c>
      <c r="E24" s="161" t="s">
        <v>269</v>
      </c>
      <c r="F24" s="161" t="s">
        <v>233</v>
      </c>
    </row>
    <row r="25" spans="1:6" ht="15" customHeight="1">
      <c r="A25" s="162" t="s">
        <v>233</v>
      </c>
      <c r="B25" s="162" t="s">
        <v>270</v>
      </c>
      <c r="C25" s="162" t="s">
        <v>233</v>
      </c>
      <c r="D25" s="162" t="s">
        <v>233</v>
      </c>
      <c r="E25" s="162" t="s">
        <v>271</v>
      </c>
      <c r="F25" s="162" t="s">
        <v>233</v>
      </c>
    </row>
    <row r="26" spans="1:6" ht="15" customHeight="1">
      <c r="A26" s="161">
        <v>9</v>
      </c>
      <c r="B26" s="161"/>
      <c r="C26" s="161"/>
      <c r="D26" s="161">
        <v>9</v>
      </c>
      <c r="E26" s="161" t="s">
        <v>272</v>
      </c>
      <c r="F26" s="161"/>
    </row>
    <row r="27" spans="1:6" ht="15" customHeight="1">
      <c r="A27" s="162"/>
      <c r="B27" s="162"/>
      <c r="C27" s="162"/>
      <c r="D27" s="162"/>
      <c r="E27" s="162" t="s">
        <v>273</v>
      </c>
      <c r="F27" s="162"/>
    </row>
    <row r="28" spans="1:6" ht="15" customHeight="1">
      <c r="A28" s="161">
        <v>10</v>
      </c>
      <c r="B28" s="161" t="s">
        <v>274</v>
      </c>
      <c r="C28" s="161">
        <f>SUM(C31)</f>
        <v>106940</v>
      </c>
      <c r="D28" s="161">
        <v>10</v>
      </c>
      <c r="E28" s="161" t="s">
        <v>275</v>
      </c>
      <c r="F28" s="161">
        <f>SUM(F31)</f>
        <v>17040</v>
      </c>
    </row>
    <row r="29" spans="1:6" ht="15" customHeight="1">
      <c r="A29" s="162"/>
      <c r="B29" s="162"/>
      <c r="C29" s="162"/>
      <c r="D29" s="162"/>
      <c r="E29" s="162" t="s">
        <v>276</v>
      </c>
      <c r="F29" s="162"/>
    </row>
    <row r="30" spans="1:6" ht="15" customHeight="1">
      <c r="A30" s="161" t="s">
        <v>233</v>
      </c>
      <c r="B30" s="161" t="s">
        <v>244</v>
      </c>
      <c r="C30" s="161" t="s">
        <v>245</v>
      </c>
      <c r="D30" s="161" t="s">
        <v>233</v>
      </c>
      <c r="E30" s="161" t="s">
        <v>244</v>
      </c>
      <c r="F30" s="161" t="s">
        <v>245</v>
      </c>
    </row>
    <row r="31" spans="1:6" ht="15" customHeight="1">
      <c r="A31" s="132">
        <v>11</v>
      </c>
      <c r="B31" s="132" t="s">
        <v>277</v>
      </c>
      <c r="C31" s="132">
        <f>SUM(C32:C36)</f>
        <v>106940</v>
      </c>
      <c r="D31" s="132">
        <v>11</v>
      </c>
      <c r="E31" s="132" t="s">
        <v>278</v>
      </c>
      <c r="F31" s="132">
        <f>SUM(F32:F36)</f>
        <v>17040</v>
      </c>
    </row>
    <row r="32" spans="1:6" ht="15" customHeight="1">
      <c r="A32" s="132">
        <v>12</v>
      </c>
      <c r="B32" s="132" t="s">
        <v>279</v>
      </c>
      <c r="C32" s="132">
        <v>12000</v>
      </c>
      <c r="D32" s="132">
        <v>12</v>
      </c>
      <c r="E32" s="132" t="s">
        <v>280</v>
      </c>
      <c r="F32" s="132"/>
    </row>
    <row r="33" spans="1:6" ht="15" customHeight="1">
      <c r="A33" s="132">
        <v>13</v>
      </c>
      <c r="B33" s="132" t="s">
        <v>281</v>
      </c>
      <c r="C33" s="132">
        <v>52300</v>
      </c>
      <c r="D33" s="132">
        <v>13</v>
      </c>
      <c r="E33" s="132" t="s">
        <v>282</v>
      </c>
      <c r="F33" s="132">
        <v>12300</v>
      </c>
    </row>
    <row r="34" spans="1:6" ht="15" customHeight="1">
      <c r="A34" s="132">
        <v>14</v>
      </c>
      <c r="B34" s="132" t="s">
        <v>283</v>
      </c>
      <c r="C34" s="132">
        <v>24700</v>
      </c>
      <c r="D34" s="132">
        <v>14</v>
      </c>
      <c r="E34" s="132" t="s">
        <v>284</v>
      </c>
      <c r="F34" s="132">
        <v>4700</v>
      </c>
    </row>
    <row r="35" spans="1:6" ht="15" customHeight="1">
      <c r="A35" s="132"/>
      <c r="B35" s="132" t="s">
        <v>429</v>
      </c>
      <c r="C35" s="132">
        <v>5940</v>
      </c>
      <c r="D35" s="132"/>
      <c r="E35" s="132" t="s">
        <v>428</v>
      </c>
      <c r="F35" s="132">
        <v>40</v>
      </c>
    </row>
    <row r="36" spans="1:6" ht="15" customHeight="1">
      <c r="A36" s="132">
        <v>15</v>
      </c>
      <c r="B36" s="132" t="s">
        <v>285</v>
      </c>
      <c r="C36" s="132">
        <v>12000</v>
      </c>
      <c r="D36" s="132">
        <v>15</v>
      </c>
      <c r="E36" s="132" t="s">
        <v>286</v>
      </c>
      <c r="F36" s="132"/>
    </row>
    <row r="37" spans="1:6" ht="15" customHeight="1">
      <c r="A37" s="161">
        <v>16</v>
      </c>
      <c r="B37" s="161" t="s">
        <v>287</v>
      </c>
      <c r="C37" s="161">
        <f>SUM(C40)</f>
        <v>2600</v>
      </c>
      <c r="D37" s="161">
        <v>16</v>
      </c>
      <c r="E37" s="161" t="s">
        <v>288</v>
      </c>
      <c r="F37" s="161">
        <v>0</v>
      </c>
    </row>
    <row r="38" spans="1:6" ht="15" customHeight="1">
      <c r="A38" s="162"/>
      <c r="B38" s="162"/>
      <c r="C38" s="162"/>
      <c r="D38" s="162"/>
      <c r="E38" s="162" t="s">
        <v>242</v>
      </c>
      <c r="F38" s="162"/>
    </row>
    <row r="39" spans="1:6" ht="15" customHeight="1">
      <c r="A39" s="132" t="s">
        <v>233</v>
      </c>
      <c r="B39" s="132" t="s">
        <v>244</v>
      </c>
      <c r="C39" s="132" t="s">
        <v>245</v>
      </c>
      <c r="D39" s="132" t="s">
        <v>233</v>
      </c>
      <c r="E39" s="132" t="s">
        <v>244</v>
      </c>
      <c r="F39" s="132" t="s">
        <v>233</v>
      </c>
    </row>
    <row r="40" spans="1:6" ht="15" customHeight="1">
      <c r="A40" s="161">
        <v>17</v>
      </c>
      <c r="B40" s="161" t="s">
        <v>289</v>
      </c>
      <c r="C40" s="161">
        <v>2600</v>
      </c>
      <c r="D40" s="161">
        <v>17</v>
      </c>
      <c r="E40" s="161" t="s">
        <v>290</v>
      </c>
      <c r="F40" s="161">
        <v>0</v>
      </c>
    </row>
    <row r="41" spans="1:6" ht="15" customHeight="1">
      <c r="A41" s="162"/>
      <c r="B41" s="162"/>
      <c r="C41" s="162"/>
      <c r="D41" s="162"/>
      <c r="E41" s="162" t="s">
        <v>248</v>
      </c>
      <c r="F41" s="162"/>
    </row>
    <row r="42" spans="1:6" ht="15" customHeight="1">
      <c r="A42" s="161">
        <v>18</v>
      </c>
      <c r="B42" s="161" t="s">
        <v>291</v>
      </c>
      <c r="C42" s="161">
        <v>0</v>
      </c>
      <c r="D42" s="161">
        <v>18</v>
      </c>
      <c r="E42" s="161" t="s">
        <v>292</v>
      </c>
      <c r="F42" s="161">
        <v>0</v>
      </c>
    </row>
    <row r="43" spans="1:6" ht="15" customHeight="1">
      <c r="A43" s="162"/>
      <c r="B43" s="162"/>
      <c r="C43" s="162"/>
      <c r="D43" s="162"/>
      <c r="E43" s="162" t="s">
        <v>242</v>
      </c>
      <c r="F43" s="158"/>
    </row>
    <row r="44" spans="1:3" ht="15" customHeight="1">
      <c r="A44" t="s">
        <v>431</v>
      </c>
      <c r="C44">
        <f>SUM(C7,C17,C19,C28,C37,C42)</f>
        <v>119364</v>
      </c>
    </row>
    <row r="45" ht="15" customHeight="1">
      <c r="A45" t="s">
        <v>293</v>
      </c>
    </row>
    <row r="46" spans="1:5" ht="15" customHeight="1">
      <c r="A46" t="s">
        <v>294</v>
      </c>
      <c r="C46">
        <v>102324</v>
      </c>
      <c r="E46" s="145" t="s">
        <v>295</v>
      </c>
    </row>
    <row r="47" spans="1:6" s="145" customFormat="1" ht="15" customHeight="1">
      <c r="A47" s="145" t="s">
        <v>296</v>
      </c>
      <c r="C47" s="145">
        <f>C44-C46</f>
        <v>17040</v>
      </c>
      <c r="E47" s="145" t="s">
        <v>297</v>
      </c>
      <c r="F47" s="145">
        <f>SUM(F7,F17,F19,F28,F37,F42)</f>
        <v>17040</v>
      </c>
    </row>
    <row r="48" s="145" customFormat="1" ht="15" customHeight="1"/>
    <row r="49" s="145" customFormat="1" ht="15" customHeight="1">
      <c r="A49" s="145" t="s">
        <v>298</v>
      </c>
    </row>
    <row r="50" s="145" customFormat="1" ht="15" customHeight="1">
      <c r="A50" s="145" t="s">
        <v>390</v>
      </c>
    </row>
    <row r="51" ht="12.75" customHeight="1">
      <c r="A51" t="s">
        <v>233</v>
      </c>
    </row>
    <row r="52" ht="12.75" customHeight="1"/>
    <row r="53" s="145" customFormat="1" ht="12.75" customHeight="1">
      <c r="A53" s="145" t="s">
        <v>299</v>
      </c>
    </row>
    <row r="54" ht="12.75" customHeight="1"/>
    <row r="55" ht="12.75" customHeight="1">
      <c r="B55" t="s">
        <v>430</v>
      </c>
    </row>
    <row r="56" ht="12.75" customHeight="1"/>
    <row r="57" s="169" customFormat="1" ht="12.75" customHeight="1">
      <c r="A57" s="169" t="s">
        <v>432</v>
      </c>
    </row>
    <row r="58" ht="12.75" customHeight="1"/>
    <row r="59" ht="12.75" customHeight="1">
      <c r="A59" t="s">
        <v>300</v>
      </c>
    </row>
    <row r="60" s="145" customFormat="1" ht="12.75" customHeight="1">
      <c r="A60" s="145" t="s">
        <v>301</v>
      </c>
    </row>
    <row r="61" ht="12.75" customHeight="1">
      <c r="A61" t="s">
        <v>302</v>
      </c>
    </row>
    <row r="62" ht="12.75" customHeight="1">
      <c r="B62" t="s">
        <v>433</v>
      </c>
    </row>
    <row r="63" ht="12.75" customHeight="1"/>
    <row r="64" s="169" customFormat="1" ht="12.75" customHeight="1">
      <c r="A64" s="169" t="s">
        <v>434</v>
      </c>
    </row>
    <row r="65" ht="12.75" customHeight="1"/>
    <row r="66" ht="12.75" customHeight="1"/>
    <row r="67" s="145" customFormat="1" ht="12.75" customHeight="1">
      <c r="A67" s="145" t="s">
        <v>435</v>
      </c>
    </row>
    <row r="68" ht="12.75" customHeight="1">
      <c r="A68" t="s">
        <v>302</v>
      </c>
    </row>
    <row r="69" ht="12.75" customHeight="1">
      <c r="B69" t="s">
        <v>436</v>
      </c>
    </row>
    <row r="70" ht="12.75" customHeight="1"/>
    <row r="71" s="169" customFormat="1" ht="12.75" customHeight="1">
      <c r="A71" s="169" t="s">
        <v>437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47" t="s">
        <v>565</v>
      </c>
      <c r="B2" s="347"/>
      <c r="C2" s="347"/>
      <c r="D2" s="347"/>
      <c r="E2" s="196"/>
      <c r="F2" s="196"/>
      <c r="G2" s="196"/>
      <c r="H2" s="196"/>
      <c r="I2" s="196"/>
    </row>
    <row r="4" spans="1:9" ht="12.75">
      <c r="A4" s="345" t="s">
        <v>392</v>
      </c>
      <c r="B4" s="345"/>
      <c r="C4" s="345"/>
      <c r="D4" s="345"/>
      <c r="E4" s="196"/>
      <c r="F4" s="196"/>
      <c r="G4" s="196"/>
      <c r="H4" s="196"/>
      <c r="I4" s="196"/>
    </row>
    <row r="5" spans="1:9" ht="28.5" customHeight="1">
      <c r="A5" s="346" t="s">
        <v>372</v>
      </c>
      <c r="B5" s="346"/>
      <c r="C5" s="346"/>
      <c r="D5" s="346"/>
      <c r="E5" s="130"/>
      <c r="F5" s="130"/>
      <c r="G5" s="130"/>
      <c r="H5" s="130"/>
      <c r="I5" s="130"/>
    </row>
    <row r="6" spans="2:9" ht="28.5" customHeight="1">
      <c r="B6" s="195"/>
      <c r="C6" s="195"/>
      <c r="D6" s="195" t="s">
        <v>373</v>
      </c>
      <c r="E6" s="130"/>
      <c r="F6" s="130"/>
      <c r="G6" s="130"/>
      <c r="H6" s="130"/>
      <c r="I6" s="130"/>
    </row>
    <row r="7" spans="1:9" s="154" customFormat="1" ht="12.75" customHeight="1">
      <c r="A7" s="131" t="s">
        <v>96</v>
      </c>
      <c r="B7" s="134" t="s">
        <v>97</v>
      </c>
      <c r="C7" s="134" t="s">
        <v>98</v>
      </c>
      <c r="D7" s="134" t="s">
        <v>99</v>
      </c>
      <c r="E7" s="195"/>
      <c r="F7" s="195"/>
      <c r="G7" s="195"/>
      <c r="H7" s="195"/>
      <c r="I7" s="195"/>
    </row>
    <row r="8" spans="1:4" s="130" customFormat="1" ht="45" customHeight="1">
      <c r="A8" s="133" t="s">
        <v>84</v>
      </c>
      <c r="B8" s="133" t="s">
        <v>367</v>
      </c>
      <c r="C8" s="134" t="s">
        <v>374</v>
      </c>
      <c r="D8" s="134" t="s">
        <v>375</v>
      </c>
    </row>
    <row r="9" spans="1:4" ht="12.75">
      <c r="A9" s="197"/>
      <c r="B9" s="161"/>
      <c r="C9" s="161"/>
      <c r="D9" s="161"/>
    </row>
    <row r="10" spans="1:4" ht="12.75">
      <c r="A10" s="198">
        <v>1</v>
      </c>
      <c r="B10" s="163" t="s">
        <v>376</v>
      </c>
      <c r="C10" s="163">
        <v>0</v>
      </c>
      <c r="D10" s="163">
        <v>0</v>
      </c>
    </row>
    <row r="11" spans="1:4" ht="12.75">
      <c r="A11" s="198"/>
      <c r="B11" s="163"/>
      <c r="C11" s="163"/>
      <c r="D11" s="163"/>
    </row>
    <row r="12" spans="1:4" s="199" customFormat="1" ht="24.75" customHeight="1">
      <c r="A12" s="135">
        <v>2</v>
      </c>
      <c r="B12" s="200" t="s">
        <v>83</v>
      </c>
      <c r="C12" s="200">
        <f>SUM(C10:C11)</f>
        <v>0</v>
      </c>
      <c r="D12" s="200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8" sqref="M8"/>
    </sheetView>
  </sheetViews>
  <sheetFormatPr defaultColWidth="9.140625" defaultRowHeight="19.5" customHeight="1"/>
  <cols>
    <col min="1" max="1" width="37.00390625" style="332" customWidth="1"/>
    <col min="2" max="2" width="12.57421875" style="332" customWidth="1"/>
    <col min="3" max="3" width="12.00390625" style="332" customWidth="1"/>
    <col min="4" max="4" width="12.421875" style="332" customWidth="1"/>
    <col min="5" max="5" width="12.28125" style="332" customWidth="1"/>
    <col min="6" max="6" width="10.7109375" style="332" customWidth="1"/>
  </cols>
  <sheetData>
    <row r="1" spans="1:8" ht="15.75" customHeight="1">
      <c r="A1"/>
      <c r="B1" s="347" t="s">
        <v>566</v>
      </c>
      <c r="C1" s="347"/>
      <c r="D1" s="347"/>
      <c r="E1" s="347"/>
      <c r="F1" s="145"/>
      <c r="H1" s="145"/>
    </row>
    <row r="2" spans="1:6" ht="15.75" customHeight="1">
      <c r="A2"/>
      <c r="B2"/>
      <c r="C2" s="201"/>
      <c r="D2" s="201"/>
      <c r="E2" s="201"/>
      <c r="F2" s="201"/>
    </row>
    <row r="3" spans="1:7" ht="15.75" customHeight="1">
      <c r="A3" s="348" t="s">
        <v>460</v>
      </c>
      <c r="B3" s="348"/>
      <c r="C3" s="348"/>
      <c r="D3" s="348"/>
      <c r="E3" s="348"/>
      <c r="F3" s="145"/>
      <c r="G3" s="145"/>
    </row>
    <row r="4" spans="1:7" ht="15.75" customHeight="1">
      <c r="A4" s="349" t="s">
        <v>527</v>
      </c>
      <c r="B4" s="349"/>
      <c r="C4" s="349"/>
      <c r="D4" s="349"/>
      <c r="E4" s="349"/>
      <c r="F4" s="145"/>
      <c r="G4" s="145"/>
    </row>
    <row r="5" spans="1:6" ht="15.75" customHeight="1">
      <c r="A5"/>
      <c r="B5"/>
      <c r="C5"/>
      <c r="D5"/>
      <c r="E5"/>
      <c r="F5"/>
    </row>
    <row r="6" spans="1:9" ht="15.75" customHeight="1">
      <c r="A6" s="145" t="s">
        <v>461</v>
      </c>
      <c r="B6" s="145"/>
      <c r="C6" s="145"/>
      <c r="D6" s="145"/>
      <c r="E6" s="145"/>
      <c r="F6" s="145"/>
      <c r="G6" s="145"/>
      <c r="H6" s="145"/>
      <c r="I6" s="145"/>
    </row>
    <row r="7" spans="1:5" s="145" customFormat="1" ht="15.75" customHeight="1">
      <c r="A7" s="148" t="s">
        <v>462</v>
      </c>
      <c r="B7" s="148" t="s">
        <v>463</v>
      </c>
      <c r="C7" s="148" t="s">
        <v>490</v>
      </c>
      <c r="D7" s="148" t="s">
        <v>509</v>
      </c>
      <c r="E7" s="148" t="s">
        <v>528</v>
      </c>
    </row>
    <row r="8" spans="1:6" ht="15.75" customHeight="1">
      <c r="A8" s="330" t="s">
        <v>311</v>
      </c>
      <c r="B8" s="132">
        <v>15783</v>
      </c>
      <c r="C8" s="132">
        <v>15000</v>
      </c>
      <c r="D8" s="132">
        <v>15000</v>
      </c>
      <c r="E8" s="132">
        <v>15000</v>
      </c>
      <c r="F8"/>
    </row>
    <row r="9" spans="1:6" ht="15.75" customHeight="1">
      <c r="A9" s="132" t="s">
        <v>464</v>
      </c>
      <c r="B9" s="132">
        <v>94320</v>
      </c>
      <c r="C9" s="132">
        <v>87000</v>
      </c>
      <c r="D9" s="132">
        <v>89300</v>
      </c>
      <c r="E9" s="132">
        <v>90100</v>
      </c>
      <c r="F9"/>
    </row>
    <row r="10" spans="1:5" ht="15.75" customHeight="1">
      <c r="A10" s="331" t="s">
        <v>53</v>
      </c>
      <c r="B10" s="331">
        <v>58866</v>
      </c>
      <c r="C10" s="331">
        <v>60500</v>
      </c>
      <c r="D10" s="331">
        <v>58000</v>
      </c>
      <c r="E10" s="331">
        <v>59000</v>
      </c>
    </row>
    <row r="11" spans="1:5" ht="15.75" customHeight="1">
      <c r="A11" s="331" t="s">
        <v>56</v>
      </c>
      <c r="B11" s="331">
        <v>14171</v>
      </c>
      <c r="C11" s="331">
        <v>10000</v>
      </c>
      <c r="D11" s="331">
        <v>10000</v>
      </c>
      <c r="E11" s="331">
        <v>10000</v>
      </c>
    </row>
    <row r="12" spans="1:5" ht="15.75" customHeight="1">
      <c r="A12" s="331" t="s">
        <v>465</v>
      </c>
      <c r="B12" s="331">
        <v>50</v>
      </c>
      <c r="C12" s="331">
        <v>0</v>
      </c>
      <c r="D12" s="331">
        <v>0</v>
      </c>
      <c r="E12" s="331">
        <v>0</v>
      </c>
    </row>
    <row r="13" spans="1:5" ht="15.75" customHeight="1">
      <c r="A13" s="331" t="s">
        <v>376</v>
      </c>
      <c r="B13" s="331">
        <v>0</v>
      </c>
      <c r="C13" s="331">
        <v>0</v>
      </c>
      <c r="D13" s="331">
        <v>0</v>
      </c>
      <c r="E13" s="331">
        <v>0</v>
      </c>
    </row>
    <row r="14" spans="1:5" ht="15.75" customHeight="1">
      <c r="A14" s="331" t="s">
        <v>466</v>
      </c>
      <c r="B14" s="331">
        <v>569</v>
      </c>
      <c r="C14" s="331">
        <v>0</v>
      </c>
      <c r="D14" s="331">
        <v>0</v>
      </c>
      <c r="E14" s="331">
        <v>0</v>
      </c>
    </row>
    <row r="15" spans="1:5" ht="15.75" customHeight="1">
      <c r="A15" s="331" t="s">
        <v>467</v>
      </c>
      <c r="B15" s="331">
        <v>0</v>
      </c>
      <c r="C15" s="331">
        <v>5000</v>
      </c>
      <c r="D15" s="331">
        <v>5000</v>
      </c>
      <c r="E15" s="331">
        <v>5000</v>
      </c>
    </row>
    <row r="16" spans="1:6" s="145" customFormat="1" ht="15.75" customHeight="1">
      <c r="A16" s="333" t="s">
        <v>468</v>
      </c>
      <c r="B16" s="333">
        <f>SUM(B8:B15)</f>
        <v>183759</v>
      </c>
      <c r="C16" s="333">
        <f>SUM(C8:C15)</f>
        <v>177500</v>
      </c>
      <c r="D16" s="333">
        <f>SUM(D8:D15)</f>
        <v>177300</v>
      </c>
      <c r="E16" s="333">
        <f>SUM(E8:E15)</f>
        <v>179100</v>
      </c>
      <c r="F16" s="334"/>
    </row>
    <row r="17" spans="1:5" ht="15.75" customHeight="1">
      <c r="A17" s="331" t="s">
        <v>469</v>
      </c>
      <c r="B17" s="331">
        <v>25994</v>
      </c>
      <c r="C17" s="331">
        <v>25000</v>
      </c>
      <c r="D17" s="331">
        <v>25000</v>
      </c>
      <c r="E17" s="331">
        <v>25000</v>
      </c>
    </row>
    <row r="18" spans="1:5" ht="15.75" customHeight="1">
      <c r="A18" s="331" t="s">
        <v>312</v>
      </c>
      <c r="B18" s="331">
        <v>5378</v>
      </c>
      <c r="C18" s="331">
        <v>6000</v>
      </c>
      <c r="D18" s="331">
        <v>6000</v>
      </c>
      <c r="E18" s="331">
        <v>6000</v>
      </c>
    </row>
    <row r="19" spans="1:5" ht="15.75" customHeight="1">
      <c r="A19" s="331" t="s">
        <v>470</v>
      </c>
      <c r="B19" s="331">
        <v>77314</v>
      </c>
      <c r="C19" s="331">
        <v>55000</v>
      </c>
      <c r="D19" s="331">
        <v>55000</v>
      </c>
      <c r="E19" s="331">
        <v>55000</v>
      </c>
    </row>
    <row r="20" spans="1:5" ht="15.75" customHeight="1">
      <c r="A20" s="331" t="s">
        <v>323</v>
      </c>
      <c r="B20" s="331">
        <v>30272</v>
      </c>
      <c r="C20" s="331">
        <v>25000</v>
      </c>
      <c r="D20" s="331">
        <v>25000</v>
      </c>
      <c r="E20" s="331">
        <v>25000</v>
      </c>
    </row>
    <row r="21" spans="1:5" ht="15.75" customHeight="1">
      <c r="A21" s="331" t="s">
        <v>471</v>
      </c>
      <c r="B21" s="331">
        <v>58058</v>
      </c>
      <c r="C21" s="331">
        <v>30000</v>
      </c>
      <c r="D21" s="331">
        <v>29594</v>
      </c>
      <c r="E21" s="331">
        <v>30000</v>
      </c>
    </row>
    <row r="22" spans="1:5" ht="15.75" customHeight="1">
      <c r="A22" s="331" t="s">
        <v>472</v>
      </c>
      <c r="B22" s="331">
        <v>5070</v>
      </c>
      <c r="C22" s="331">
        <v>14000</v>
      </c>
      <c r="D22" s="331">
        <v>14000</v>
      </c>
      <c r="E22" s="331">
        <v>14000</v>
      </c>
    </row>
    <row r="23" spans="1:5" ht="15.75" customHeight="1">
      <c r="A23" s="331" t="s">
        <v>501</v>
      </c>
      <c r="B23" s="331">
        <v>3368</v>
      </c>
      <c r="C23" s="331">
        <v>0</v>
      </c>
      <c r="D23" s="331">
        <v>0</v>
      </c>
      <c r="E23" s="331">
        <v>0</v>
      </c>
    </row>
    <row r="24" spans="1:5" ht="15.75" customHeight="1">
      <c r="A24" s="331" t="s">
        <v>473</v>
      </c>
      <c r="B24" s="331">
        <v>0</v>
      </c>
      <c r="C24" s="331">
        <v>0</v>
      </c>
      <c r="D24" s="331">
        <v>0</v>
      </c>
      <c r="E24" s="331">
        <v>0</v>
      </c>
    </row>
    <row r="25" spans="1:5" ht="15.75" customHeight="1">
      <c r="A25" s="331" t="s">
        <v>474</v>
      </c>
      <c r="B25" s="331">
        <v>3400</v>
      </c>
      <c r="C25" s="331">
        <v>5000</v>
      </c>
      <c r="D25" s="331">
        <v>5000</v>
      </c>
      <c r="E25" s="331">
        <v>5000</v>
      </c>
    </row>
    <row r="26" spans="1:6" s="145" customFormat="1" ht="15.75" customHeight="1">
      <c r="A26" s="333" t="s">
        <v>475</v>
      </c>
      <c r="B26" s="333">
        <f>SUM(B17:B25)</f>
        <v>208854</v>
      </c>
      <c r="C26" s="333">
        <f>SUM(C17:C25)</f>
        <v>160000</v>
      </c>
      <c r="D26" s="333">
        <f>SUM(D17:D25)</f>
        <v>159594</v>
      </c>
      <c r="E26" s="333">
        <f>SUM(E17:E25)</f>
        <v>160000</v>
      </c>
      <c r="F26" s="334"/>
    </row>
    <row r="27" ht="15.75" customHeight="1"/>
    <row r="28" ht="15.75" customHeight="1">
      <c r="A28" s="334" t="s">
        <v>476</v>
      </c>
    </row>
    <row r="29" spans="1:5" s="145" customFormat="1" ht="15.75" customHeight="1">
      <c r="A29" s="148" t="s">
        <v>462</v>
      </c>
      <c r="B29" s="148" t="s">
        <v>463</v>
      </c>
      <c r="C29" s="148" t="s">
        <v>490</v>
      </c>
      <c r="D29" s="148" t="s">
        <v>509</v>
      </c>
      <c r="E29" s="148" t="s">
        <v>528</v>
      </c>
    </row>
    <row r="30" spans="1:5" ht="15.75" customHeight="1">
      <c r="A30" s="331" t="s">
        <v>477</v>
      </c>
      <c r="B30" s="331">
        <v>2294</v>
      </c>
      <c r="C30" s="331">
        <v>2294</v>
      </c>
      <c r="D30" s="331">
        <v>2294</v>
      </c>
      <c r="E30" s="331">
        <v>2294</v>
      </c>
    </row>
    <row r="31" spans="1:5" ht="15.75" customHeight="1">
      <c r="A31" s="331" t="s">
        <v>161</v>
      </c>
      <c r="B31" s="331">
        <v>0</v>
      </c>
      <c r="C31" s="331">
        <v>30000</v>
      </c>
      <c r="D31" s="331">
        <v>30000</v>
      </c>
      <c r="E31" s="331">
        <v>30000</v>
      </c>
    </row>
    <row r="32" spans="1:5" ht="15.75" customHeight="1">
      <c r="A32" s="331" t="s">
        <v>478</v>
      </c>
      <c r="B32" s="331">
        <v>0</v>
      </c>
      <c r="C32" s="331">
        <v>0</v>
      </c>
      <c r="D32" s="331">
        <v>0</v>
      </c>
      <c r="E32" s="331">
        <v>0</v>
      </c>
    </row>
    <row r="33" spans="1:5" ht="15.75" customHeight="1">
      <c r="A33" s="331" t="s">
        <v>177</v>
      </c>
      <c r="B33" s="331">
        <v>0</v>
      </c>
      <c r="C33" s="331">
        <v>0</v>
      </c>
      <c r="D33" s="331">
        <v>0</v>
      </c>
      <c r="E33" s="331">
        <v>0</v>
      </c>
    </row>
    <row r="34" spans="1:5" ht="15.75" customHeight="1">
      <c r="A34" s="331" t="s">
        <v>479</v>
      </c>
      <c r="B34" s="331">
        <v>80205</v>
      </c>
      <c r="C34" s="331">
        <v>15206</v>
      </c>
      <c r="D34" s="331">
        <v>15000</v>
      </c>
      <c r="E34" s="331">
        <v>10000</v>
      </c>
    </row>
    <row r="35" spans="1:6" s="145" customFormat="1" ht="15.75" customHeight="1">
      <c r="A35" s="333" t="s">
        <v>480</v>
      </c>
      <c r="B35" s="333">
        <f>SUM(B30:B34)</f>
        <v>82499</v>
      </c>
      <c r="C35" s="333">
        <f>SUM(C30:C34)</f>
        <v>47500</v>
      </c>
      <c r="D35" s="333">
        <f>SUM(D30:D34)</f>
        <v>47294</v>
      </c>
      <c r="E35" s="333">
        <f>SUM(E30:E34)</f>
        <v>42294</v>
      </c>
      <c r="F35" s="334"/>
    </row>
    <row r="36" spans="1:5" ht="15.75" customHeight="1">
      <c r="A36" s="331" t="s">
        <v>481</v>
      </c>
      <c r="B36" s="331">
        <v>21678</v>
      </c>
      <c r="C36" s="331">
        <v>15000</v>
      </c>
      <c r="D36" s="331">
        <v>15000</v>
      </c>
      <c r="E36" s="331">
        <v>15000</v>
      </c>
    </row>
    <row r="37" spans="1:5" ht="15.75" customHeight="1">
      <c r="A37" s="331" t="s">
        <v>482</v>
      </c>
      <c r="B37" s="331">
        <v>32628</v>
      </c>
      <c r="C37" s="331">
        <v>40000</v>
      </c>
      <c r="D37" s="331">
        <v>40000</v>
      </c>
      <c r="E37" s="331">
        <v>40000</v>
      </c>
    </row>
    <row r="38" spans="1:5" ht="15.75" customHeight="1">
      <c r="A38" s="331" t="s">
        <v>331</v>
      </c>
      <c r="B38" s="331">
        <v>0</v>
      </c>
      <c r="C38" s="331">
        <v>0</v>
      </c>
      <c r="D38" s="331">
        <v>0</v>
      </c>
      <c r="E38" s="331">
        <v>0</v>
      </c>
    </row>
    <row r="39" spans="1:5" ht="15.75" customHeight="1">
      <c r="A39" s="331" t="s">
        <v>483</v>
      </c>
      <c r="B39" s="331">
        <v>0</v>
      </c>
      <c r="C39" s="331">
        <v>0</v>
      </c>
      <c r="D39" s="331">
        <v>0</v>
      </c>
      <c r="E39" s="331">
        <v>0</v>
      </c>
    </row>
    <row r="40" spans="1:5" ht="15.75" customHeight="1">
      <c r="A40" s="331" t="s">
        <v>484</v>
      </c>
      <c r="B40" s="331">
        <v>0</v>
      </c>
      <c r="C40" s="331">
        <v>0</v>
      </c>
      <c r="D40" s="331">
        <v>0</v>
      </c>
      <c r="E40" s="331">
        <v>0</v>
      </c>
    </row>
    <row r="41" spans="1:5" ht="15.75" customHeight="1">
      <c r="A41" s="331" t="s">
        <v>485</v>
      </c>
      <c r="B41" s="331">
        <v>0</v>
      </c>
      <c r="C41" s="331">
        <v>0</v>
      </c>
      <c r="D41" s="331">
        <v>0</v>
      </c>
      <c r="E41" s="331">
        <v>0</v>
      </c>
    </row>
    <row r="42" spans="1:5" ht="15.75" customHeight="1">
      <c r="A42" s="331" t="s">
        <v>486</v>
      </c>
      <c r="B42" s="331">
        <v>3098</v>
      </c>
      <c r="C42" s="331">
        <v>10000</v>
      </c>
      <c r="D42" s="331">
        <v>10000</v>
      </c>
      <c r="E42" s="331">
        <v>6394</v>
      </c>
    </row>
    <row r="43" spans="1:6" s="145" customFormat="1" ht="15.75" customHeight="1">
      <c r="A43" s="333" t="s">
        <v>487</v>
      </c>
      <c r="B43" s="333">
        <f>SUM(B36:B42)</f>
        <v>57404</v>
      </c>
      <c r="C43" s="333">
        <f>SUM(C36:C42)</f>
        <v>65000</v>
      </c>
      <c r="D43" s="333">
        <f>SUM(D36:D42)</f>
        <v>65000</v>
      </c>
      <c r="E43" s="333">
        <f>SUM(E36:E42)</f>
        <v>61394</v>
      </c>
      <c r="F43" s="334"/>
    </row>
    <row r="44" spans="1:6" s="145" customFormat="1" ht="15.75" customHeight="1">
      <c r="A44" s="333" t="s">
        <v>488</v>
      </c>
      <c r="B44" s="333">
        <f>B16+B35</f>
        <v>266258</v>
      </c>
      <c r="C44" s="333">
        <f>C16+C35</f>
        <v>225000</v>
      </c>
      <c r="D44" s="333">
        <f>D16+D35</f>
        <v>224594</v>
      </c>
      <c r="E44" s="333">
        <f>E16+E35</f>
        <v>221394</v>
      </c>
      <c r="F44" s="334"/>
    </row>
    <row r="45" spans="1:6" s="145" customFormat="1" ht="15.75" customHeight="1">
      <c r="A45" s="333" t="s">
        <v>489</v>
      </c>
      <c r="B45" s="333">
        <f>B26+B43</f>
        <v>266258</v>
      </c>
      <c r="C45" s="333">
        <f>C26+C43</f>
        <v>225000</v>
      </c>
      <c r="D45" s="333">
        <f>D26+D43</f>
        <v>224594</v>
      </c>
      <c r="E45" s="333">
        <f>E26+E43</f>
        <v>221394</v>
      </c>
      <c r="F45" s="334"/>
    </row>
    <row r="46" ht="15.75" customHeight="1"/>
    <row r="47" ht="15.75" customHeight="1"/>
    <row r="48" ht="15.75" customHeight="1"/>
    <row r="49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140625" style="170" customWidth="1"/>
    <col min="2" max="2" width="41.7109375" style="170" customWidth="1"/>
    <col min="3" max="3" width="13.421875" style="170" customWidth="1"/>
    <col min="4" max="4" width="9.421875" style="170" customWidth="1"/>
    <col min="5" max="5" width="40.7109375" style="170" customWidth="1"/>
    <col min="6" max="6" width="10.7109375" style="170" customWidth="1"/>
    <col min="7" max="16384" width="9.140625" style="170" customWidth="1"/>
  </cols>
  <sheetData>
    <row r="1" ht="12.75">
      <c r="E1" s="171"/>
    </row>
    <row r="2" spans="1:8" ht="12.75">
      <c r="A2" s="347" t="s">
        <v>567</v>
      </c>
      <c r="B2" s="350"/>
      <c r="C2" s="350"/>
      <c r="D2" s="350"/>
      <c r="E2" s="350"/>
      <c r="F2" s="350"/>
      <c r="G2" s="137"/>
      <c r="H2" s="137"/>
    </row>
    <row r="4" spans="1:6" ht="12.75">
      <c r="A4" s="351" t="s">
        <v>393</v>
      </c>
      <c r="B4" s="351"/>
      <c r="C4" s="351"/>
      <c r="D4" s="351"/>
      <c r="E4" s="351"/>
      <c r="F4" s="351"/>
    </row>
    <row r="5" spans="1:6" ht="12.75">
      <c r="A5" s="351" t="s">
        <v>526</v>
      </c>
      <c r="B5" s="351"/>
      <c r="C5" s="351"/>
      <c r="D5" s="351"/>
      <c r="E5" s="351"/>
      <c r="F5" s="351"/>
    </row>
    <row r="6" spans="1:6" ht="12.75">
      <c r="A6" s="172"/>
      <c r="B6" s="172"/>
      <c r="C6" s="172"/>
      <c r="D6" s="172"/>
      <c r="E6" s="172"/>
      <c r="F6" s="172"/>
    </row>
    <row r="7" spans="1:6" ht="12.75">
      <c r="A7" s="173"/>
      <c r="B7" s="173" t="s">
        <v>96</v>
      </c>
      <c r="C7" s="173" t="s">
        <v>97</v>
      </c>
      <c r="D7" s="173"/>
      <c r="E7" s="173" t="s">
        <v>98</v>
      </c>
      <c r="F7" s="173" t="s">
        <v>99</v>
      </c>
    </row>
    <row r="8" spans="1:6" s="169" customFormat="1" ht="12.75">
      <c r="A8" s="174" t="s">
        <v>84</v>
      </c>
      <c r="B8" s="352" t="s">
        <v>303</v>
      </c>
      <c r="C8" s="352"/>
      <c r="D8" s="175" t="s">
        <v>84</v>
      </c>
      <c r="E8" s="352" t="s">
        <v>304</v>
      </c>
      <c r="F8" s="352"/>
    </row>
    <row r="9" spans="1:6" ht="12.75">
      <c r="A9" s="176"/>
      <c r="B9" s="177" t="s">
        <v>4</v>
      </c>
      <c r="C9" s="178" t="s">
        <v>305</v>
      </c>
      <c r="D9" s="178"/>
      <c r="E9" s="177" t="s">
        <v>4</v>
      </c>
      <c r="F9" s="178" t="s">
        <v>305</v>
      </c>
    </row>
    <row r="10" spans="1:6" ht="12.75">
      <c r="A10" s="146">
        <v>1</v>
      </c>
      <c r="B10" s="179" t="s">
        <v>306</v>
      </c>
      <c r="C10" s="180">
        <f>SUM(C11)</f>
        <v>186053</v>
      </c>
      <c r="D10" s="181">
        <v>1</v>
      </c>
      <c r="E10" s="179" t="s">
        <v>307</v>
      </c>
      <c r="F10" s="180">
        <f>SUM(F11,F30)</f>
        <v>266258</v>
      </c>
    </row>
    <row r="11" spans="1:6" ht="12.75">
      <c r="A11" s="146">
        <v>2</v>
      </c>
      <c r="B11" s="182" t="s">
        <v>308</v>
      </c>
      <c r="C11" s="180">
        <f>SUM(C12,C23)</f>
        <v>186053</v>
      </c>
      <c r="D11" s="181">
        <v>2</v>
      </c>
      <c r="E11" s="182" t="s">
        <v>309</v>
      </c>
      <c r="F11" s="180">
        <f>SUM(F12,F23)</f>
        <v>259760</v>
      </c>
    </row>
    <row r="12" spans="1:6" ht="12.75">
      <c r="A12" s="146">
        <v>3</v>
      </c>
      <c r="B12" s="182" t="s">
        <v>310</v>
      </c>
      <c r="C12" s="180">
        <f>SUM(C13,C16,C17,C19:C21)</f>
        <v>183759</v>
      </c>
      <c r="D12" s="181">
        <v>3</v>
      </c>
      <c r="E12" s="182" t="s">
        <v>310</v>
      </c>
      <c r="F12" s="180">
        <f>SUM(F13:F22)</f>
        <v>205454</v>
      </c>
    </row>
    <row r="13" spans="1:6" ht="12.75">
      <c r="A13" s="146">
        <v>4</v>
      </c>
      <c r="B13" s="183" t="s">
        <v>5</v>
      </c>
      <c r="C13" s="184">
        <f>SUM(C14:C15)</f>
        <v>110103</v>
      </c>
      <c r="D13" s="181">
        <v>4</v>
      </c>
      <c r="E13" s="183" t="s">
        <v>23</v>
      </c>
      <c r="F13" s="184">
        <v>25994</v>
      </c>
    </row>
    <row r="14" spans="1:6" ht="12.75">
      <c r="A14" s="146">
        <v>5</v>
      </c>
      <c r="B14" s="185" t="s">
        <v>311</v>
      </c>
      <c r="C14" s="186">
        <v>15783</v>
      </c>
      <c r="D14" s="181">
        <v>5</v>
      </c>
      <c r="E14" s="183" t="s">
        <v>312</v>
      </c>
      <c r="F14" s="184">
        <v>5378</v>
      </c>
    </row>
    <row r="15" spans="1:6" ht="12.75">
      <c r="A15" s="146">
        <v>6</v>
      </c>
      <c r="B15" s="185" t="s">
        <v>313</v>
      </c>
      <c r="C15" s="186">
        <v>94320</v>
      </c>
      <c r="D15" s="181">
        <v>6</v>
      </c>
      <c r="E15" s="183" t="s">
        <v>314</v>
      </c>
      <c r="F15" s="184">
        <v>77314</v>
      </c>
    </row>
    <row r="16" spans="1:6" ht="12.75">
      <c r="A16" s="146">
        <v>7</v>
      </c>
      <c r="B16" s="183" t="s">
        <v>315</v>
      </c>
      <c r="C16" s="184">
        <v>0</v>
      </c>
      <c r="D16" s="181">
        <v>7</v>
      </c>
      <c r="E16" s="183" t="s">
        <v>316</v>
      </c>
      <c r="F16" s="184">
        <v>0</v>
      </c>
    </row>
    <row r="17" spans="1:6" ht="12.75">
      <c r="A17" s="146">
        <v>8</v>
      </c>
      <c r="B17" s="183" t="s">
        <v>317</v>
      </c>
      <c r="C17" s="184">
        <v>14171</v>
      </c>
      <c r="D17" s="181">
        <v>8</v>
      </c>
      <c r="E17" s="183" t="s">
        <v>318</v>
      </c>
      <c r="F17" s="184">
        <v>5070</v>
      </c>
    </row>
    <row r="18" spans="1:6" ht="12.75">
      <c r="A18" s="146">
        <v>9</v>
      </c>
      <c r="B18" s="185" t="s">
        <v>319</v>
      </c>
      <c r="C18" s="186">
        <v>4865</v>
      </c>
      <c r="D18" s="181">
        <v>9</v>
      </c>
      <c r="E18" s="183" t="s">
        <v>320</v>
      </c>
      <c r="F18" s="184">
        <v>0</v>
      </c>
    </row>
    <row r="19" spans="1:6" ht="12.75">
      <c r="A19" s="146">
        <v>10</v>
      </c>
      <c r="B19" s="183" t="s">
        <v>321</v>
      </c>
      <c r="C19" s="184">
        <v>50</v>
      </c>
      <c r="D19" s="181">
        <v>10</v>
      </c>
      <c r="E19" s="183" t="s">
        <v>504</v>
      </c>
      <c r="F19" s="184">
        <v>0</v>
      </c>
    </row>
    <row r="20" spans="1:6" ht="12.75">
      <c r="A20" s="146">
        <v>11</v>
      </c>
      <c r="B20" s="183" t="s">
        <v>322</v>
      </c>
      <c r="C20" s="184">
        <v>58866</v>
      </c>
      <c r="D20" s="181">
        <v>11</v>
      </c>
      <c r="E20" s="183" t="s">
        <v>323</v>
      </c>
      <c r="F20" s="184">
        <v>30272</v>
      </c>
    </row>
    <row r="21" spans="1:6" ht="12.75">
      <c r="A21" s="146">
        <v>12</v>
      </c>
      <c r="B21" s="183" t="s">
        <v>324</v>
      </c>
      <c r="C21" s="184">
        <v>569</v>
      </c>
      <c r="D21" s="181">
        <v>12</v>
      </c>
      <c r="E21" s="183" t="s">
        <v>325</v>
      </c>
      <c r="F21" s="184">
        <v>58058</v>
      </c>
    </row>
    <row r="22" spans="1:6" ht="12.75">
      <c r="A22" s="146">
        <v>13</v>
      </c>
      <c r="B22" s="183"/>
      <c r="C22" s="184"/>
      <c r="D22" s="181">
        <v>13</v>
      </c>
      <c r="E22" s="183" t="s">
        <v>501</v>
      </c>
      <c r="F22" s="184">
        <v>3368</v>
      </c>
    </row>
    <row r="23" spans="1:6" ht="12.75">
      <c r="A23" s="146">
        <v>14</v>
      </c>
      <c r="B23" s="182" t="s">
        <v>326</v>
      </c>
      <c r="C23" s="180">
        <f>SUM(C24:C28)</f>
        <v>2294</v>
      </c>
      <c r="D23" s="181">
        <v>14</v>
      </c>
      <c r="E23" s="182" t="s">
        <v>327</v>
      </c>
      <c r="F23" s="180">
        <f>SUM(F24:F29)</f>
        <v>54306</v>
      </c>
    </row>
    <row r="24" spans="1:6" ht="12.75">
      <c r="A24" s="146">
        <v>15</v>
      </c>
      <c r="B24" s="183" t="s">
        <v>61</v>
      </c>
      <c r="C24" s="184">
        <v>2294</v>
      </c>
      <c r="D24" s="181">
        <v>15</v>
      </c>
      <c r="E24" s="183" t="s">
        <v>328</v>
      </c>
      <c r="F24" s="184">
        <v>21678</v>
      </c>
    </row>
    <row r="25" spans="1:6" ht="12.75">
      <c r="A25" s="146">
        <v>16</v>
      </c>
      <c r="B25" s="183" t="s">
        <v>329</v>
      </c>
      <c r="C25" s="184">
        <v>0</v>
      </c>
      <c r="D25" s="181">
        <v>16</v>
      </c>
      <c r="E25" s="183" t="s">
        <v>330</v>
      </c>
      <c r="F25" s="184">
        <v>32628</v>
      </c>
    </row>
    <row r="26" spans="1:6" ht="12.75">
      <c r="A26" s="146">
        <v>17</v>
      </c>
      <c r="B26" s="183" t="s">
        <v>159</v>
      </c>
      <c r="C26" s="184">
        <v>0</v>
      </c>
      <c r="D26" s="181">
        <v>17</v>
      </c>
      <c r="E26" s="183" t="s">
        <v>331</v>
      </c>
      <c r="F26" s="184">
        <v>0</v>
      </c>
    </row>
    <row r="27" spans="1:6" ht="12.75">
      <c r="A27" s="146">
        <v>18</v>
      </c>
      <c r="B27" s="183" t="s">
        <v>322</v>
      </c>
      <c r="C27" s="184">
        <v>0</v>
      </c>
      <c r="D27" s="181">
        <v>18</v>
      </c>
      <c r="E27" s="183" t="s">
        <v>332</v>
      </c>
      <c r="F27" s="184">
        <v>0</v>
      </c>
    </row>
    <row r="28" spans="1:6" ht="12.75">
      <c r="A28" s="146">
        <v>19</v>
      </c>
      <c r="B28" s="183" t="s">
        <v>324</v>
      </c>
      <c r="C28" s="184">
        <v>0</v>
      </c>
      <c r="D28" s="181">
        <v>19</v>
      </c>
      <c r="E28" s="183" t="s">
        <v>333</v>
      </c>
      <c r="F28" s="184">
        <v>0</v>
      </c>
    </row>
    <row r="29" spans="1:6" ht="12.75">
      <c r="A29" s="146">
        <v>20</v>
      </c>
      <c r="B29" s="187"/>
      <c r="C29" s="184"/>
      <c r="D29" s="181">
        <v>20</v>
      </c>
      <c r="E29" s="183" t="s">
        <v>334</v>
      </c>
      <c r="F29" s="184">
        <v>0</v>
      </c>
    </row>
    <row r="30" spans="1:6" ht="12.75">
      <c r="A30" s="146">
        <v>21</v>
      </c>
      <c r="B30" s="182"/>
      <c r="C30" s="184"/>
      <c r="D30" s="181">
        <v>21</v>
      </c>
      <c r="E30" s="182" t="s">
        <v>335</v>
      </c>
      <c r="F30" s="180">
        <f>SUM(F31,F34)</f>
        <v>6498</v>
      </c>
    </row>
    <row r="31" spans="1:6" ht="12.75">
      <c r="A31" s="146">
        <v>22</v>
      </c>
      <c r="B31" s="182"/>
      <c r="C31" s="184"/>
      <c r="D31" s="181">
        <v>22</v>
      </c>
      <c r="E31" s="182" t="s">
        <v>336</v>
      </c>
      <c r="F31" s="180">
        <f>SUM(F32:F33)</f>
        <v>3400</v>
      </c>
    </row>
    <row r="32" spans="1:6" ht="12.75">
      <c r="A32" s="146">
        <v>23</v>
      </c>
      <c r="B32" s="187"/>
      <c r="C32" s="184"/>
      <c r="D32" s="181">
        <v>23</v>
      </c>
      <c r="E32" s="183" t="s">
        <v>48</v>
      </c>
      <c r="F32" s="184">
        <v>3400</v>
      </c>
    </row>
    <row r="33" spans="1:6" ht="12.75">
      <c r="A33" s="146">
        <v>24</v>
      </c>
      <c r="B33" s="187"/>
      <c r="C33" s="184"/>
      <c r="D33" s="181">
        <v>24</v>
      </c>
      <c r="E33" s="183" t="s">
        <v>337</v>
      </c>
      <c r="F33" s="184">
        <v>0</v>
      </c>
    </row>
    <row r="34" spans="1:6" ht="12.75">
      <c r="A34" s="146">
        <v>25</v>
      </c>
      <c r="B34" s="182"/>
      <c r="C34" s="184"/>
      <c r="D34" s="181">
        <v>25</v>
      </c>
      <c r="E34" s="182" t="s">
        <v>338</v>
      </c>
      <c r="F34" s="180">
        <f>SUM(F35)</f>
        <v>3098</v>
      </c>
    </row>
    <row r="35" spans="1:6" ht="12.75">
      <c r="A35" s="146">
        <v>26</v>
      </c>
      <c r="B35" s="187"/>
      <c r="C35" s="184"/>
      <c r="D35" s="181">
        <v>26</v>
      </c>
      <c r="E35" s="183" t="s">
        <v>339</v>
      </c>
      <c r="F35" s="184">
        <v>3098</v>
      </c>
    </row>
    <row r="36" spans="1:6" ht="12.75">
      <c r="A36" s="188"/>
      <c r="B36" s="189"/>
      <c r="C36" s="190"/>
      <c r="D36" s="191"/>
      <c r="E36" s="192"/>
      <c r="F36" s="190"/>
    </row>
    <row r="37" spans="1:6" ht="12.75">
      <c r="A37" s="188"/>
      <c r="B37" s="189"/>
      <c r="C37" s="190"/>
      <c r="D37" s="191"/>
      <c r="E37" s="192"/>
      <c r="F37" s="190"/>
    </row>
    <row r="38" spans="1:6" ht="12.75">
      <c r="A38" s="351" t="s">
        <v>393</v>
      </c>
      <c r="B38" s="351"/>
      <c r="C38" s="351"/>
      <c r="D38" s="351"/>
      <c r="E38" s="351"/>
      <c r="F38" s="351"/>
    </row>
    <row r="39" spans="1:6" ht="12.75">
      <c r="A39" s="351" t="s">
        <v>526</v>
      </c>
      <c r="B39" s="351"/>
      <c r="C39" s="351"/>
      <c r="D39" s="351"/>
      <c r="E39" s="351"/>
      <c r="F39" s="351"/>
    </row>
    <row r="40" spans="1:6" ht="12.75">
      <c r="A40" s="188"/>
      <c r="B40" s="189"/>
      <c r="C40" s="190"/>
      <c r="D40" s="191"/>
      <c r="E40" s="192"/>
      <c r="F40" s="190"/>
    </row>
    <row r="41" spans="1:6" ht="12.75">
      <c r="A41" s="173"/>
      <c r="B41" s="173" t="s">
        <v>96</v>
      </c>
      <c r="C41" s="173" t="s">
        <v>97</v>
      </c>
      <c r="D41" s="173"/>
      <c r="E41" s="173" t="s">
        <v>98</v>
      </c>
      <c r="F41" s="173" t="s">
        <v>99</v>
      </c>
    </row>
    <row r="42" spans="1:6" s="169" customFormat="1" ht="12.75">
      <c r="A42" s="174" t="s">
        <v>84</v>
      </c>
      <c r="B42" s="352" t="s">
        <v>303</v>
      </c>
      <c r="C42" s="352"/>
      <c r="D42" s="175" t="s">
        <v>84</v>
      </c>
      <c r="E42" s="352" t="s">
        <v>304</v>
      </c>
      <c r="F42" s="352"/>
    </row>
    <row r="43" spans="1:6" ht="12.75">
      <c r="A43" s="146">
        <v>27</v>
      </c>
      <c r="B43" s="179"/>
      <c r="C43" s="184"/>
      <c r="D43" s="193">
        <v>27</v>
      </c>
      <c r="E43" s="179" t="s">
        <v>340</v>
      </c>
      <c r="F43" s="180">
        <f>SUM(F44:F45)</f>
        <v>80205</v>
      </c>
    </row>
    <row r="44" spans="1:6" ht="12.75">
      <c r="A44" s="146">
        <v>28</v>
      </c>
      <c r="B44" s="187"/>
      <c r="C44" s="184"/>
      <c r="D44" s="193">
        <v>28</v>
      </c>
      <c r="E44" s="183" t="s">
        <v>491</v>
      </c>
      <c r="F44" s="184">
        <f>F12+F31-C12</f>
        <v>25095</v>
      </c>
    </row>
    <row r="45" spans="1:6" ht="12.75">
      <c r="A45" s="146">
        <v>29</v>
      </c>
      <c r="B45" s="187"/>
      <c r="C45" s="184"/>
      <c r="D45" s="193">
        <v>29</v>
      </c>
      <c r="E45" s="183" t="s">
        <v>341</v>
      </c>
      <c r="F45" s="184">
        <f>F23+F34-C23</f>
        <v>55110</v>
      </c>
    </row>
    <row r="46" spans="1:6" ht="12.75">
      <c r="A46" s="146">
        <v>30</v>
      </c>
      <c r="B46" s="179"/>
      <c r="C46" s="184"/>
      <c r="D46" s="193">
        <v>30</v>
      </c>
      <c r="E46" s="179" t="s">
        <v>342</v>
      </c>
      <c r="F46" s="180">
        <f>SUM(F47:F48)</f>
        <v>0</v>
      </c>
    </row>
    <row r="47" spans="1:6" ht="12.75">
      <c r="A47" s="146">
        <v>31</v>
      </c>
      <c r="B47" s="187"/>
      <c r="C47" s="184"/>
      <c r="D47" s="193">
        <v>31</v>
      </c>
      <c r="E47" s="183" t="s">
        <v>343</v>
      </c>
      <c r="F47" s="184">
        <v>0</v>
      </c>
    </row>
    <row r="48" spans="1:6" ht="12.75">
      <c r="A48" s="146">
        <v>32</v>
      </c>
      <c r="B48" s="187"/>
      <c r="C48" s="184"/>
      <c r="D48" s="193">
        <v>32</v>
      </c>
      <c r="E48" s="183" t="s">
        <v>344</v>
      </c>
      <c r="F48" s="184">
        <v>0</v>
      </c>
    </row>
    <row r="49" spans="1:6" ht="44.25" customHeight="1">
      <c r="A49" s="146">
        <v>33</v>
      </c>
      <c r="B49" s="194" t="s">
        <v>345</v>
      </c>
      <c r="C49" s="180">
        <f>SUM(C11)</f>
        <v>186053</v>
      </c>
      <c r="D49" s="193">
        <v>33</v>
      </c>
      <c r="E49" s="179" t="s">
        <v>346</v>
      </c>
      <c r="F49" s="180">
        <f>SUM(F11)</f>
        <v>259760</v>
      </c>
    </row>
    <row r="50" spans="1:6" ht="12.75">
      <c r="A50" s="146">
        <v>34</v>
      </c>
      <c r="B50" s="179"/>
      <c r="C50" s="184"/>
      <c r="D50" s="193">
        <v>34</v>
      </c>
      <c r="E50" s="179" t="s">
        <v>347</v>
      </c>
      <c r="F50" s="180">
        <f>SUM(F51:F52)</f>
        <v>80205</v>
      </c>
    </row>
    <row r="51" spans="1:6" ht="12.75">
      <c r="A51" s="146">
        <v>35</v>
      </c>
      <c r="B51" s="187"/>
      <c r="C51" s="184"/>
      <c r="D51" s="193">
        <v>35</v>
      </c>
      <c r="E51" s="183" t="s">
        <v>491</v>
      </c>
      <c r="F51" s="184">
        <f>F12+F31-C12</f>
        <v>25095</v>
      </c>
    </row>
    <row r="52" spans="1:6" ht="12.75">
      <c r="A52" s="146">
        <v>36</v>
      </c>
      <c r="B52" s="187"/>
      <c r="C52" s="184"/>
      <c r="D52" s="193">
        <v>36</v>
      </c>
      <c r="E52" s="183" t="s">
        <v>341</v>
      </c>
      <c r="F52" s="184">
        <f>F23+F34-C23</f>
        <v>55110</v>
      </c>
    </row>
    <row r="53" spans="1:6" ht="12.75">
      <c r="A53" s="146">
        <v>37</v>
      </c>
      <c r="B53" s="179" t="s">
        <v>348</v>
      </c>
      <c r="C53" s="180"/>
      <c r="D53" s="193">
        <v>37</v>
      </c>
      <c r="E53" s="179"/>
      <c r="F53" s="184"/>
    </row>
    <row r="54" spans="1:6" ht="12.75">
      <c r="A54" s="146">
        <v>38</v>
      </c>
      <c r="B54" s="182" t="s">
        <v>349</v>
      </c>
      <c r="C54" s="180">
        <f>SUM(C55:C56)</f>
        <v>80205</v>
      </c>
      <c r="D54" s="193">
        <v>38</v>
      </c>
      <c r="E54" s="187"/>
      <c r="F54" s="184"/>
    </row>
    <row r="55" spans="1:6" ht="12.75">
      <c r="A55" s="146">
        <v>39</v>
      </c>
      <c r="B55" s="187" t="s">
        <v>350</v>
      </c>
      <c r="C55" s="184">
        <v>0</v>
      </c>
      <c r="D55" s="193">
        <v>39</v>
      </c>
      <c r="E55" s="183"/>
      <c r="F55" s="184"/>
    </row>
    <row r="56" spans="1:6" ht="12.75">
      <c r="A56" s="146">
        <v>40</v>
      </c>
      <c r="B56" s="187" t="s">
        <v>351</v>
      </c>
      <c r="C56" s="184">
        <v>80205</v>
      </c>
      <c r="D56" s="193">
        <v>40</v>
      </c>
      <c r="E56" s="183"/>
      <c r="F56" s="184"/>
    </row>
    <row r="57" spans="1:6" ht="12.75">
      <c r="A57" s="146">
        <v>41</v>
      </c>
      <c r="B57" s="182" t="s">
        <v>352</v>
      </c>
      <c r="C57" s="180">
        <f>SUM(C58:C59)</f>
        <v>0</v>
      </c>
      <c r="D57" s="193">
        <v>41</v>
      </c>
      <c r="E57" s="187"/>
      <c r="F57" s="184"/>
    </row>
    <row r="58" spans="1:6" ht="12.75">
      <c r="A58" s="146">
        <v>42</v>
      </c>
      <c r="B58" s="187" t="s">
        <v>353</v>
      </c>
      <c r="C58" s="184">
        <v>0</v>
      </c>
      <c r="D58" s="193">
        <v>42</v>
      </c>
      <c r="E58" s="183"/>
      <c r="F58" s="184"/>
    </row>
    <row r="59" spans="1:6" ht="12.75">
      <c r="A59" s="146">
        <v>43</v>
      </c>
      <c r="B59" s="187" t="s">
        <v>354</v>
      </c>
      <c r="C59" s="184">
        <v>0</v>
      </c>
      <c r="D59" s="193">
        <v>43</v>
      </c>
      <c r="E59" s="183"/>
      <c r="F59" s="184"/>
    </row>
    <row r="60" spans="1:6" ht="12.75">
      <c r="A60" s="146">
        <v>44</v>
      </c>
      <c r="B60" s="179" t="s">
        <v>355</v>
      </c>
      <c r="C60" s="180">
        <f>SUM(C61:C62)</f>
        <v>266258</v>
      </c>
      <c r="D60" s="193">
        <v>44</v>
      </c>
      <c r="E60" s="179" t="s">
        <v>356</v>
      </c>
      <c r="F60" s="180">
        <f>SUM(F61:F62)</f>
        <v>266258</v>
      </c>
    </row>
    <row r="61" spans="1:6" ht="12.75">
      <c r="A61" s="146">
        <v>45</v>
      </c>
      <c r="B61" s="187" t="s">
        <v>357</v>
      </c>
      <c r="C61" s="184">
        <f>SUM(C12,C55,C58)</f>
        <v>183759</v>
      </c>
      <c r="D61" s="193">
        <v>45</v>
      </c>
      <c r="E61" s="183" t="s">
        <v>358</v>
      </c>
      <c r="F61" s="184">
        <f>SUM(F12,F31,F47)</f>
        <v>208854</v>
      </c>
    </row>
    <row r="62" spans="1:6" ht="12.75">
      <c r="A62" s="146">
        <v>46</v>
      </c>
      <c r="B62" s="187" t="s">
        <v>359</v>
      </c>
      <c r="C62" s="184">
        <f>SUM(C23,C56,C59)</f>
        <v>82499</v>
      </c>
      <c r="D62" s="193">
        <v>46</v>
      </c>
      <c r="E62" s="183" t="s">
        <v>360</v>
      </c>
      <c r="F62" s="184">
        <f>SUM(F23,F34,F48)</f>
        <v>57404</v>
      </c>
    </row>
    <row r="63" spans="1:4" ht="12.75">
      <c r="A63" s="188"/>
      <c r="D63" s="188"/>
    </row>
    <row r="64" spans="1:4" ht="12.75">
      <c r="A64" s="188"/>
      <c r="D64" s="188"/>
    </row>
    <row r="65" spans="1:4" ht="12.75">
      <c r="A65" s="188"/>
      <c r="D65" s="188"/>
    </row>
    <row r="66" spans="1:4" ht="12.75">
      <c r="A66" s="188"/>
      <c r="D66" s="188"/>
    </row>
    <row r="67" spans="1:4" ht="12.75">
      <c r="A67" s="188"/>
      <c r="D67" s="188"/>
    </row>
    <row r="68" spans="1:4" ht="12.75">
      <c r="A68" s="188"/>
      <c r="D68" s="188"/>
    </row>
    <row r="69" spans="1:4" ht="12.75">
      <c r="A69" s="188"/>
      <c r="D69" s="188"/>
    </row>
    <row r="70" spans="1:4" ht="12.75">
      <c r="A70" s="188"/>
      <c r="D70" s="188"/>
    </row>
    <row r="71" spans="1:4" ht="12.75">
      <c r="A71" s="188"/>
      <c r="D71" s="188"/>
    </row>
    <row r="72" spans="1:4" ht="12.75">
      <c r="A72" s="188"/>
      <c r="D72" s="188"/>
    </row>
    <row r="73" spans="1:4" ht="12.75">
      <c r="A73" s="188"/>
      <c r="D73" s="188"/>
    </row>
    <row r="74" spans="1:4" ht="12.75">
      <c r="A74" s="188"/>
      <c r="D74" s="188"/>
    </row>
    <row r="75" spans="1:4" ht="12.75">
      <c r="A75" s="188"/>
      <c r="D75" s="188"/>
    </row>
    <row r="76" spans="1:4" ht="12.75">
      <c r="A76" s="188"/>
      <c r="D76" s="188"/>
    </row>
    <row r="77" spans="1:4" ht="12.75">
      <c r="A77" s="188"/>
      <c r="D77" s="188"/>
    </row>
    <row r="78" spans="1:4" ht="12.75">
      <c r="A78" s="188"/>
      <c r="D78" s="188"/>
    </row>
    <row r="79" spans="1:4" ht="12.75">
      <c r="A79" s="188"/>
      <c r="D79" s="188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140625" style="38" customWidth="1"/>
    <col min="2" max="2" width="38.140625" style="217" customWidth="1"/>
    <col min="3" max="3" width="9.57421875" style="128" customWidth="1"/>
    <col min="4" max="4" width="11.57421875" style="128" customWidth="1"/>
    <col min="5" max="5" width="12.00390625" style="128" customWidth="1"/>
    <col min="6" max="6" width="10.57421875" style="128" customWidth="1"/>
    <col min="7" max="16384" width="9.140625" style="217" customWidth="1"/>
  </cols>
  <sheetData>
    <row r="1" spans="1:6" ht="12.75">
      <c r="A1" s="338" t="s">
        <v>568</v>
      </c>
      <c r="B1" s="338"/>
      <c r="C1" s="338"/>
      <c r="D1" s="338"/>
      <c r="E1" s="338"/>
      <c r="F1" s="338"/>
    </row>
    <row r="3" spans="1:6" ht="25.5" customHeight="1">
      <c r="A3" s="356" t="s">
        <v>529</v>
      </c>
      <c r="B3" s="356"/>
      <c r="C3" s="356"/>
      <c r="D3" s="356"/>
      <c r="E3" s="356"/>
      <c r="F3" s="356"/>
    </row>
    <row r="4" spans="2:6" ht="12.75" customHeight="1">
      <c r="B4" s="116"/>
      <c r="F4" s="128" t="s">
        <v>22</v>
      </c>
    </row>
    <row r="5" spans="1:6" s="4" customFormat="1" ht="11.25">
      <c r="A5" s="20"/>
      <c r="B5" s="218" t="s">
        <v>96</v>
      </c>
      <c r="C5" s="8" t="s">
        <v>97</v>
      </c>
      <c r="D5" s="8" t="s">
        <v>98</v>
      </c>
      <c r="E5" s="8" t="s">
        <v>99</v>
      </c>
      <c r="F5" s="8" t="s">
        <v>368</v>
      </c>
    </row>
    <row r="6" spans="1:6" s="4" customFormat="1" ht="11.25">
      <c r="A6" s="20"/>
      <c r="B6" s="218"/>
      <c r="C6" s="353" t="s">
        <v>526</v>
      </c>
      <c r="D6" s="354"/>
      <c r="E6" s="354"/>
      <c r="F6" s="355"/>
    </row>
    <row r="7" spans="1:6" s="31" customFormat="1" ht="36">
      <c r="A7" s="63" t="s">
        <v>3</v>
      </c>
      <c r="B7" s="249" t="s">
        <v>4</v>
      </c>
      <c r="C7" s="235" t="s">
        <v>369</v>
      </c>
      <c r="D7" s="235" t="s">
        <v>370</v>
      </c>
      <c r="E7" s="235" t="s">
        <v>377</v>
      </c>
      <c r="F7" s="235" t="s">
        <v>83</v>
      </c>
    </row>
    <row r="8" spans="1:6" ht="12.75">
      <c r="A8" s="237"/>
      <c r="B8" s="219"/>
      <c r="C8" s="243"/>
      <c r="D8" s="220"/>
      <c r="E8" s="220"/>
      <c r="F8" s="220"/>
    </row>
    <row r="9" spans="1:6" s="223" customFormat="1" ht="13.5">
      <c r="A9" s="11">
        <v>1</v>
      </c>
      <c r="B9" s="221" t="s">
        <v>129</v>
      </c>
      <c r="C9" s="244">
        <f>C11+C15</f>
        <v>94593</v>
      </c>
      <c r="D9" s="222">
        <f>D11+D15</f>
        <v>15510</v>
      </c>
      <c r="E9" s="222">
        <f>E11+E15</f>
        <v>0</v>
      </c>
      <c r="F9" s="224">
        <f>SUM(C9:E9)</f>
        <v>110103</v>
      </c>
    </row>
    <row r="10" spans="1:6" s="223" customFormat="1" ht="13.5">
      <c r="A10" s="11"/>
      <c r="B10" s="221"/>
      <c r="C10" s="244"/>
      <c r="D10" s="222"/>
      <c r="E10" s="222"/>
      <c r="F10" s="224"/>
    </row>
    <row r="11" spans="1:6" s="223" customFormat="1" ht="27" customHeight="1">
      <c r="A11" s="11">
        <v>2</v>
      </c>
      <c r="B11" s="141" t="s">
        <v>130</v>
      </c>
      <c r="C11" s="245">
        <f>C13</f>
        <v>0</v>
      </c>
      <c r="D11" s="245">
        <f>D13</f>
        <v>0</v>
      </c>
      <c r="E11" s="245">
        <f>E13</f>
        <v>0</v>
      </c>
      <c r="F11" s="224">
        <f aca="true" t="shared" si="0" ref="F11:F63">SUM(C11:E11)</f>
        <v>0</v>
      </c>
    </row>
    <row r="12" spans="1:6" s="223" customFormat="1" ht="13.5">
      <c r="A12" s="11"/>
      <c r="B12" s="221"/>
      <c r="C12" s="244"/>
      <c r="D12" s="222"/>
      <c r="E12" s="222"/>
      <c r="F12" s="224"/>
    </row>
    <row r="13" spans="1:6" ht="21.75">
      <c r="A13" s="11">
        <v>3</v>
      </c>
      <c r="B13" s="136" t="s">
        <v>130</v>
      </c>
      <c r="C13" s="245">
        <v>0</v>
      </c>
      <c r="D13" s="224">
        <v>0</v>
      </c>
      <c r="E13" s="224">
        <v>0</v>
      </c>
      <c r="F13" s="224">
        <f t="shared" si="0"/>
        <v>0</v>
      </c>
    </row>
    <row r="14" spans="1:6" ht="12.75">
      <c r="A14" s="11"/>
      <c r="B14" s="12"/>
      <c r="C14" s="61"/>
      <c r="D14" s="95"/>
      <c r="E14" s="95"/>
      <c r="F14" s="224"/>
    </row>
    <row r="15" spans="1:6" ht="21">
      <c r="A15" s="11">
        <v>4</v>
      </c>
      <c r="B15" s="83" t="s">
        <v>132</v>
      </c>
      <c r="C15" s="61">
        <f>SUM(C17,C33)</f>
        <v>94593</v>
      </c>
      <c r="D15" s="95">
        <f>SUM(D17,D33)</f>
        <v>15510</v>
      </c>
      <c r="E15" s="95">
        <f>SUM(E17,E33)</f>
        <v>0</v>
      </c>
      <c r="F15" s="224">
        <f t="shared" si="0"/>
        <v>110103</v>
      </c>
    </row>
    <row r="16" spans="1:6" ht="12.75">
      <c r="A16" s="11"/>
      <c r="B16" s="125"/>
      <c r="C16" s="61"/>
      <c r="D16" s="95"/>
      <c r="E16" s="95"/>
      <c r="F16" s="224"/>
    </row>
    <row r="17" spans="1:6" ht="12.75">
      <c r="A17" s="11">
        <v>5</v>
      </c>
      <c r="B17" s="125" t="s">
        <v>133</v>
      </c>
      <c r="C17" s="246">
        <f>C19+C26+C30</f>
        <v>94320</v>
      </c>
      <c r="D17" s="127">
        <f>D19+D26+D30</f>
        <v>0</v>
      </c>
      <c r="E17" s="127">
        <f>E19+E26+E30</f>
        <v>0</v>
      </c>
      <c r="F17" s="224">
        <f t="shared" si="0"/>
        <v>94320</v>
      </c>
    </row>
    <row r="18" spans="1:6" ht="12.75">
      <c r="A18" s="11"/>
      <c r="B18" s="112"/>
      <c r="C18" s="247"/>
      <c r="D18" s="225"/>
      <c r="E18" s="225"/>
      <c r="F18" s="224"/>
    </row>
    <row r="19" spans="1:6" s="226" customFormat="1" ht="12.75">
      <c r="A19" s="11">
        <v>6</v>
      </c>
      <c r="B19" s="136" t="s">
        <v>49</v>
      </c>
      <c r="C19" s="245">
        <f>SUM(C20:C25)</f>
        <v>91700</v>
      </c>
      <c r="D19" s="224">
        <f>SUM(D20:D25)</f>
        <v>0</v>
      </c>
      <c r="E19" s="224">
        <f>SUM(E20:E25)</f>
        <v>0</v>
      </c>
      <c r="F19" s="224">
        <f t="shared" si="0"/>
        <v>91700</v>
      </c>
    </row>
    <row r="20" spans="1:6" s="226" customFormat="1" ht="12.75">
      <c r="A20" s="11">
        <f aca="true" t="shared" si="1" ref="A20:A31">A19+1</f>
        <v>7</v>
      </c>
      <c r="B20" s="112" t="s">
        <v>9</v>
      </c>
      <c r="C20" s="247">
        <v>40000</v>
      </c>
      <c r="D20" s="225"/>
      <c r="E20" s="225"/>
      <c r="F20" s="224">
        <f t="shared" si="0"/>
        <v>40000</v>
      </c>
    </row>
    <row r="21" spans="1:6" s="226" customFormat="1" ht="12.75">
      <c r="A21" s="11">
        <f t="shared" si="1"/>
        <v>8</v>
      </c>
      <c r="B21" s="112" t="s">
        <v>10</v>
      </c>
      <c r="C21" s="247">
        <v>20000</v>
      </c>
      <c r="D21" s="225"/>
      <c r="E21" s="225"/>
      <c r="F21" s="224">
        <f t="shared" si="0"/>
        <v>20000</v>
      </c>
    </row>
    <row r="22" spans="1:6" s="226" customFormat="1" ht="12.75">
      <c r="A22" s="11">
        <f t="shared" si="1"/>
        <v>9</v>
      </c>
      <c r="B22" s="112" t="s">
        <v>394</v>
      </c>
      <c r="C22" s="247">
        <v>5900</v>
      </c>
      <c r="D22" s="225"/>
      <c r="E22" s="225"/>
      <c r="F22" s="224">
        <f t="shared" si="0"/>
        <v>5900</v>
      </c>
    </row>
    <row r="23" spans="1:6" s="226" customFormat="1" ht="12.75">
      <c r="A23" s="11">
        <f t="shared" si="1"/>
        <v>10</v>
      </c>
      <c r="B23" s="112" t="s">
        <v>11</v>
      </c>
      <c r="C23" s="247">
        <v>12000</v>
      </c>
      <c r="D23" s="225"/>
      <c r="E23" s="225"/>
      <c r="F23" s="224">
        <f t="shared" si="0"/>
        <v>12000</v>
      </c>
    </row>
    <row r="24" spans="1:6" s="226" customFormat="1" ht="12.75">
      <c r="A24" s="11">
        <f t="shared" si="1"/>
        <v>11</v>
      </c>
      <c r="B24" s="112" t="s">
        <v>12</v>
      </c>
      <c r="C24" s="247">
        <v>12000</v>
      </c>
      <c r="D24" s="225"/>
      <c r="E24" s="225"/>
      <c r="F24" s="224">
        <f t="shared" si="0"/>
        <v>12000</v>
      </c>
    </row>
    <row r="25" spans="1:6" s="226" customFormat="1" ht="12.75">
      <c r="A25" s="11">
        <f t="shared" si="1"/>
        <v>12</v>
      </c>
      <c r="B25" s="112" t="s">
        <v>72</v>
      </c>
      <c r="C25" s="247">
        <v>1800</v>
      </c>
      <c r="D25" s="225"/>
      <c r="E25" s="225"/>
      <c r="F25" s="224">
        <f t="shared" si="0"/>
        <v>1800</v>
      </c>
    </row>
    <row r="26" spans="1:6" s="226" customFormat="1" ht="21.75" customHeight="1">
      <c r="A26" s="11">
        <f t="shared" si="1"/>
        <v>13</v>
      </c>
      <c r="B26" s="136" t="s">
        <v>131</v>
      </c>
      <c r="C26" s="245">
        <f>SUM(C27:C29)</f>
        <v>20</v>
      </c>
      <c r="D26" s="224">
        <f>SUM(D27:D29)</f>
        <v>0</v>
      </c>
      <c r="E26" s="224">
        <f>SUM(E27:E29)</f>
        <v>0</v>
      </c>
      <c r="F26" s="224">
        <f t="shared" si="0"/>
        <v>20</v>
      </c>
    </row>
    <row r="27" spans="1:6" s="226" customFormat="1" ht="12.75">
      <c r="A27" s="11">
        <f t="shared" si="1"/>
        <v>14</v>
      </c>
      <c r="B27" s="112" t="s">
        <v>73</v>
      </c>
      <c r="C27" s="247">
        <v>0</v>
      </c>
      <c r="D27" s="225"/>
      <c r="E27" s="225"/>
      <c r="F27" s="224">
        <f t="shared" si="0"/>
        <v>0</v>
      </c>
    </row>
    <row r="28" spans="1:6" s="226" customFormat="1" ht="12.75">
      <c r="A28" s="11">
        <f t="shared" si="1"/>
        <v>15</v>
      </c>
      <c r="B28" s="112" t="s">
        <v>50</v>
      </c>
      <c r="C28" s="247">
        <v>20</v>
      </c>
      <c r="D28" s="225"/>
      <c r="E28" s="225"/>
      <c r="F28" s="224">
        <f t="shared" si="0"/>
        <v>20</v>
      </c>
    </row>
    <row r="29" spans="1:6" s="226" customFormat="1" ht="12.75">
      <c r="A29" s="11">
        <f t="shared" si="1"/>
        <v>16</v>
      </c>
      <c r="B29" s="112" t="s">
        <v>51</v>
      </c>
      <c r="C29" s="247"/>
      <c r="D29" s="225"/>
      <c r="E29" s="225"/>
      <c r="F29" s="224">
        <f t="shared" si="0"/>
        <v>0</v>
      </c>
    </row>
    <row r="30" spans="1:6" ht="12.75">
      <c r="A30" s="11">
        <f t="shared" si="1"/>
        <v>17</v>
      </c>
      <c r="B30" s="136" t="s">
        <v>7</v>
      </c>
      <c r="C30" s="245">
        <f>SUM(C31)</f>
        <v>2600</v>
      </c>
      <c r="D30" s="224">
        <f>SUM(D31)</f>
        <v>0</v>
      </c>
      <c r="E30" s="224">
        <f>SUM(E31)</f>
        <v>0</v>
      </c>
      <c r="F30" s="224">
        <f t="shared" si="0"/>
        <v>2600</v>
      </c>
    </row>
    <row r="31" spans="1:6" ht="12.75">
      <c r="A31" s="11">
        <f t="shared" si="1"/>
        <v>18</v>
      </c>
      <c r="B31" s="112" t="s">
        <v>8</v>
      </c>
      <c r="C31" s="247">
        <v>2600</v>
      </c>
      <c r="D31" s="225"/>
      <c r="E31" s="225"/>
      <c r="F31" s="224">
        <f t="shared" si="0"/>
        <v>2600</v>
      </c>
    </row>
    <row r="32" spans="1:6" ht="12.75">
      <c r="A32" s="11"/>
      <c r="B32" s="112"/>
      <c r="C32" s="247"/>
      <c r="D32" s="225"/>
      <c r="E32" s="225"/>
      <c r="F32" s="224"/>
    </row>
    <row r="33" spans="1:6" ht="12.75">
      <c r="A33" s="11">
        <v>19</v>
      </c>
      <c r="B33" s="227" t="s">
        <v>168</v>
      </c>
      <c r="C33" s="245">
        <f>SUM(C35)</f>
        <v>273</v>
      </c>
      <c r="D33" s="224">
        <f>SUM(D35)</f>
        <v>15510</v>
      </c>
      <c r="E33" s="224">
        <f>SUM(E35)</f>
        <v>0</v>
      </c>
      <c r="F33" s="224">
        <f t="shared" si="0"/>
        <v>15783</v>
      </c>
    </row>
    <row r="34" spans="1:6" ht="12.75">
      <c r="A34" s="11"/>
      <c r="B34" s="227"/>
      <c r="C34" s="245"/>
      <c r="D34" s="224"/>
      <c r="E34" s="224"/>
      <c r="F34" s="224"/>
    </row>
    <row r="35" spans="1:6" ht="21.75">
      <c r="A35" s="11">
        <v>20</v>
      </c>
      <c r="B35" s="136" t="s">
        <v>172</v>
      </c>
      <c r="C35" s="245">
        <f>SUM(C36:C38)</f>
        <v>273</v>
      </c>
      <c r="D35" s="224">
        <f>SUM(D36:D38)</f>
        <v>15510</v>
      </c>
      <c r="E35" s="224">
        <f>SUM(E36:E38)</f>
        <v>0</v>
      </c>
      <c r="F35" s="224">
        <f t="shared" si="0"/>
        <v>15783</v>
      </c>
    </row>
    <row r="36" spans="1:6" ht="22.5">
      <c r="A36" s="11">
        <f>A35+1</f>
        <v>21</v>
      </c>
      <c r="B36" s="112" t="s">
        <v>169</v>
      </c>
      <c r="C36" s="247">
        <v>273</v>
      </c>
      <c r="D36" s="225">
        <v>13960</v>
      </c>
      <c r="E36" s="225"/>
      <c r="F36" s="224">
        <f t="shared" si="0"/>
        <v>14233</v>
      </c>
    </row>
    <row r="37" spans="1:6" ht="12.75">
      <c r="A37" s="11">
        <f>A36+1</f>
        <v>22</v>
      </c>
      <c r="B37" s="112" t="s">
        <v>170</v>
      </c>
      <c r="C37" s="247"/>
      <c r="D37" s="225">
        <v>1500</v>
      </c>
      <c r="E37" s="225"/>
      <c r="F37" s="224">
        <f t="shared" si="0"/>
        <v>1500</v>
      </c>
    </row>
    <row r="38" spans="1:6" ht="12.75">
      <c r="A38" s="238">
        <f>A37+1</f>
        <v>23</v>
      </c>
      <c r="B38" s="143" t="s">
        <v>171</v>
      </c>
      <c r="C38" s="248"/>
      <c r="D38" s="229">
        <v>50</v>
      </c>
      <c r="E38" s="229"/>
      <c r="F38" s="271">
        <f t="shared" si="0"/>
        <v>50</v>
      </c>
    </row>
    <row r="39" spans="1:6" s="231" customFormat="1" ht="12.75">
      <c r="A39" s="139"/>
      <c r="B39" s="142"/>
      <c r="C39" s="230"/>
      <c r="D39" s="230"/>
      <c r="E39" s="230"/>
      <c r="F39" s="252"/>
    </row>
    <row r="40" spans="1:6" s="231" customFormat="1" ht="12.75">
      <c r="A40" s="139"/>
      <c r="B40" s="142"/>
      <c r="C40" s="230"/>
      <c r="D40" s="230"/>
      <c r="E40" s="230"/>
      <c r="F40" s="252"/>
    </row>
    <row r="41" spans="1:6" s="231" customFormat="1" ht="12.75">
      <c r="A41" s="139"/>
      <c r="B41" s="142"/>
      <c r="C41" s="230"/>
      <c r="D41" s="230"/>
      <c r="E41" s="230"/>
      <c r="F41" s="252"/>
    </row>
    <row r="42" spans="1:6" s="231" customFormat="1" ht="12.75">
      <c r="A42" s="139"/>
      <c r="B42" s="142"/>
      <c r="C42" s="230"/>
      <c r="D42" s="230"/>
      <c r="E42" s="230"/>
      <c r="F42" s="252"/>
    </row>
    <row r="43" spans="1:6" s="231" customFormat="1" ht="12.75">
      <c r="A43" s="139"/>
      <c r="B43" s="142"/>
      <c r="C43" s="230"/>
      <c r="D43" s="230"/>
      <c r="E43" s="230"/>
      <c r="F43" s="252"/>
    </row>
    <row r="44" spans="1:6" s="231" customFormat="1" ht="12.75">
      <c r="A44" s="139"/>
      <c r="B44" s="142"/>
      <c r="C44" s="230"/>
      <c r="D44" s="230"/>
      <c r="E44" s="230"/>
      <c r="F44" s="252"/>
    </row>
    <row r="45" spans="1:6" s="231" customFormat="1" ht="12.75">
      <c r="A45" s="139"/>
      <c r="B45" s="142"/>
      <c r="C45" s="230"/>
      <c r="D45" s="230"/>
      <c r="E45" s="230"/>
      <c r="F45" s="252"/>
    </row>
    <row r="46" spans="1:6" s="231" customFormat="1" ht="12.75">
      <c r="A46" s="139"/>
      <c r="B46" s="142"/>
      <c r="C46" s="230"/>
      <c r="D46" s="230"/>
      <c r="E46" s="230"/>
      <c r="F46" s="252"/>
    </row>
    <row r="47" spans="1:6" s="231" customFormat="1" ht="12.75">
      <c r="A47" s="139"/>
      <c r="B47" s="142"/>
      <c r="C47" s="230"/>
      <c r="D47" s="230"/>
      <c r="E47" s="230"/>
      <c r="F47" s="252"/>
    </row>
    <row r="48" spans="1:6" s="231" customFormat="1" ht="12.75">
      <c r="A48" s="139"/>
      <c r="B48" s="142"/>
      <c r="C48" s="230"/>
      <c r="D48" s="230"/>
      <c r="E48" s="230"/>
      <c r="F48" s="252"/>
    </row>
    <row r="49" spans="1:6" s="231" customFormat="1" ht="12.75">
      <c r="A49" s="139"/>
      <c r="B49" s="142"/>
      <c r="C49" s="230"/>
      <c r="D49" s="230"/>
      <c r="E49" s="230"/>
      <c r="F49" s="252"/>
    </row>
    <row r="50" spans="1:6" s="231" customFormat="1" ht="12.75">
      <c r="A50" s="139"/>
      <c r="B50" s="142"/>
      <c r="C50" s="230"/>
      <c r="D50" s="230"/>
      <c r="E50" s="230"/>
      <c r="F50" s="252"/>
    </row>
    <row r="51" spans="1:6" s="231" customFormat="1" ht="12.75">
      <c r="A51" s="139"/>
      <c r="B51" s="142"/>
      <c r="C51" s="230"/>
      <c r="D51" s="230"/>
      <c r="E51" s="230"/>
      <c r="F51" s="252"/>
    </row>
    <row r="52" spans="1:6" s="4" customFormat="1" ht="11.25">
      <c r="A52" s="20"/>
      <c r="B52" s="218" t="s">
        <v>96</v>
      </c>
      <c r="C52" s="8" t="s">
        <v>97</v>
      </c>
      <c r="D52" s="8" t="s">
        <v>98</v>
      </c>
      <c r="E52" s="8" t="s">
        <v>99</v>
      </c>
      <c r="F52" s="8" t="s">
        <v>368</v>
      </c>
    </row>
    <row r="53" spans="1:6" s="4" customFormat="1" ht="11.25">
      <c r="A53" s="20"/>
      <c r="B53" s="218"/>
      <c r="C53" s="353" t="s">
        <v>526</v>
      </c>
      <c r="D53" s="354"/>
      <c r="E53" s="354"/>
      <c r="F53" s="355"/>
    </row>
    <row r="54" spans="1:6" s="31" customFormat="1" ht="36">
      <c r="A54" s="63" t="s">
        <v>3</v>
      </c>
      <c r="B54" s="249" t="s">
        <v>4</v>
      </c>
      <c r="C54" s="262" t="s">
        <v>369</v>
      </c>
      <c r="D54" s="262" t="s">
        <v>370</v>
      </c>
      <c r="E54" s="262" t="s">
        <v>377</v>
      </c>
      <c r="F54" s="262" t="s">
        <v>83</v>
      </c>
    </row>
    <row r="55" spans="1:6" ht="12.75">
      <c r="A55" s="237">
        <v>24</v>
      </c>
      <c r="B55" s="255" t="s">
        <v>52</v>
      </c>
      <c r="C55" s="264">
        <f>C57</f>
        <v>58866</v>
      </c>
      <c r="D55" s="264">
        <f>D57</f>
        <v>0</v>
      </c>
      <c r="E55" s="264">
        <f>E57</f>
        <v>0</v>
      </c>
      <c r="F55" s="269">
        <f t="shared" si="0"/>
        <v>58866</v>
      </c>
    </row>
    <row r="56" spans="1:6" ht="12.75">
      <c r="A56" s="11"/>
      <c r="B56" s="256"/>
      <c r="C56" s="265"/>
      <c r="D56" s="265"/>
      <c r="E56" s="265"/>
      <c r="F56" s="224"/>
    </row>
    <row r="57" spans="1:6" ht="12.75">
      <c r="A57" s="11">
        <v>25</v>
      </c>
      <c r="B57" s="257" t="s">
        <v>135</v>
      </c>
      <c r="C57" s="266">
        <f>C59</f>
        <v>58866</v>
      </c>
      <c r="D57" s="266">
        <f>D59</f>
        <v>0</v>
      </c>
      <c r="E57" s="266">
        <f>E59</f>
        <v>0</v>
      </c>
      <c r="F57" s="224">
        <f t="shared" si="0"/>
        <v>58866</v>
      </c>
    </row>
    <row r="58" spans="1:6" ht="12.75">
      <c r="A58" s="11"/>
      <c r="B58" s="258"/>
      <c r="C58" s="265"/>
      <c r="D58" s="265"/>
      <c r="E58" s="265"/>
      <c r="F58" s="224"/>
    </row>
    <row r="59" spans="1:6" ht="12.75">
      <c r="A59" s="11">
        <v>26</v>
      </c>
      <c r="B59" s="259" t="s">
        <v>53</v>
      </c>
      <c r="C59" s="266">
        <f>SUM(C60:C63)</f>
        <v>58866</v>
      </c>
      <c r="D59" s="266">
        <f>SUM(D60:D63)</f>
        <v>0</v>
      </c>
      <c r="E59" s="266">
        <f>SUM(E60:E63)</f>
        <v>0</v>
      </c>
      <c r="F59" s="224">
        <f t="shared" si="0"/>
        <v>58866</v>
      </c>
    </row>
    <row r="60" spans="1:6" ht="22.5">
      <c r="A60" s="11">
        <f>A59+1</f>
        <v>27</v>
      </c>
      <c r="B60" s="260" t="s">
        <v>505</v>
      </c>
      <c r="C60" s="267">
        <v>46452</v>
      </c>
      <c r="D60" s="267"/>
      <c r="E60" s="267"/>
      <c r="F60" s="224">
        <f t="shared" si="0"/>
        <v>46452</v>
      </c>
    </row>
    <row r="61" spans="1:6" ht="22.5">
      <c r="A61" s="11">
        <f>A60+1</f>
        <v>28</v>
      </c>
      <c r="B61" s="260" t="s">
        <v>506</v>
      </c>
      <c r="C61" s="267">
        <v>10609</v>
      </c>
      <c r="D61" s="267"/>
      <c r="E61" s="267"/>
      <c r="F61" s="224">
        <f t="shared" si="0"/>
        <v>10609</v>
      </c>
    </row>
    <row r="62" spans="1:6" ht="22.5">
      <c r="A62" s="11">
        <f>A61+1</f>
        <v>29</v>
      </c>
      <c r="B62" s="260" t="s">
        <v>378</v>
      </c>
      <c r="C62" s="267">
        <v>1329</v>
      </c>
      <c r="D62" s="267"/>
      <c r="E62" s="267"/>
      <c r="F62" s="224">
        <f t="shared" si="0"/>
        <v>1329</v>
      </c>
    </row>
    <row r="63" spans="1:6" ht="22.5">
      <c r="A63" s="11">
        <f>A62+1</f>
        <v>30</v>
      </c>
      <c r="B63" s="260" t="s">
        <v>507</v>
      </c>
      <c r="C63" s="267">
        <v>476</v>
      </c>
      <c r="D63" s="267"/>
      <c r="E63" s="267"/>
      <c r="F63" s="224">
        <f t="shared" si="0"/>
        <v>476</v>
      </c>
    </row>
    <row r="64" spans="1:6" ht="12.75">
      <c r="A64" s="254"/>
      <c r="B64" s="260"/>
      <c r="C64" s="267"/>
      <c r="D64" s="267"/>
      <c r="E64" s="267"/>
      <c r="F64" s="225"/>
    </row>
    <row r="65" spans="1:6" s="223" customFormat="1" ht="13.5">
      <c r="A65" s="11">
        <v>31</v>
      </c>
      <c r="B65" s="256" t="s">
        <v>54</v>
      </c>
      <c r="C65" s="265">
        <f>C67</f>
        <v>0</v>
      </c>
      <c r="D65" s="265">
        <f>D67</f>
        <v>2863</v>
      </c>
      <c r="E65" s="265">
        <f>E67</f>
        <v>0</v>
      </c>
      <c r="F65" s="224">
        <f>SUM(C65:E65)</f>
        <v>2863</v>
      </c>
    </row>
    <row r="66" spans="1:6" s="223" customFormat="1" ht="13.5">
      <c r="A66" s="11"/>
      <c r="B66" s="256"/>
      <c r="C66" s="265"/>
      <c r="D66" s="265"/>
      <c r="E66" s="265"/>
      <c r="F66" s="224"/>
    </row>
    <row r="67" spans="1:6" s="223" customFormat="1" ht="26.25" customHeight="1">
      <c r="A67" s="11">
        <v>32</v>
      </c>
      <c r="B67" s="257" t="s">
        <v>134</v>
      </c>
      <c r="C67" s="266">
        <f>C69+C73+C74+C75</f>
        <v>0</v>
      </c>
      <c r="D67" s="266">
        <f>D69+D73+D74+D75</f>
        <v>2863</v>
      </c>
      <c r="E67" s="266">
        <f>E69+E73+E74+E75</f>
        <v>0</v>
      </c>
      <c r="F67" s="224">
        <f aca="true" t="shared" si="2" ref="F67:F116">SUM(C67:E67)</f>
        <v>2863</v>
      </c>
    </row>
    <row r="68" spans="1:6" s="223" customFormat="1" ht="13.5">
      <c r="A68" s="11"/>
      <c r="B68" s="258"/>
      <c r="C68" s="265"/>
      <c r="D68" s="265"/>
      <c r="E68" s="265"/>
      <c r="F68" s="224"/>
    </row>
    <row r="69" spans="1:6" s="226" customFormat="1" ht="21.75">
      <c r="A69" s="11">
        <v>33</v>
      </c>
      <c r="B69" s="259" t="s">
        <v>173</v>
      </c>
      <c r="C69" s="266">
        <f>SUM(C70:C72)</f>
        <v>0</v>
      </c>
      <c r="D69" s="266">
        <f>SUM(D70:D72)</f>
        <v>2294</v>
      </c>
      <c r="E69" s="266">
        <f>SUM(E70:E72)</f>
        <v>0</v>
      </c>
      <c r="F69" s="224">
        <f t="shared" si="2"/>
        <v>2294</v>
      </c>
    </row>
    <row r="70" spans="1:6" ht="12.75">
      <c r="A70" s="11">
        <f aca="true" t="shared" si="3" ref="A70:A75">A69+1</f>
        <v>34</v>
      </c>
      <c r="B70" s="260" t="s">
        <v>174</v>
      </c>
      <c r="C70" s="267"/>
      <c r="D70" s="267"/>
      <c r="E70" s="267"/>
      <c r="F70" s="224">
        <f t="shared" si="2"/>
        <v>0</v>
      </c>
    </row>
    <row r="71" spans="1:6" ht="12.75">
      <c r="A71" s="11">
        <f t="shared" si="3"/>
        <v>35</v>
      </c>
      <c r="B71" s="260" t="s">
        <v>395</v>
      </c>
      <c r="C71" s="267"/>
      <c r="D71" s="267">
        <v>2294</v>
      </c>
      <c r="E71" s="267"/>
      <c r="F71" s="224"/>
    </row>
    <row r="72" spans="1:6" ht="12.75">
      <c r="A72" s="11">
        <f t="shared" si="3"/>
        <v>36</v>
      </c>
      <c r="B72" s="260" t="s">
        <v>175</v>
      </c>
      <c r="C72" s="267"/>
      <c r="D72" s="267"/>
      <c r="E72" s="267"/>
      <c r="F72" s="224">
        <f t="shared" si="2"/>
        <v>0</v>
      </c>
    </row>
    <row r="73" spans="1:6" ht="12.75">
      <c r="A73" s="11">
        <f t="shared" si="3"/>
        <v>37</v>
      </c>
      <c r="B73" s="259" t="s">
        <v>160</v>
      </c>
      <c r="C73" s="266"/>
      <c r="D73" s="266"/>
      <c r="E73" s="266"/>
      <c r="F73" s="224">
        <f t="shared" si="2"/>
        <v>0</v>
      </c>
    </row>
    <row r="74" spans="1:6" s="226" customFormat="1" ht="12.75">
      <c r="A74" s="11">
        <f t="shared" si="3"/>
        <v>38</v>
      </c>
      <c r="B74" s="259" t="s">
        <v>176</v>
      </c>
      <c r="C74" s="266"/>
      <c r="D74" s="266"/>
      <c r="E74" s="266"/>
      <c r="F74" s="224">
        <f t="shared" si="2"/>
        <v>0</v>
      </c>
    </row>
    <row r="75" spans="1:6" s="226" customFormat="1" ht="12.75">
      <c r="A75" s="11">
        <f t="shared" si="3"/>
        <v>39</v>
      </c>
      <c r="B75" s="259" t="s">
        <v>177</v>
      </c>
      <c r="C75" s="266"/>
      <c r="D75" s="266">
        <v>569</v>
      </c>
      <c r="E75" s="266"/>
      <c r="F75" s="224">
        <f t="shared" si="2"/>
        <v>569</v>
      </c>
    </row>
    <row r="76" spans="1:6" ht="12.75">
      <c r="A76" s="11"/>
      <c r="B76" s="260"/>
      <c r="C76" s="267"/>
      <c r="D76" s="267"/>
      <c r="E76" s="267"/>
      <c r="F76" s="224"/>
    </row>
    <row r="77" spans="1:6" ht="12.75">
      <c r="A77" s="11">
        <v>40</v>
      </c>
      <c r="B77" s="256" t="s">
        <v>55</v>
      </c>
      <c r="C77" s="265">
        <f>SUM(C80,C104)</f>
        <v>5859</v>
      </c>
      <c r="D77" s="265">
        <f>SUM(D80,D104)</f>
        <v>5960</v>
      </c>
      <c r="E77" s="265">
        <f>SUM(E80,E104)</f>
        <v>2352</v>
      </c>
      <c r="F77" s="224">
        <f t="shared" si="2"/>
        <v>14171</v>
      </c>
    </row>
    <row r="78" spans="1:6" ht="12.75">
      <c r="A78" s="11"/>
      <c r="B78" s="256"/>
      <c r="C78" s="265"/>
      <c r="D78" s="265"/>
      <c r="E78" s="265"/>
      <c r="F78" s="224"/>
    </row>
    <row r="79" spans="1:6" ht="12.75">
      <c r="A79" s="11"/>
      <c r="B79" s="256"/>
      <c r="C79" s="265"/>
      <c r="D79" s="265"/>
      <c r="E79" s="265"/>
      <c r="F79" s="224"/>
    </row>
    <row r="80" spans="1:6" ht="21.75">
      <c r="A80" s="11">
        <v>41</v>
      </c>
      <c r="B80" s="257" t="s">
        <v>448</v>
      </c>
      <c r="C80" s="266">
        <f>C82+C87</f>
        <v>0</v>
      </c>
      <c r="D80" s="266">
        <f>D82+D87</f>
        <v>0</v>
      </c>
      <c r="E80" s="266">
        <f>E82+E87</f>
        <v>0</v>
      </c>
      <c r="F80" s="224">
        <f t="shared" si="2"/>
        <v>0</v>
      </c>
    </row>
    <row r="81" spans="1:6" ht="12.75">
      <c r="A81" s="11"/>
      <c r="B81" s="258"/>
      <c r="C81" s="265"/>
      <c r="D81" s="265"/>
      <c r="E81" s="265"/>
      <c r="F81" s="224"/>
    </row>
    <row r="82" spans="1:6" ht="12.75">
      <c r="A82" s="11">
        <f>A80+1</f>
        <v>42</v>
      </c>
      <c r="B82" s="259" t="s">
        <v>56</v>
      </c>
      <c r="C82" s="266">
        <f>SUM(C83:C85)</f>
        <v>0</v>
      </c>
      <c r="D82" s="266">
        <f>SUM(D83:D85)</f>
        <v>0</v>
      </c>
      <c r="E82" s="266">
        <f>SUM(E83:E85)</f>
        <v>0</v>
      </c>
      <c r="F82" s="224">
        <f t="shared" si="2"/>
        <v>0</v>
      </c>
    </row>
    <row r="83" spans="1:6" ht="12.75">
      <c r="A83" s="11">
        <f>A82+1</f>
        <v>43</v>
      </c>
      <c r="B83" s="260" t="s">
        <v>190</v>
      </c>
      <c r="C83" s="267"/>
      <c r="D83" s="267"/>
      <c r="E83" s="267"/>
      <c r="F83" s="224">
        <f t="shared" si="2"/>
        <v>0</v>
      </c>
    </row>
    <row r="84" spans="1:6" ht="12.75">
      <c r="A84" s="11">
        <f>A83+1</f>
        <v>44</v>
      </c>
      <c r="B84" s="260" t="s">
        <v>189</v>
      </c>
      <c r="C84" s="267"/>
      <c r="D84" s="267"/>
      <c r="E84" s="267"/>
      <c r="F84" s="224">
        <f t="shared" si="2"/>
        <v>0</v>
      </c>
    </row>
    <row r="85" spans="1:6" ht="12.75">
      <c r="A85" s="11">
        <f>A84+1</f>
        <v>45</v>
      </c>
      <c r="B85" s="260" t="s">
        <v>15</v>
      </c>
      <c r="C85" s="267"/>
      <c r="D85" s="267"/>
      <c r="E85" s="267"/>
      <c r="F85" s="224">
        <f t="shared" si="2"/>
        <v>0</v>
      </c>
    </row>
    <row r="86" spans="1:6" ht="12.75">
      <c r="A86" s="11"/>
      <c r="B86" s="260"/>
      <c r="C86" s="267"/>
      <c r="D86" s="267"/>
      <c r="E86" s="267"/>
      <c r="F86" s="224"/>
    </row>
    <row r="87" spans="1:6" s="226" customFormat="1" ht="12.75">
      <c r="A87" s="11">
        <v>46</v>
      </c>
      <c r="B87" s="259" t="s">
        <v>161</v>
      </c>
      <c r="C87" s="266">
        <f>SUM(C88)</f>
        <v>0</v>
      </c>
      <c r="D87" s="266">
        <f>SUM(D88)</f>
        <v>0</v>
      </c>
      <c r="E87" s="266">
        <f>SUM(E88)</f>
        <v>0</v>
      </c>
      <c r="F87" s="224">
        <f t="shared" si="2"/>
        <v>0</v>
      </c>
    </row>
    <row r="88" spans="1:6" ht="12.75">
      <c r="A88" s="11">
        <f>A87+1</f>
        <v>47</v>
      </c>
      <c r="B88" s="260" t="s">
        <v>189</v>
      </c>
      <c r="C88" s="267"/>
      <c r="D88" s="267">
        <v>0</v>
      </c>
      <c r="E88" s="267"/>
      <c r="F88" s="224">
        <f t="shared" si="2"/>
        <v>0</v>
      </c>
    </row>
    <row r="89" spans="1:6" ht="12.75">
      <c r="A89" s="238"/>
      <c r="B89" s="261"/>
      <c r="C89" s="268"/>
      <c r="D89" s="268"/>
      <c r="E89" s="268"/>
      <c r="F89" s="271"/>
    </row>
    <row r="90" spans="1:6" s="231" customFormat="1" ht="12.75">
      <c r="A90" s="139"/>
      <c r="B90" s="142"/>
      <c r="C90" s="230"/>
      <c r="D90" s="230"/>
      <c r="E90" s="230"/>
      <c r="F90" s="252"/>
    </row>
    <row r="91" spans="1:6" s="231" customFormat="1" ht="12.75">
      <c r="A91" s="139"/>
      <c r="B91" s="142"/>
      <c r="C91" s="230"/>
      <c r="D91" s="230"/>
      <c r="E91" s="230"/>
      <c r="F91" s="252"/>
    </row>
    <row r="92" spans="1:6" s="231" customFormat="1" ht="12.75">
      <c r="A92" s="139"/>
      <c r="B92" s="142"/>
      <c r="C92" s="230"/>
      <c r="D92" s="230"/>
      <c r="E92" s="230"/>
      <c r="F92" s="252"/>
    </row>
    <row r="93" spans="1:6" s="231" customFormat="1" ht="12.75">
      <c r="A93" s="139"/>
      <c r="B93" s="142"/>
      <c r="C93" s="230"/>
      <c r="D93" s="230"/>
      <c r="E93" s="230"/>
      <c r="F93" s="252"/>
    </row>
    <row r="94" spans="1:6" s="231" customFormat="1" ht="12.75">
      <c r="A94" s="139"/>
      <c r="B94" s="142"/>
      <c r="C94" s="230"/>
      <c r="D94" s="230"/>
      <c r="E94" s="230"/>
      <c r="F94" s="252"/>
    </row>
    <row r="95" spans="1:6" s="231" customFormat="1" ht="12.75">
      <c r="A95" s="139"/>
      <c r="B95" s="142"/>
      <c r="C95" s="230"/>
      <c r="D95" s="230"/>
      <c r="E95" s="230"/>
      <c r="F95" s="252"/>
    </row>
    <row r="96" spans="1:6" s="231" customFormat="1" ht="12.75">
      <c r="A96" s="139"/>
      <c r="B96" s="142"/>
      <c r="C96" s="230"/>
      <c r="D96" s="230"/>
      <c r="E96" s="230"/>
      <c r="F96" s="252"/>
    </row>
    <row r="97" spans="1:6" s="231" customFormat="1" ht="12.75">
      <c r="A97" s="139"/>
      <c r="B97" s="142"/>
      <c r="C97" s="230"/>
      <c r="D97" s="230"/>
      <c r="E97" s="230"/>
      <c r="F97" s="252"/>
    </row>
    <row r="98" spans="1:6" s="231" customFormat="1" ht="12.75">
      <c r="A98" s="139"/>
      <c r="B98" s="142"/>
      <c r="C98" s="230"/>
      <c r="D98" s="230"/>
      <c r="E98" s="230"/>
      <c r="F98" s="252"/>
    </row>
    <row r="99" spans="1:6" s="231" customFormat="1" ht="12.75">
      <c r="A99" s="139"/>
      <c r="B99" s="142"/>
      <c r="C99" s="230"/>
      <c r="D99" s="230"/>
      <c r="E99" s="230"/>
      <c r="F99" s="252"/>
    </row>
    <row r="100" spans="1:6" s="231" customFormat="1" ht="12.75">
      <c r="A100" s="139"/>
      <c r="B100" s="142"/>
      <c r="C100" s="230"/>
      <c r="D100" s="230"/>
      <c r="E100" s="230"/>
      <c r="F100" s="252"/>
    </row>
    <row r="101" spans="1:6" s="4" customFormat="1" ht="11.25">
      <c r="A101" s="20"/>
      <c r="B101" s="218" t="s">
        <v>96</v>
      </c>
      <c r="C101" s="8" t="s">
        <v>97</v>
      </c>
      <c r="D101" s="8" t="s">
        <v>98</v>
      </c>
      <c r="E101" s="8" t="s">
        <v>99</v>
      </c>
      <c r="F101" s="8" t="s">
        <v>368</v>
      </c>
    </row>
    <row r="102" spans="1:6" s="4" customFormat="1" ht="11.25">
      <c r="A102" s="20"/>
      <c r="B102" s="218"/>
      <c r="C102" s="353" t="s">
        <v>526</v>
      </c>
      <c r="D102" s="354"/>
      <c r="E102" s="354"/>
      <c r="F102" s="355"/>
    </row>
    <row r="103" spans="1:6" s="31" customFormat="1" ht="36">
      <c r="A103" s="63" t="s">
        <v>3</v>
      </c>
      <c r="B103" s="249" t="s">
        <v>4</v>
      </c>
      <c r="C103" s="262" t="s">
        <v>369</v>
      </c>
      <c r="D103" s="262" t="s">
        <v>370</v>
      </c>
      <c r="E103" s="262" t="s">
        <v>377</v>
      </c>
      <c r="F103" s="262" t="s">
        <v>83</v>
      </c>
    </row>
    <row r="104" spans="1:6" ht="12.75">
      <c r="A104" s="63">
        <v>48</v>
      </c>
      <c r="B104" s="315" t="s">
        <v>136</v>
      </c>
      <c r="C104" s="270">
        <f>SUM(C106,C113)</f>
        <v>5859</v>
      </c>
      <c r="D104" s="270">
        <f>SUM(D106,D113)</f>
        <v>5960</v>
      </c>
      <c r="E104" s="270">
        <f>SUM(E106,E113)</f>
        <v>2352</v>
      </c>
      <c r="F104" s="269">
        <f t="shared" si="2"/>
        <v>14171</v>
      </c>
    </row>
    <row r="105" spans="1:6" ht="12.75">
      <c r="A105" s="64"/>
      <c r="B105" s="142"/>
      <c r="C105" s="267"/>
      <c r="D105" s="267"/>
      <c r="E105" s="267"/>
      <c r="F105" s="224"/>
    </row>
    <row r="106" spans="1:6" ht="12.75">
      <c r="A106" s="64">
        <v>49</v>
      </c>
      <c r="B106" s="250" t="s">
        <v>56</v>
      </c>
      <c r="C106" s="266">
        <f>SUM(C107:C111)</f>
        <v>5859</v>
      </c>
      <c r="D106" s="266">
        <f>SUM(D107:D111)</f>
        <v>5960</v>
      </c>
      <c r="E106" s="266">
        <f>SUM(E107:E111)</f>
        <v>2352</v>
      </c>
      <c r="F106" s="224">
        <f t="shared" si="2"/>
        <v>14171</v>
      </c>
    </row>
    <row r="107" spans="1:6" ht="12.75">
      <c r="A107" s="64">
        <f>A106+1</f>
        <v>50</v>
      </c>
      <c r="B107" s="142" t="s">
        <v>14</v>
      </c>
      <c r="C107" s="267"/>
      <c r="D107" s="267"/>
      <c r="E107" s="267"/>
      <c r="F107" s="224">
        <f t="shared" si="2"/>
        <v>0</v>
      </c>
    </row>
    <row r="108" spans="1:6" ht="12.75">
      <c r="A108" s="64">
        <f>A107+1</f>
        <v>51</v>
      </c>
      <c r="B108" s="142" t="s">
        <v>15</v>
      </c>
      <c r="C108" s="267">
        <v>994</v>
      </c>
      <c r="D108" s="267"/>
      <c r="E108" s="267">
        <v>2352</v>
      </c>
      <c r="F108" s="224">
        <f t="shared" si="2"/>
        <v>3346</v>
      </c>
    </row>
    <row r="109" spans="1:6" ht="12.75">
      <c r="A109" s="64">
        <f>A108+1</f>
        <v>52</v>
      </c>
      <c r="B109" s="142" t="s">
        <v>189</v>
      </c>
      <c r="C109" s="267"/>
      <c r="D109" s="267"/>
      <c r="E109" s="267"/>
      <c r="F109" s="224">
        <f t="shared" si="2"/>
        <v>0</v>
      </c>
    </row>
    <row r="110" spans="1:6" ht="12.75">
      <c r="A110" s="64">
        <f>A109+1</f>
        <v>53</v>
      </c>
      <c r="B110" s="239" t="s">
        <v>397</v>
      </c>
      <c r="C110" s="267">
        <v>4865</v>
      </c>
      <c r="D110" s="267"/>
      <c r="E110" s="267"/>
      <c r="F110" s="224"/>
    </row>
    <row r="111" spans="1:6" ht="12.75">
      <c r="A111" s="64">
        <f>A110+1</f>
        <v>54</v>
      </c>
      <c r="B111" s="142" t="s">
        <v>190</v>
      </c>
      <c r="C111" s="267"/>
      <c r="D111" s="267">
        <v>5960</v>
      </c>
      <c r="E111" s="267"/>
      <c r="F111" s="224">
        <f t="shared" si="2"/>
        <v>5960</v>
      </c>
    </row>
    <row r="112" spans="1:6" ht="12.75">
      <c r="A112" s="64"/>
      <c r="B112" s="239"/>
      <c r="C112" s="267"/>
      <c r="D112" s="267"/>
      <c r="E112" s="267"/>
      <c r="F112" s="224"/>
    </row>
    <row r="113" spans="1:6" s="226" customFormat="1" ht="12.75">
      <c r="A113" s="64">
        <v>55</v>
      </c>
      <c r="B113" s="250" t="s">
        <v>161</v>
      </c>
      <c r="C113" s="266">
        <f>SUM(C114:C116)</f>
        <v>0</v>
      </c>
      <c r="D113" s="266">
        <f>SUM(D114:D116)</f>
        <v>0</v>
      </c>
      <c r="E113" s="266">
        <f>SUM(E114:E116)</f>
        <v>0</v>
      </c>
      <c r="F113" s="224">
        <f t="shared" si="2"/>
        <v>0</v>
      </c>
    </row>
    <row r="114" spans="1:6" ht="22.5">
      <c r="A114" s="64">
        <f>A113+1</f>
        <v>56</v>
      </c>
      <c r="B114" s="142" t="s">
        <v>492</v>
      </c>
      <c r="C114" s="267"/>
      <c r="D114" s="267"/>
      <c r="E114" s="267"/>
      <c r="F114" s="224">
        <f t="shared" si="2"/>
        <v>0</v>
      </c>
    </row>
    <row r="115" spans="1:6" ht="22.5">
      <c r="A115" s="64">
        <f>A114+1</f>
        <v>57</v>
      </c>
      <c r="B115" s="142" t="s">
        <v>492</v>
      </c>
      <c r="C115" s="267"/>
      <c r="D115" s="267"/>
      <c r="E115" s="267"/>
      <c r="F115" s="224">
        <f t="shared" si="2"/>
        <v>0</v>
      </c>
    </row>
    <row r="116" spans="1:6" ht="33.75">
      <c r="A116" s="64">
        <f>A115+1</f>
        <v>58</v>
      </c>
      <c r="B116" s="142" t="s">
        <v>396</v>
      </c>
      <c r="C116" s="267"/>
      <c r="D116" s="267"/>
      <c r="E116" s="267"/>
      <c r="F116" s="224">
        <f t="shared" si="2"/>
        <v>0</v>
      </c>
    </row>
    <row r="117" spans="1:6" s="231" customFormat="1" ht="12.75">
      <c r="A117" s="64"/>
      <c r="B117" s="142"/>
      <c r="C117" s="267"/>
      <c r="D117" s="267"/>
      <c r="E117" s="267"/>
      <c r="F117" s="225"/>
    </row>
    <row r="118" spans="1:6" ht="12.75">
      <c r="A118" s="64">
        <v>59</v>
      </c>
      <c r="B118" s="316" t="s">
        <v>57</v>
      </c>
      <c r="C118" s="265">
        <f>C120+C126+C152</f>
        <v>0</v>
      </c>
      <c r="D118" s="265">
        <f>D120+D126+D152</f>
        <v>50</v>
      </c>
      <c r="E118" s="265">
        <f>E120+E126+E152</f>
        <v>0</v>
      </c>
      <c r="F118" s="224">
        <f>SUM(C118:E118)</f>
        <v>50</v>
      </c>
    </row>
    <row r="119" spans="1:6" ht="12.75">
      <c r="A119" s="64"/>
      <c r="B119" s="316"/>
      <c r="C119" s="265"/>
      <c r="D119" s="265"/>
      <c r="E119" s="265"/>
      <c r="F119" s="224"/>
    </row>
    <row r="120" spans="1:6" ht="21.75">
      <c r="A120" s="64">
        <v>60</v>
      </c>
      <c r="B120" s="317" t="s">
        <v>138</v>
      </c>
      <c r="C120" s="266">
        <f>C122</f>
        <v>0</v>
      </c>
      <c r="D120" s="266">
        <f>D122</f>
        <v>50</v>
      </c>
      <c r="E120" s="266">
        <f>E122</f>
        <v>0</v>
      </c>
      <c r="F120" s="224">
        <f>SUM(C120:E120)</f>
        <v>50</v>
      </c>
    </row>
    <row r="121" spans="1:6" ht="12.75">
      <c r="A121" s="64"/>
      <c r="B121" s="318"/>
      <c r="C121" s="265"/>
      <c r="D121" s="265"/>
      <c r="E121" s="265"/>
      <c r="F121" s="224"/>
    </row>
    <row r="122" spans="1:6" s="226" customFormat="1" ht="24.75" customHeight="1">
      <c r="A122" s="64">
        <v>61</v>
      </c>
      <c r="B122" s="250" t="s">
        <v>58</v>
      </c>
      <c r="C122" s="266">
        <f>SUM(C123:C124)</f>
        <v>0</v>
      </c>
      <c r="D122" s="266">
        <f>SUM(D123:D124)</f>
        <v>50</v>
      </c>
      <c r="E122" s="266">
        <f>SUM(E123:E124)</f>
        <v>0</v>
      </c>
      <c r="F122" s="266">
        <f>SUM(F123:F124)</f>
        <v>50</v>
      </c>
    </row>
    <row r="123" spans="1:6" ht="12.75">
      <c r="A123" s="64">
        <f>A122+1</f>
        <v>62</v>
      </c>
      <c r="B123" s="142" t="s">
        <v>178</v>
      </c>
      <c r="C123" s="267"/>
      <c r="D123" s="267"/>
      <c r="E123" s="267"/>
      <c r="F123" s="224">
        <f>SUM(C123:E123)</f>
        <v>0</v>
      </c>
    </row>
    <row r="124" spans="1:6" ht="12.75">
      <c r="A124" s="64">
        <f>A123+1</f>
        <v>63</v>
      </c>
      <c r="B124" s="253" t="s">
        <v>511</v>
      </c>
      <c r="C124" s="267"/>
      <c r="D124" s="267">
        <v>50</v>
      </c>
      <c r="E124" s="267"/>
      <c r="F124" s="224">
        <f>SUM(C124:E124)</f>
        <v>50</v>
      </c>
    </row>
    <row r="125" spans="1:6" ht="12.75">
      <c r="A125" s="64"/>
      <c r="B125" s="253"/>
      <c r="C125" s="267"/>
      <c r="D125" s="267"/>
      <c r="E125" s="267"/>
      <c r="F125" s="224"/>
    </row>
    <row r="126" spans="1:6" ht="32.25">
      <c r="A126" s="64">
        <v>64</v>
      </c>
      <c r="B126" s="317" t="s">
        <v>449</v>
      </c>
      <c r="C126" s="266">
        <f>C128</f>
        <v>0</v>
      </c>
      <c r="D126" s="266">
        <f>D128</f>
        <v>0</v>
      </c>
      <c r="E126" s="266">
        <f>E128</f>
        <v>0</v>
      </c>
      <c r="F126" s="266">
        <f>F128</f>
        <v>0</v>
      </c>
    </row>
    <row r="127" spans="1:6" ht="12.75">
      <c r="A127" s="64"/>
      <c r="B127" s="142"/>
      <c r="C127" s="267"/>
      <c r="D127" s="267"/>
      <c r="E127" s="267"/>
      <c r="F127" s="224"/>
    </row>
    <row r="128" spans="1:6" ht="25.5" customHeight="1">
      <c r="A128" s="64">
        <v>65</v>
      </c>
      <c r="B128" s="250" t="s">
        <v>58</v>
      </c>
      <c r="C128" s="266">
        <f>SUM(C129:C131)</f>
        <v>0</v>
      </c>
      <c r="D128" s="266">
        <f>SUM(D129:D131)</f>
        <v>0</v>
      </c>
      <c r="E128" s="266">
        <f>SUM(E129:E131)</f>
        <v>0</v>
      </c>
      <c r="F128" s="266">
        <f>SUM(F129:F131)</f>
        <v>0</v>
      </c>
    </row>
    <row r="129" spans="1:6" ht="12.75">
      <c r="A129" s="64">
        <f>A128+1</f>
        <v>66</v>
      </c>
      <c r="B129" s="142" t="s">
        <v>178</v>
      </c>
      <c r="C129" s="267">
        <v>0</v>
      </c>
      <c r="D129" s="267">
        <v>0</v>
      </c>
      <c r="E129" s="267">
        <v>0</v>
      </c>
      <c r="F129" s="224">
        <f>SUM(C129:E129)</f>
        <v>0</v>
      </c>
    </row>
    <row r="130" spans="1:6" ht="12.75">
      <c r="A130" s="64">
        <f>A129+1</f>
        <v>67</v>
      </c>
      <c r="B130" s="142" t="s">
        <v>452</v>
      </c>
      <c r="C130" s="267"/>
      <c r="D130" s="267">
        <v>0</v>
      </c>
      <c r="E130" s="267"/>
      <c r="F130" s="224">
        <f>SUM(C130:E130)</f>
        <v>0</v>
      </c>
    </row>
    <row r="131" spans="1:6" ht="12.75">
      <c r="A131" s="216">
        <f>A130+1</f>
        <v>68</v>
      </c>
      <c r="B131" s="319" t="s">
        <v>179</v>
      </c>
      <c r="C131" s="268">
        <v>0</v>
      </c>
      <c r="D131" s="268">
        <v>0</v>
      </c>
      <c r="E131" s="268">
        <v>0</v>
      </c>
      <c r="F131" s="271">
        <f>SUM(C131:E131)</f>
        <v>0</v>
      </c>
    </row>
    <row r="132" spans="1:6" s="231" customFormat="1" ht="12.75">
      <c r="A132" s="139"/>
      <c r="B132" s="253"/>
      <c r="C132" s="230"/>
      <c r="D132" s="230"/>
      <c r="E132" s="230"/>
      <c r="F132" s="252"/>
    </row>
    <row r="133" spans="1:6" s="231" customFormat="1" ht="12.75">
      <c r="A133" s="139"/>
      <c r="B133" s="253"/>
      <c r="C133" s="230"/>
      <c r="D133" s="230"/>
      <c r="E133" s="230"/>
      <c r="F133" s="252"/>
    </row>
    <row r="134" spans="1:6" s="231" customFormat="1" ht="12.75">
      <c r="A134" s="139"/>
      <c r="B134" s="253"/>
      <c r="C134" s="230"/>
      <c r="D134" s="230"/>
      <c r="E134" s="230"/>
      <c r="F134" s="252"/>
    </row>
    <row r="135" spans="1:6" s="231" customFormat="1" ht="12.75">
      <c r="A135" s="139"/>
      <c r="B135" s="253"/>
      <c r="C135" s="230"/>
      <c r="D135" s="230"/>
      <c r="E135" s="230"/>
      <c r="F135" s="252"/>
    </row>
    <row r="136" spans="1:6" s="231" customFormat="1" ht="12.75">
      <c r="A136" s="139"/>
      <c r="B136" s="253"/>
      <c r="C136" s="230"/>
      <c r="D136" s="230"/>
      <c r="E136" s="230"/>
      <c r="F136" s="252"/>
    </row>
    <row r="137" spans="1:6" s="231" customFormat="1" ht="12.75">
      <c r="A137" s="139"/>
      <c r="B137" s="253"/>
      <c r="C137" s="230"/>
      <c r="D137" s="230"/>
      <c r="E137" s="230"/>
      <c r="F137" s="252"/>
    </row>
    <row r="138" spans="1:6" s="231" customFormat="1" ht="12.75">
      <c r="A138" s="139"/>
      <c r="B138" s="253"/>
      <c r="C138" s="230"/>
      <c r="D138" s="230"/>
      <c r="E138" s="230"/>
      <c r="F138" s="252"/>
    </row>
    <row r="139" spans="1:6" s="231" customFormat="1" ht="12.75">
      <c r="A139" s="139"/>
      <c r="B139" s="253"/>
      <c r="C139" s="230"/>
      <c r="D139" s="230"/>
      <c r="E139" s="230"/>
      <c r="F139" s="252"/>
    </row>
    <row r="140" spans="1:6" s="231" customFormat="1" ht="12.75">
      <c r="A140" s="139"/>
      <c r="B140" s="253"/>
      <c r="C140" s="230"/>
      <c r="D140" s="230"/>
      <c r="E140" s="230"/>
      <c r="F140" s="252"/>
    </row>
    <row r="141" spans="1:6" s="231" customFormat="1" ht="12.75">
      <c r="A141" s="139"/>
      <c r="B141" s="253"/>
      <c r="C141" s="230"/>
      <c r="D141" s="230"/>
      <c r="E141" s="230"/>
      <c r="F141" s="252"/>
    </row>
    <row r="142" spans="1:6" s="231" customFormat="1" ht="12.75">
      <c r="A142" s="139"/>
      <c r="B142" s="253"/>
      <c r="C142" s="230"/>
      <c r="D142" s="230"/>
      <c r="E142" s="230"/>
      <c r="F142" s="252"/>
    </row>
    <row r="143" spans="1:6" s="231" customFormat="1" ht="12.75">
      <c r="A143" s="139"/>
      <c r="B143" s="253"/>
      <c r="C143" s="230"/>
      <c r="D143" s="230"/>
      <c r="E143" s="230"/>
      <c r="F143" s="252"/>
    </row>
    <row r="144" spans="1:6" s="231" customFormat="1" ht="12.75">
      <c r="A144" s="139"/>
      <c r="B144" s="253"/>
      <c r="C144" s="230"/>
      <c r="D144" s="230"/>
      <c r="E144" s="230"/>
      <c r="F144" s="252"/>
    </row>
    <row r="145" spans="1:6" s="231" customFormat="1" ht="12.75">
      <c r="A145" s="139"/>
      <c r="B145" s="253"/>
      <c r="C145" s="230"/>
      <c r="D145" s="230"/>
      <c r="E145" s="230"/>
      <c r="F145" s="252"/>
    </row>
    <row r="146" spans="1:6" s="231" customFormat="1" ht="12.75">
      <c r="A146" s="139"/>
      <c r="B146" s="253"/>
      <c r="C146" s="230"/>
      <c r="D146" s="230"/>
      <c r="E146" s="230"/>
      <c r="F146" s="252"/>
    </row>
    <row r="147" spans="1:6" s="231" customFormat="1" ht="12.75">
      <c r="A147" s="139"/>
      <c r="B147" s="253"/>
      <c r="C147" s="230"/>
      <c r="D147" s="230"/>
      <c r="E147" s="230"/>
      <c r="F147" s="252"/>
    </row>
    <row r="148" spans="1:6" s="4" customFormat="1" ht="11.25">
      <c r="A148" s="20"/>
      <c r="B148" s="218" t="s">
        <v>96</v>
      </c>
      <c r="C148" s="8" t="s">
        <v>97</v>
      </c>
      <c r="D148" s="8" t="s">
        <v>98</v>
      </c>
      <c r="E148" s="8" t="s">
        <v>99</v>
      </c>
      <c r="F148" s="8" t="s">
        <v>368</v>
      </c>
    </row>
    <row r="149" spans="1:6" s="4" customFormat="1" ht="11.25">
      <c r="A149" s="20"/>
      <c r="B149" s="218"/>
      <c r="C149" s="353" t="s">
        <v>526</v>
      </c>
      <c r="D149" s="354"/>
      <c r="E149" s="354"/>
      <c r="F149" s="355"/>
    </row>
    <row r="150" spans="1:6" s="31" customFormat="1" ht="36">
      <c r="A150" s="7" t="s">
        <v>3</v>
      </c>
      <c r="B150" s="24" t="s">
        <v>4</v>
      </c>
      <c r="C150" s="235" t="s">
        <v>369</v>
      </c>
      <c r="D150" s="235" t="s">
        <v>370</v>
      </c>
      <c r="E150" s="235" t="s">
        <v>377</v>
      </c>
      <c r="F150" s="235" t="s">
        <v>83</v>
      </c>
    </row>
    <row r="151" spans="1:6" ht="12.75">
      <c r="A151" s="11"/>
      <c r="B151" s="56"/>
      <c r="C151" s="225"/>
      <c r="D151" s="225"/>
      <c r="E151" s="225"/>
      <c r="F151" s="224"/>
    </row>
    <row r="152" spans="1:6" ht="24" customHeight="1">
      <c r="A152" s="11">
        <v>69</v>
      </c>
      <c r="B152" s="141" t="s">
        <v>139</v>
      </c>
      <c r="C152" s="224">
        <f>C154</f>
        <v>0</v>
      </c>
      <c r="D152" s="224">
        <f>D154</f>
        <v>0</v>
      </c>
      <c r="E152" s="224">
        <f>E154</f>
        <v>0</v>
      </c>
      <c r="F152" s="224">
        <f>SUM(C152:E152)</f>
        <v>0</v>
      </c>
    </row>
    <row r="153" spans="1:6" ht="12.75">
      <c r="A153" s="11"/>
      <c r="B153" s="112"/>
      <c r="C153" s="225"/>
      <c r="D153" s="225"/>
      <c r="E153" s="225"/>
      <c r="F153" s="224"/>
    </row>
    <row r="154" spans="1:6" ht="21.75">
      <c r="A154" s="11">
        <v>70</v>
      </c>
      <c r="B154" s="136" t="s">
        <v>59</v>
      </c>
      <c r="C154" s="224">
        <f>C155</f>
        <v>0</v>
      </c>
      <c r="D154" s="224">
        <f>D155</f>
        <v>0</v>
      </c>
      <c r="E154" s="224">
        <f>E155</f>
        <v>0</v>
      </c>
      <c r="F154" s="224">
        <f>SUM(C154:E154)</f>
        <v>0</v>
      </c>
    </row>
    <row r="155" spans="1:6" ht="12.75">
      <c r="A155" s="11">
        <f>A154+1</f>
        <v>71</v>
      </c>
      <c r="B155" s="112" t="s">
        <v>178</v>
      </c>
      <c r="C155" s="225"/>
      <c r="D155" s="225"/>
      <c r="E155" s="225"/>
      <c r="F155" s="224">
        <f>SUM(C155:E155)</f>
        <v>0</v>
      </c>
    </row>
    <row r="156" spans="1:6" s="102" customFormat="1" ht="12.75">
      <c r="A156" s="11"/>
      <c r="B156" s="56"/>
      <c r="C156" s="100"/>
      <c r="D156" s="100"/>
      <c r="E156" s="100"/>
      <c r="F156" s="100"/>
    </row>
    <row r="157" spans="1:6" s="113" customFormat="1" ht="24.75" customHeight="1">
      <c r="A157" s="7">
        <v>72</v>
      </c>
      <c r="B157" s="24" t="s">
        <v>450</v>
      </c>
      <c r="C157" s="34">
        <f>SUM(C13,C80,C126)</f>
        <v>0</v>
      </c>
      <c r="D157" s="34">
        <f>SUM(D13,D80,D126)</f>
        <v>0</v>
      </c>
      <c r="E157" s="34">
        <f>SUM(E13,E80,E126)</f>
        <v>0</v>
      </c>
      <c r="F157" s="34">
        <f>SUM(C157:E157)</f>
        <v>0</v>
      </c>
    </row>
    <row r="158" spans="1:6" s="102" customFormat="1" ht="15" customHeight="1">
      <c r="A158" s="7">
        <v>73</v>
      </c>
      <c r="B158" s="24" t="s">
        <v>137</v>
      </c>
      <c r="C158" s="34">
        <f>SUM(C15,C57,C67,C104,C120,C152)</f>
        <v>159318</v>
      </c>
      <c r="D158" s="34">
        <f>SUM(D15,D57,D67,D104,D120,D152)</f>
        <v>24383</v>
      </c>
      <c r="E158" s="34">
        <f>SUM(E15,E57,E67,E104,E120,E152)</f>
        <v>2352</v>
      </c>
      <c r="F158" s="34">
        <f>SUM(C158:E158)</f>
        <v>186053</v>
      </c>
    </row>
    <row r="159" spans="1:6" s="102" customFormat="1" ht="12.75">
      <c r="A159" s="11"/>
      <c r="B159" s="12"/>
      <c r="C159" s="100"/>
      <c r="D159" s="100"/>
      <c r="E159" s="100"/>
      <c r="F159" s="100"/>
    </row>
    <row r="160" spans="1:6" s="113" customFormat="1" ht="24.75" customHeight="1">
      <c r="A160" s="7">
        <v>74</v>
      </c>
      <c r="B160" s="18" t="s">
        <v>90</v>
      </c>
      <c r="C160" s="34">
        <f>C157+C158</f>
        <v>159318</v>
      </c>
      <c r="D160" s="34">
        <f>D157+D158</f>
        <v>24383</v>
      </c>
      <c r="E160" s="34">
        <f>E157+E158</f>
        <v>2352</v>
      </c>
      <c r="F160" s="34">
        <f>SUM(C160:E160)</f>
        <v>186053</v>
      </c>
    </row>
    <row r="161" spans="1:6" s="113" customFormat="1" ht="12.75" customHeight="1">
      <c r="A161" s="63"/>
      <c r="B161" s="124"/>
      <c r="C161" s="123"/>
      <c r="D161" s="123"/>
      <c r="E161" s="123"/>
      <c r="F161" s="123"/>
    </row>
    <row r="162" spans="1:6" ht="12.75">
      <c r="A162" s="11">
        <v>75</v>
      </c>
      <c r="B162" s="221" t="s">
        <v>164</v>
      </c>
      <c r="C162" s="222">
        <f>SUM(C164,C168)</f>
        <v>80205</v>
      </c>
      <c r="D162" s="222">
        <f>SUM(D164,D168)</f>
        <v>0</v>
      </c>
      <c r="E162" s="222">
        <f>SUM(E164,E168)</f>
        <v>0</v>
      </c>
      <c r="F162" s="224">
        <f>SUM(C162:E162)</f>
        <v>80205</v>
      </c>
    </row>
    <row r="163" spans="1:6" ht="12.75">
      <c r="A163" s="11"/>
      <c r="B163" s="136"/>
      <c r="C163" s="224"/>
      <c r="D163" s="224"/>
      <c r="E163" s="224"/>
      <c r="F163" s="224"/>
    </row>
    <row r="164" spans="1:6" s="223" customFormat="1" ht="27.75" customHeight="1">
      <c r="A164" s="11">
        <v>76</v>
      </c>
      <c r="B164" s="141" t="s">
        <v>185</v>
      </c>
      <c r="C164" s="224">
        <f>SUM(C166:C166)</f>
        <v>0</v>
      </c>
      <c r="D164" s="224">
        <f>SUM(D166:D166)</f>
        <v>0</v>
      </c>
      <c r="E164" s="224">
        <f>SUM(E166:E166)</f>
        <v>0</v>
      </c>
      <c r="F164" s="224">
        <f aca="true" t="shared" si="4" ref="F164:F178">SUM(C164:E164)</f>
        <v>0</v>
      </c>
    </row>
    <row r="165" spans="1:6" s="223" customFormat="1" ht="13.5">
      <c r="A165" s="11"/>
      <c r="B165" s="221"/>
      <c r="C165" s="222"/>
      <c r="D165" s="222"/>
      <c r="E165" s="222"/>
      <c r="F165" s="224"/>
    </row>
    <row r="166" spans="1:6" ht="24.75" customHeight="1">
      <c r="A166" s="11">
        <v>77</v>
      </c>
      <c r="B166" s="136" t="s">
        <v>451</v>
      </c>
      <c r="C166" s="224"/>
      <c r="D166" s="224"/>
      <c r="E166" s="224"/>
      <c r="F166" s="224">
        <f t="shared" si="4"/>
        <v>0</v>
      </c>
    </row>
    <row r="167" spans="1:6" ht="12.75">
      <c r="A167" s="11"/>
      <c r="B167" s="136"/>
      <c r="C167" s="224"/>
      <c r="D167" s="224"/>
      <c r="E167" s="224"/>
      <c r="F167" s="224"/>
    </row>
    <row r="168" spans="1:6" ht="12.75">
      <c r="A168" s="11">
        <v>78</v>
      </c>
      <c r="B168" s="83" t="s">
        <v>186</v>
      </c>
      <c r="C168" s="224">
        <f>SUM(C170:C171)</f>
        <v>80205</v>
      </c>
      <c r="D168" s="224">
        <f>SUM(D170:D171)</f>
        <v>0</v>
      </c>
      <c r="E168" s="224">
        <f>SUM(E170:E171)</f>
        <v>0</v>
      </c>
      <c r="F168" s="224">
        <f t="shared" si="4"/>
        <v>80205</v>
      </c>
    </row>
    <row r="169" spans="1:6" ht="12.75">
      <c r="A169" s="11"/>
      <c r="B169" s="136"/>
      <c r="C169" s="224"/>
      <c r="D169" s="224"/>
      <c r="E169" s="224"/>
      <c r="F169" s="224"/>
    </row>
    <row r="170" spans="1:6" ht="12.75">
      <c r="A170" s="11">
        <v>79</v>
      </c>
      <c r="B170" s="136" t="s">
        <v>187</v>
      </c>
      <c r="C170" s="224">
        <v>0</v>
      </c>
      <c r="D170" s="224">
        <v>0</v>
      </c>
      <c r="E170" s="224">
        <v>0</v>
      </c>
      <c r="F170" s="224">
        <f t="shared" si="4"/>
        <v>0</v>
      </c>
    </row>
    <row r="171" spans="1:6" ht="12.75">
      <c r="A171" s="11">
        <f>A170+1</f>
        <v>80</v>
      </c>
      <c r="B171" s="136" t="s">
        <v>188</v>
      </c>
      <c r="C171" s="224">
        <v>80205</v>
      </c>
      <c r="D171" s="224"/>
      <c r="E171" s="224"/>
      <c r="F171" s="224">
        <f t="shared" si="4"/>
        <v>80205</v>
      </c>
    </row>
    <row r="172" spans="1:6" ht="12.75">
      <c r="A172" s="11"/>
      <c r="B172" s="136"/>
      <c r="C172" s="224"/>
      <c r="D172" s="224"/>
      <c r="E172" s="224"/>
      <c r="F172" s="224"/>
    </row>
    <row r="173" spans="1:6" ht="12.75">
      <c r="A173" s="11">
        <v>81</v>
      </c>
      <c r="B173" s="221" t="s">
        <v>94</v>
      </c>
      <c r="C173" s="222">
        <f>SUM(C175:C179)</f>
        <v>0</v>
      </c>
      <c r="D173" s="222">
        <f>SUM(D175:D179)</f>
        <v>0</v>
      </c>
      <c r="E173" s="222">
        <f>SUM(E175:E179)</f>
        <v>0</v>
      </c>
      <c r="F173" s="224">
        <f t="shared" si="4"/>
        <v>0</v>
      </c>
    </row>
    <row r="174" spans="1:6" ht="12.75">
      <c r="A174" s="11"/>
      <c r="B174" s="228"/>
      <c r="C174" s="225"/>
      <c r="D174" s="225"/>
      <c r="E174" s="225"/>
      <c r="F174" s="224"/>
    </row>
    <row r="175" spans="1:6" s="226" customFormat="1" ht="12.75">
      <c r="A175" s="11">
        <f>A173+1</f>
        <v>82</v>
      </c>
      <c r="B175" s="136" t="s">
        <v>60</v>
      </c>
      <c r="C175" s="224">
        <v>0</v>
      </c>
      <c r="D175" s="224">
        <v>0</v>
      </c>
      <c r="E175" s="224">
        <v>0</v>
      </c>
      <c r="F175" s="224">
        <f t="shared" si="4"/>
        <v>0</v>
      </c>
    </row>
    <row r="176" spans="1:6" s="226" customFormat="1" ht="12.75">
      <c r="A176" s="11">
        <f>A175+1</f>
        <v>83</v>
      </c>
      <c r="B176" s="136" t="s">
        <v>158</v>
      </c>
      <c r="C176" s="224">
        <v>0</v>
      </c>
      <c r="D176" s="224">
        <v>0</v>
      </c>
      <c r="E176" s="224">
        <v>0</v>
      </c>
      <c r="F176" s="224">
        <f t="shared" si="4"/>
        <v>0</v>
      </c>
    </row>
    <row r="177" spans="1:6" s="226" customFormat="1" ht="12.75">
      <c r="A177" s="11">
        <f>A176+1</f>
        <v>84</v>
      </c>
      <c r="B177" s="136" t="s">
        <v>180</v>
      </c>
      <c r="C177" s="224">
        <v>0</v>
      </c>
      <c r="D177" s="224">
        <v>0</v>
      </c>
      <c r="E177" s="224">
        <v>0</v>
      </c>
      <c r="F177" s="224">
        <f t="shared" si="4"/>
        <v>0</v>
      </c>
    </row>
    <row r="178" spans="1:6" s="226" customFormat="1" ht="12.75">
      <c r="A178" s="11">
        <f>A177+1</f>
        <v>85</v>
      </c>
      <c r="B178" s="136" t="s">
        <v>40</v>
      </c>
      <c r="C178" s="224">
        <v>0</v>
      </c>
      <c r="D178" s="224">
        <v>0</v>
      </c>
      <c r="E178" s="224">
        <v>0</v>
      </c>
      <c r="F178" s="224">
        <f t="shared" si="4"/>
        <v>0</v>
      </c>
    </row>
    <row r="179" spans="1:6" s="226" customFormat="1" ht="12.75">
      <c r="A179" s="11"/>
      <c r="B179" s="136"/>
      <c r="C179" s="224"/>
      <c r="D179" s="224"/>
      <c r="E179" s="224"/>
      <c r="F179" s="224"/>
    </row>
    <row r="180" spans="1:6" ht="12.75">
      <c r="A180" s="11"/>
      <c r="B180" s="112"/>
      <c r="C180" s="225"/>
      <c r="D180" s="225"/>
      <c r="E180" s="225"/>
      <c r="F180" s="225"/>
    </row>
    <row r="181" spans="1:6" ht="24.75" customHeight="1">
      <c r="A181" s="7">
        <v>86</v>
      </c>
      <c r="B181" s="18" t="s">
        <v>127</v>
      </c>
      <c r="C181" s="34">
        <f>SUM(C160,C162,C173)</f>
        <v>239523</v>
      </c>
      <c r="D181" s="34">
        <f>SUM(D160,D162,D173)</f>
        <v>24383</v>
      </c>
      <c r="E181" s="34">
        <f>SUM(E160,E162,E173)</f>
        <v>2352</v>
      </c>
      <c r="F181" s="34">
        <f>SUM(C181:E181)</f>
        <v>266258</v>
      </c>
    </row>
    <row r="182" spans="1:6" ht="12.75">
      <c r="A182" s="51"/>
      <c r="B182" s="201"/>
      <c r="C182" s="234"/>
      <c r="D182" s="234"/>
      <c r="E182" s="234"/>
      <c r="F182" s="234"/>
    </row>
    <row r="183" spans="1:6" ht="12.75">
      <c r="A183" s="51"/>
      <c r="B183" s="201"/>
      <c r="C183" s="234"/>
      <c r="D183" s="234"/>
      <c r="E183" s="234"/>
      <c r="F183" s="234"/>
    </row>
    <row r="184" spans="1:6" ht="12.75">
      <c r="A184" s="51"/>
      <c r="B184" s="201"/>
      <c r="C184" s="234"/>
      <c r="D184" s="234"/>
      <c r="E184" s="234"/>
      <c r="F184" s="234"/>
    </row>
    <row r="185" spans="1:6" ht="12.75">
      <c r="A185" s="51"/>
      <c r="B185" s="201"/>
      <c r="C185" s="234"/>
      <c r="D185" s="234"/>
      <c r="E185" s="234"/>
      <c r="F185" s="234"/>
    </row>
    <row r="186" spans="1:6" ht="12.75">
      <c r="A186" s="51"/>
      <c r="B186" s="201"/>
      <c r="C186" s="234"/>
      <c r="D186" s="234"/>
      <c r="E186" s="234"/>
      <c r="F186" s="234"/>
    </row>
    <row r="187" spans="1:6" ht="12.75">
      <c r="A187" s="51"/>
      <c r="B187" s="201"/>
      <c r="C187" s="234"/>
      <c r="D187" s="234"/>
      <c r="E187" s="234"/>
      <c r="F187" s="234"/>
    </row>
    <row r="188" spans="1:6" ht="12.75">
      <c r="A188" s="51"/>
      <c r="B188" s="201"/>
      <c r="C188" s="234"/>
      <c r="D188" s="234"/>
      <c r="E188" s="234"/>
      <c r="F188" s="234"/>
    </row>
    <row r="189" spans="1:6" ht="12.75">
      <c r="A189" s="51"/>
      <c r="B189" s="201"/>
      <c r="C189" s="234"/>
      <c r="D189" s="234"/>
      <c r="E189" s="234"/>
      <c r="F189" s="234"/>
    </row>
    <row r="190" spans="1:6" ht="12.75">
      <c r="A190" s="51"/>
      <c r="B190" s="201"/>
      <c r="C190" s="234"/>
      <c r="D190" s="234"/>
      <c r="E190" s="234"/>
      <c r="F190" s="234"/>
    </row>
    <row r="191" spans="1:6" ht="12.75">
      <c r="A191" s="51"/>
      <c r="B191" s="201"/>
      <c r="C191" s="234"/>
      <c r="D191" s="234"/>
      <c r="E191" s="234"/>
      <c r="F191" s="234"/>
    </row>
    <row r="192" spans="1:6" ht="12.75">
      <c r="A192" s="51"/>
      <c r="B192" s="201"/>
      <c r="C192" s="234"/>
      <c r="D192" s="234"/>
      <c r="E192" s="234"/>
      <c r="F192" s="234"/>
    </row>
    <row r="193" spans="1:6" ht="12.75">
      <c r="A193" s="51"/>
      <c r="B193" s="201"/>
      <c r="C193" s="234"/>
      <c r="D193" s="234"/>
      <c r="E193" s="234"/>
      <c r="F193" s="234"/>
    </row>
    <row r="194" spans="1:6" ht="12.75">
      <c r="A194" s="51"/>
      <c r="B194" s="201"/>
      <c r="C194" s="234"/>
      <c r="D194" s="234"/>
      <c r="E194" s="234"/>
      <c r="F194" s="234"/>
    </row>
    <row r="195" spans="1:6" ht="12.75">
      <c r="A195" s="51"/>
      <c r="B195" s="201"/>
      <c r="C195" s="234"/>
      <c r="D195" s="234"/>
      <c r="E195" s="234"/>
      <c r="F195" s="234"/>
    </row>
  </sheetData>
  <sheetProtection/>
  <mergeCells count="6">
    <mergeCell ref="C102:F102"/>
    <mergeCell ref="C149:F149"/>
    <mergeCell ref="A1:F1"/>
    <mergeCell ref="A3:F3"/>
    <mergeCell ref="C6:F6"/>
    <mergeCell ref="C53:F5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140625" style="38" customWidth="1"/>
    <col min="2" max="2" width="38.00390625" style="217" customWidth="1"/>
    <col min="3" max="3" width="10.8515625" style="272" customWidth="1"/>
    <col min="4" max="4" width="11.00390625" style="128" customWidth="1"/>
    <col min="5" max="5" width="10.8515625" style="128" customWidth="1"/>
    <col min="6" max="6" width="10.7109375" style="128" customWidth="1"/>
    <col min="7" max="16384" width="9.140625" style="217" customWidth="1"/>
  </cols>
  <sheetData>
    <row r="1" spans="1:6" ht="12.75">
      <c r="A1" s="338" t="s">
        <v>569</v>
      </c>
      <c r="B1" s="338"/>
      <c r="C1" s="338"/>
      <c r="D1" s="338"/>
      <c r="E1" s="338"/>
      <c r="F1" s="338"/>
    </row>
    <row r="2" spans="1:6" ht="12.75">
      <c r="A2" s="281"/>
      <c r="B2" s="236"/>
      <c r="C2" s="236"/>
      <c r="D2" s="236"/>
      <c r="E2" s="236"/>
      <c r="F2" s="236"/>
    </row>
    <row r="4" spans="1:6" ht="12.75">
      <c r="A4" s="51"/>
      <c r="B4" s="201"/>
      <c r="C4" s="234"/>
      <c r="D4" s="234"/>
      <c r="E4" s="234"/>
      <c r="F4" s="234"/>
    </row>
    <row r="5" spans="1:6" ht="30" customHeight="1">
      <c r="A5" s="357" t="s">
        <v>530</v>
      </c>
      <c r="B5" s="357"/>
      <c r="C5" s="357"/>
      <c r="D5" s="357"/>
      <c r="E5" s="357"/>
      <c r="F5" s="357"/>
    </row>
    <row r="6" spans="2:6" ht="12.75" customHeight="1">
      <c r="B6" s="116"/>
      <c r="C6" s="126"/>
      <c r="D6" s="116"/>
      <c r="E6" s="116"/>
      <c r="F6" s="116"/>
    </row>
    <row r="7" spans="1:6" s="201" customFormat="1" ht="11.25">
      <c r="A7" s="7"/>
      <c r="B7" s="218" t="s">
        <v>96</v>
      </c>
      <c r="C7" s="218" t="s">
        <v>97</v>
      </c>
      <c r="D7" s="218" t="s">
        <v>98</v>
      </c>
      <c r="E7" s="218" t="s">
        <v>99</v>
      </c>
      <c r="F7" s="218" t="s">
        <v>368</v>
      </c>
    </row>
    <row r="8" spans="1:6" s="201" customFormat="1" ht="11.25" customHeight="1">
      <c r="A8" s="7"/>
      <c r="B8" s="218"/>
      <c r="C8" s="353" t="s">
        <v>526</v>
      </c>
      <c r="D8" s="354"/>
      <c r="E8" s="354"/>
      <c r="F8" s="355"/>
    </row>
    <row r="9" spans="1:6" s="226" customFormat="1" ht="37.5" customHeight="1">
      <c r="A9" s="63" t="s">
        <v>3</v>
      </c>
      <c r="B9" s="249" t="s">
        <v>4</v>
      </c>
      <c r="C9" s="262" t="s">
        <v>369</v>
      </c>
      <c r="D9" s="262" t="s">
        <v>370</v>
      </c>
      <c r="E9" s="262" t="s">
        <v>377</v>
      </c>
      <c r="F9" s="262" t="s">
        <v>83</v>
      </c>
    </row>
    <row r="10" spans="1:6" ht="12.75">
      <c r="A10" s="237"/>
      <c r="B10" s="290"/>
      <c r="C10" s="320"/>
      <c r="D10" s="320"/>
      <c r="E10" s="320"/>
      <c r="F10" s="232"/>
    </row>
    <row r="11" spans="1:6" s="226" customFormat="1" ht="12.75">
      <c r="A11" s="11">
        <v>1</v>
      </c>
      <c r="B11" s="256" t="s">
        <v>129</v>
      </c>
      <c r="C11" s="266">
        <f>C13+C22</f>
        <v>137634</v>
      </c>
      <c r="D11" s="266">
        <f>D13+D22</f>
        <v>31887</v>
      </c>
      <c r="E11" s="266">
        <f>E13+E22</f>
        <v>39333</v>
      </c>
      <c r="F11" s="224">
        <f>SUM(C11:E11)</f>
        <v>208854</v>
      </c>
    </row>
    <row r="12" spans="1:6" ht="12.75">
      <c r="A12" s="11"/>
      <c r="B12" s="260"/>
      <c r="C12" s="267"/>
      <c r="D12" s="267"/>
      <c r="E12" s="267"/>
      <c r="F12" s="224"/>
    </row>
    <row r="13" spans="1:6" ht="24" customHeight="1">
      <c r="A13" s="11">
        <v>2</v>
      </c>
      <c r="B13" s="257" t="s">
        <v>140</v>
      </c>
      <c r="C13" s="266">
        <f>C15</f>
        <v>0</v>
      </c>
      <c r="D13" s="266">
        <f>D15</f>
        <v>0</v>
      </c>
      <c r="E13" s="266">
        <f>E15</f>
        <v>0</v>
      </c>
      <c r="F13" s="224">
        <f aca="true" t="shared" si="0" ref="F13:F36">SUM(C13:E13)</f>
        <v>0</v>
      </c>
    </row>
    <row r="14" spans="1:6" ht="12.75">
      <c r="A14" s="11"/>
      <c r="B14" s="259"/>
      <c r="C14" s="266"/>
      <c r="D14" s="265"/>
      <c r="E14" s="265"/>
      <c r="F14" s="224"/>
    </row>
    <row r="15" spans="1:6" ht="21.75">
      <c r="A15" s="11">
        <v>3</v>
      </c>
      <c r="B15" s="259" t="s">
        <v>140</v>
      </c>
      <c r="C15" s="266">
        <f>C16+C17+C18+C19+C20</f>
        <v>0</v>
      </c>
      <c r="D15" s="266">
        <f>D16+D17+D18+D19+D20</f>
        <v>0</v>
      </c>
      <c r="E15" s="266">
        <f>E16+E17+E18+E19+E20</f>
        <v>0</v>
      </c>
      <c r="F15" s="224">
        <f t="shared" si="0"/>
        <v>0</v>
      </c>
    </row>
    <row r="16" spans="1:6" ht="12.75">
      <c r="A16" s="11">
        <f>A15+1</f>
        <v>4</v>
      </c>
      <c r="B16" s="260" t="s">
        <v>18</v>
      </c>
      <c r="C16" s="267">
        <v>0</v>
      </c>
      <c r="D16" s="267">
        <v>0</v>
      </c>
      <c r="E16" s="267">
        <v>0</v>
      </c>
      <c r="F16" s="224">
        <f t="shared" si="0"/>
        <v>0</v>
      </c>
    </row>
    <row r="17" spans="1:6" ht="27" customHeight="1">
      <c r="A17" s="11">
        <f>A16+1</f>
        <v>5</v>
      </c>
      <c r="B17" s="260" t="s">
        <v>141</v>
      </c>
      <c r="C17" s="267">
        <v>0</v>
      </c>
      <c r="D17" s="267">
        <v>0</v>
      </c>
      <c r="E17" s="267">
        <v>0</v>
      </c>
      <c r="F17" s="224">
        <f t="shared" si="0"/>
        <v>0</v>
      </c>
    </row>
    <row r="18" spans="1:6" ht="12.75">
      <c r="A18" s="11">
        <f>A17+1</f>
        <v>6</v>
      </c>
      <c r="B18" s="260" t="s">
        <v>144</v>
      </c>
      <c r="C18" s="267">
        <v>0</v>
      </c>
      <c r="D18" s="267">
        <v>0</v>
      </c>
      <c r="E18" s="267">
        <v>0</v>
      </c>
      <c r="F18" s="224">
        <f t="shared" si="0"/>
        <v>0</v>
      </c>
    </row>
    <row r="19" spans="1:6" ht="12.75">
      <c r="A19" s="11">
        <f>A18+1</f>
        <v>7</v>
      </c>
      <c r="B19" s="260" t="s">
        <v>19</v>
      </c>
      <c r="C19" s="267">
        <v>0</v>
      </c>
      <c r="D19" s="267">
        <v>0</v>
      </c>
      <c r="E19" s="267">
        <v>0</v>
      </c>
      <c r="F19" s="224">
        <f t="shared" si="0"/>
        <v>0</v>
      </c>
    </row>
    <row r="20" spans="1:6" ht="12.75">
      <c r="A20" s="11">
        <f>A19+1</f>
        <v>8</v>
      </c>
      <c r="B20" s="260" t="s">
        <v>142</v>
      </c>
      <c r="C20" s="267">
        <v>0</v>
      </c>
      <c r="D20" s="267">
        <v>0</v>
      </c>
      <c r="E20" s="267">
        <v>0</v>
      </c>
      <c r="F20" s="224">
        <f t="shared" si="0"/>
        <v>0</v>
      </c>
    </row>
    <row r="21" spans="1:6" ht="12.75">
      <c r="A21" s="11"/>
      <c r="B21" s="260"/>
      <c r="C21" s="267"/>
      <c r="D21" s="267"/>
      <c r="E21" s="267"/>
      <c r="F21" s="224"/>
    </row>
    <row r="22" spans="1:6" ht="12.75">
      <c r="A22" s="11">
        <v>9</v>
      </c>
      <c r="B22" s="259" t="s">
        <v>146</v>
      </c>
      <c r="C22" s="266">
        <f>SUM(C23:C29)</f>
        <v>137634</v>
      </c>
      <c r="D22" s="266">
        <f>SUM(D23:D29)</f>
        <v>31887</v>
      </c>
      <c r="E22" s="266">
        <f>SUM(E23:E29)</f>
        <v>39333</v>
      </c>
      <c r="F22" s="224">
        <f t="shared" si="0"/>
        <v>208854</v>
      </c>
    </row>
    <row r="23" spans="1:6" ht="12.75">
      <c r="A23" s="11">
        <f aca="true" t="shared" si="1" ref="A23:A29">A22+1</f>
        <v>10</v>
      </c>
      <c r="B23" s="260" t="s">
        <v>145</v>
      </c>
      <c r="C23" s="267">
        <v>10453</v>
      </c>
      <c r="D23" s="267">
        <v>5430</v>
      </c>
      <c r="E23" s="267">
        <v>10111</v>
      </c>
      <c r="F23" s="224">
        <f t="shared" si="0"/>
        <v>25994</v>
      </c>
    </row>
    <row r="24" spans="1:6" ht="24.75" customHeight="1">
      <c r="A24" s="11">
        <f t="shared" si="1"/>
        <v>11</v>
      </c>
      <c r="B24" s="260" t="s">
        <v>154</v>
      </c>
      <c r="C24" s="267">
        <v>2388</v>
      </c>
      <c r="D24" s="267">
        <v>652</v>
      </c>
      <c r="E24" s="267">
        <v>2338</v>
      </c>
      <c r="F24" s="224">
        <f t="shared" si="0"/>
        <v>5378</v>
      </c>
    </row>
    <row r="25" spans="1:6" ht="12.75">
      <c r="A25" s="11">
        <f t="shared" si="1"/>
        <v>12</v>
      </c>
      <c r="B25" s="260" t="s">
        <v>147</v>
      </c>
      <c r="C25" s="267">
        <v>59625</v>
      </c>
      <c r="D25" s="267">
        <v>12465</v>
      </c>
      <c r="E25" s="267">
        <v>5224</v>
      </c>
      <c r="F25" s="224">
        <f t="shared" si="0"/>
        <v>77314</v>
      </c>
    </row>
    <row r="26" spans="1:6" ht="12.75">
      <c r="A26" s="11">
        <f t="shared" si="1"/>
        <v>13</v>
      </c>
      <c r="B26" s="260" t="s">
        <v>191</v>
      </c>
      <c r="C26" s="267">
        <v>3100</v>
      </c>
      <c r="D26" s="267">
        <v>1970</v>
      </c>
      <c r="E26" s="267"/>
      <c r="F26" s="224">
        <f t="shared" si="0"/>
        <v>5070</v>
      </c>
    </row>
    <row r="27" spans="1:6" ht="12.75">
      <c r="A27" s="11">
        <f t="shared" si="1"/>
        <v>14</v>
      </c>
      <c r="B27" s="260" t="s">
        <v>502</v>
      </c>
      <c r="C27" s="267">
        <v>3368</v>
      </c>
      <c r="D27" s="267"/>
      <c r="E27" s="267"/>
      <c r="F27" s="224">
        <f t="shared" si="0"/>
        <v>3368</v>
      </c>
    </row>
    <row r="28" spans="1:6" ht="12.75">
      <c r="A28" s="11">
        <f t="shared" si="1"/>
        <v>15</v>
      </c>
      <c r="B28" s="260" t="s">
        <v>156</v>
      </c>
      <c r="C28" s="267">
        <v>55300</v>
      </c>
      <c r="D28" s="267">
        <v>11370</v>
      </c>
      <c r="E28" s="267">
        <v>21660</v>
      </c>
      <c r="F28" s="224">
        <f t="shared" si="0"/>
        <v>88330</v>
      </c>
    </row>
    <row r="29" spans="1:6" ht="12.75">
      <c r="A29" s="11">
        <f t="shared" si="1"/>
        <v>16</v>
      </c>
      <c r="B29" s="260" t="s">
        <v>151</v>
      </c>
      <c r="C29" s="267">
        <v>3400</v>
      </c>
      <c r="D29" s="267"/>
      <c r="E29" s="267"/>
      <c r="F29" s="224">
        <f t="shared" si="0"/>
        <v>3400</v>
      </c>
    </row>
    <row r="30" spans="1:6" ht="12.75">
      <c r="A30" s="11"/>
      <c r="B30" s="259"/>
      <c r="C30" s="266"/>
      <c r="D30" s="266"/>
      <c r="E30" s="266"/>
      <c r="F30" s="224"/>
    </row>
    <row r="31" spans="1:6" s="226" customFormat="1" ht="12.75">
      <c r="A31" s="11">
        <v>17</v>
      </c>
      <c r="B31" s="256" t="s">
        <v>143</v>
      </c>
      <c r="C31" s="265">
        <f>SUM(C36,C63)</f>
        <v>55943</v>
      </c>
      <c r="D31" s="265">
        <f>SUM(D36,D63)</f>
        <v>191</v>
      </c>
      <c r="E31" s="265">
        <f>SUM(E36,E63)</f>
        <v>1270</v>
      </c>
      <c r="F31" s="224">
        <f t="shared" si="0"/>
        <v>57404</v>
      </c>
    </row>
    <row r="32" spans="1:6" ht="12.75">
      <c r="A32" s="11"/>
      <c r="B32" s="260"/>
      <c r="C32" s="267"/>
      <c r="D32" s="267"/>
      <c r="E32" s="267"/>
      <c r="F32" s="224"/>
    </row>
    <row r="33" spans="1:6" ht="22.5">
      <c r="A33" s="11">
        <v>18</v>
      </c>
      <c r="B33" s="260" t="s">
        <v>453</v>
      </c>
      <c r="C33" s="267"/>
      <c r="D33" s="267">
        <v>0</v>
      </c>
      <c r="E33" s="267"/>
      <c r="F33" s="224">
        <f t="shared" si="0"/>
        <v>0</v>
      </c>
    </row>
    <row r="34" spans="1:6" ht="24.75" customHeight="1">
      <c r="A34" s="11">
        <f>A33+1</f>
        <v>19</v>
      </c>
      <c r="B34" s="260" t="s">
        <v>454</v>
      </c>
      <c r="C34" s="267"/>
      <c r="D34" s="267"/>
      <c r="E34" s="267"/>
      <c r="F34" s="224">
        <f t="shared" si="0"/>
        <v>0</v>
      </c>
    </row>
    <row r="35" spans="1:6" s="231" customFormat="1" ht="12.75">
      <c r="A35" s="11"/>
      <c r="B35" s="259"/>
      <c r="C35" s="266"/>
      <c r="D35" s="266"/>
      <c r="E35" s="266"/>
      <c r="F35" s="224"/>
    </row>
    <row r="36" spans="1:6" ht="32.25">
      <c r="A36" s="321">
        <v>20</v>
      </c>
      <c r="B36" s="322" t="s">
        <v>455</v>
      </c>
      <c r="C36" s="323">
        <f>SUM(C34,C33)</f>
        <v>0</v>
      </c>
      <c r="D36" s="323">
        <f>SUM(D34,D33)</f>
        <v>0</v>
      </c>
      <c r="E36" s="323">
        <f>SUM(E34,E33)</f>
        <v>0</v>
      </c>
      <c r="F36" s="273">
        <f t="shared" si="0"/>
        <v>0</v>
      </c>
    </row>
    <row r="37" spans="1:6" s="231" customFormat="1" ht="12.75">
      <c r="A37" s="139"/>
      <c r="B37" s="250"/>
      <c r="C37" s="263"/>
      <c r="D37" s="263"/>
      <c r="E37" s="263"/>
      <c r="F37" s="263"/>
    </row>
    <row r="38" spans="1:6" s="231" customFormat="1" ht="12.75">
      <c r="A38" s="139"/>
      <c r="B38" s="250"/>
      <c r="C38" s="263"/>
      <c r="D38" s="263"/>
      <c r="E38" s="263"/>
      <c r="F38" s="263"/>
    </row>
    <row r="39" spans="1:6" s="231" customFormat="1" ht="12.75">
      <c r="A39" s="139"/>
      <c r="B39" s="250"/>
      <c r="C39" s="263"/>
      <c r="D39" s="263"/>
      <c r="E39" s="263"/>
      <c r="F39" s="263"/>
    </row>
    <row r="40" spans="1:6" s="231" customFormat="1" ht="12.75">
      <c r="A40" s="139"/>
      <c r="B40" s="250"/>
      <c r="C40" s="263"/>
      <c r="D40" s="263"/>
      <c r="E40" s="263"/>
      <c r="F40" s="263"/>
    </row>
    <row r="41" spans="1:6" s="231" customFormat="1" ht="12.75">
      <c r="A41" s="139"/>
      <c r="B41" s="250"/>
      <c r="C41" s="263"/>
      <c r="D41" s="263"/>
      <c r="E41" s="263"/>
      <c r="F41" s="263"/>
    </row>
    <row r="42" spans="1:6" s="231" customFormat="1" ht="12.75">
      <c r="A42" s="139"/>
      <c r="B42" s="250"/>
      <c r="C42" s="263"/>
      <c r="D42" s="263"/>
      <c r="E42" s="263"/>
      <c r="F42" s="263"/>
    </row>
    <row r="43" spans="1:6" s="231" customFormat="1" ht="12.75">
      <c r="A43" s="139"/>
      <c r="B43" s="250"/>
      <c r="C43" s="263"/>
      <c r="D43" s="263"/>
      <c r="E43" s="263"/>
      <c r="F43" s="263"/>
    </row>
    <row r="44" spans="1:6" s="231" customFormat="1" ht="12.75">
      <c r="A44" s="139"/>
      <c r="B44" s="250"/>
      <c r="C44" s="263"/>
      <c r="D44" s="263"/>
      <c r="E44" s="263"/>
      <c r="F44" s="263"/>
    </row>
    <row r="45" spans="1:6" s="231" customFormat="1" ht="12.75">
      <c r="A45" s="139"/>
      <c r="B45" s="250"/>
      <c r="C45" s="263"/>
      <c r="D45" s="263"/>
      <c r="E45" s="263"/>
      <c r="F45" s="263"/>
    </row>
    <row r="46" spans="1:6" s="231" customFormat="1" ht="12.75">
      <c r="A46" s="139"/>
      <c r="B46" s="250"/>
      <c r="C46" s="263"/>
      <c r="D46" s="263"/>
      <c r="E46" s="263"/>
      <c r="F46" s="263"/>
    </row>
    <row r="47" spans="1:6" s="231" customFormat="1" ht="12.75">
      <c r="A47" s="139"/>
      <c r="B47" s="250"/>
      <c r="C47" s="263"/>
      <c r="D47" s="263"/>
      <c r="E47" s="263"/>
      <c r="F47" s="263"/>
    </row>
    <row r="48" spans="1:6" s="231" customFormat="1" ht="12.75">
      <c r="A48" s="139"/>
      <c r="B48" s="250"/>
      <c r="C48" s="263"/>
      <c r="D48" s="263"/>
      <c r="E48" s="263"/>
      <c r="F48" s="263"/>
    </row>
    <row r="49" spans="1:6" s="201" customFormat="1" ht="11.25">
      <c r="A49" s="7"/>
      <c r="B49" s="218" t="s">
        <v>96</v>
      </c>
      <c r="C49" s="218" t="s">
        <v>97</v>
      </c>
      <c r="D49" s="218" t="s">
        <v>98</v>
      </c>
      <c r="E49" s="218" t="s">
        <v>99</v>
      </c>
      <c r="F49" s="218" t="s">
        <v>368</v>
      </c>
    </row>
    <row r="50" spans="1:6" s="201" customFormat="1" ht="11.25" customHeight="1">
      <c r="A50" s="7"/>
      <c r="B50" s="218"/>
      <c r="C50" s="353" t="s">
        <v>526</v>
      </c>
      <c r="D50" s="354"/>
      <c r="E50" s="354"/>
      <c r="F50" s="355"/>
    </row>
    <row r="51" spans="1:6" s="226" customFormat="1" ht="37.5" customHeight="1">
      <c r="A51" s="7" t="s">
        <v>3</v>
      </c>
      <c r="B51" s="24" t="s">
        <v>4</v>
      </c>
      <c r="C51" s="235" t="s">
        <v>369</v>
      </c>
      <c r="D51" s="235" t="s">
        <v>370</v>
      </c>
      <c r="E51" s="235" t="s">
        <v>377</v>
      </c>
      <c r="F51" s="235" t="s">
        <v>83</v>
      </c>
    </row>
    <row r="52" spans="1:6" s="226" customFormat="1" ht="13.5" customHeight="1">
      <c r="A52" s="11"/>
      <c r="B52" s="110"/>
      <c r="C52" s="324"/>
      <c r="D52" s="324"/>
      <c r="E52" s="324"/>
      <c r="F52" s="325"/>
    </row>
    <row r="53" spans="1:6" s="226" customFormat="1" ht="12.75">
      <c r="A53" s="11">
        <v>21</v>
      </c>
      <c r="B53" s="260" t="s">
        <v>157</v>
      </c>
      <c r="C53" s="267">
        <v>20217</v>
      </c>
      <c r="D53" s="267">
        <v>191</v>
      </c>
      <c r="E53" s="267">
        <v>1270</v>
      </c>
      <c r="F53" s="224">
        <f>SUM(C53:E53)</f>
        <v>21678</v>
      </c>
    </row>
    <row r="54" spans="1:6" ht="12.75">
      <c r="A54" s="11">
        <f>A53+1</f>
        <v>22</v>
      </c>
      <c r="B54" s="260" t="s">
        <v>21</v>
      </c>
      <c r="C54" s="267">
        <v>32628</v>
      </c>
      <c r="D54" s="267"/>
      <c r="E54" s="267"/>
      <c r="F54" s="224">
        <f aca="true" t="shared" si="2" ref="F54:F63">SUM(C54:E54)</f>
        <v>32628</v>
      </c>
    </row>
    <row r="55" spans="1:6" ht="25.5" customHeight="1">
      <c r="A55" s="11">
        <f aca="true" t="shared" si="3" ref="A55:A61">A54+1</f>
        <v>23</v>
      </c>
      <c r="B55" s="260" t="s">
        <v>148</v>
      </c>
      <c r="C55" s="267"/>
      <c r="D55" s="267">
        <v>0</v>
      </c>
      <c r="E55" s="267"/>
      <c r="F55" s="224">
        <f t="shared" si="2"/>
        <v>0</v>
      </c>
    </row>
    <row r="56" spans="1:6" ht="27" customHeight="1">
      <c r="A56" s="11">
        <f t="shared" si="3"/>
        <v>24</v>
      </c>
      <c r="B56" s="260" t="s">
        <v>192</v>
      </c>
      <c r="C56" s="267"/>
      <c r="D56" s="267"/>
      <c r="E56" s="267"/>
      <c r="F56" s="224">
        <f t="shared" si="2"/>
        <v>0</v>
      </c>
    </row>
    <row r="57" spans="1:6" ht="12.75">
      <c r="A57" s="11">
        <f t="shared" si="3"/>
        <v>25</v>
      </c>
      <c r="B57" s="260" t="s">
        <v>149</v>
      </c>
      <c r="C57" s="267"/>
      <c r="D57" s="267"/>
      <c r="E57" s="267"/>
      <c r="F57" s="224">
        <f t="shared" si="2"/>
        <v>0</v>
      </c>
    </row>
    <row r="58" spans="1:6" ht="12.75">
      <c r="A58" s="11">
        <f t="shared" si="3"/>
        <v>26</v>
      </c>
      <c r="B58" s="260" t="s">
        <v>193</v>
      </c>
      <c r="C58" s="267"/>
      <c r="D58" s="267"/>
      <c r="E58" s="267"/>
      <c r="F58" s="224">
        <f t="shared" si="2"/>
        <v>0</v>
      </c>
    </row>
    <row r="59" spans="1:6" ht="12.75">
      <c r="A59" s="11">
        <f t="shared" si="3"/>
        <v>27</v>
      </c>
      <c r="B59" s="260" t="s">
        <v>194</v>
      </c>
      <c r="C59" s="267"/>
      <c r="D59" s="267"/>
      <c r="E59" s="267"/>
      <c r="F59" s="224">
        <f t="shared" si="2"/>
        <v>0</v>
      </c>
    </row>
    <row r="60" spans="1:6" ht="11.25" customHeight="1">
      <c r="A60" s="11">
        <f t="shared" si="3"/>
        <v>28</v>
      </c>
      <c r="B60" s="260" t="s">
        <v>66</v>
      </c>
      <c r="C60" s="267">
        <v>3098</v>
      </c>
      <c r="D60" s="267"/>
      <c r="E60" s="267"/>
      <c r="F60" s="224">
        <f t="shared" si="2"/>
        <v>3098</v>
      </c>
    </row>
    <row r="61" spans="1:6" ht="12.75">
      <c r="A61" s="11">
        <f t="shared" si="3"/>
        <v>29</v>
      </c>
      <c r="B61" s="260" t="s">
        <v>162</v>
      </c>
      <c r="C61" s="267"/>
      <c r="D61" s="267"/>
      <c r="E61" s="267"/>
      <c r="F61" s="224">
        <f t="shared" si="2"/>
        <v>0</v>
      </c>
    </row>
    <row r="62" spans="1:6" ht="12.75">
      <c r="A62" s="11"/>
      <c r="B62" s="259"/>
      <c r="C62" s="266"/>
      <c r="D62" s="266"/>
      <c r="E62" s="266"/>
      <c r="F62" s="224"/>
    </row>
    <row r="63" spans="1:6" ht="24.75" customHeight="1">
      <c r="A63" s="11">
        <v>30</v>
      </c>
      <c r="B63" s="259" t="s">
        <v>152</v>
      </c>
      <c r="C63" s="266">
        <f>SUM(C53:C62)</f>
        <v>55943</v>
      </c>
      <c r="D63" s="266">
        <f>SUM(D53:D62)</f>
        <v>191</v>
      </c>
      <c r="E63" s="266">
        <f>SUM(E53:E62)</f>
        <v>1270</v>
      </c>
      <c r="F63" s="224">
        <f t="shared" si="2"/>
        <v>57404</v>
      </c>
    </row>
    <row r="64" spans="1:6" ht="12.75">
      <c r="A64" s="11"/>
      <c r="B64" s="259"/>
      <c r="C64" s="266"/>
      <c r="D64" s="266"/>
      <c r="E64" s="266"/>
      <c r="F64" s="224"/>
    </row>
    <row r="65" spans="1:6" ht="12.75">
      <c r="A65" s="238"/>
      <c r="B65" s="279"/>
      <c r="C65" s="280"/>
      <c r="D65" s="280"/>
      <c r="E65" s="280"/>
      <c r="F65" s="271"/>
    </row>
    <row r="66" spans="1:6" ht="24.75" customHeight="1">
      <c r="A66" s="216">
        <v>31</v>
      </c>
      <c r="B66" s="277" t="s">
        <v>93</v>
      </c>
      <c r="C66" s="99">
        <f>C11+C31</f>
        <v>193577</v>
      </c>
      <c r="D66" s="99">
        <f>D11+D31</f>
        <v>32078</v>
      </c>
      <c r="E66" s="99">
        <f>E11+E31</f>
        <v>40603</v>
      </c>
      <c r="F66" s="99">
        <f>SUM(C66:E66)</f>
        <v>266258</v>
      </c>
    </row>
    <row r="67" spans="1:6" ht="12.75">
      <c r="A67" s="11"/>
      <c r="B67" s="136"/>
      <c r="C67" s="224"/>
      <c r="D67" s="224"/>
      <c r="E67" s="224"/>
      <c r="F67" s="224"/>
    </row>
    <row r="68" spans="1:6" ht="12.75">
      <c r="A68" s="11"/>
      <c r="B68" s="136"/>
      <c r="C68" s="224"/>
      <c r="D68" s="224"/>
      <c r="E68" s="224"/>
      <c r="F68" s="224"/>
    </row>
    <row r="69" spans="1:6" ht="12.75">
      <c r="A69" s="11">
        <v>32</v>
      </c>
      <c r="B69" s="221" t="s">
        <v>91</v>
      </c>
      <c r="C69" s="222">
        <f>SUM(C71:C73)</f>
        <v>0</v>
      </c>
      <c r="D69" s="222">
        <f>SUM(D71:D73)</f>
        <v>0</v>
      </c>
      <c r="E69" s="222">
        <f>SUM(E71:E73)</f>
        <v>0</v>
      </c>
      <c r="F69" s="224">
        <f>SUM(C69:E69)</f>
        <v>0</v>
      </c>
    </row>
    <row r="70" spans="1:6" ht="12.75">
      <c r="A70" s="11"/>
      <c r="B70" s="136"/>
      <c r="C70" s="224"/>
      <c r="D70" s="224"/>
      <c r="E70" s="224"/>
      <c r="F70" s="224"/>
    </row>
    <row r="71" spans="1:6" ht="12.75">
      <c r="A71" s="64">
        <v>33</v>
      </c>
      <c r="B71" s="240" t="s">
        <v>92</v>
      </c>
      <c r="C71" s="245">
        <v>0</v>
      </c>
      <c r="D71" s="224">
        <v>0</v>
      </c>
      <c r="E71" s="224">
        <v>0</v>
      </c>
      <c r="F71" s="224">
        <f>SUM(C71:E71)</f>
        <v>0</v>
      </c>
    </row>
    <row r="72" spans="1:6" ht="12.75">
      <c r="A72" s="11">
        <f>A71+1</f>
        <v>34</v>
      </c>
      <c r="B72" s="136" t="s">
        <v>150</v>
      </c>
      <c r="C72" s="224">
        <v>0</v>
      </c>
      <c r="D72" s="224">
        <v>0</v>
      </c>
      <c r="E72" s="224">
        <v>0</v>
      </c>
      <c r="F72" s="224">
        <f>SUM(C72:E72)</f>
        <v>0</v>
      </c>
    </row>
    <row r="73" spans="1:6" ht="12.75">
      <c r="A73" s="11"/>
      <c r="B73" s="136"/>
      <c r="C73" s="224"/>
      <c r="D73" s="224"/>
      <c r="E73" s="224"/>
      <c r="F73" s="224"/>
    </row>
    <row r="74" spans="1:6" ht="12.75">
      <c r="A74" s="282"/>
      <c r="B74" s="274"/>
      <c r="C74" s="275"/>
      <c r="D74" s="276"/>
      <c r="E74" s="276"/>
      <c r="F74" s="276"/>
    </row>
    <row r="75" spans="1:6" ht="12.75">
      <c r="A75" s="282"/>
      <c r="B75" s="274"/>
      <c r="C75" s="275"/>
      <c r="D75" s="276"/>
      <c r="E75" s="276"/>
      <c r="F75" s="276"/>
    </row>
    <row r="76" spans="1:6" ht="12.75">
      <c r="A76" s="11"/>
      <c r="B76" s="228"/>
      <c r="C76" s="222"/>
      <c r="D76" s="229"/>
      <c r="E76" s="229"/>
      <c r="F76" s="229"/>
    </row>
    <row r="77" spans="1:6" ht="24.75" customHeight="1">
      <c r="A77" s="7">
        <v>35</v>
      </c>
      <c r="B77" s="18" t="s">
        <v>121</v>
      </c>
      <c r="C77" s="34">
        <f>C66+C69</f>
        <v>193577</v>
      </c>
      <c r="D77" s="34">
        <f>D66+D69</f>
        <v>32078</v>
      </c>
      <c r="E77" s="34">
        <f>E66+E69</f>
        <v>40603</v>
      </c>
      <c r="F77" s="34">
        <f>SUM(C77:E77)</f>
        <v>266258</v>
      </c>
    </row>
  </sheetData>
  <sheetProtection/>
  <mergeCells count="4">
    <mergeCell ref="C50:F50"/>
    <mergeCell ref="A1:F1"/>
    <mergeCell ref="A5:F5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58" t="s">
        <v>570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1.25">
      <c r="A2" s="3"/>
      <c r="B2" s="3"/>
      <c r="H2" s="27"/>
      <c r="I2" s="27"/>
      <c r="M2" s="27"/>
      <c r="N2" s="27"/>
    </row>
    <row r="4" spans="1:14" ht="12.75">
      <c r="A4" s="359" t="s">
        <v>531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6" ht="11.25">
      <c r="N6" s="27" t="s">
        <v>22</v>
      </c>
    </row>
    <row r="7" spans="1:14" ht="12.75" customHeight="1">
      <c r="A7" s="366" t="s">
        <v>3</v>
      </c>
      <c r="B7" s="8" t="s">
        <v>96</v>
      </c>
      <c r="C7" s="115" t="s">
        <v>97</v>
      </c>
      <c r="D7" s="115" t="s">
        <v>98</v>
      </c>
      <c r="E7" s="115" t="s">
        <v>99</v>
      </c>
      <c r="F7" s="115" t="s">
        <v>100</v>
      </c>
      <c r="G7" s="115" t="s">
        <v>101</v>
      </c>
      <c r="H7" s="115" t="s">
        <v>102</v>
      </c>
      <c r="I7" s="115" t="s">
        <v>103</v>
      </c>
      <c r="J7" s="115" t="s">
        <v>104</v>
      </c>
      <c r="K7" s="115" t="s">
        <v>105</v>
      </c>
      <c r="L7" s="115" t="s">
        <v>106</v>
      </c>
      <c r="M7" s="115" t="s">
        <v>107</v>
      </c>
      <c r="N7" s="115" t="s">
        <v>110</v>
      </c>
    </row>
    <row r="8" spans="1:14" ht="12.75" customHeight="1">
      <c r="A8" s="366"/>
      <c r="B8" s="366" t="s">
        <v>4</v>
      </c>
      <c r="C8" s="360" t="s">
        <v>125</v>
      </c>
      <c r="D8" s="361"/>
      <c r="E8" s="361"/>
      <c r="F8" s="361"/>
      <c r="G8" s="361"/>
      <c r="H8" s="362"/>
      <c r="I8" s="140"/>
      <c r="J8" s="363" t="s">
        <v>126</v>
      </c>
      <c r="K8" s="364"/>
      <c r="L8" s="364"/>
      <c r="M8" s="365"/>
      <c r="N8" s="97"/>
    </row>
    <row r="9" spans="1:14" ht="52.5">
      <c r="A9" s="366"/>
      <c r="B9" s="366"/>
      <c r="C9" s="99" t="s">
        <v>6</v>
      </c>
      <c r="D9" s="99" t="s">
        <v>382</v>
      </c>
      <c r="E9" s="99" t="s">
        <v>200</v>
      </c>
      <c r="F9" s="99" t="s">
        <v>196</v>
      </c>
      <c r="G9" s="99" t="s">
        <v>195</v>
      </c>
      <c r="H9" s="99" t="s">
        <v>199</v>
      </c>
      <c r="I9" s="99" t="s">
        <v>383</v>
      </c>
      <c r="J9" s="99" t="s">
        <v>200</v>
      </c>
      <c r="K9" s="99" t="s">
        <v>196</v>
      </c>
      <c r="L9" s="99" t="s">
        <v>197</v>
      </c>
      <c r="M9" s="99" t="s">
        <v>198</v>
      </c>
      <c r="N9" s="99" t="s">
        <v>127</v>
      </c>
    </row>
    <row r="10" spans="1:14" s="67" customFormat="1" ht="11.25">
      <c r="A10" s="118"/>
      <c r="B10" s="41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67" customFormat="1" ht="11.25">
      <c r="A11" s="14">
        <v>1</v>
      </c>
      <c r="B11" s="28" t="s">
        <v>390</v>
      </c>
      <c r="C11" s="68"/>
      <c r="D11" s="68"/>
      <c r="E11" s="68"/>
      <c r="F11" s="68"/>
      <c r="G11" s="68"/>
      <c r="H11" s="26"/>
      <c r="I11" s="26"/>
      <c r="J11" s="68"/>
      <c r="K11" s="68"/>
      <c r="L11" s="68"/>
      <c r="M11" s="26"/>
      <c r="N11" s="26"/>
    </row>
    <row r="12" spans="1:14" s="67" customFormat="1" ht="11.25">
      <c r="A12" s="14">
        <f>A11+1</f>
        <v>2</v>
      </c>
      <c r="B12" s="15" t="s">
        <v>379</v>
      </c>
      <c r="C12" s="16">
        <v>273</v>
      </c>
      <c r="D12" s="16">
        <v>153186</v>
      </c>
      <c r="E12" s="16">
        <v>5859</v>
      </c>
      <c r="F12" s="16">
        <v>0</v>
      </c>
      <c r="G12" s="16">
        <v>0</v>
      </c>
      <c r="H12" s="2">
        <f>SUM(C12:G12)</f>
        <v>159318</v>
      </c>
      <c r="I12" s="16"/>
      <c r="J12" s="16"/>
      <c r="K12" s="16"/>
      <c r="L12" s="16">
        <v>80205</v>
      </c>
      <c r="M12" s="2">
        <f>SUM(I12:L12)</f>
        <v>80205</v>
      </c>
      <c r="N12" s="2">
        <f>H12+M12</f>
        <v>239523</v>
      </c>
    </row>
    <row r="13" spans="1:14" s="67" customFormat="1" ht="11.25">
      <c r="A13" s="14">
        <f>A12+1</f>
        <v>3</v>
      </c>
      <c r="B13" s="15" t="s">
        <v>380</v>
      </c>
      <c r="C13" s="16">
        <v>15510</v>
      </c>
      <c r="D13" s="16"/>
      <c r="E13" s="16">
        <v>5960</v>
      </c>
      <c r="F13" s="16">
        <v>619</v>
      </c>
      <c r="G13" s="16">
        <v>0</v>
      </c>
      <c r="H13" s="2">
        <f>SUM(C13:G13)</f>
        <v>22089</v>
      </c>
      <c r="I13" s="16">
        <v>2294</v>
      </c>
      <c r="J13" s="16"/>
      <c r="K13" s="16"/>
      <c r="L13" s="16"/>
      <c r="M13" s="2">
        <f>SUM(I13:L13)</f>
        <v>2294</v>
      </c>
      <c r="N13" s="2">
        <f>H13+M13</f>
        <v>24383</v>
      </c>
    </row>
    <row r="14" spans="1:14" s="67" customFormat="1" ht="11.25">
      <c r="A14" s="14">
        <f>A13+1</f>
        <v>4</v>
      </c>
      <c r="B14" s="15" t="s">
        <v>381</v>
      </c>
      <c r="C14" s="16"/>
      <c r="D14" s="16"/>
      <c r="E14" s="16">
        <v>2352</v>
      </c>
      <c r="F14" s="16">
        <v>0</v>
      </c>
      <c r="G14" s="16">
        <v>0</v>
      </c>
      <c r="H14" s="2">
        <f>SUM(C14:G14)</f>
        <v>2352</v>
      </c>
      <c r="I14" s="16"/>
      <c r="J14" s="16"/>
      <c r="K14" s="16"/>
      <c r="L14" s="16"/>
      <c r="M14" s="2">
        <f>SUM(I14:L14)</f>
        <v>0</v>
      </c>
      <c r="N14" s="2">
        <f>H14+M14</f>
        <v>2352</v>
      </c>
    </row>
    <row r="15" spans="1:14" s="117" customFormat="1" ht="11.25">
      <c r="A15" s="14">
        <f>A14+1</f>
        <v>5</v>
      </c>
      <c r="B15" s="28" t="s">
        <v>83</v>
      </c>
      <c r="C15" s="2">
        <f>SUM(C12:C14)</f>
        <v>15783</v>
      </c>
      <c r="D15" s="2">
        <f aca="true" t="shared" si="0" ref="D15:N15">SUM(D12:D14)</f>
        <v>153186</v>
      </c>
      <c r="E15" s="2">
        <f t="shared" si="0"/>
        <v>14171</v>
      </c>
      <c r="F15" s="2">
        <f t="shared" si="0"/>
        <v>619</v>
      </c>
      <c r="G15" s="2">
        <f t="shared" si="0"/>
        <v>0</v>
      </c>
      <c r="H15" s="2">
        <f t="shared" si="0"/>
        <v>183759</v>
      </c>
      <c r="I15" s="2">
        <f t="shared" si="0"/>
        <v>2294</v>
      </c>
      <c r="J15" s="2">
        <f t="shared" si="0"/>
        <v>0</v>
      </c>
      <c r="K15" s="2">
        <f t="shared" si="0"/>
        <v>0</v>
      </c>
      <c r="L15" s="2">
        <f t="shared" si="0"/>
        <v>80205</v>
      </c>
      <c r="M15" s="2">
        <f t="shared" si="0"/>
        <v>82499</v>
      </c>
      <c r="N15" s="2">
        <f t="shared" si="0"/>
        <v>266258</v>
      </c>
    </row>
    <row r="16" spans="1:14" s="67" customFormat="1" ht="11.25">
      <c r="A16" s="14"/>
      <c r="B16" s="15"/>
      <c r="C16" s="32"/>
      <c r="D16" s="32"/>
      <c r="E16" s="32"/>
      <c r="F16" s="32"/>
      <c r="G16" s="32"/>
      <c r="H16" s="97"/>
      <c r="I16" s="97"/>
      <c r="J16" s="32"/>
      <c r="K16" s="32"/>
      <c r="L16" s="32"/>
      <c r="M16" s="97"/>
      <c r="N16" s="97"/>
    </row>
    <row r="17" spans="1:14" ht="11.25">
      <c r="A17" s="40">
        <v>6</v>
      </c>
      <c r="B17" s="41" t="s">
        <v>108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50" customFormat="1" ht="10.5">
      <c r="A18" s="37">
        <f>A17+1</f>
        <v>7</v>
      </c>
      <c r="B18" s="28" t="s">
        <v>379</v>
      </c>
      <c r="C18" s="29">
        <f>SUM(C12)</f>
        <v>273</v>
      </c>
      <c r="D18" s="29">
        <f aca="true" t="shared" si="1" ref="D18:N18">SUM(D12)</f>
        <v>153186</v>
      </c>
      <c r="E18" s="29">
        <f t="shared" si="1"/>
        <v>5859</v>
      </c>
      <c r="F18" s="29">
        <f t="shared" si="1"/>
        <v>0</v>
      </c>
      <c r="G18" s="29">
        <f t="shared" si="1"/>
        <v>0</v>
      </c>
      <c r="H18" s="29">
        <f t="shared" si="1"/>
        <v>159318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80205</v>
      </c>
      <c r="M18" s="29">
        <f t="shared" si="1"/>
        <v>80205</v>
      </c>
      <c r="N18" s="29">
        <f t="shared" si="1"/>
        <v>239523</v>
      </c>
    </row>
    <row r="19" spans="1:14" s="50" customFormat="1" ht="10.5">
      <c r="A19" s="37">
        <f>A18+1</f>
        <v>8</v>
      </c>
      <c r="B19" s="28" t="s">
        <v>380</v>
      </c>
      <c r="C19" s="29">
        <f>SUM(C13)</f>
        <v>15510</v>
      </c>
      <c r="D19" s="29">
        <f aca="true" t="shared" si="2" ref="D19:N19">SUM(D13)</f>
        <v>0</v>
      </c>
      <c r="E19" s="29">
        <f t="shared" si="2"/>
        <v>5960</v>
      </c>
      <c r="F19" s="29">
        <f t="shared" si="2"/>
        <v>619</v>
      </c>
      <c r="G19" s="29">
        <f t="shared" si="2"/>
        <v>0</v>
      </c>
      <c r="H19" s="29">
        <f t="shared" si="2"/>
        <v>22089</v>
      </c>
      <c r="I19" s="29">
        <f t="shared" si="2"/>
        <v>2294</v>
      </c>
      <c r="J19" s="29">
        <f t="shared" si="2"/>
        <v>0</v>
      </c>
      <c r="K19" s="29">
        <f t="shared" si="2"/>
        <v>0</v>
      </c>
      <c r="L19" s="29">
        <f t="shared" si="2"/>
        <v>0</v>
      </c>
      <c r="M19" s="29">
        <f t="shared" si="2"/>
        <v>2294</v>
      </c>
      <c r="N19" s="29">
        <f t="shared" si="2"/>
        <v>24383</v>
      </c>
    </row>
    <row r="20" spans="1:14" s="50" customFormat="1" ht="10.5">
      <c r="A20" s="37">
        <f>A19+1</f>
        <v>9</v>
      </c>
      <c r="B20" s="28" t="s">
        <v>381</v>
      </c>
      <c r="C20" s="29">
        <f aca="true" t="shared" si="3" ref="C20:N20">SUM(C14)</f>
        <v>0</v>
      </c>
      <c r="D20" s="29">
        <f t="shared" si="3"/>
        <v>0</v>
      </c>
      <c r="E20" s="29">
        <f t="shared" si="3"/>
        <v>2352</v>
      </c>
      <c r="F20" s="29">
        <f t="shared" si="3"/>
        <v>0</v>
      </c>
      <c r="G20" s="29">
        <f t="shared" si="3"/>
        <v>0</v>
      </c>
      <c r="H20" s="29">
        <f t="shared" si="3"/>
        <v>2352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2352</v>
      </c>
    </row>
    <row r="21" spans="1:14" s="50" customFormat="1" ht="10.5">
      <c r="A21" s="62">
        <f>A20+1</f>
        <v>10</v>
      </c>
      <c r="B21" s="96" t="s">
        <v>83</v>
      </c>
      <c r="C21" s="46">
        <f aca="true" t="shared" si="4" ref="C21:N21">SUM(C15)</f>
        <v>15783</v>
      </c>
      <c r="D21" s="46">
        <f t="shared" si="4"/>
        <v>153186</v>
      </c>
      <c r="E21" s="46">
        <f t="shared" si="4"/>
        <v>14171</v>
      </c>
      <c r="F21" s="46">
        <f t="shared" si="4"/>
        <v>619</v>
      </c>
      <c r="G21" s="46">
        <f t="shared" si="4"/>
        <v>0</v>
      </c>
      <c r="H21" s="46">
        <f t="shared" si="4"/>
        <v>183759</v>
      </c>
      <c r="I21" s="46">
        <f t="shared" si="4"/>
        <v>2294</v>
      </c>
      <c r="J21" s="46">
        <f t="shared" si="4"/>
        <v>0</v>
      </c>
      <c r="K21" s="46">
        <f t="shared" si="4"/>
        <v>0</v>
      </c>
      <c r="L21" s="46">
        <f t="shared" si="4"/>
        <v>80205</v>
      </c>
      <c r="M21" s="46">
        <f t="shared" si="4"/>
        <v>82499</v>
      </c>
      <c r="N21" s="46">
        <f t="shared" si="4"/>
        <v>266258</v>
      </c>
    </row>
  </sheetData>
  <sheetProtection/>
  <mergeCells count="6">
    <mergeCell ref="A1:N1"/>
    <mergeCell ref="A4:N4"/>
    <mergeCell ref="C8:H8"/>
    <mergeCell ref="J8:M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0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0" customWidth="1"/>
    <col min="15" max="15" width="9.00390625" style="4" customWidth="1"/>
    <col min="16" max="16384" width="9.140625" style="4" customWidth="1"/>
  </cols>
  <sheetData>
    <row r="1" spans="1:15" ht="11.25">
      <c r="A1" s="358" t="s">
        <v>571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1.25">
      <c r="A2" s="3"/>
      <c r="B2" s="3"/>
      <c r="C2" s="3"/>
      <c r="D2" s="3"/>
      <c r="E2" s="3"/>
      <c r="F2" s="3"/>
      <c r="G2" s="3"/>
      <c r="H2" s="3"/>
      <c r="I2" s="39"/>
      <c r="J2" s="3"/>
      <c r="K2" s="3"/>
      <c r="L2" s="3"/>
      <c r="M2" s="3"/>
      <c r="N2" s="39"/>
      <c r="O2" s="3"/>
    </row>
    <row r="3" spans="1:15" ht="12.75">
      <c r="A3" s="359" t="s">
        <v>532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 t="s">
        <v>22</v>
      </c>
    </row>
    <row r="6" spans="1:15" ht="12.75" customHeight="1">
      <c r="A6" s="367" t="s">
        <v>3</v>
      </c>
      <c r="B6" s="8" t="s">
        <v>96</v>
      </c>
      <c r="C6" s="8" t="s">
        <v>97</v>
      </c>
      <c r="D6" s="8" t="s">
        <v>98</v>
      </c>
      <c r="E6" s="8" t="s">
        <v>99</v>
      </c>
      <c r="F6" s="8" t="s">
        <v>100</v>
      </c>
      <c r="G6" s="8" t="s">
        <v>101</v>
      </c>
      <c r="H6" s="8" t="s">
        <v>102</v>
      </c>
      <c r="I6" s="8" t="s">
        <v>103</v>
      </c>
      <c r="J6" s="8" t="s">
        <v>104</v>
      </c>
      <c r="K6" s="8" t="s">
        <v>105</v>
      </c>
      <c r="L6" s="8" t="s">
        <v>106</v>
      </c>
      <c r="M6" s="8" t="s">
        <v>107</v>
      </c>
      <c r="N6" s="8" t="s">
        <v>110</v>
      </c>
      <c r="O6" s="8" t="s">
        <v>111</v>
      </c>
    </row>
    <row r="7" spans="1:15" ht="12.75" customHeight="1">
      <c r="A7" s="368"/>
      <c r="B7" s="367" t="s">
        <v>4</v>
      </c>
      <c r="C7" s="353" t="s">
        <v>118</v>
      </c>
      <c r="D7" s="354"/>
      <c r="E7" s="354"/>
      <c r="F7" s="354"/>
      <c r="G7" s="354"/>
      <c r="H7" s="354"/>
      <c r="I7" s="355"/>
      <c r="J7" s="353" t="s">
        <v>120</v>
      </c>
      <c r="K7" s="354"/>
      <c r="L7" s="354"/>
      <c r="M7" s="354"/>
      <c r="N7" s="355"/>
      <c r="O7" s="367" t="s">
        <v>121</v>
      </c>
    </row>
    <row r="8" spans="1:15" ht="63">
      <c r="A8" s="369"/>
      <c r="B8" s="369"/>
      <c r="C8" s="7" t="s">
        <v>23</v>
      </c>
      <c r="D8" s="7" t="s">
        <v>203</v>
      </c>
      <c r="E8" s="7" t="s">
        <v>24</v>
      </c>
      <c r="F8" s="7" t="s">
        <v>202</v>
      </c>
      <c r="G8" s="7" t="s">
        <v>25</v>
      </c>
      <c r="H8" s="7" t="s">
        <v>123</v>
      </c>
      <c r="I8" s="7" t="s">
        <v>119</v>
      </c>
      <c r="J8" s="7" t="s">
        <v>26</v>
      </c>
      <c r="K8" s="7" t="s">
        <v>124</v>
      </c>
      <c r="L8" s="7" t="s">
        <v>201</v>
      </c>
      <c r="M8" s="7" t="s">
        <v>204</v>
      </c>
      <c r="N8" s="7" t="s">
        <v>205</v>
      </c>
      <c r="O8" s="369"/>
    </row>
    <row r="9" spans="1:15" ht="11.25">
      <c r="A9" s="37"/>
      <c r="B9" s="120"/>
      <c r="C9" s="123"/>
      <c r="D9" s="129"/>
      <c r="E9" s="123"/>
      <c r="F9" s="129"/>
      <c r="G9" s="123"/>
      <c r="H9" s="123"/>
      <c r="I9" s="123"/>
      <c r="J9" s="123"/>
      <c r="K9" s="123"/>
      <c r="L9" s="129"/>
      <c r="M9" s="123"/>
      <c r="N9" s="123"/>
      <c r="O9" s="123"/>
    </row>
    <row r="10" spans="1:15" ht="11.25">
      <c r="A10" s="37">
        <v>1</v>
      </c>
      <c r="B10" s="119" t="s">
        <v>390</v>
      </c>
      <c r="C10" s="15"/>
      <c r="D10" s="33"/>
      <c r="E10" s="15"/>
      <c r="F10" s="33"/>
      <c r="G10" s="15"/>
      <c r="H10" s="15"/>
      <c r="I10" s="28"/>
      <c r="J10" s="15"/>
      <c r="K10" s="15"/>
      <c r="L10" s="33"/>
      <c r="M10" s="15"/>
      <c r="N10" s="28"/>
      <c r="O10" s="15"/>
    </row>
    <row r="11" spans="1:15" ht="11.25">
      <c r="A11" s="37">
        <f>A10+1</f>
        <v>2</v>
      </c>
      <c r="B11" s="15" t="s">
        <v>379</v>
      </c>
      <c r="C11" s="90">
        <v>10453</v>
      </c>
      <c r="D11" s="89">
        <v>2388</v>
      </c>
      <c r="E11" s="90">
        <v>59625</v>
      </c>
      <c r="F11" s="89">
        <v>3400</v>
      </c>
      <c r="G11" s="90">
        <v>3100</v>
      </c>
      <c r="H11" s="90">
        <v>58668</v>
      </c>
      <c r="I11" s="2">
        <f>SUM(C11:H11)</f>
        <v>137634</v>
      </c>
      <c r="J11" s="90">
        <v>32628</v>
      </c>
      <c r="K11" s="90">
        <v>20217</v>
      </c>
      <c r="L11" s="89">
        <v>3098</v>
      </c>
      <c r="M11" s="90"/>
      <c r="N11" s="37">
        <f>SUM(J11:M11)</f>
        <v>55943</v>
      </c>
      <c r="O11" s="2">
        <f>I11+N11</f>
        <v>193577</v>
      </c>
    </row>
    <row r="12" spans="1:15" ht="11.25">
      <c r="A12" s="37">
        <f>A11+1</f>
        <v>3</v>
      </c>
      <c r="B12" s="15" t="s">
        <v>380</v>
      </c>
      <c r="C12" s="16">
        <v>5430</v>
      </c>
      <c r="D12" s="1">
        <v>652</v>
      </c>
      <c r="E12" s="16">
        <v>12465</v>
      </c>
      <c r="F12" s="1"/>
      <c r="G12" s="16">
        <v>1970</v>
      </c>
      <c r="H12" s="16">
        <v>11370</v>
      </c>
      <c r="I12" s="2">
        <f>SUM(C12:H12)</f>
        <v>31887</v>
      </c>
      <c r="J12" s="16"/>
      <c r="K12" s="16">
        <v>191</v>
      </c>
      <c r="L12" s="1"/>
      <c r="M12" s="16"/>
      <c r="N12" s="37">
        <f>SUM(J12:M12)</f>
        <v>191</v>
      </c>
      <c r="O12" s="2">
        <f>I12+N12</f>
        <v>32078</v>
      </c>
    </row>
    <row r="13" spans="1:15" ht="11.25">
      <c r="A13" s="37">
        <f>A12+1</f>
        <v>4</v>
      </c>
      <c r="B13" s="15" t="s">
        <v>381</v>
      </c>
      <c r="C13" s="16">
        <v>10111</v>
      </c>
      <c r="D13" s="1">
        <v>2338</v>
      </c>
      <c r="E13" s="16">
        <v>5224</v>
      </c>
      <c r="F13" s="1"/>
      <c r="G13" s="16"/>
      <c r="H13" s="16">
        <v>21660</v>
      </c>
      <c r="I13" s="2">
        <f>SUM(C13:H13)</f>
        <v>39333</v>
      </c>
      <c r="J13" s="16"/>
      <c r="K13" s="16">
        <v>1270</v>
      </c>
      <c r="L13" s="1"/>
      <c r="M13" s="16"/>
      <c r="N13" s="37">
        <f>SUM(J13:M13)</f>
        <v>1270</v>
      </c>
      <c r="O13" s="2">
        <f>I13+N13</f>
        <v>40603</v>
      </c>
    </row>
    <row r="14" spans="1:15" s="50" customFormat="1" ht="10.5">
      <c r="A14" s="37">
        <f>A13+1</f>
        <v>5</v>
      </c>
      <c r="B14" s="28" t="s">
        <v>83</v>
      </c>
      <c r="C14" s="2">
        <f>SUM(C11:C13)</f>
        <v>25994</v>
      </c>
      <c r="D14" s="2">
        <f aca="true" t="shared" si="0" ref="D14:O14">SUM(D11:D13)</f>
        <v>5378</v>
      </c>
      <c r="E14" s="2">
        <f t="shared" si="0"/>
        <v>77314</v>
      </c>
      <c r="F14" s="2">
        <f t="shared" si="0"/>
        <v>3400</v>
      </c>
      <c r="G14" s="2">
        <f t="shared" si="0"/>
        <v>5070</v>
      </c>
      <c r="H14" s="2">
        <f t="shared" si="0"/>
        <v>91698</v>
      </c>
      <c r="I14" s="2">
        <f t="shared" si="0"/>
        <v>208854</v>
      </c>
      <c r="J14" s="2">
        <f t="shared" si="0"/>
        <v>32628</v>
      </c>
      <c r="K14" s="2">
        <f t="shared" si="0"/>
        <v>21678</v>
      </c>
      <c r="L14" s="2">
        <f t="shared" si="0"/>
        <v>3098</v>
      </c>
      <c r="M14" s="2">
        <f t="shared" si="0"/>
        <v>0</v>
      </c>
      <c r="N14" s="2">
        <f t="shared" si="0"/>
        <v>57404</v>
      </c>
      <c r="O14" s="2">
        <f t="shared" si="0"/>
        <v>266258</v>
      </c>
    </row>
    <row r="15" spans="1:15" ht="11.25">
      <c r="A15" s="37"/>
      <c r="B15" s="33"/>
      <c r="C15" s="111"/>
      <c r="D15" s="13"/>
      <c r="E15" s="111"/>
      <c r="F15" s="13"/>
      <c r="G15" s="111"/>
      <c r="H15" s="111"/>
      <c r="I15" s="138"/>
      <c r="J15" s="111"/>
      <c r="K15" s="111"/>
      <c r="L15" s="13"/>
      <c r="M15" s="111"/>
      <c r="N15" s="138"/>
      <c r="O15" s="111"/>
    </row>
    <row r="16" spans="1:15" s="50" customFormat="1" ht="10.5">
      <c r="A16" s="40">
        <v>6</v>
      </c>
      <c r="B16" s="122" t="s">
        <v>122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s="50" customFormat="1" ht="10.5">
      <c r="A17" s="37">
        <f>A16+1</f>
        <v>7</v>
      </c>
      <c r="B17" s="114" t="s">
        <v>379</v>
      </c>
      <c r="C17" s="2">
        <f>SUM(C11)</f>
        <v>10453</v>
      </c>
      <c r="D17" s="2">
        <f aca="true" t="shared" si="1" ref="D17:O17">SUM(D11)</f>
        <v>2388</v>
      </c>
      <c r="E17" s="2">
        <f t="shared" si="1"/>
        <v>59625</v>
      </c>
      <c r="F17" s="2">
        <f t="shared" si="1"/>
        <v>3400</v>
      </c>
      <c r="G17" s="2">
        <f t="shared" si="1"/>
        <v>3100</v>
      </c>
      <c r="H17" s="2">
        <f t="shared" si="1"/>
        <v>58668</v>
      </c>
      <c r="I17" s="2">
        <f t="shared" si="1"/>
        <v>137634</v>
      </c>
      <c r="J17" s="2">
        <f t="shared" si="1"/>
        <v>32628</v>
      </c>
      <c r="K17" s="2">
        <f t="shared" si="1"/>
        <v>20217</v>
      </c>
      <c r="L17" s="2">
        <f t="shared" si="1"/>
        <v>3098</v>
      </c>
      <c r="M17" s="2">
        <f t="shared" si="1"/>
        <v>0</v>
      </c>
      <c r="N17" s="2">
        <f t="shared" si="1"/>
        <v>55943</v>
      </c>
      <c r="O17" s="2">
        <f t="shared" si="1"/>
        <v>193577</v>
      </c>
    </row>
    <row r="18" spans="1:15" s="50" customFormat="1" ht="10.5">
      <c r="A18" s="37">
        <f>A17+1</f>
        <v>8</v>
      </c>
      <c r="B18" s="114" t="s">
        <v>380</v>
      </c>
      <c r="C18" s="2">
        <f>SUM(C12)</f>
        <v>5430</v>
      </c>
      <c r="D18" s="2">
        <f aca="true" t="shared" si="2" ref="D18:O18">SUM(D12)</f>
        <v>652</v>
      </c>
      <c r="E18" s="2">
        <f t="shared" si="2"/>
        <v>12465</v>
      </c>
      <c r="F18" s="2">
        <f t="shared" si="2"/>
        <v>0</v>
      </c>
      <c r="G18" s="2">
        <f t="shared" si="2"/>
        <v>1970</v>
      </c>
      <c r="H18" s="2">
        <f t="shared" si="2"/>
        <v>11370</v>
      </c>
      <c r="I18" s="2">
        <f t="shared" si="2"/>
        <v>31887</v>
      </c>
      <c r="J18" s="2">
        <f t="shared" si="2"/>
        <v>0</v>
      </c>
      <c r="K18" s="2">
        <f t="shared" si="2"/>
        <v>191</v>
      </c>
      <c r="L18" s="2">
        <f t="shared" si="2"/>
        <v>0</v>
      </c>
      <c r="M18" s="2">
        <f t="shared" si="2"/>
        <v>0</v>
      </c>
      <c r="N18" s="2">
        <f t="shared" si="2"/>
        <v>191</v>
      </c>
      <c r="O18" s="2">
        <f t="shared" si="2"/>
        <v>32078</v>
      </c>
    </row>
    <row r="19" spans="1:15" s="50" customFormat="1" ht="10.5">
      <c r="A19" s="37">
        <f>A18+1</f>
        <v>9</v>
      </c>
      <c r="B19" s="114" t="s">
        <v>381</v>
      </c>
      <c r="C19" s="2">
        <f aca="true" t="shared" si="3" ref="C19:O19">SUM(C13)</f>
        <v>10111</v>
      </c>
      <c r="D19" s="2">
        <f t="shared" si="3"/>
        <v>2338</v>
      </c>
      <c r="E19" s="2">
        <f t="shared" si="3"/>
        <v>5224</v>
      </c>
      <c r="F19" s="2">
        <f t="shared" si="3"/>
        <v>0</v>
      </c>
      <c r="G19" s="2">
        <f t="shared" si="3"/>
        <v>0</v>
      </c>
      <c r="H19" s="2">
        <f t="shared" si="3"/>
        <v>21660</v>
      </c>
      <c r="I19" s="2">
        <f t="shared" si="3"/>
        <v>39333</v>
      </c>
      <c r="J19" s="2">
        <f t="shared" si="3"/>
        <v>0</v>
      </c>
      <c r="K19" s="2">
        <f t="shared" si="3"/>
        <v>1270</v>
      </c>
      <c r="L19" s="2">
        <f t="shared" si="3"/>
        <v>0</v>
      </c>
      <c r="M19" s="2">
        <f t="shared" si="3"/>
        <v>0</v>
      </c>
      <c r="N19" s="2">
        <f t="shared" si="3"/>
        <v>1270</v>
      </c>
      <c r="O19" s="2">
        <f t="shared" si="3"/>
        <v>40603</v>
      </c>
    </row>
    <row r="20" spans="1:15" s="50" customFormat="1" ht="10.5">
      <c r="A20" s="62">
        <f>A19+1</f>
        <v>10</v>
      </c>
      <c r="B20" s="284" t="s">
        <v>83</v>
      </c>
      <c r="C20" s="97">
        <f aca="true" t="shared" si="4" ref="C20:O20">SUM(C14)</f>
        <v>25994</v>
      </c>
      <c r="D20" s="97">
        <f t="shared" si="4"/>
        <v>5378</v>
      </c>
      <c r="E20" s="97">
        <f t="shared" si="4"/>
        <v>77314</v>
      </c>
      <c r="F20" s="97">
        <f t="shared" si="4"/>
        <v>3400</v>
      </c>
      <c r="G20" s="97">
        <f t="shared" si="4"/>
        <v>5070</v>
      </c>
      <c r="H20" s="97">
        <f t="shared" si="4"/>
        <v>91698</v>
      </c>
      <c r="I20" s="97">
        <f t="shared" si="4"/>
        <v>208854</v>
      </c>
      <c r="J20" s="97">
        <f t="shared" si="4"/>
        <v>32628</v>
      </c>
      <c r="K20" s="97">
        <f t="shared" si="4"/>
        <v>21678</v>
      </c>
      <c r="L20" s="97">
        <f t="shared" si="4"/>
        <v>3098</v>
      </c>
      <c r="M20" s="97">
        <f t="shared" si="4"/>
        <v>0</v>
      </c>
      <c r="N20" s="97">
        <f t="shared" si="4"/>
        <v>57404</v>
      </c>
      <c r="O20" s="97">
        <f t="shared" si="4"/>
        <v>266258</v>
      </c>
    </row>
  </sheetData>
  <sheetProtection/>
  <mergeCells count="7">
    <mergeCell ref="A1:O1"/>
    <mergeCell ref="A3:O3"/>
    <mergeCell ref="C7:I7"/>
    <mergeCell ref="A6:A8"/>
    <mergeCell ref="B7:B8"/>
    <mergeCell ref="J7:N7"/>
    <mergeCell ref="O7:O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2017-02-16T13:34:28Z</cp:lastPrinted>
  <dcterms:created xsi:type="dcterms:W3CDTF">2006-02-07T13:12:46Z</dcterms:created>
  <dcterms:modified xsi:type="dcterms:W3CDTF">2017-02-20T08:34:01Z</dcterms:modified>
  <cp:category/>
  <cp:version/>
  <cp:contentType/>
  <cp:contentStatus/>
</cp:coreProperties>
</file>