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sz.mell." sheetId="1" r:id="rId1"/>
  </sheets>
  <definedNames>
    <definedName name="Print_Area" localSheetId="0">'1.sz.mell.'!$A$1:$E$149</definedName>
  </definedNames>
  <calcPr calcId="124519"/>
</workbook>
</file>

<file path=xl/calcChain.xml><?xml version="1.0" encoding="utf-8"?>
<calcChain xmlns="http://schemas.openxmlformats.org/spreadsheetml/2006/main">
  <c r="E143" i="1"/>
  <c r="D143"/>
  <c r="C143"/>
  <c r="E138"/>
  <c r="D138"/>
  <c r="C138"/>
  <c r="E133"/>
  <c r="D133"/>
  <c r="C133"/>
  <c r="E129"/>
  <c r="E148" s="1"/>
  <c r="D129"/>
  <c r="D148" s="1"/>
  <c r="C129"/>
  <c r="C148" s="1"/>
  <c r="C154" s="1"/>
  <c r="E125"/>
  <c r="D125"/>
  <c r="C125"/>
  <c r="E113"/>
  <c r="D113"/>
  <c r="C113"/>
  <c r="E95"/>
  <c r="E128" s="1"/>
  <c r="D95"/>
  <c r="D128" s="1"/>
  <c r="D149" s="1"/>
  <c r="C95"/>
  <c r="C128" s="1"/>
  <c r="C86"/>
  <c r="C85"/>
  <c r="C84"/>
  <c r="C83"/>
  <c r="C82"/>
  <c r="C81"/>
  <c r="E80"/>
  <c r="D80"/>
  <c r="C80" s="1"/>
  <c r="C79"/>
  <c r="C78"/>
  <c r="C77"/>
  <c r="E76"/>
  <c r="D76"/>
  <c r="C76" s="1"/>
  <c r="C75"/>
  <c r="C73" s="1"/>
  <c r="E73"/>
  <c r="D73"/>
  <c r="C72"/>
  <c r="C71"/>
  <c r="C70"/>
  <c r="C69"/>
  <c r="E68"/>
  <c r="D68"/>
  <c r="C68"/>
  <c r="C67"/>
  <c r="E64"/>
  <c r="E87" s="1"/>
  <c r="D64"/>
  <c r="D87" s="1"/>
  <c r="C64"/>
  <c r="C62"/>
  <c r="C61"/>
  <c r="C60"/>
  <c r="C59"/>
  <c r="E58"/>
  <c r="D58"/>
  <c r="C58" s="1"/>
  <c r="C57"/>
  <c r="C54"/>
  <c r="E53"/>
  <c r="D53"/>
  <c r="C53"/>
  <c r="C52"/>
  <c r="C51"/>
  <c r="C50"/>
  <c r="C48"/>
  <c r="C47" s="1"/>
  <c r="E47"/>
  <c r="D47"/>
  <c r="C44"/>
  <c r="C35" s="1"/>
  <c r="E35"/>
  <c r="D35"/>
  <c r="C31"/>
  <c r="E28"/>
  <c r="D28"/>
  <c r="D27" s="1"/>
  <c r="C28"/>
  <c r="E27"/>
  <c r="C27"/>
  <c r="C24"/>
  <c r="C23"/>
  <c r="C22"/>
  <c r="C21"/>
  <c r="C20" s="1"/>
  <c r="E20"/>
  <c r="D20"/>
  <c r="C19"/>
  <c r="C17"/>
  <c r="C16"/>
  <c r="C15"/>
  <c r="C14"/>
  <c r="E13"/>
  <c r="D13"/>
  <c r="C13" s="1"/>
  <c r="C12"/>
  <c r="C6" s="1"/>
  <c r="E6"/>
  <c r="E63" s="1"/>
  <c r="E153" s="1"/>
  <c r="D6"/>
  <c r="D63" s="1"/>
  <c r="D153" s="1"/>
  <c r="E154" l="1"/>
  <c r="E88"/>
  <c r="D154"/>
  <c r="D88"/>
  <c r="C153"/>
  <c r="C149"/>
  <c r="E149"/>
</calcChain>
</file>

<file path=xl/sharedStrings.xml><?xml version="1.0" encoding="utf-8"?>
<sst xmlns="http://schemas.openxmlformats.org/spreadsheetml/2006/main" count="307" uniqueCount="258">
  <si>
    <t>B E V É T E L E K</t>
  </si>
  <si>
    <t>1. sz. táblázat</t>
  </si>
  <si>
    <t>Forintban!</t>
  </si>
  <si>
    <t>Sor-
szám</t>
  </si>
  <si>
    <t>Bevételi jogcím</t>
  </si>
  <si>
    <t>2017. évi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</si>
  <si>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</si>
  <si>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</si>
  <si>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</si>
  <si>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</si>
  <si>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</si>
  <si>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</si>
  <si>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</si>
  <si>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</si>
  <si>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</si>
  <si>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</si>
  <si>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</si>
  <si>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</si>
  <si>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</si>
  <si>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</si>
  <si>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</si>
  <si>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</si>
  <si>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</si>
  <si>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</si>
  <si>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</si>
  <si>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Elszámolásból származó bevételek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</si>
  <si>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</si>
  <si>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</si>
  <si>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</si>
  <si>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</si>
  <si>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</si>
  <si>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</si>
  <si>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</si>
  <si>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</si>
  <si>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</si>
  <si>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</si>
  <si>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</si>
  <si>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</si>
  <si>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</si>
  <si>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</si>
  <si>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</si>
  <si>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</si>
  <si>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</si>
  <si>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</si>
  <si>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</si>
  <si>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</si>
  <si>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</si>
  <si>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</si>
  <si>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</si>
  <si>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</si>
  <si>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</si>
  <si>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</si>
  <si>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</si>
  <si>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</si>
  <si>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</si>
  <si>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</si>
  <si>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</si>
  <si>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</si>
  <si>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</si>
  <si>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</si>
  <si>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</si>
  <si>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</si>
  <si>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</si>
  <si>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 xml:space="preserve">  Értékesítési és forgalmi adó</t>
  </si>
  <si>
    <t>4.2</t>
  </si>
  <si>
    <t xml:space="preserve">  Jövedelemadó</t>
  </si>
  <si>
    <t>4.3</t>
  </si>
  <si>
    <t>Gépjárműadó</t>
  </si>
  <si>
    <t>4.4</t>
  </si>
  <si>
    <t>Egyéb áruhasználati és szolgáltatási adók</t>
  </si>
  <si>
    <t>4.5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</si>
  <si>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</si>
  <si>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</si>
  <si>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</si>
  <si>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</si>
  <si>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</si>
  <si>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</si>
  <si>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</si>
  <si>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</si>
  <si>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</si>
  <si>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</si>
  <si>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</si>
  <si>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</si>
  <si>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</si>
  <si>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</si>
  <si>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</si>
  <si>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</si>
  <si>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</si>
  <si>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</si>
  <si>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</si>
  <si>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</si>
  <si>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</si>
  <si>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</si>
  <si>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</si>
  <si>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</si>
  <si>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</si>
  <si>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</si>
  <si>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</si>
  <si>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</si>
  <si>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</si>
  <si>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</si>
  <si>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</si>
  <si>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</si>
  <si>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</si>
  <si>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</si>
  <si>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</si>
  <si>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</si>
  <si>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</si>
  <si>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</si>
  <si>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</si>
  <si>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</si>
  <si>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</si>
  <si>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</si>
  <si>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</si>
  <si>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</si>
  <si>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</si>
  <si>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</si>
  <si>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</si>
  <si>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</si>
  <si>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</si>
  <si>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</si>
  <si>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</si>
  <si>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</si>
  <si>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</si>
  <si>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</si>
  <si>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</si>
  <si>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</si>
  <si>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</si>
  <si>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</si>
  <si>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</si>
  <si>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</si>
  <si>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</si>
  <si>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</si>
  <si>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</si>
  <si>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</si>
  <si>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</si>
  <si>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</si>
  <si>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</si>
  <si>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</si>
  <si>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</si>
  <si>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</si>
  <si>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</si>
  <si>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</si>
  <si>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</si>
  <si>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</si>
  <si>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</si>
  <si>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</si>
  <si>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</si>
  <si>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</si>
  <si>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</si>
  <si>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</si>
  <si>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</si>
  <si>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</si>
  <si>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</si>
  <si>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</si>
  <si>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</si>
  <si>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</si>
  <si>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</si>
  <si>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</si>
  <si>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</si>
  <si>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</si>
  <si>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</si>
  <si>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</si>
  <si>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</si>
  <si>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</si>
  <si>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</si>
  <si>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</si>
  <si>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</si>
  <si>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</si>
  <si>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</si>
  <si>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</si>
  <si>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</si>
  <si>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15.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</si>
  <si>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</si>
  <si>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</si>
  <si>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</si>
  <si>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+15.)</t>
  </si>
  <si>
    <t xml:space="preserve">    18.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</si>
  <si>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</si>
  <si>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</si>
  <si>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</si>
  <si>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</si>
  <si>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</si>
  <si>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</si>
  <si>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</si>
  <si>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</si>
  <si>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</si>
  <si>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</si>
  <si>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</si>
  <si>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</si>
  <si>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 xml:space="preserve">   - Törvényi előíráson alapuló befizetések</t>
  </si>
  <si>
    <t xml:space="preserve">   - Garancia- és kezességvállalásból kifizetés ÁH-n belülre</t>
  </si>
  <si>
    <t>1.7.</t>
  </si>
  <si>
    <t xml:space="preserve">   - Előző évi elszámolásból származó befizetések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</si>
  <si>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</si>
  <si>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</si>
  <si>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</si>
  <si>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</si>
  <si>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</si>
  <si>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</si>
  <si>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</si>
  <si>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</si>
  <si>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</si>
  <si>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</si>
  <si>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</si>
  <si>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</si>
  <si>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</si>
  <si>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</si>
  <si>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</si>
  <si>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</si>
  <si>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</si>
  <si>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</si>
  <si>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Felújítások</t>
  </si>
  <si>
    <t>Egyéb felhalmozási kiadások</t>
  </si>
  <si>
    <t>2.3.-ből        - Garancia- és kezességvállalásból kifizetés ÁH-n belülre</t>
  </si>
  <si>
    <t xml:space="preserve">   - Visszatérítendő támogatások, kölcsönök nyújtása ÁH-n belülre</t>
  </si>
  <si>
    <t>2.7.</t>
  </si>
  <si>
    <t xml:space="preserve">   - Egyéb felhalmozási célú támogatások ÁH-n belülre</t>
  </si>
  <si>
    <t>2.8.</t>
  </si>
  <si>
    <t xml:space="preserve">   - Garancia- és kezességvállalásból kifizetés ÁH-n kívülre</t>
  </si>
  <si>
    <t>2.9.</t>
  </si>
  <si>
    <t>2.10.</t>
  </si>
  <si>
    <t xml:space="preserve">   - Lakástámogatás</t>
  </si>
  <si>
    <t>2.11.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</si>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</sst>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2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8">
    <xf numFmtId="0" fontId="0" fillId="0" borderId="0"/>
    <xf numFmtId="43" fontId="17" fillId="0" borderId="0" applyFont="0" applyFill="0" applyBorder="0" applyAlignment="0" applyProtection="0"/>
    <xf numFmtId="0" fontId="1" fillId="0" borderId="0"/>
    <xf numFmtId="0" fontId="4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39" applyNumberFormat="0" applyAlignment="0" applyProtection="0"/>
    <xf numFmtId="0" fontId="24" fillId="14" borderId="40" applyNumberFormat="0" applyAlignment="0" applyProtection="0"/>
    <xf numFmtId="0" fontId="2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20" borderId="0" applyNumberFormat="0" applyBorder="0" applyAlignment="0" applyProtection="0"/>
    <xf numFmtId="0" fontId="27" fillId="0" borderId="41" applyNumberFormat="0" applyFill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11" borderId="39" applyNumberFormat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33" fillId="0" borderId="44" applyNumberFormat="0" applyFill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11" borderId="0" applyNumberFormat="0" applyBorder="0" applyAlignment="0" applyProtection="0"/>
    <xf numFmtId="0" fontId="21" fillId="0" borderId="0"/>
    <xf numFmtId="0" fontId="4" fillId="0" borderId="0"/>
    <xf numFmtId="0" fontId="17" fillId="0" borderId="0"/>
    <xf numFmtId="0" fontId="17" fillId="0" borderId="0"/>
    <xf numFmtId="0" fontId="36" fillId="0" borderId="0"/>
    <xf numFmtId="0" fontId="4" fillId="6" borderId="45" applyNumberFormat="0" applyFont="0" applyAlignment="0" applyProtection="0"/>
    <xf numFmtId="0" fontId="38" fillId="19" borderId="46" applyNumberFormat="0" applyAlignment="0" applyProtection="0"/>
    <xf numFmtId="0" fontId="39" fillId="0" borderId="0" applyNumberFormat="0" applyFill="0" applyBorder="0" applyAlignment="0" applyProtection="0"/>
    <xf numFmtId="0" fontId="40" fillId="0" borderId="47" applyNumberFormat="0" applyFill="0" applyAlignment="0" applyProtection="0"/>
    <xf numFmtId="0" fontId="41" fillId="0" borderId="0" applyNumberFormat="0" applyFill="0" applyBorder="0" applyAlignment="0" applyProtection="0"/>
  </cellStyleXfs>
  <cellXfs count="115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/>
    </xf>
    <xf numFmtId="0" fontId="1" fillId="0" borderId="0" xfId="2" applyFill="1" applyProtection="1"/>
    <xf numFmtId="164" fontId="3" fillId="0" borderId="1" xfId="2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164" fontId="7" fillId="0" borderId="3" xfId="2" applyNumberFormat="1" applyFont="1" applyFill="1" applyBorder="1" applyAlignment="1" applyProtection="1">
      <alignment horizontal="center" vertical="center"/>
    </xf>
    <xf numFmtId="164" fontId="7" fillId="0" borderId="4" xfId="2" applyNumberFormat="1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Alignment="1" applyProtection="1">
      <alignment horizontal="center" vertical="center" wrapText="1"/>
    </xf>
    <xf numFmtId="0" fontId="1" fillId="0" borderId="0" xfId="2" applyFont="1" applyFill="1" applyProtection="1"/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9" xfId="2" applyFont="1" applyFill="1" applyBorder="1" applyAlignment="1" applyProtection="1">
      <alignment horizontal="center" vertical="center" wrapText="1"/>
    </xf>
    <xf numFmtId="0" fontId="8" fillId="0" borderId="10" xfId="2" applyFont="1" applyFill="1" applyBorder="1" applyAlignment="1" applyProtection="1">
      <alignment horizontal="center" vertical="center" wrapText="1"/>
    </xf>
    <xf numFmtId="0" fontId="9" fillId="0" borderId="0" xfId="2" applyFont="1" applyFill="1" applyProtection="1"/>
    <xf numFmtId="0" fontId="8" fillId="0" borderId="8" xfId="2" applyFont="1" applyFill="1" applyBorder="1" applyAlignment="1" applyProtection="1">
      <alignment horizontal="left" vertical="center" wrapText="1" indent="1"/>
    </xf>
    <xf numFmtId="0" fontId="8" fillId="0" borderId="9" xfId="2" applyFont="1" applyFill="1" applyBorder="1" applyAlignment="1" applyProtection="1">
      <alignment horizontal="left" vertical="center" wrapText="1" indent="1"/>
    </xf>
    <xf numFmtId="164" fontId="10" fillId="0" borderId="11" xfId="2" applyNumberFormat="1" applyFont="1" applyFill="1" applyBorder="1" applyAlignment="1" applyProtection="1">
      <alignment horizontal="right" vertical="center" wrapText="1" indent="1"/>
    </xf>
    <xf numFmtId="164" fontId="8" fillId="0" borderId="9" xfId="2" applyNumberFormat="1" applyFont="1" applyFill="1" applyBorder="1" applyAlignment="1" applyProtection="1">
      <alignment horizontal="right" vertical="center" wrapText="1" indent="1"/>
    </xf>
    <xf numFmtId="164" fontId="8" fillId="0" borderId="11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 applyProtection="1"/>
    <xf numFmtId="49" fontId="9" fillId="0" borderId="12" xfId="2" applyNumberFormat="1" applyFont="1" applyFill="1" applyBorder="1" applyAlignment="1" applyProtection="1">
      <alignment horizontal="left" vertical="center" wrapText="1" indent="1"/>
    </xf>
    <xf numFmtId="0" fontId="12" fillId="0" borderId="13" xfId="3" applyFont="1" applyBorder="1" applyAlignment="1" applyProtection="1">
      <alignment horizontal="left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6" xfId="2" applyNumberFormat="1" applyFont="1" applyFill="1" applyBorder="1" applyAlignment="1" applyProtection="1">
      <alignment horizontal="left" vertical="center" wrapText="1" indent="1"/>
    </xf>
    <xf numFmtId="0" fontId="12" fillId="0" borderId="17" xfId="3" applyFont="1" applyBorder="1" applyAlignment="1" applyProtection="1">
      <alignment horizontal="left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</xf>
    <xf numFmtId="164" fontId="9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3" applyFont="1" applyBorder="1" applyAlignment="1" applyProtection="1">
      <alignment horizontal="left" wrapText="1" indent="1"/>
    </xf>
    <xf numFmtId="164" fontId="13" fillId="0" borderId="22" xfId="2" applyNumberFormat="1" applyFont="1" applyFill="1" applyBorder="1" applyAlignment="1" applyProtection="1">
      <alignment horizontal="right" vertical="center" wrapText="1" indent="1"/>
    </xf>
    <xf numFmtId="164" fontId="9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9" xfId="3" applyFont="1" applyBorder="1" applyAlignment="1" applyProtection="1">
      <alignment horizontal="left" vertical="center" wrapText="1" indent="1"/>
    </xf>
    <xf numFmtId="164" fontId="8" fillId="0" borderId="10" xfId="2" applyNumberFormat="1" applyFont="1" applyFill="1" applyBorder="1" applyAlignment="1" applyProtection="1">
      <alignment horizontal="right" vertical="center" wrapText="1" indent="1"/>
    </xf>
    <xf numFmtId="0" fontId="12" fillId="0" borderId="21" xfId="3" applyFont="1" applyBorder="1" applyAlignment="1" applyProtection="1">
      <alignment horizontal="left" vertical="center" wrapText="1" indent="1"/>
    </xf>
    <xf numFmtId="164" fontId="13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2" applyNumberFormat="1" applyFont="1" applyFill="1" applyBorder="1" applyAlignment="1" applyProtection="1">
      <alignment horizontal="right" vertical="center" wrapText="1" indent="1"/>
    </xf>
    <xf numFmtId="0" fontId="14" fillId="0" borderId="8" xfId="3" applyFont="1" applyBorder="1" applyAlignment="1" applyProtection="1">
      <alignment vertical="center" wrapText="1"/>
    </xf>
    <xf numFmtId="164" fontId="10" fillId="0" borderId="24" xfId="2" applyNumberFormat="1" applyFont="1" applyFill="1" applyBorder="1" applyAlignment="1" applyProtection="1">
      <alignment horizontal="right" vertical="center" wrapText="1" indent="1"/>
    </xf>
    <xf numFmtId="0" fontId="12" fillId="0" borderId="21" xfId="3" applyFont="1" applyBorder="1" applyAlignment="1" applyProtection="1">
      <alignment vertical="center" wrapText="1"/>
    </xf>
    <xf numFmtId="164" fontId="13" fillId="0" borderId="11" xfId="2" applyNumberFormat="1" applyFont="1" applyFill="1" applyBorder="1" applyAlignment="1" applyProtection="1">
      <alignment horizontal="right" vertical="center" wrapText="1" indent="1"/>
    </xf>
    <xf numFmtId="0" fontId="12" fillId="0" borderId="12" xfId="3" applyFont="1" applyBorder="1" applyAlignment="1" applyProtection="1">
      <alignment wrapText="1"/>
    </xf>
    <xf numFmtId="0" fontId="12" fillId="0" borderId="16" xfId="3" applyFont="1" applyBorder="1" applyAlignment="1" applyProtection="1">
      <alignment wrapText="1"/>
    </xf>
    <xf numFmtId="0" fontId="12" fillId="0" borderId="20" xfId="3" applyFont="1" applyBorder="1" applyAlignment="1" applyProtection="1">
      <alignment vertical="center" wrapText="1"/>
    </xf>
    <xf numFmtId="0" fontId="14" fillId="0" borderId="25" xfId="3" applyFont="1" applyBorder="1" applyAlignment="1" applyProtection="1">
      <alignment horizontal="center" vertical="center" wrapText="1"/>
    </xf>
    <xf numFmtId="0" fontId="12" fillId="0" borderId="26" xfId="3" applyFont="1" applyBorder="1" applyAlignment="1" applyProtection="1">
      <alignment horizontal="left" vertical="center" wrapText="1" indent="1"/>
    </xf>
    <xf numFmtId="164" fontId="10" fillId="0" borderId="27" xfId="2" applyNumberFormat="1" applyFont="1" applyFill="1" applyBorder="1" applyAlignment="1" applyProtection="1">
      <alignment horizontal="right" vertical="center" wrapText="1" indent="1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9" xfId="3" applyFont="1" applyBorder="1" applyAlignment="1" applyProtection="1">
      <alignment vertical="center" wrapText="1"/>
    </xf>
    <xf numFmtId="164" fontId="10" fillId="0" borderId="10" xfId="2" applyNumberFormat="1" applyFont="1" applyFill="1" applyBorder="1" applyAlignment="1" applyProtection="1">
      <alignment horizontal="right" vertical="center" wrapText="1" indent="1"/>
    </xf>
    <xf numFmtId="0" fontId="14" fillId="0" borderId="29" xfId="3" applyFont="1" applyBorder="1" applyAlignment="1" applyProtection="1">
      <alignment vertical="center" wrapText="1"/>
    </xf>
    <xf numFmtId="0" fontId="14" fillId="0" borderId="30" xfId="3" applyFont="1" applyBorder="1" applyAlignment="1" applyProtection="1">
      <alignment vertical="center" wrapText="1"/>
    </xf>
    <xf numFmtId="0" fontId="16" fillId="0" borderId="0" xfId="3" applyFont="1" applyBorder="1" applyAlignment="1" applyProtection="1">
      <alignment horizontal="left" vertical="center" wrapText="1" indent="1"/>
    </xf>
    <xf numFmtId="164" fontId="7" fillId="0" borderId="0" xfId="2" applyNumberFormat="1" applyFont="1" applyFill="1" applyBorder="1" applyAlignment="1" applyProtection="1">
      <alignment horizontal="right" vertical="center" wrapText="1" indent="1"/>
    </xf>
    <xf numFmtId="164" fontId="3" fillId="0" borderId="1" xfId="2" applyNumberFormat="1" applyFont="1" applyFill="1" applyBorder="1" applyAlignment="1" applyProtection="1"/>
    <xf numFmtId="0" fontId="5" fillId="0" borderId="1" xfId="3" applyFont="1" applyFill="1" applyBorder="1" applyAlignment="1" applyProtection="1">
      <alignment horizontal="right"/>
    </xf>
    <xf numFmtId="0" fontId="1" fillId="0" borderId="0" xfId="2" applyFill="1" applyAlignment="1" applyProtection="1"/>
    <xf numFmtId="165" fontId="7" fillId="0" borderId="31" xfId="1" applyNumberFormat="1" applyFont="1" applyFill="1" applyBorder="1" applyAlignment="1" applyProtection="1">
      <alignment vertical="center"/>
    </xf>
    <xf numFmtId="165" fontId="7" fillId="0" borderId="32" xfId="1" applyNumberFormat="1" applyFont="1" applyFill="1" applyBorder="1" applyAlignment="1" applyProtection="1">
      <alignment horizontal="center" vertical="center"/>
    </xf>
    <xf numFmtId="165" fontId="7" fillId="0" borderId="33" xfId="1" applyNumberFormat="1" applyFont="1" applyFill="1" applyBorder="1" applyAlignment="1" applyProtection="1">
      <alignment vertical="center"/>
    </xf>
    <xf numFmtId="0" fontId="8" fillId="0" borderId="11" xfId="2" applyFont="1" applyFill="1" applyBorder="1" applyAlignment="1" applyProtection="1">
      <alignment horizontal="center" vertical="center" wrapText="1"/>
    </xf>
    <xf numFmtId="0" fontId="8" fillId="0" borderId="34" xfId="2" applyFont="1" applyFill="1" applyBorder="1" applyAlignment="1" applyProtection="1">
      <alignment horizontal="left" vertical="center" wrapText="1" indent="1"/>
    </xf>
    <xf numFmtId="0" fontId="8" fillId="0" borderId="35" xfId="2" applyFont="1" applyFill="1" applyBorder="1" applyAlignment="1" applyProtection="1">
      <alignment vertical="center" wrapText="1"/>
    </xf>
    <xf numFmtId="164" fontId="8" fillId="0" borderId="35" xfId="2" applyNumberFormat="1" applyFont="1" applyFill="1" applyBorder="1" applyAlignment="1" applyProtection="1">
      <alignment horizontal="right" vertical="center" wrapText="1" indent="1"/>
    </xf>
    <xf numFmtId="164" fontId="8" fillId="0" borderId="36" xfId="2" applyNumberFormat="1" applyFont="1" applyFill="1" applyBorder="1" applyAlignment="1" applyProtection="1">
      <alignment horizontal="right" vertical="center" wrapText="1" indent="1"/>
    </xf>
    <xf numFmtId="49" fontId="9" fillId="0" borderId="2" xfId="2" applyNumberFormat="1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164" fontId="9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2" applyFont="1" applyFill="1" applyBorder="1" applyAlignment="1" applyProtection="1">
      <alignment horizontal="left" vertical="center" wrapText="1" indent="1"/>
    </xf>
    <xf numFmtId="0" fontId="9" fillId="0" borderId="37" xfId="2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17" xfId="2" applyFont="1" applyFill="1" applyBorder="1" applyAlignment="1" applyProtection="1">
      <alignment horizontal="left" indent="6"/>
    </xf>
    <xf numFmtId="0" fontId="9" fillId="0" borderId="17" xfId="2" applyFont="1" applyFill="1" applyBorder="1" applyAlignment="1" applyProtection="1">
      <alignment horizontal="left" vertical="center" wrapText="1" indent="6"/>
    </xf>
    <xf numFmtId="49" fontId="9" fillId="0" borderId="25" xfId="2" applyNumberFormat="1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49" fontId="9" fillId="0" borderId="5" xfId="2" applyNumberFormat="1" applyFont="1" applyFill="1" applyBorder="1" applyAlignment="1" applyProtection="1">
      <alignment horizontal="left" vertical="center" wrapText="1" indent="1"/>
    </xf>
    <xf numFmtId="0" fontId="9" fillId="0" borderId="6" xfId="2" applyFont="1" applyFill="1" applyBorder="1" applyAlignment="1" applyProtection="1">
      <alignment horizontal="left" vertical="center" wrapText="1" indent="6"/>
    </xf>
    <xf numFmtId="164" fontId="9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2" applyFont="1" applyFill="1" applyBorder="1" applyAlignment="1" applyProtection="1">
      <alignment vertical="center" wrapText="1"/>
    </xf>
    <xf numFmtId="0" fontId="9" fillId="0" borderId="21" xfId="2" applyFont="1" applyFill="1" applyBorder="1" applyAlignment="1" applyProtection="1">
      <alignment horizontal="left" vertical="center" wrapText="1" indent="1"/>
    </xf>
    <xf numFmtId="0" fontId="12" fillId="0" borderId="17" xfId="3" applyFont="1" applyBorder="1" applyAlignment="1" applyProtection="1">
      <alignment horizontal="left" vertical="center" wrapText="1" indent="1"/>
    </xf>
    <xf numFmtId="0" fontId="9" fillId="0" borderId="13" xfId="2" applyFont="1" applyFill="1" applyBorder="1" applyAlignment="1" applyProtection="1">
      <alignment horizontal="left" vertical="center" wrapText="1" indent="6"/>
    </xf>
    <xf numFmtId="0" fontId="1" fillId="0" borderId="0" xfId="2" applyFill="1" applyAlignment="1" applyProtection="1">
      <alignment horizontal="left" vertical="center" indent="1"/>
    </xf>
    <xf numFmtId="0" fontId="10" fillId="0" borderId="9" xfId="2" applyFont="1" applyFill="1" applyBorder="1" applyAlignment="1" applyProtection="1">
      <alignment horizontal="left" vertical="center" wrapText="1" indent="1"/>
    </xf>
    <xf numFmtId="0" fontId="9" fillId="0" borderId="13" xfId="2" applyFont="1" applyFill="1" applyBorder="1" applyAlignment="1" applyProtection="1">
      <alignment horizontal="left" vertical="center" wrapText="1" indent="1"/>
    </xf>
    <xf numFmtId="0" fontId="9" fillId="0" borderId="26" xfId="2" applyFont="1" applyFill="1" applyBorder="1" applyAlignment="1" applyProtection="1">
      <alignment horizontal="left" vertical="center" wrapText="1" indent="1"/>
    </xf>
    <xf numFmtId="164" fontId="14" fillId="0" borderId="9" xfId="3" applyNumberFormat="1" applyFont="1" applyBorder="1" applyAlignment="1" applyProtection="1">
      <alignment horizontal="right" vertical="center" wrapText="1" indent="1"/>
    </xf>
    <xf numFmtId="164" fontId="14" fillId="0" borderId="10" xfId="3" applyNumberFormat="1" applyFont="1" applyBorder="1" applyAlignment="1" applyProtection="1">
      <alignment horizontal="right" vertical="center" wrapText="1" indent="1"/>
    </xf>
    <xf numFmtId="0" fontId="18" fillId="0" borderId="0" xfId="2" applyFont="1" applyFill="1" applyProtection="1"/>
    <xf numFmtId="0" fontId="19" fillId="0" borderId="0" xfId="2" applyFont="1" applyFill="1" applyProtection="1"/>
    <xf numFmtId="164" fontId="16" fillId="0" borderId="9" xfId="3" quotePrefix="1" applyNumberFormat="1" applyFont="1" applyBorder="1" applyAlignment="1" applyProtection="1">
      <alignment horizontal="right" vertical="center" wrapText="1" indent="1"/>
    </xf>
    <xf numFmtId="164" fontId="16" fillId="0" borderId="10" xfId="3" quotePrefix="1" applyNumberFormat="1" applyFont="1" applyBorder="1" applyAlignment="1" applyProtection="1">
      <alignment horizontal="right" vertical="center" wrapText="1" indent="1"/>
    </xf>
    <xf numFmtId="0" fontId="14" fillId="0" borderId="29" xfId="3" applyFont="1" applyBorder="1" applyAlignment="1" applyProtection="1">
      <alignment horizontal="left" vertical="center" wrapText="1" indent="1"/>
    </xf>
    <xf numFmtId="0" fontId="16" fillId="0" borderId="30" xfId="3" applyFont="1" applyBorder="1" applyAlignment="1" applyProtection="1">
      <alignment horizontal="left" vertical="center" wrapText="1" indent="1"/>
    </xf>
    <xf numFmtId="0" fontId="19" fillId="0" borderId="0" xfId="2" applyFont="1" applyFill="1" applyAlignment="1" applyProtection="1">
      <alignment horizontal="center"/>
    </xf>
    <xf numFmtId="164" fontId="3" fillId="0" borderId="1" xfId="2" applyNumberFormat="1" applyFont="1" applyFill="1" applyBorder="1" applyAlignment="1" applyProtection="1">
      <alignment horizontal="left" vertical="center"/>
    </xf>
    <xf numFmtId="0" fontId="1" fillId="0" borderId="0" xfId="2" applyFont="1" applyFill="1" applyAlignment="1" applyProtection="1">
      <alignment horizontal="right" vertical="center" indent="1"/>
    </xf>
  </cellXfs>
  <cellStyles count="78">
    <cellStyle name="1. jelölőszín" xfId="4"/>
    <cellStyle name="1. jelölőszín 2" xfId="5"/>
    <cellStyle name="2. jelölőszín" xfId="6"/>
    <cellStyle name="2. jelölőszín 2" xfId="7"/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. jelölőszín" xfId="14"/>
    <cellStyle name="3. jelölőszín 2" xfId="15"/>
    <cellStyle name="4. jelölőszín" xfId="16"/>
    <cellStyle name="4. jelölőszín 2" xfId="17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3"/>
    <cellStyle name="5. jelölőszín" xfId="24"/>
    <cellStyle name="5. jelölőszín 2" xfId="25"/>
    <cellStyle name="6. jelölőszín" xfId="26"/>
    <cellStyle name="6. jelölőszín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Check Cell" xfId="42"/>
    <cellStyle name="Explanatory Text" xfId="43"/>
    <cellStyle name="Ezres" xfId="1" builtinId="3"/>
    <cellStyle name="Ezres 2" xfId="44"/>
    <cellStyle name="Ezres 2 2" xfId="45"/>
    <cellStyle name="Ezres 3" xfId="46"/>
    <cellStyle name="Ezres 3 2" xfId="47"/>
    <cellStyle name="Ezres 4" xfId="48"/>
    <cellStyle name="Ezres 4 2" xfId="49"/>
    <cellStyle name="Ezres 4 2 2" xfId="50"/>
    <cellStyle name="Good" xfId="51"/>
    <cellStyle name="Heading 1" xfId="52"/>
    <cellStyle name="Heading 2" xfId="53"/>
    <cellStyle name="Heading 3" xfId="54"/>
    <cellStyle name="Heading 4" xfId="55"/>
    <cellStyle name="hetmál kút" xfId="56"/>
    <cellStyle name="Hiperhivatkozás" xfId="57"/>
    <cellStyle name="Input" xfId="58"/>
    <cellStyle name="Jelölőszín (1) 2" xfId="59"/>
    <cellStyle name="Jelölőszín (2) 2" xfId="60"/>
    <cellStyle name="Jelölőszín (3) 2" xfId="61"/>
    <cellStyle name="Jelölőszín (4) 2" xfId="62"/>
    <cellStyle name="Jelölőszín (5) 2" xfId="63"/>
    <cellStyle name="Jelölőszín (6) 2" xfId="64"/>
    <cellStyle name="Linked Cell" xfId="65"/>
    <cellStyle name="Már látott hiperhivatkozás" xfId="66"/>
    <cellStyle name="Neutral" xfId="67"/>
    <cellStyle name="Normál" xfId="0" builtinId="0"/>
    <cellStyle name="Normál 2" xfId="68"/>
    <cellStyle name="Normál 3" xfId="69"/>
    <cellStyle name="Normál 3 2" xfId="70"/>
    <cellStyle name="Normál 3 2 2" xfId="71"/>
    <cellStyle name="Normal_KARSZJ3" xfId="72"/>
    <cellStyle name="Normál_KVRENMUNKA" xfId="2"/>
    <cellStyle name="Normál_ZARSZREND14" xfId="3"/>
    <cellStyle name="Note" xfId="73"/>
    <cellStyle name="Output" xfId="74"/>
    <cellStyle name="Title" xfId="75"/>
    <cellStyle name="Total" xfId="76"/>
    <cellStyle name="Warning Text" xfId="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I164"/>
  <sheetViews>
    <sheetView tabSelected="1" view="pageLayout" zoomScaleNormal="130" zoomScaleSheetLayoutView="100" workbookViewId="0">
      <selection activeCell="E26" sqref="E26"/>
    </sheetView>
  </sheetViews>
  <sheetFormatPr defaultColWidth="8" defaultRowHeight="15.75"/>
  <cols>
    <col min="1" max="1" width="8.140625" style="13" customWidth="1"/>
    <col min="2" max="2" width="52.140625" style="13" customWidth="1"/>
    <col min="3" max="5" width="13.5703125" style="114" customWidth="1"/>
    <col min="6" max="16384" width="8" style="2"/>
  </cols>
  <sheetData>
    <row r="1" spans="1:8" ht="15.95" customHeight="1">
      <c r="A1" s="1" t="s">
        <v>0</v>
      </c>
      <c r="B1" s="1"/>
      <c r="C1" s="1"/>
      <c r="D1" s="1"/>
      <c r="E1" s="1"/>
    </row>
    <row r="2" spans="1:8" ht="15.95" customHeight="1" thickBot="1">
      <c r="A2" s="3" t="s">
        <v>1</v>
      </c>
      <c r="B2" s="3"/>
      <c r="C2" s="4"/>
      <c r="D2" s="4"/>
      <c r="E2" s="4" t="s">
        <v>2</v>
      </c>
    </row>
    <row r="3" spans="1:8" ht="15.95" customHeight="1">
      <c r="A3" s="5" t="s">
        <v>3</v>
      </c>
      <c r="B3" s="6" t="s">
        <v>4</v>
      </c>
      <c r="C3" s="7" t="s">
        <v>5</v>
      </c>
      <c r="D3" s="7"/>
      <c r="E3" s="8"/>
    </row>
    <row r="4" spans="1:8" ht="38.1" customHeight="1" thickBot="1">
      <c r="A4" s="9"/>
      <c r="B4" s="10"/>
      <c r="C4" s="11" t="s">
        <v>6</v>
      </c>
      <c r="D4" s="11" t="s">
        <v>7</v>
      </c>
      <c r="E4" s="12" t="s">
        <v>8</v>
      </c>
      <c r="F4" s="13"/>
      <c r="G4" s="13"/>
      <c r="H4" s="13"/>
    </row>
    <row r="5" spans="1:8" s="17" customFormat="1" ht="12" customHeight="1" thickBot="1">
      <c r="A5" s="14" t="s">
        <v>9</v>
      </c>
      <c r="B5" s="15" t="s">
        <v>10</v>
      </c>
      <c r="C5" s="15" t="s">
        <v>11</v>
      </c>
      <c r="D5" s="15" t="s">
        <v>12</v>
      </c>
      <c r="E5" s="16" t="s">
        <v>13</v>
      </c>
    </row>
    <row r="6" spans="1:8" s="23" customFormat="1" ht="12" customHeight="1" thickBot="1">
      <c r="A6" s="18" t="s">
        <v>14</v>
      </c>
      <c r="B6" s="19" t="s">
        <v>15</v>
      </c>
      <c r="C6" s="20">
        <f>SUM(C7:C12)</f>
        <v>1190343400</v>
      </c>
      <c r="D6" s="21">
        <f>SUM(D7:D12)</f>
        <v>1136384587</v>
      </c>
      <c r="E6" s="22">
        <f>SUM(E7:E12)</f>
        <v>1136384587</v>
      </c>
    </row>
    <row r="7" spans="1:8" s="23" customFormat="1" ht="12" customHeight="1">
      <c r="A7" s="24" t="s">
        <v>16</v>
      </c>
      <c r="B7" s="25" t="s">
        <v>17</v>
      </c>
      <c r="C7" s="26">
        <v>227512539</v>
      </c>
      <c r="D7" s="27">
        <v>228418282</v>
      </c>
      <c r="E7" s="28">
        <v>228418282</v>
      </c>
    </row>
    <row r="8" spans="1:8" s="23" customFormat="1" ht="12" customHeight="1">
      <c r="A8" s="29" t="s">
        <v>18</v>
      </c>
      <c r="B8" s="30" t="s">
        <v>19</v>
      </c>
      <c r="C8" s="31">
        <v>218107294</v>
      </c>
      <c r="D8" s="32">
        <v>224090111</v>
      </c>
      <c r="E8" s="33">
        <v>224090111</v>
      </c>
    </row>
    <row r="9" spans="1:8" s="23" customFormat="1" ht="12" customHeight="1">
      <c r="A9" s="29" t="s">
        <v>20</v>
      </c>
      <c r="B9" s="30" t="s">
        <v>21</v>
      </c>
      <c r="C9" s="31">
        <v>540914065</v>
      </c>
      <c r="D9" s="32">
        <v>600182523</v>
      </c>
      <c r="E9" s="33">
        <v>600182523</v>
      </c>
    </row>
    <row r="10" spans="1:8" s="23" customFormat="1" ht="12" customHeight="1">
      <c r="A10" s="29" t="s">
        <v>22</v>
      </c>
      <c r="B10" s="30" t="s">
        <v>23</v>
      </c>
      <c r="C10" s="31">
        <v>30304060</v>
      </c>
      <c r="D10" s="32">
        <v>31318596</v>
      </c>
      <c r="E10" s="33">
        <v>31318596</v>
      </c>
    </row>
    <row r="11" spans="1:8" s="23" customFormat="1" ht="12" customHeight="1">
      <c r="A11" s="29" t="s">
        <v>24</v>
      </c>
      <c r="B11" s="30" t="s">
        <v>25</v>
      </c>
      <c r="C11" s="31">
        <v>173505442</v>
      </c>
      <c r="D11" s="32">
        <v>52375075</v>
      </c>
      <c r="E11" s="33">
        <v>52375075</v>
      </c>
    </row>
    <row r="12" spans="1:8" s="23" customFormat="1" ht="12" customHeight="1" thickBot="1">
      <c r="A12" s="34" t="s">
        <v>26</v>
      </c>
      <c r="B12" s="35" t="s">
        <v>27</v>
      </c>
      <c r="C12" s="36">
        <f t="shared" ref="C12:C17" si="0">SUM(D12:F12)</f>
        <v>0</v>
      </c>
      <c r="D12" s="37"/>
      <c r="E12" s="38"/>
    </row>
    <row r="13" spans="1:8" s="23" customFormat="1" ht="26.25" customHeight="1" thickBot="1">
      <c r="A13" s="18" t="s">
        <v>28</v>
      </c>
      <c r="B13" s="39" t="s">
        <v>29</v>
      </c>
      <c r="C13" s="20">
        <f t="shared" si="0"/>
        <v>665457483</v>
      </c>
      <c r="D13" s="21">
        <f>SUM(D14:D18)</f>
        <v>336112913</v>
      </c>
      <c r="E13" s="40">
        <f>SUM(E14:E18)</f>
        <v>329344570</v>
      </c>
    </row>
    <row r="14" spans="1:8" s="23" customFormat="1" ht="12" customHeight="1">
      <c r="A14" s="24" t="s">
        <v>30</v>
      </c>
      <c r="B14" s="25" t="s">
        <v>31</v>
      </c>
      <c r="C14" s="26">
        <f t="shared" si="0"/>
        <v>0</v>
      </c>
      <c r="D14" s="27"/>
      <c r="E14" s="28"/>
    </row>
    <row r="15" spans="1:8" s="23" customFormat="1" ht="12" customHeight="1">
      <c r="A15" s="29" t="s">
        <v>32</v>
      </c>
      <c r="B15" s="30" t="s">
        <v>33</v>
      </c>
      <c r="C15" s="31">
        <f t="shared" si="0"/>
        <v>0</v>
      </c>
      <c r="D15" s="32"/>
      <c r="E15" s="33"/>
    </row>
    <row r="16" spans="1:8" s="23" customFormat="1" ht="12" customHeight="1">
      <c r="A16" s="29" t="s">
        <v>34</v>
      </c>
      <c r="B16" s="30" t="s">
        <v>35</v>
      </c>
      <c r="C16" s="31">
        <f t="shared" si="0"/>
        <v>0</v>
      </c>
      <c r="D16" s="32"/>
      <c r="E16" s="33"/>
    </row>
    <row r="17" spans="1:5" s="23" customFormat="1" ht="12" customHeight="1">
      <c r="A17" s="29" t="s">
        <v>36</v>
      </c>
      <c r="B17" s="30" t="s">
        <v>37</v>
      </c>
      <c r="C17" s="31">
        <f t="shared" si="0"/>
        <v>0</v>
      </c>
      <c r="D17" s="32"/>
      <c r="E17" s="33"/>
    </row>
    <row r="18" spans="1:5" s="23" customFormat="1" ht="12" customHeight="1">
      <c r="A18" s="29" t="s">
        <v>38</v>
      </c>
      <c r="B18" s="30" t="s">
        <v>39</v>
      </c>
      <c r="C18" s="31">
        <v>183768000</v>
      </c>
      <c r="D18" s="32">
        <v>336112913</v>
      </c>
      <c r="E18" s="33">
        <v>329344570</v>
      </c>
    </row>
    <row r="19" spans="1:5" s="23" customFormat="1" ht="12" customHeight="1" thickBot="1">
      <c r="A19" s="34" t="s">
        <v>40</v>
      </c>
      <c r="B19" s="35" t="s">
        <v>41</v>
      </c>
      <c r="C19" s="36">
        <f>SUM(D19:F19)</f>
        <v>40489346</v>
      </c>
      <c r="D19" s="37">
        <v>16877134</v>
      </c>
      <c r="E19" s="38">
        <v>23612212</v>
      </c>
    </row>
    <row r="20" spans="1:5" s="23" customFormat="1" ht="25.5" customHeight="1" thickBot="1">
      <c r="A20" s="18" t="s">
        <v>42</v>
      </c>
      <c r="B20" s="19" t="s">
        <v>43</v>
      </c>
      <c r="C20" s="20">
        <f>SUM(C21:C25)</f>
        <v>35178364</v>
      </c>
      <c r="D20" s="21">
        <f>SUM(D21:D25)</f>
        <v>531996708</v>
      </c>
      <c r="E20" s="40">
        <f>SUM(E21:E25)</f>
        <v>519310318</v>
      </c>
    </row>
    <row r="21" spans="1:5" s="23" customFormat="1" ht="12" customHeight="1">
      <c r="A21" s="24" t="s">
        <v>44</v>
      </c>
      <c r="B21" s="25" t="s">
        <v>45</v>
      </c>
      <c r="C21" s="26">
        <f>SUM(D21:F21)</f>
        <v>31381064</v>
      </c>
      <c r="D21" s="27">
        <v>15690532</v>
      </c>
      <c r="E21" s="28">
        <v>15690532</v>
      </c>
    </row>
    <row r="22" spans="1:5" s="23" customFormat="1" ht="12" customHeight="1">
      <c r="A22" s="29" t="s">
        <v>46</v>
      </c>
      <c r="B22" s="30" t="s">
        <v>47</v>
      </c>
      <c r="C22" s="31">
        <f>SUM(D22:F22)</f>
        <v>0</v>
      </c>
      <c r="D22" s="32"/>
      <c r="E22" s="33"/>
    </row>
    <row r="23" spans="1:5" s="23" customFormat="1" ht="12" customHeight="1">
      <c r="A23" s="29" t="s">
        <v>48</v>
      </c>
      <c r="B23" s="30" t="s">
        <v>49</v>
      </c>
      <c r="C23" s="31">
        <f>SUM(D23:F23)</f>
        <v>0</v>
      </c>
      <c r="D23" s="32"/>
      <c r="E23" s="33"/>
    </row>
    <row r="24" spans="1:5" s="23" customFormat="1" ht="12" customHeight="1">
      <c r="A24" s="29" t="s">
        <v>50</v>
      </c>
      <c r="B24" s="30" t="s">
        <v>51</v>
      </c>
      <c r="C24" s="31">
        <f>SUM(D24:F24)</f>
        <v>0</v>
      </c>
      <c r="D24" s="32"/>
      <c r="E24" s="33"/>
    </row>
    <row r="25" spans="1:5" s="23" customFormat="1" ht="12" customHeight="1">
      <c r="A25" s="29" t="s">
        <v>52</v>
      </c>
      <c r="B25" s="30" t="s">
        <v>53</v>
      </c>
      <c r="C25" s="31">
        <v>3797300</v>
      </c>
      <c r="D25" s="32">
        <v>516306176</v>
      </c>
      <c r="E25" s="33">
        <v>503619786</v>
      </c>
    </row>
    <row r="26" spans="1:5" s="23" customFormat="1" ht="12" customHeight="1" thickBot="1">
      <c r="A26" s="34" t="s">
        <v>54</v>
      </c>
      <c r="B26" s="41" t="s">
        <v>55</v>
      </c>
      <c r="C26" s="36">
        <v>3797300</v>
      </c>
      <c r="D26" s="37">
        <v>511621609</v>
      </c>
      <c r="E26" s="38">
        <v>500338786</v>
      </c>
    </row>
    <row r="27" spans="1:5" s="23" customFormat="1" ht="12" customHeight="1" thickBot="1">
      <c r="A27" s="18" t="s">
        <v>56</v>
      </c>
      <c r="B27" s="19" t="s">
        <v>57</v>
      </c>
      <c r="C27" s="20">
        <f>C28+C32+C33+C34</f>
        <v>319390000</v>
      </c>
      <c r="D27" s="20">
        <f>D28+D32+D33+D34+D31</f>
        <v>366490000</v>
      </c>
      <c r="E27" s="20">
        <f>E28+E32+E33+E34+E31</f>
        <v>359172384</v>
      </c>
    </row>
    <row r="28" spans="1:5" s="23" customFormat="1" ht="12" customHeight="1">
      <c r="A28" s="24" t="s">
        <v>58</v>
      </c>
      <c r="B28" s="25" t="s">
        <v>59</v>
      </c>
      <c r="C28" s="26">
        <f>SUM(C29:C30)</f>
        <v>282830000</v>
      </c>
      <c r="D28" s="26">
        <f>SUM(D29:D30)</f>
        <v>327830000</v>
      </c>
      <c r="E28" s="26">
        <f>SUM(E29:E30)</f>
        <v>324804247</v>
      </c>
    </row>
    <row r="29" spans="1:5" s="23" customFormat="1" ht="12" customHeight="1">
      <c r="A29" s="29" t="s">
        <v>60</v>
      </c>
      <c r="B29" s="30" t="s">
        <v>61</v>
      </c>
      <c r="C29" s="31">
        <v>78990000</v>
      </c>
      <c r="D29" s="32">
        <v>78990000</v>
      </c>
      <c r="E29" s="33">
        <v>71369224</v>
      </c>
    </row>
    <row r="30" spans="1:5" s="23" customFormat="1" ht="12" customHeight="1">
      <c r="A30" s="29" t="s">
        <v>62</v>
      </c>
      <c r="B30" s="30" t="s">
        <v>63</v>
      </c>
      <c r="C30" s="31">
        <v>203840000</v>
      </c>
      <c r="D30" s="32">
        <v>248840000</v>
      </c>
      <c r="E30" s="33">
        <v>253435023</v>
      </c>
    </row>
    <row r="31" spans="1:5" s="23" customFormat="1" ht="12" customHeight="1">
      <c r="A31" s="29" t="s">
        <v>64</v>
      </c>
      <c r="B31" s="30" t="s">
        <v>65</v>
      </c>
      <c r="C31" s="31">
        <f>SUM(D31:F31)</f>
        <v>119318</v>
      </c>
      <c r="D31" s="32"/>
      <c r="E31" s="33">
        <v>119318</v>
      </c>
    </row>
    <row r="32" spans="1:5" s="23" customFormat="1" ht="12" customHeight="1">
      <c r="A32" s="29" t="s">
        <v>66</v>
      </c>
      <c r="B32" s="30" t="s">
        <v>67</v>
      </c>
      <c r="C32" s="31">
        <v>27000000</v>
      </c>
      <c r="D32" s="32">
        <v>27000000</v>
      </c>
      <c r="E32" s="33">
        <v>26806717</v>
      </c>
    </row>
    <row r="33" spans="1:5" s="23" customFormat="1" ht="12" customHeight="1">
      <c r="A33" s="29" t="s">
        <v>68</v>
      </c>
      <c r="B33" s="30" t="s">
        <v>69</v>
      </c>
      <c r="C33" s="31">
        <v>4060000</v>
      </c>
      <c r="D33" s="32">
        <v>60000</v>
      </c>
      <c r="E33" s="33">
        <v>12050</v>
      </c>
    </row>
    <row r="34" spans="1:5" s="23" customFormat="1" ht="12" customHeight="1" thickBot="1">
      <c r="A34" s="34" t="s">
        <v>70</v>
      </c>
      <c r="B34" s="30" t="s">
        <v>71</v>
      </c>
      <c r="C34" s="36">
        <v>5500000</v>
      </c>
      <c r="D34" s="37">
        <v>11600000</v>
      </c>
      <c r="E34" s="38">
        <v>7430052</v>
      </c>
    </row>
    <row r="35" spans="1:5" s="23" customFormat="1" ht="12" customHeight="1" thickBot="1">
      <c r="A35" s="18" t="s">
        <v>72</v>
      </c>
      <c r="B35" s="19" t="s">
        <v>73</v>
      </c>
      <c r="C35" s="20">
        <f>SUM(C36:C46)</f>
        <v>448076711</v>
      </c>
      <c r="D35" s="20">
        <f>SUM(D36:D46)</f>
        <v>447749145</v>
      </c>
      <c r="E35" s="20">
        <f>SUM(E36:E46)</f>
        <v>420500148</v>
      </c>
    </row>
    <row r="36" spans="1:5" s="23" customFormat="1" ht="12" customHeight="1">
      <c r="A36" s="24" t="s">
        <v>74</v>
      </c>
      <c r="B36" s="25" t="s">
        <v>75</v>
      </c>
      <c r="C36" s="26">
        <v>13087000</v>
      </c>
      <c r="D36" s="27">
        <v>19744849</v>
      </c>
      <c r="E36" s="28">
        <v>14756313</v>
      </c>
    </row>
    <row r="37" spans="1:5" s="23" customFormat="1" ht="12" customHeight="1">
      <c r="A37" s="29" t="s">
        <v>76</v>
      </c>
      <c r="B37" s="30" t="s">
        <v>77</v>
      </c>
      <c r="C37" s="31">
        <v>87991338</v>
      </c>
      <c r="D37" s="32">
        <v>96485845</v>
      </c>
      <c r="E37" s="33">
        <v>97064914</v>
      </c>
    </row>
    <row r="38" spans="1:5" s="23" customFormat="1" ht="12" customHeight="1">
      <c r="A38" s="29" t="s">
        <v>78</v>
      </c>
      <c r="B38" s="30" t="s">
        <v>79</v>
      </c>
      <c r="C38" s="31">
        <v>95623340</v>
      </c>
      <c r="D38" s="32">
        <v>87080395</v>
      </c>
      <c r="E38" s="33">
        <v>72323829</v>
      </c>
    </row>
    <row r="39" spans="1:5" s="23" customFormat="1" ht="12" customHeight="1">
      <c r="A39" s="29" t="s">
        <v>80</v>
      </c>
      <c r="B39" s="30" t="s">
        <v>81</v>
      </c>
      <c r="C39" s="31">
        <v>430000</v>
      </c>
      <c r="D39" s="32">
        <v>430000</v>
      </c>
      <c r="E39" s="33">
        <v>875976</v>
      </c>
    </row>
    <row r="40" spans="1:5" s="23" customFormat="1" ht="12" customHeight="1">
      <c r="A40" s="29" t="s">
        <v>82</v>
      </c>
      <c r="B40" s="30" t="s">
        <v>83</v>
      </c>
      <c r="C40" s="31">
        <v>182811402</v>
      </c>
      <c r="D40" s="32">
        <v>170588468</v>
      </c>
      <c r="E40" s="33">
        <v>170046831</v>
      </c>
    </row>
    <row r="41" spans="1:5" s="23" customFormat="1" ht="12" customHeight="1">
      <c r="A41" s="29" t="s">
        <v>84</v>
      </c>
      <c r="B41" s="30" t="s">
        <v>85</v>
      </c>
      <c r="C41" s="31">
        <v>45733598</v>
      </c>
      <c r="D41" s="32">
        <v>48441681</v>
      </c>
      <c r="E41" s="33">
        <v>42697431</v>
      </c>
    </row>
    <row r="42" spans="1:5" s="23" customFormat="1" ht="12" customHeight="1">
      <c r="A42" s="29" t="s">
        <v>86</v>
      </c>
      <c r="B42" s="30" t="s">
        <v>87</v>
      </c>
      <c r="C42" s="31">
        <v>21034000</v>
      </c>
      <c r="D42" s="32">
        <v>21600602</v>
      </c>
      <c r="E42" s="33">
        <v>17615000</v>
      </c>
    </row>
    <row r="43" spans="1:5" s="23" customFormat="1" ht="12" customHeight="1">
      <c r="A43" s="29" t="s">
        <v>88</v>
      </c>
      <c r="B43" s="30" t="s">
        <v>89</v>
      </c>
      <c r="C43" s="31">
        <v>40000</v>
      </c>
      <c r="D43" s="32">
        <v>40012</v>
      </c>
      <c r="E43" s="33">
        <v>147121</v>
      </c>
    </row>
    <row r="44" spans="1:5" s="23" customFormat="1" ht="12" customHeight="1">
      <c r="A44" s="29" t="s">
        <v>90</v>
      </c>
      <c r="B44" s="30" t="s">
        <v>91</v>
      </c>
      <c r="C44" s="31">
        <f>SUM(D44:F44)</f>
        <v>22033</v>
      </c>
      <c r="D44" s="42"/>
      <c r="E44" s="43">
        <v>22033</v>
      </c>
    </row>
    <row r="45" spans="1:5" s="23" customFormat="1" ht="12" customHeight="1">
      <c r="A45" s="34" t="s">
        <v>92</v>
      </c>
      <c r="B45" s="35" t="s">
        <v>93</v>
      </c>
      <c r="C45" s="31">
        <v>500000</v>
      </c>
      <c r="D45" s="44">
        <v>500000</v>
      </c>
      <c r="E45" s="45">
        <v>722335</v>
      </c>
    </row>
    <row r="46" spans="1:5" s="23" customFormat="1" ht="12" customHeight="1" thickBot="1">
      <c r="A46" s="34" t="s">
        <v>94</v>
      </c>
      <c r="B46" s="35" t="s">
        <v>95</v>
      </c>
      <c r="C46" s="36">
        <v>804000</v>
      </c>
      <c r="D46" s="44">
        <v>2837293</v>
      </c>
      <c r="E46" s="45">
        <v>4228365</v>
      </c>
    </row>
    <row r="47" spans="1:5" s="23" customFormat="1" ht="12" customHeight="1" thickBot="1">
      <c r="A47" s="18" t="s">
        <v>96</v>
      </c>
      <c r="B47" s="19" t="s">
        <v>97</v>
      </c>
      <c r="C47" s="20">
        <f>SUM(C48:C52)</f>
        <v>25787225</v>
      </c>
      <c r="D47" s="20">
        <f>SUM(D48:D52)</f>
        <v>47429000</v>
      </c>
      <c r="E47" s="20">
        <f>SUM(E48:E52)</f>
        <v>31376724</v>
      </c>
    </row>
    <row r="48" spans="1:5" s="23" customFormat="1" ht="12" customHeight="1">
      <c r="A48" s="24" t="s">
        <v>98</v>
      </c>
      <c r="B48" s="25" t="s">
        <v>99</v>
      </c>
      <c r="C48" s="26">
        <f>SUM(D48:F48)</f>
        <v>0</v>
      </c>
      <c r="D48" s="46"/>
      <c r="E48" s="47"/>
    </row>
    <row r="49" spans="1:5" s="23" customFormat="1" ht="12" customHeight="1">
      <c r="A49" s="29" t="s">
        <v>100</v>
      </c>
      <c r="B49" s="30" t="s">
        <v>101</v>
      </c>
      <c r="C49" s="31">
        <v>25179000</v>
      </c>
      <c r="D49" s="42">
        <v>47179000</v>
      </c>
      <c r="E49" s="43">
        <v>31018499</v>
      </c>
    </row>
    <row r="50" spans="1:5" s="23" customFormat="1" ht="12" customHeight="1">
      <c r="A50" s="29" t="s">
        <v>102</v>
      </c>
      <c r="B50" s="30" t="s">
        <v>103</v>
      </c>
      <c r="C50" s="31">
        <f>SUM(D50:F50)</f>
        <v>503700</v>
      </c>
      <c r="D50" s="42">
        <v>250000</v>
      </c>
      <c r="E50" s="43">
        <v>253700</v>
      </c>
    </row>
    <row r="51" spans="1:5" s="23" customFormat="1" ht="12" customHeight="1">
      <c r="A51" s="29" t="s">
        <v>104</v>
      </c>
      <c r="B51" s="30" t="s">
        <v>105</v>
      </c>
      <c r="C51" s="31">
        <f>SUM(D51:F51)</f>
        <v>100000</v>
      </c>
      <c r="D51" s="42"/>
      <c r="E51" s="43">
        <v>100000</v>
      </c>
    </row>
    <row r="52" spans="1:5" s="23" customFormat="1" ht="12" customHeight="1" thickBot="1">
      <c r="A52" s="34" t="s">
        <v>106</v>
      </c>
      <c r="B52" s="35" t="s">
        <v>107</v>
      </c>
      <c r="C52" s="36">
        <f>SUM(D52:F52)</f>
        <v>4525</v>
      </c>
      <c r="D52" s="44"/>
      <c r="E52" s="45">
        <v>4525</v>
      </c>
    </row>
    <row r="53" spans="1:5" s="23" customFormat="1" ht="17.25" customHeight="1" thickBot="1">
      <c r="A53" s="18" t="s">
        <v>108</v>
      </c>
      <c r="B53" s="19" t="s">
        <v>109</v>
      </c>
      <c r="C53" s="20">
        <f>SUM(C54:C56)</f>
        <v>6024000</v>
      </c>
      <c r="D53" s="20">
        <f>SUM(D54:D56)</f>
        <v>24644433</v>
      </c>
      <c r="E53" s="20">
        <f>SUM(E54:E56)</f>
        <v>21824515</v>
      </c>
    </row>
    <row r="54" spans="1:5" s="23" customFormat="1" ht="11.25" customHeight="1">
      <c r="A54" s="24" t="s">
        <v>110</v>
      </c>
      <c r="B54" s="25" t="s">
        <v>111</v>
      </c>
      <c r="C54" s="26">
        <f>SUM(D54:F54)</f>
        <v>0</v>
      </c>
      <c r="D54" s="27"/>
      <c r="E54" s="28"/>
    </row>
    <row r="55" spans="1:5" s="23" customFormat="1" ht="21" customHeight="1">
      <c r="A55" s="29" t="s">
        <v>112</v>
      </c>
      <c r="B55" s="30" t="s">
        <v>113</v>
      </c>
      <c r="C55" s="31">
        <v>1949000</v>
      </c>
      <c r="D55" s="32">
        <v>19949000</v>
      </c>
      <c r="E55" s="33">
        <v>18383349</v>
      </c>
    </row>
    <row r="56" spans="1:5" s="23" customFormat="1" ht="12" customHeight="1">
      <c r="A56" s="29" t="s">
        <v>114</v>
      </c>
      <c r="B56" s="30" t="s">
        <v>115</v>
      </c>
      <c r="C56" s="31">
        <v>4075000</v>
      </c>
      <c r="D56" s="32">
        <v>4695433</v>
      </c>
      <c r="E56" s="33">
        <v>3441166</v>
      </c>
    </row>
    <row r="57" spans="1:5" s="23" customFormat="1" ht="12" customHeight="1" thickBot="1">
      <c r="A57" s="34" t="s">
        <v>116</v>
      </c>
      <c r="B57" s="35" t="s">
        <v>117</v>
      </c>
      <c r="C57" s="36">
        <f t="shared" ref="C57:C62" si="1">SUM(D57:F57)</f>
        <v>0</v>
      </c>
      <c r="D57" s="37"/>
      <c r="E57" s="38"/>
    </row>
    <row r="58" spans="1:5" s="23" customFormat="1" ht="12" customHeight="1" thickBot="1">
      <c r="A58" s="18" t="s">
        <v>118</v>
      </c>
      <c r="B58" s="39" t="s">
        <v>119</v>
      </c>
      <c r="C58" s="20">
        <f t="shared" si="1"/>
        <v>2000000</v>
      </c>
      <c r="D58" s="21">
        <f>SUM(D59:D61)</f>
        <v>1000000</v>
      </c>
      <c r="E58" s="40">
        <f>SUM(E59:E61)</f>
        <v>1000000</v>
      </c>
    </row>
    <row r="59" spans="1:5" s="23" customFormat="1" ht="12" customHeight="1">
      <c r="A59" s="24" t="s">
        <v>120</v>
      </c>
      <c r="B59" s="25" t="s">
        <v>121</v>
      </c>
      <c r="C59" s="26">
        <f t="shared" si="1"/>
        <v>0</v>
      </c>
      <c r="D59" s="42"/>
      <c r="E59" s="43"/>
    </row>
    <row r="60" spans="1:5" s="23" customFormat="1" ht="22.5" customHeight="1">
      <c r="A60" s="29" t="s">
        <v>122</v>
      </c>
      <c r="B60" s="30" t="s">
        <v>123</v>
      </c>
      <c r="C60" s="31">
        <f t="shared" si="1"/>
        <v>0</v>
      </c>
      <c r="D60" s="42"/>
      <c r="E60" s="43"/>
    </row>
    <row r="61" spans="1:5" s="23" customFormat="1" ht="12" customHeight="1">
      <c r="A61" s="29" t="s">
        <v>124</v>
      </c>
      <c r="B61" s="30" t="s">
        <v>125</v>
      </c>
      <c r="C61" s="31">
        <f t="shared" si="1"/>
        <v>2000000</v>
      </c>
      <c r="D61" s="42">
        <v>1000000</v>
      </c>
      <c r="E61" s="43">
        <v>1000000</v>
      </c>
    </row>
    <row r="62" spans="1:5" s="23" customFormat="1" ht="12" customHeight="1" thickBot="1">
      <c r="A62" s="34" t="s">
        <v>126</v>
      </c>
      <c r="B62" s="35" t="s">
        <v>127</v>
      </c>
      <c r="C62" s="36">
        <f t="shared" si="1"/>
        <v>0</v>
      </c>
      <c r="D62" s="48"/>
      <c r="E62" s="43"/>
    </row>
    <row r="63" spans="1:5" s="23" customFormat="1" ht="12" customHeight="1" thickBot="1">
      <c r="A63" s="18" t="s">
        <v>128</v>
      </c>
      <c r="B63" s="19" t="s">
        <v>129</v>
      </c>
      <c r="C63" s="20">
        <v>2176556378</v>
      </c>
      <c r="D63" s="49">
        <f>D6+D13+D20+D27+D35+D47+D53+D58</f>
        <v>2891806786</v>
      </c>
      <c r="E63" s="49">
        <f>E6+E13+E20+E27+E35+E47+E53+E58</f>
        <v>2818913246</v>
      </c>
    </row>
    <row r="64" spans="1:5" s="23" customFormat="1" ht="12" customHeight="1" thickBot="1">
      <c r="A64" s="50" t="s">
        <v>130</v>
      </c>
      <c r="B64" s="39" t="s">
        <v>131</v>
      </c>
      <c r="C64" s="51">
        <f>SUM(C65:C67)</f>
        <v>144100000</v>
      </c>
      <c r="D64" s="51">
        <f>SUM(D65:D67)</f>
        <v>187500000</v>
      </c>
      <c r="E64" s="51">
        <f>SUM(E65:E67)</f>
        <v>23966616</v>
      </c>
    </row>
    <row r="65" spans="1:5" s="23" customFormat="1" ht="12" customHeight="1">
      <c r="A65" s="24" t="s">
        <v>132</v>
      </c>
      <c r="B65" s="25" t="s">
        <v>133</v>
      </c>
      <c r="C65" s="26">
        <v>44100000</v>
      </c>
      <c r="D65" s="42">
        <v>87500000</v>
      </c>
      <c r="E65" s="43">
        <v>23966616</v>
      </c>
    </row>
    <row r="66" spans="1:5" s="23" customFormat="1" ht="12" customHeight="1">
      <c r="A66" s="29" t="s">
        <v>134</v>
      </c>
      <c r="B66" s="30" t="s">
        <v>135</v>
      </c>
      <c r="C66" s="31">
        <v>100000000</v>
      </c>
      <c r="D66" s="42">
        <v>100000000</v>
      </c>
      <c r="E66" s="43"/>
    </row>
    <row r="67" spans="1:5" s="23" customFormat="1" ht="12" customHeight="1" thickBot="1">
      <c r="A67" s="34" t="s">
        <v>136</v>
      </c>
      <c r="B67" s="52" t="s">
        <v>137</v>
      </c>
      <c r="C67" s="36">
        <f>SUM(D67:F67)</f>
        <v>0</v>
      </c>
      <c r="D67" s="42"/>
      <c r="E67" s="43"/>
    </row>
    <row r="68" spans="1:5" s="23" customFormat="1" ht="12" customHeight="1" thickBot="1">
      <c r="A68" s="50" t="s">
        <v>138</v>
      </c>
      <c r="B68" s="39" t="s">
        <v>139</v>
      </c>
      <c r="C68" s="53">
        <f>SUM(D68:F68)</f>
        <v>0</v>
      </c>
      <c r="D68" s="21">
        <f>+D69+D70+D71+D72</f>
        <v>0</v>
      </c>
      <c r="E68" s="40">
        <f>+E69+E70+E71+E72</f>
        <v>0</v>
      </c>
    </row>
    <row r="69" spans="1:5" s="23" customFormat="1" ht="13.5" customHeight="1">
      <c r="A69" s="24" t="s">
        <v>140</v>
      </c>
      <c r="B69" s="25" t="s">
        <v>141</v>
      </c>
      <c r="C69" s="26">
        <f>SUM(D69:F69)</f>
        <v>0</v>
      </c>
      <c r="D69" s="42"/>
      <c r="E69" s="43"/>
    </row>
    <row r="70" spans="1:5" s="23" customFormat="1" ht="12" customHeight="1">
      <c r="A70" s="29" t="s">
        <v>142</v>
      </c>
      <c r="B70" s="30" t="s">
        <v>143</v>
      </c>
      <c r="C70" s="31">
        <f>SUM(D70:F70)</f>
        <v>0</v>
      </c>
      <c r="D70" s="42"/>
      <c r="E70" s="43"/>
    </row>
    <row r="71" spans="1:5" s="23" customFormat="1" ht="12" customHeight="1">
      <c r="A71" s="29" t="s">
        <v>144</v>
      </c>
      <c r="B71" s="30" t="s">
        <v>145</v>
      </c>
      <c r="C71" s="31">
        <f t="shared" ref="C71:C86" si="2">SUM(D71:F71)</f>
        <v>0</v>
      </c>
      <c r="D71" s="42"/>
      <c r="E71" s="43"/>
    </row>
    <row r="72" spans="1:5" s="23" customFormat="1" ht="12" customHeight="1" thickBot="1">
      <c r="A72" s="34" t="s">
        <v>146</v>
      </c>
      <c r="B72" s="35" t="s">
        <v>147</v>
      </c>
      <c r="C72" s="36">
        <f t="shared" si="2"/>
        <v>0</v>
      </c>
      <c r="D72" s="42"/>
      <c r="E72" s="43"/>
    </row>
    <row r="73" spans="1:5" s="23" customFormat="1" ht="12" customHeight="1" thickBot="1">
      <c r="A73" s="50" t="s">
        <v>148</v>
      </c>
      <c r="B73" s="39" t="s">
        <v>149</v>
      </c>
      <c r="C73" s="20">
        <f>SUM(C74:C75)</f>
        <v>292999415</v>
      </c>
      <c r="D73" s="20">
        <f>SUM(D74:D75)</f>
        <v>292999415</v>
      </c>
      <c r="E73" s="20">
        <f>SUM(E74:E75)</f>
        <v>292999415</v>
      </c>
    </row>
    <row r="74" spans="1:5" s="23" customFormat="1" ht="12" customHeight="1">
      <c r="A74" s="24" t="s">
        <v>150</v>
      </c>
      <c r="B74" s="25" t="s">
        <v>151</v>
      </c>
      <c r="C74" s="26">
        <v>292999415</v>
      </c>
      <c r="D74" s="42">
        <v>292999415</v>
      </c>
      <c r="E74" s="43">
        <v>292999415</v>
      </c>
    </row>
    <row r="75" spans="1:5" s="23" customFormat="1" ht="12" customHeight="1" thickBot="1">
      <c r="A75" s="34" t="s">
        <v>152</v>
      </c>
      <c r="B75" s="35" t="s">
        <v>153</v>
      </c>
      <c r="C75" s="36">
        <f t="shared" si="2"/>
        <v>0</v>
      </c>
      <c r="D75" s="42"/>
      <c r="E75" s="43"/>
    </row>
    <row r="76" spans="1:5" s="23" customFormat="1" ht="12" customHeight="1" thickBot="1">
      <c r="A76" s="50" t="s">
        <v>154</v>
      </c>
      <c r="B76" s="39" t="s">
        <v>155</v>
      </c>
      <c r="C76" s="53">
        <f t="shared" si="2"/>
        <v>76335182</v>
      </c>
      <c r="D76" s="21">
        <f>+D77+D78+D79</f>
        <v>38167591</v>
      </c>
      <c r="E76" s="40">
        <f>+E77+E78+E79</f>
        <v>38167591</v>
      </c>
    </row>
    <row r="77" spans="1:5" s="23" customFormat="1" ht="12" customHeight="1">
      <c r="A77" s="24" t="s">
        <v>156</v>
      </c>
      <c r="B77" s="25" t="s">
        <v>157</v>
      </c>
      <c r="C77" s="26">
        <f t="shared" si="2"/>
        <v>76335182</v>
      </c>
      <c r="D77" s="42">
        <v>38167591</v>
      </c>
      <c r="E77" s="43">
        <v>38167591</v>
      </c>
    </row>
    <row r="78" spans="1:5" s="23" customFormat="1" ht="12" customHeight="1">
      <c r="A78" s="29" t="s">
        <v>158</v>
      </c>
      <c r="B78" s="30" t="s">
        <v>159</v>
      </c>
      <c r="C78" s="31">
        <f t="shared" si="2"/>
        <v>0</v>
      </c>
      <c r="D78" s="42"/>
      <c r="E78" s="43"/>
    </row>
    <row r="79" spans="1:5" s="23" customFormat="1" ht="12" customHeight="1" thickBot="1">
      <c r="A79" s="34" t="s">
        <v>160</v>
      </c>
      <c r="B79" s="41" t="s">
        <v>161</v>
      </c>
      <c r="C79" s="36">
        <f t="shared" si="2"/>
        <v>0</v>
      </c>
      <c r="D79" s="42"/>
      <c r="E79" s="43"/>
    </row>
    <row r="80" spans="1:5" s="23" customFormat="1" ht="12" customHeight="1" thickBot="1">
      <c r="A80" s="50" t="s">
        <v>162</v>
      </c>
      <c r="B80" s="39" t="s">
        <v>163</v>
      </c>
      <c r="C80" s="53">
        <f t="shared" si="2"/>
        <v>0</v>
      </c>
      <c r="D80" s="21">
        <f>+D81+D82+D83+D84</f>
        <v>0</v>
      </c>
      <c r="E80" s="40">
        <f>+E81+E82+E83+E84</f>
        <v>0</v>
      </c>
    </row>
    <row r="81" spans="1:5" s="23" customFormat="1" ht="12" customHeight="1">
      <c r="A81" s="54" t="s">
        <v>164</v>
      </c>
      <c r="B81" s="25" t="s">
        <v>165</v>
      </c>
      <c r="C81" s="26">
        <f t="shared" si="2"/>
        <v>0</v>
      </c>
      <c r="D81" s="42"/>
      <c r="E81" s="43"/>
    </row>
    <row r="82" spans="1:5" s="23" customFormat="1" ht="12" customHeight="1">
      <c r="A82" s="55" t="s">
        <v>166</v>
      </c>
      <c r="B82" s="30" t="s">
        <v>167</v>
      </c>
      <c r="C82" s="31">
        <f t="shared" si="2"/>
        <v>0</v>
      </c>
      <c r="D82" s="42"/>
      <c r="E82" s="43"/>
    </row>
    <row r="83" spans="1:5" s="23" customFormat="1" ht="12" customHeight="1">
      <c r="A83" s="55" t="s">
        <v>168</v>
      </c>
      <c r="B83" s="30" t="s">
        <v>169</v>
      </c>
      <c r="C83" s="31">
        <f t="shared" si="2"/>
        <v>0</v>
      </c>
      <c r="D83" s="42"/>
      <c r="E83" s="43"/>
    </row>
    <row r="84" spans="1:5" s="23" customFormat="1" ht="12" customHeight="1" thickBot="1">
      <c r="A84" s="56" t="s">
        <v>170</v>
      </c>
      <c r="B84" s="41" t="s">
        <v>171</v>
      </c>
      <c r="C84" s="36">
        <f t="shared" si="2"/>
        <v>0</v>
      </c>
      <c r="D84" s="42"/>
      <c r="E84" s="43"/>
    </row>
    <row r="85" spans="1:5" s="23" customFormat="1" ht="12" customHeight="1" thickBot="1">
      <c r="A85" s="57" t="s">
        <v>172</v>
      </c>
      <c r="B85" s="58"/>
      <c r="C85" s="59">
        <f t="shared" si="2"/>
        <v>0</v>
      </c>
      <c r="D85" s="60"/>
      <c r="E85" s="61"/>
    </row>
    <row r="86" spans="1:5" s="23" customFormat="1" ht="12" customHeight="1" thickBot="1">
      <c r="A86" s="50" t="s">
        <v>173</v>
      </c>
      <c r="B86" s="39" t="s">
        <v>174</v>
      </c>
      <c r="C86" s="20">
        <f t="shared" si="2"/>
        <v>0</v>
      </c>
      <c r="D86" s="62"/>
      <c r="E86" s="63"/>
    </row>
    <row r="87" spans="1:5" s="23" customFormat="1" ht="12" customHeight="1" thickBot="1">
      <c r="A87" s="50" t="s">
        <v>175</v>
      </c>
      <c r="B87" s="64" t="s">
        <v>176</v>
      </c>
      <c r="C87" s="20">
        <v>437099415</v>
      </c>
      <c r="D87" s="49">
        <f>+D64+D68+D73+D76+D80+D86</f>
        <v>518667006</v>
      </c>
      <c r="E87" s="65">
        <f>+E64+E68+E73+E76+E80+E86</f>
        <v>355133622</v>
      </c>
    </row>
    <row r="88" spans="1:5" s="23" customFormat="1" ht="20.25" customHeight="1" thickBot="1">
      <c r="A88" s="66" t="s">
        <v>177</v>
      </c>
      <c r="B88" s="67" t="s">
        <v>178</v>
      </c>
      <c r="C88" s="20">
        <v>2613655793</v>
      </c>
      <c r="D88" s="49">
        <f>D87+D63</f>
        <v>3410473792</v>
      </c>
      <c r="E88" s="49">
        <f>E87+E63</f>
        <v>3174046868</v>
      </c>
    </row>
    <row r="89" spans="1:5" s="23" customFormat="1" ht="12" customHeight="1">
      <c r="A89" s="68"/>
      <c r="B89" s="68"/>
      <c r="C89" s="69"/>
      <c r="D89" s="69"/>
      <c r="E89" s="69"/>
    </row>
    <row r="90" spans="1:5" ht="16.5" customHeight="1">
      <c r="A90" s="1" t="s">
        <v>179</v>
      </c>
      <c r="B90" s="1"/>
      <c r="C90" s="1"/>
      <c r="D90" s="1"/>
      <c r="E90" s="1"/>
    </row>
    <row r="91" spans="1:5" s="72" customFormat="1" ht="16.5" customHeight="1" thickBot="1">
      <c r="A91" s="70" t="s">
        <v>180</v>
      </c>
      <c r="B91" s="70"/>
      <c r="C91" s="71"/>
      <c r="D91" s="71"/>
      <c r="E91" s="71" t="s">
        <v>2</v>
      </c>
    </row>
    <row r="92" spans="1:5" s="72" customFormat="1" ht="16.5" customHeight="1">
      <c r="A92" s="5" t="s">
        <v>3</v>
      </c>
      <c r="B92" s="6" t="s">
        <v>181</v>
      </c>
      <c r="C92" s="73"/>
      <c r="D92" s="74" t="s">
        <v>5</v>
      </c>
      <c r="E92" s="75"/>
    </row>
    <row r="93" spans="1:5" ht="38.1" customHeight="1" thickBot="1">
      <c r="A93" s="9"/>
      <c r="B93" s="10"/>
      <c r="C93" s="11" t="s">
        <v>6</v>
      </c>
      <c r="D93" s="11" t="s">
        <v>7</v>
      </c>
      <c r="E93" s="12" t="s">
        <v>8</v>
      </c>
    </row>
    <row r="94" spans="1:5" s="17" customFormat="1" ht="12" customHeight="1" thickBot="1">
      <c r="A94" s="14" t="s">
        <v>9</v>
      </c>
      <c r="B94" s="15" t="s">
        <v>10</v>
      </c>
      <c r="C94" s="15" t="s">
        <v>11</v>
      </c>
      <c r="D94" s="15" t="s">
        <v>12</v>
      </c>
      <c r="E94" s="76" t="s">
        <v>13</v>
      </c>
    </row>
    <row r="95" spans="1:5" ht="12" customHeight="1" thickBot="1">
      <c r="A95" s="77" t="s">
        <v>14</v>
      </c>
      <c r="B95" s="78" t="s">
        <v>182</v>
      </c>
      <c r="C95" s="79">
        <f>SUM(C96:C100)</f>
        <v>2174870374</v>
      </c>
      <c r="D95" s="79">
        <f>SUM(D96:D100)</f>
        <v>2475208869</v>
      </c>
      <c r="E95" s="80">
        <f>SUM(E96:E100)</f>
        <v>2320236612</v>
      </c>
    </row>
    <row r="96" spans="1:5" ht="12" customHeight="1">
      <c r="A96" s="81" t="s">
        <v>16</v>
      </c>
      <c r="B96" s="82" t="s">
        <v>183</v>
      </c>
      <c r="C96" s="83">
        <v>979310571</v>
      </c>
      <c r="D96" s="83">
        <v>1094113234</v>
      </c>
      <c r="E96" s="84">
        <v>1063192965</v>
      </c>
    </row>
    <row r="97" spans="1:5" ht="12" customHeight="1">
      <c r="A97" s="29" t="s">
        <v>18</v>
      </c>
      <c r="B97" s="85" t="s">
        <v>184</v>
      </c>
      <c r="C97" s="32">
        <v>210767361</v>
      </c>
      <c r="D97" s="32">
        <v>230642127</v>
      </c>
      <c r="E97" s="33">
        <v>223000766</v>
      </c>
    </row>
    <row r="98" spans="1:5" ht="12" customHeight="1">
      <c r="A98" s="29" t="s">
        <v>20</v>
      </c>
      <c r="B98" s="85" t="s">
        <v>185</v>
      </c>
      <c r="C98" s="37">
        <v>852397442</v>
      </c>
      <c r="D98" s="37">
        <v>953501741</v>
      </c>
      <c r="E98" s="38">
        <v>840414038</v>
      </c>
    </row>
    <row r="99" spans="1:5" ht="12" customHeight="1">
      <c r="A99" s="29" t="s">
        <v>22</v>
      </c>
      <c r="B99" s="86" t="s">
        <v>186</v>
      </c>
      <c r="C99" s="37">
        <v>95230000</v>
      </c>
      <c r="D99" s="37">
        <v>78463740</v>
      </c>
      <c r="E99" s="38">
        <v>75302178</v>
      </c>
    </row>
    <row r="100" spans="1:5" ht="12" customHeight="1">
      <c r="A100" s="29" t="s">
        <v>187</v>
      </c>
      <c r="B100" s="87" t="s">
        <v>188</v>
      </c>
      <c r="C100" s="37">
        <v>37165000</v>
      </c>
      <c r="D100" s="37">
        <v>118488027</v>
      </c>
      <c r="E100" s="38">
        <v>118326665</v>
      </c>
    </row>
    <row r="101" spans="1:5" ht="12" customHeight="1">
      <c r="A101" s="29" t="s">
        <v>26</v>
      </c>
      <c r="B101" s="85" t="s">
        <v>189</v>
      </c>
      <c r="C101" s="37"/>
      <c r="D101" s="37">
        <v>10170027</v>
      </c>
      <c r="E101" s="38">
        <v>10168527</v>
      </c>
    </row>
    <row r="102" spans="1:5" ht="12" customHeight="1">
      <c r="A102" s="29"/>
      <c r="B102" s="88" t="s">
        <v>190</v>
      </c>
      <c r="C102" s="37"/>
      <c r="D102" s="37"/>
      <c r="E102" s="38"/>
    </row>
    <row r="103" spans="1:5" ht="12" customHeight="1">
      <c r="A103" s="29"/>
      <c r="B103" s="88" t="s">
        <v>191</v>
      </c>
      <c r="C103" s="37"/>
      <c r="D103" s="37"/>
      <c r="E103" s="38"/>
    </row>
    <row r="104" spans="1:5" ht="12" customHeight="1">
      <c r="A104" s="29" t="s">
        <v>192</v>
      </c>
      <c r="B104" s="88" t="s">
        <v>193</v>
      </c>
      <c r="C104" s="37"/>
      <c r="D104" s="37"/>
      <c r="E104" s="38"/>
    </row>
    <row r="105" spans="1:5" ht="16.5" customHeight="1">
      <c r="A105" s="29" t="s">
        <v>194</v>
      </c>
      <c r="B105" s="89" t="s">
        <v>195</v>
      </c>
      <c r="C105" s="37"/>
      <c r="D105" s="37"/>
      <c r="E105" s="38"/>
    </row>
    <row r="106" spans="1:5" ht="19.5" customHeight="1">
      <c r="A106" s="29" t="s">
        <v>196</v>
      </c>
      <c r="B106" s="89" t="s">
        <v>197</v>
      </c>
      <c r="C106" s="37"/>
      <c r="D106" s="37"/>
      <c r="E106" s="38"/>
    </row>
    <row r="107" spans="1:5" ht="12" customHeight="1">
      <c r="A107" s="29" t="s">
        <v>198</v>
      </c>
      <c r="B107" s="88" t="s">
        <v>199</v>
      </c>
      <c r="C107" s="37"/>
      <c r="D107" s="37">
        <v>785000</v>
      </c>
      <c r="E107" s="38">
        <v>785000</v>
      </c>
    </row>
    <row r="108" spans="1:5" ht="12" customHeight="1">
      <c r="A108" s="29" t="s">
        <v>200</v>
      </c>
      <c r="B108" s="88" t="s">
        <v>201</v>
      </c>
      <c r="C108" s="37"/>
      <c r="D108" s="37"/>
      <c r="E108" s="38"/>
    </row>
    <row r="109" spans="1:5" ht="15" customHeight="1">
      <c r="A109" s="29" t="s">
        <v>202</v>
      </c>
      <c r="B109" s="89" t="s">
        <v>203</v>
      </c>
      <c r="C109" s="37"/>
      <c r="D109" s="37"/>
      <c r="E109" s="38"/>
    </row>
    <row r="110" spans="1:5" ht="12" customHeight="1">
      <c r="A110" s="90" t="s">
        <v>204</v>
      </c>
      <c r="B110" s="91" t="s">
        <v>205</v>
      </c>
      <c r="C110" s="37"/>
      <c r="D110" s="37"/>
      <c r="E110" s="38"/>
    </row>
    <row r="111" spans="1:5" ht="12" customHeight="1">
      <c r="A111" s="29" t="s">
        <v>206</v>
      </c>
      <c r="B111" s="91" t="s">
        <v>207</v>
      </c>
      <c r="C111" s="37"/>
      <c r="D111" s="37"/>
      <c r="E111" s="38"/>
    </row>
    <row r="112" spans="1:5" ht="18.75" customHeight="1" thickBot="1">
      <c r="A112" s="92" t="s">
        <v>208</v>
      </c>
      <c r="B112" s="93" t="s">
        <v>209</v>
      </c>
      <c r="C112" s="94">
        <v>37165000</v>
      </c>
      <c r="D112" s="94">
        <v>107533000</v>
      </c>
      <c r="E112" s="95">
        <v>107373138</v>
      </c>
    </row>
    <row r="113" spans="1:5" ht="12" customHeight="1" thickBot="1">
      <c r="A113" s="18" t="s">
        <v>28</v>
      </c>
      <c r="B113" s="96" t="s">
        <v>210</v>
      </c>
      <c r="C113" s="21">
        <f>+C114+C116+C115</f>
        <v>169346187</v>
      </c>
      <c r="D113" s="21">
        <f>SUM(D114:D116)</f>
        <v>734391843</v>
      </c>
      <c r="E113" s="21">
        <f>+E114+E116+E115</f>
        <v>194808124</v>
      </c>
    </row>
    <row r="114" spans="1:5" ht="12" customHeight="1">
      <c r="A114" s="24" t="s">
        <v>30</v>
      </c>
      <c r="B114" s="85" t="s">
        <v>211</v>
      </c>
      <c r="C114" s="27">
        <v>47116187</v>
      </c>
      <c r="D114" s="27">
        <v>340602433</v>
      </c>
      <c r="E114" s="28">
        <v>41111560</v>
      </c>
    </row>
    <row r="115" spans="1:5">
      <c r="A115" s="24" t="s">
        <v>32</v>
      </c>
      <c r="B115" s="97" t="s">
        <v>212</v>
      </c>
      <c r="C115" s="32">
        <v>80158000</v>
      </c>
      <c r="D115" s="32">
        <v>345284910</v>
      </c>
      <c r="E115" s="33">
        <v>140483298</v>
      </c>
    </row>
    <row r="116" spans="1:5" ht="12" customHeight="1">
      <c r="A116" s="24" t="s">
        <v>34</v>
      </c>
      <c r="B116" s="41" t="s">
        <v>213</v>
      </c>
      <c r="C116" s="32">
        <v>42072000</v>
      </c>
      <c r="D116" s="32">
        <v>48504500</v>
      </c>
      <c r="E116" s="33">
        <v>13213266</v>
      </c>
    </row>
    <row r="117" spans="1:5" ht="21.75" customHeight="1">
      <c r="A117" s="24" t="s">
        <v>36</v>
      </c>
      <c r="B117" s="98" t="s">
        <v>214</v>
      </c>
      <c r="C117" s="32"/>
      <c r="D117" s="32"/>
      <c r="E117" s="33"/>
    </row>
    <row r="118" spans="1:5" ht="24" customHeight="1">
      <c r="A118" s="24" t="s">
        <v>38</v>
      </c>
      <c r="B118" s="99" t="s">
        <v>215</v>
      </c>
      <c r="C118" s="32"/>
      <c r="D118" s="32"/>
      <c r="E118" s="33"/>
    </row>
    <row r="119" spans="1:5" ht="20.25" customHeight="1">
      <c r="A119" s="24" t="s">
        <v>40</v>
      </c>
      <c r="B119" s="89" t="s">
        <v>197</v>
      </c>
      <c r="C119" s="32"/>
      <c r="D119" s="32"/>
      <c r="E119" s="33"/>
    </row>
    <row r="120" spans="1:5" ht="12" customHeight="1">
      <c r="A120" s="24" t="s">
        <v>216</v>
      </c>
      <c r="B120" s="89" t="s">
        <v>217</v>
      </c>
      <c r="C120" s="32"/>
      <c r="D120" s="32"/>
      <c r="E120" s="33"/>
    </row>
    <row r="121" spans="1:5" ht="12" customHeight="1">
      <c r="A121" s="24" t="s">
        <v>218</v>
      </c>
      <c r="B121" s="89" t="s">
        <v>219</v>
      </c>
      <c r="C121" s="32"/>
      <c r="D121" s="32"/>
      <c r="E121" s="33"/>
    </row>
    <row r="122" spans="1:5" s="100" customFormat="1" ht="19.5" customHeight="1">
      <c r="A122" s="24" t="s">
        <v>220</v>
      </c>
      <c r="B122" s="89" t="s">
        <v>203</v>
      </c>
      <c r="C122" s="32"/>
      <c r="D122" s="32">
        <v>5000</v>
      </c>
      <c r="E122" s="33">
        <v>1015</v>
      </c>
    </row>
    <row r="123" spans="1:5" ht="12" customHeight="1">
      <c r="A123" s="24" t="s">
        <v>221</v>
      </c>
      <c r="B123" s="89" t="s">
        <v>222</v>
      </c>
      <c r="C123" s="32"/>
      <c r="D123" s="32"/>
      <c r="E123" s="33"/>
    </row>
    <row r="124" spans="1:5" ht="20.25" customHeight="1" thickBot="1">
      <c r="A124" s="90" t="s">
        <v>223</v>
      </c>
      <c r="B124" s="89" t="s">
        <v>224</v>
      </c>
      <c r="C124" s="37">
        <v>42072000</v>
      </c>
      <c r="D124" s="37">
        <v>48499500</v>
      </c>
      <c r="E124" s="38">
        <v>13212251</v>
      </c>
    </row>
    <row r="125" spans="1:5" ht="12" customHeight="1" thickBot="1">
      <c r="A125" s="18" t="s">
        <v>42</v>
      </c>
      <c r="B125" s="101" t="s">
        <v>225</v>
      </c>
      <c r="C125" s="21">
        <f>+C126+C127</f>
        <v>131113300</v>
      </c>
      <c r="D125" s="21">
        <f>+D126+D127</f>
        <v>62547148</v>
      </c>
      <c r="E125" s="40">
        <f>+E126+E127</f>
        <v>0</v>
      </c>
    </row>
    <row r="126" spans="1:5" ht="12" customHeight="1">
      <c r="A126" s="24" t="s">
        <v>44</v>
      </c>
      <c r="B126" s="102" t="s">
        <v>226</v>
      </c>
      <c r="C126" s="27">
        <v>20000000</v>
      </c>
      <c r="D126" s="27">
        <v>2126916</v>
      </c>
      <c r="E126" s="28"/>
    </row>
    <row r="127" spans="1:5" ht="12" customHeight="1" thickBot="1">
      <c r="A127" s="34" t="s">
        <v>46</v>
      </c>
      <c r="B127" s="97" t="s">
        <v>227</v>
      </c>
      <c r="C127" s="37">
        <v>111113300</v>
      </c>
      <c r="D127" s="37">
        <v>60420232</v>
      </c>
      <c r="E127" s="38"/>
    </row>
    <row r="128" spans="1:5" ht="12" customHeight="1" thickBot="1">
      <c r="A128" s="18" t="s">
        <v>228</v>
      </c>
      <c r="B128" s="101" t="s">
        <v>229</v>
      </c>
      <c r="C128" s="21">
        <f>+C95+C113+C125</f>
        <v>2475329861</v>
      </c>
      <c r="D128" s="21">
        <f>+D95+D113+D125</f>
        <v>3272147860</v>
      </c>
      <c r="E128" s="40">
        <f>+E95+E113+E125</f>
        <v>2515044736</v>
      </c>
    </row>
    <row r="129" spans="1:9" ht="12" customHeight="1" thickBot="1">
      <c r="A129" s="18" t="s">
        <v>72</v>
      </c>
      <c r="B129" s="101" t="s">
        <v>230</v>
      </c>
      <c r="C129" s="21">
        <f>+C130+C131+C132</f>
        <v>103161000</v>
      </c>
      <c r="D129" s="21">
        <f>+D130+D131+D132</f>
        <v>103161000</v>
      </c>
      <c r="E129" s="40">
        <f>+E130+E131+E132</f>
        <v>3160000</v>
      </c>
    </row>
    <row r="130" spans="1:9" ht="12" customHeight="1">
      <c r="A130" s="24" t="s">
        <v>74</v>
      </c>
      <c r="B130" s="102" t="s">
        <v>231</v>
      </c>
      <c r="C130" s="32">
        <v>3161000</v>
      </c>
      <c r="D130" s="32">
        <v>3161000</v>
      </c>
      <c r="E130" s="33">
        <v>3160000</v>
      </c>
    </row>
    <row r="131" spans="1:9" ht="12" customHeight="1">
      <c r="A131" s="24" t="s">
        <v>76</v>
      </c>
      <c r="B131" s="102" t="s">
        <v>232</v>
      </c>
      <c r="C131" s="32">
        <v>100000000</v>
      </c>
      <c r="D131" s="32">
        <v>100000000</v>
      </c>
      <c r="E131" s="33"/>
    </row>
    <row r="132" spans="1:9" ht="12" customHeight="1" thickBot="1">
      <c r="A132" s="90" t="s">
        <v>78</v>
      </c>
      <c r="B132" s="103" t="s">
        <v>233</v>
      </c>
      <c r="C132" s="32"/>
      <c r="D132" s="32"/>
      <c r="E132" s="33"/>
    </row>
    <row r="133" spans="1:9" ht="12" customHeight="1" thickBot="1">
      <c r="A133" s="18" t="s">
        <v>96</v>
      </c>
      <c r="B133" s="101" t="s">
        <v>234</v>
      </c>
      <c r="C133" s="21">
        <f>+C134+C135+C137+C136</f>
        <v>0</v>
      </c>
      <c r="D133" s="21">
        <f>+D134+D135+D137+D136</f>
        <v>0</v>
      </c>
      <c r="E133" s="40">
        <f>+E134+E135+E137+E136</f>
        <v>0</v>
      </c>
    </row>
    <row r="134" spans="1:9" ht="12" customHeight="1">
      <c r="A134" s="24" t="s">
        <v>98</v>
      </c>
      <c r="B134" s="102" t="s">
        <v>235</v>
      </c>
      <c r="C134" s="32"/>
      <c r="D134" s="32"/>
      <c r="E134" s="33"/>
    </row>
    <row r="135" spans="1:9" ht="12" customHeight="1">
      <c r="A135" s="24" t="s">
        <v>100</v>
      </c>
      <c r="B135" s="102" t="s">
        <v>236</v>
      </c>
      <c r="C135" s="32"/>
      <c r="D135" s="32"/>
      <c r="E135" s="33"/>
    </row>
    <row r="136" spans="1:9" ht="12" customHeight="1">
      <c r="A136" s="24" t="s">
        <v>102</v>
      </c>
      <c r="B136" s="102" t="s">
        <v>237</v>
      </c>
      <c r="C136" s="32"/>
      <c r="D136" s="32"/>
      <c r="E136" s="33"/>
    </row>
    <row r="137" spans="1:9" ht="12" customHeight="1" thickBot="1">
      <c r="A137" s="90" t="s">
        <v>104</v>
      </c>
      <c r="B137" s="103" t="s">
        <v>238</v>
      </c>
      <c r="C137" s="32"/>
      <c r="D137" s="32"/>
      <c r="E137" s="33"/>
    </row>
    <row r="138" spans="1:9" ht="12" customHeight="1" thickBot="1">
      <c r="A138" s="18" t="s">
        <v>239</v>
      </c>
      <c r="B138" s="101" t="s">
        <v>240</v>
      </c>
      <c r="C138" s="49">
        <f>+C139+C140+C141+C142</f>
        <v>35164932</v>
      </c>
      <c r="D138" s="49">
        <f>+D139+D140+D141+D142</f>
        <v>35164932</v>
      </c>
      <c r="E138" s="65">
        <f>+E139+E140+E141+E142</f>
        <v>35164932</v>
      </c>
    </row>
    <row r="139" spans="1:9" ht="12" customHeight="1">
      <c r="A139" s="24" t="s">
        <v>110</v>
      </c>
      <c r="B139" s="102" t="s">
        <v>241</v>
      </c>
      <c r="C139" s="32"/>
      <c r="D139" s="32"/>
      <c r="E139" s="33"/>
    </row>
    <row r="140" spans="1:9" ht="12" customHeight="1">
      <c r="A140" s="24" t="s">
        <v>112</v>
      </c>
      <c r="B140" s="102" t="s">
        <v>242</v>
      </c>
      <c r="C140" s="32">
        <v>35164932</v>
      </c>
      <c r="D140" s="32">
        <v>35164932</v>
      </c>
      <c r="E140" s="33">
        <v>35164932</v>
      </c>
    </row>
    <row r="141" spans="1:9" ht="12" customHeight="1">
      <c r="A141" s="24" t="s">
        <v>114</v>
      </c>
      <c r="B141" s="102" t="s">
        <v>243</v>
      </c>
      <c r="C141" s="32"/>
      <c r="D141" s="32"/>
      <c r="E141" s="33"/>
    </row>
    <row r="142" spans="1:9" ht="12" customHeight="1" thickBot="1">
      <c r="A142" s="90" t="s">
        <v>116</v>
      </c>
      <c r="B142" s="103" t="s">
        <v>244</v>
      </c>
      <c r="C142" s="32"/>
      <c r="D142" s="32"/>
      <c r="E142" s="33"/>
    </row>
    <row r="143" spans="1:9" ht="15" customHeight="1" thickBot="1">
      <c r="A143" s="18" t="s">
        <v>118</v>
      </c>
      <c r="B143" s="101" t="s">
        <v>245</v>
      </c>
      <c r="C143" s="104">
        <f>+C144+C145+C146+C147</f>
        <v>0</v>
      </c>
      <c r="D143" s="104">
        <f>+D144+D145+D146+D147</f>
        <v>0</v>
      </c>
      <c r="E143" s="105">
        <f>+E144+E145+E146+E147</f>
        <v>0</v>
      </c>
      <c r="F143" s="106"/>
      <c r="G143" s="107"/>
      <c r="H143" s="107"/>
      <c r="I143" s="107"/>
    </row>
    <row r="144" spans="1:9" s="23" customFormat="1" ht="12.95" customHeight="1">
      <c r="A144" s="24" t="s">
        <v>120</v>
      </c>
      <c r="B144" s="102" t="s">
        <v>246</v>
      </c>
      <c r="C144" s="32"/>
      <c r="D144" s="32"/>
      <c r="E144" s="33"/>
    </row>
    <row r="145" spans="1:5" ht="12.75" customHeight="1">
      <c r="A145" s="24" t="s">
        <v>122</v>
      </c>
      <c r="B145" s="102" t="s">
        <v>247</v>
      </c>
      <c r="C145" s="32"/>
      <c r="D145" s="32"/>
      <c r="E145" s="33"/>
    </row>
    <row r="146" spans="1:5" ht="12.75" customHeight="1">
      <c r="A146" s="24" t="s">
        <v>124</v>
      </c>
      <c r="B146" s="102" t="s">
        <v>248</v>
      </c>
      <c r="C146" s="32"/>
      <c r="D146" s="32"/>
      <c r="E146" s="33"/>
    </row>
    <row r="147" spans="1:5" ht="12.75" customHeight="1" thickBot="1">
      <c r="A147" s="24" t="s">
        <v>126</v>
      </c>
      <c r="B147" s="102" t="s">
        <v>249</v>
      </c>
      <c r="C147" s="32"/>
      <c r="D147" s="32"/>
      <c r="E147" s="33"/>
    </row>
    <row r="148" spans="1:5" ht="16.5" thickBot="1">
      <c r="A148" s="18" t="s">
        <v>128</v>
      </c>
      <c r="B148" s="101" t="s">
        <v>250</v>
      </c>
      <c r="C148" s="108">
        <f>+C129+C133+C138+C143</f>
        <v>138325932</v>
      </c>
      <c r="D148" s="108">
        <f>+D129+D133+D138+D143</f>
        <v>138325932</v>
      </c>
      <c r="E148" s="109">
        <f>+E129+E133+E138+E143</f>
        <v>38324932</v>
      </c>
    </row>
    <row r="149" spans="1:5" ht="16.5" thickBot="1">
      <c r="A149" s="110" t="s">
        <v>251</v>
      </c>
      <c r="B149" s="111" t="s">
        <v>252</v>
      </c>
      <c r="C149" s="108">
        <f>+C128+C148</f>
        <v>2613655793</v>
      </c>
      <c r="D149" s="108">
        <f>+D128+D148</f>
        <v>3410473792</v>
      </c>
      <c r="E149" s="109">
        <f>+E128+E148</f>
        <v>2553369668</v>
      </c>
    </row>
    <row r="151" spans="1:5" ht="18.75" customHeight="1">
      <c r="A151" s="112" t="s">
        <v>253</v>
      </c>
      <c r="B151" s="112"/>
      <c r="C151" s="112"/>
      <c r="D151" s="112"/>
      <c r="E151" s="112"/>
    </row>
    <row r="152" spans="1:5" ht="13.5" customHeight="1" thickBot="1">
      <c r="A152" s="113" t="s">
        <v>254</v>
      </c>
      <c r="B152" s="113"/>
      <c r="C152" s="2"/>
      <c r="E152" s="4" t="s">
        <v>255</v>
      </c>
    </row>
    <row r="153" spans="1:5" ht="21.75" thickBot="1">
      <c r="A153" s="18">
        <v>1</v>
      </c>
      <c r="B153" s="96" t="s">
        <v>256</v>
      </c>
      <c r="C153" s="22">
        <f>+C63-C128</f>
        <v>-298773483</v>
      </c>
      <c r="D153" s="22">
        <f>+D63-D128</f>
        <v>-380341074</v>
      </c>
      <c r="E153" s="22">
        <f>+E63-E128</f>
        <v>303868510</v>
      </c>
    </row>
    <row r="154" spans="1:5" ht="21.75" thickBot="1">
      <c r="A154" s="18" t="s">
        <v>28</v>
      </c>
      <c r="B154" s="96" t="s">
        <v>257</v>
      </c>
      <c r="C154" s="22">
        <f>+C87-C148</f>
        <v>298773483</v>
      </c>
      <c r="D154" s="22">
        <f>+D87-D148</f>
        <v>380341074</v>
      </c>
      <c r="E154" s="22">
        <f>+E87-E148</f>
        <v>316808690</v>
      </c>
    </row>
    <row r="155" spans="1:5" ht="7.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  <row r="162" ht="12.75" customHeight="1"/>
    <row r="163" ht="12.75" customHeight="1"/>
    <row r="164" ht="12.75" customHeight="1"/>
  </sheetData>
  <mergeCells count="8">
    <mergeCell ref="A151:E151"/>
    <mergeCell ref="A1:E1"/>
    <mergeCell ref="A3:A4"/>
    <mergeCell ref="B3:B4"/>
    <mergeCell ref="C3:E3"/>
    <mergeCell ref="A90:E90"/>
    <mergeCell ref="A92:A93"/>
    <mergeCell ref="B92:B9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Tiszavasvári Város Önkormányzata
2017. ÉVI ZÁRSZÁMADÁSÁNAK PÉNZÜGYI MÉRLEGE&amp;10
&amp;R&amp;"Times New Roman CE,Félkövér dőlt"&amp;11 1.melléklet a 12/2018. (V.31.) önkormányzati rendelethez</oddHeader>
  </headerFooter>
  <rowBreaks count="1" manualBreakCount="1">
    <brk id="8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2018-06-04T12:31:44Z</dcterms:created>
  <dcterms:modified xsi:type="dcterms:W3CDTF">2018-06-04T12:31:44Z</dcterms:modified>
</cp:coreProperties>
</file>