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árti 2018\MARTI\2021\2021 POLGÁRMESTERI határozatok\2021 Uszód PM határozatok\2020  évi utolsó mód\"/>
    </mc:Choice>
  </mc:AlternateContent>
  <bookViews>
    <workbookView xWindow="0" yWindow="0" windowWidth="28800" windowHeight="12300" activeTab="1"/>
  </bookViews>
  <sheets>
    <sheet name="bevételek" sheetId="2" r:id="rId1"/>
    <sheet name="kiadások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E50" i="2" l="1"/>
  <c r="F50" i="2"/>
  <c r="G50" i="2"/>
  <c r="H50" i="2"/>
  <c r="I50" i="2"/>
  <c r="I47" i="2"/>
  <c r="I69" i="2"/>
  <c r="I65" i="2"/>
  <c r="I70" i="2" s="1"/>
  <c r="I37" i="2"/>
  <c r="I31" i="2"/>
  <c r="I20" i="2"/>
  <c r="I10" i="2"/>
  <c r="I22" i="2" l="1"/>
  <c r="I52" i="2"/>
  <c r="I72" i="2" s="1"/>
  <c r="I44" i="1"/>
  <c r="I64" i="1"/>
  <c r="I100" i="1"/>
  <c r="H100" i="1"/>
  <c r="I90" i="1"/>
  <c r="I67" i="1"/>
  <c r="I57" i="1"/>
  <c r="I37" i="1"/>
  <c r="I39" i="1"/>
  <c r="I40" i="1" s="1"/>
  <c r="I68" i="1" s="1"/>
  <c r="I26" i="1"/>
  <c r="I14" i="1"/>
  <c r="I101" i="1" l="1"/>
  <c r="I102" i="1"/>
  <c r="I104" i="1" s="1"/>
  <c r="H69" i="2"/>
  <c r="G69" i="2"/>
  <c r="F69" i="2"/>
  <c r="H65" i="2"/>
  <c r="H70" i="2" s="1"/>
  <c r="G65" i="2"/>
  <c r="F65" i="2"/>
  <c r="F70" i="2" s="1"/>
  <c r="E65" i="2"/>
  <c r="E70" i="2" s="1"/>
  <c r="D65" i="2"/>
  <c r="D70" i="2" s="1"/>
  <c r="C65" i="2"/>
  <c r="C52" i="2"/>
  <c r="D50" i="2"/>
  <c r="H47" i="2"/>
  <c r="G47" i="2"/>
  <c r="F47" i="2"/>
  <c r="E47" i="2"/>
  <c r="D47" i="2"/>
  <c r="C47" i="2"/>
  <c r="H37" i="2"/>
  <c r="G37" i="2"/>
  <c r="F37" i="2"/>
  <c r="E37" i="2"/>
  <c r="D37" i="2"/>
  <c r="C37" i="2"/>
  <c r="H31" i="2"/>
  <c r="G31" i="2"/>
  <c r="F31" i="2"/>
  <c r="E31" i="2"/>
  <c r="D31" i="2"/>
  <c r="H20" i="2"/>
  <c r="G20" i="2"/>
  <c r="F20" i="2"/>
  <c r="E20" i="2"/>
  <c r="D20" i="2"/>
  <c r="C20" i="2"/>
  <c r="H10" i="2"/>
  <c r="G10" i="2"/>
  <c r="F10" i="2"/>
  <c r="F22" i="2" s="1"/>
  <c r="E10" i="2"/>
  <c r="E22" i="2" s="1"/>
  <c r="D10" i="2"/>
  <c r="C10" i="2"/>
  <c r="G100" i="1"/>
  <c r="F100" i="1"/>
  <c r="E100" i="1"/>
  <c r="D100" i="1"/>
  <c r="H90" i="1"/>
  <c r="H101" i="1" s="1"/>
  <c r="H102" i="1" s="1"/>
  <c r="G90" i="1"/>
  <c r="F90" i="1"/>
  <c r="E90" i="1"/>
  <c r="E101" i="1" s="1"/>
  <c r="D90" i="1"/>
  <c r="H79" i="1"/>
  <c r="G79" i="1"/>
  <c r="F79" i="1"/>
  <c r="E79" i="1"/>
  <c r="D79" i="1"/>
  <c r="H67" i="1"/>
  <c r="G67" i="1"/>
  <c r="F67" i="1"/>
  <c r="E67" i="1"/>
  <c r="D67" i="1"/>
  <c r="C67" i="1"/>
  <c r="G64" i="1"/>
  <c r="H57" i="1"/>
  <c r="G57" i="1"/>
  <c r="F57" i="1"/>
  <c r="E57" i="1"/>
  <c r="D57" i="1"/>
  <c r="C57" i="1"/>
  <c r="C64" i="1" s="1"/>
  <c r="H44" i="1"/>
  <c r="G44" i="1"/>
  <c r="F44" i="1"/>
  <c r="E44" i="1"/>
  <c r="D44" i="1"/>
  <c r="C44" i="1"/>
  <c r="H39" i="1"/>
  <c r="H40" i="1" s="1"/>
  <c r="G39" i="1"/>
  <c r="G40" i="1" s="1"/>
  <c r="G68" i="1" s="1"/>
  <c r="F39" i="1"/>
  <c r="F40" i="1" s="1"/>
  <c r="E39" i="1"/>
  <c r="E40" i="1" s="1"/>
  <c r="D39" i="1"/>
  <c r="D40" i="1" s="1"/>
  <c r="C39" i="1"/>
  <c r="C40" i="1" s="1"/>
  <c r="H37" i="1"/>
  <c r="G37" i="1"/>
  <c r="F37" i="1"/>
  <c r="E37" i="1"/>
  <c r="D37" i="1"/>
  <c r="H26" i="1"/>
  <c r="G26" i="1"/>
  <c r="F26" i="1"/>
  <c r="E26" i="1"/>
  <c r="D26" i="1"/>
  <c r="C26" i="1"/>
  <c r="H14" i="1"/>
  <c r="G14" i="1"/>
  <c r="F14" i="1"/>
  <c r="E14" i="1"/>
  <c r="D14" i="1"/>
  <c r="C14" i="1"/>
  <c r="E52" i="2" l="1"/>
  <c r="G70" i="2"/>
  <c r="C22" i="2"/>
  <c r="G22" i="2"/>
  <c r="G52" i="2" s="1"/>
  <c r="G72" i="2" s="1"/>
  <c r="D22" i="2"/>
  <c r="H22" i="2"/>
  <c r="H52" i="2" s="1"/>
  <c r="H72" i="2" s="1"/>
  <c r="D101" i="1"/>
  <c r="D102" i="1" s="1"/>
  <c r="H64" i="1"/>
  <c r="E102" i="1"/>
  <c r="G101" i="1"/>
  <c r="G102" i="1" s="1"/>
  <c r="G104" i="1" s="1"/>
  <c r="F101" i="1"/>
  <c r="F102" i="1" s="1"/>
  <c r="C68" i="1"/>
  <c r="H68" i="1"/>
  <c r="H104" i="1" s="1"/>
  <c r="E72" i="2"/>
  <c r="D52" i="2"/>
  <c r="D72" i="2" s="1"/>
  <c r="F52" i="2"/>
  <c r="F72" i="2" s="1"/>
  <c r="F62" i="1"/>
  <c r="F64" i="1" s="1"/>
  <c r="F68" i="1" s="1"/>
  <c r="F104" i="1" s="1"/>
  <c r="E62" i="1"/>
  <c r="E64" i="1" s="1"/>
  <c r="E68" i="1" s="1"/>
  <c r="E104" i="1" s="1"/>
  <c r="D64" i="1"/>
  <c r="D68" i="1" s="1"/>
  <c r="D104" i="1" s="1"/>
</calcChain>
</file>

<file path=xl/sharedStrings.xml><?xml version="1.0" encoding="utf-8"?>
<sst xmlns="http://schemas.openxmlformats.org/spreadsheetml/2006/main" count="225" uniqueCount="178">
  <si>
    <t>Működési kiadások</t>
  </si>
  <si>
    <t>teljesítés</t>
  </si>
  <si>
    <t>Eredeti ei</t>
  </si>
  <si>
    <t>Módosított ei.</t>
  </si>
  <si>
    <t>K1101</t>
  </si>
  <si>
    <t>Foglalkoztatottak személyi juttatásai</t>
  </si>
  <si>
    <t>Közfoglalkoztatási bér 12--02 hó</t>
  </si>
  <si>
    <t>Közfoglalkoztatási bér 02-11 hó</t>
  </si>
  <si>
    <t>K1106</t>
  </si>
  <si>
    <t>Jubileumi jutalom</t>
  </si>
  <si>
    <t>K1107</t>
  </si>
  <si>
    <t>Béren kívüli juttatás</t>
  </si>
  <si>
    <t>K1113</t>
  </si>
  <si>
    <t xml:space="preserve">Egyéb személyi juttatások </t>
  </si>
  <si>
    <t>K12</t>
  </si>
  <si>
    <t>Választott tisztségviselők juttatása</t>
  </si>
  <si>
    <t>K122</t>
  </si>
  <si>
    <t>Egyéb jogv fogl (megbízási díj TOP-2.1.3 csapadékvíz)</t>
  </si>
  <si>
    <t>Egyéb jogv fogl (megbízási díj TOP-3.1.1 közl fejl)</t>
  </si>
  <si>
    <t>K123</t>
  </si>
  <si>
    <t>Megbízási díjak</t>
  </si>
  <si>
    <t>K1</t>
  </si>
  <si>
    <t>Személyi juttatások (kötelező feladatok)</t>
  </si>
  <si>
    <t>K2</t>
  </si>
  <si>
    <t>Szociális hozzájárulási adó</t>
  </si>
  <si>
    <t>BKJ szocho</t>
  </si>
  <si>
    <t>Közfoglalkoztatási bér járuléka 12-02</t>
  </si>
  <si>
    <t>Közfoglalkoztatási bér járuléka 02-11 hó</t>
  </si>
  <si>
    <t>Jubileumi jutalom járuléka</t>
  </si>
  <si>
    <t>Egyéb jogv fogl (megbízási díj TOP-2.1.3) jár</t>
  </si>
  <si>
    <t>Egyéb jogv fogl (megbízási díj TOP-3.1.1.) jár</t>
  </si>
  <si>
    <t>Választott tisztségviselők juttatása után fiz szocho</t>
  </si>
  <si>
    <t>Táppénz hozzájárulás</t>
  </si>
  <si>
    <t>Munkáltatót terhelő szja.</t>
  </si>
  <si>
    <t>Munkaadókat terh. jár. és szoc. hj. (köt.fel.)</t>
  </si>
  <si>
    <t>Dologi kiadások TOP-3.1.1 közlekedés fejlesztés</t>
  </si>
  <si>
    <t>Dologi kiadások TOP-2.1.3 csapadékvíz</t>
  </si>
  <si>
    <t>Dologi kiadások TOP-1.4.1 bölcsőde</t>
  </si>
  <si>
    <t>EFOP-1.5.3-16-2017 dologi</t>
  </si>
  <si>
    <t>MFP-BJA (járda)</t>
  </si>
  <si>
    <t>MFP-SZL (szolgálati lakás)</t>
  </si>
  <si>
    <t>MFP-HPH (polgármesteri hivatal)</t>
  </si>
  <si>
    <t>Dologi kiadások közfoglalkoztatás</t>
  </si>
  <si>
    <t>Dologi kiadások (kötelező feladatok)</t>
  </si>
  <si>
    <t>K3</t>
  </si>
  <si>
    <t>Dologi kiadások</t>
  </si>
  <si>
    <t>Települési támogatás</t>
  </si>
  <si>
    <t>K48</t>
  </si>
  <si>
    <t>Egyéb települési támogatások</t>
  </si>
  <si>
    <t>K4</t>
  </si>
  <si>
    <t xml:space="preserve"> Ellátottak pénzbeli juttatása</t>
  </si>
  <si>
    <t>Közös Hivatal támogatása</t>
  </si>
  <si>
    <t>Fogorvosi körzet támgatása</t>
  </si>
  <si>
    <t>K506</t>
  </si>
  <si>
    <t>Egyéb műk. célú támogatások áht-n belül</t>
  </si>
  <si>
    <t>Kiskunsági víziközmű képviseleti díjak</t>
  </si>
  <si>
    <t>Sportegyesület</t>
  </si>
  <si>
    <t>Ifjúsági Alapítvány</t>
  </si>
  <si>
    <t>Polgárőrség</t>
  </si>
  <si>
    <t>Egyházak</t>
  </si>
  <si>
    <t>Lakbértámogatás háziorvos</t>
  </si>
  <si>
    <t>Általános iskola</t>
  </si>
  <si>
    <t>Baba-mama Klub</t>
  </si>
  <si>
    <t>Uszódi Hagyományőrző Néptánccsoport</t>
  </si>
  <si>
    <t>Uszódi Nyugdíjas klub</t>
  </si>
  <si>
    <t>Uszódi Fiatalok klubja</t>
  </si>
  <si>
    <t>K511</t>
  </si>
  <si>
    <t>Egyéb műk.célú támogatások áht-n kívül</t>
  </si>
  <si>
    <t>K5023</t>
  </si>
  <si>
    <t>Elvonás befizetése</t>
  </si>
  <si>
    <t>K512</t>
  </si>
  <si>
    <t>Költségvetési tartalék</t>
  </si>
  <si>
    <t>K5</t>
  </si>
  <si>
    <t>Egyéb működési célú kiadások</t>
  </si>
  <si>
    <t>K915</t>
  </si>
  <si>
    <t>Központi irányítószervi támogatás</t>
  </si>
  <si>
    <t>K9</t>
  </si>
  <si>
    <t>Finanszírozási kiadások</t>
  </si>
  <si>
    <t>Felhalmozási kiadások</t>
  </si>
  <si>
    <t>K64</t>
  </si>
  <si>
    <t>Ford kisbusz</t>
  </si>
  <si>
    <t>K61</t>
  </si>
  <si>
    <t>Számítógép beszerzés</t>
  </si>
  <si>
    <t>Mobil garázs</t>
  </si>
  <si>
    <t>Ingatlan vásárlás</t>
  </si>
  <si>
    <t>TOP Bölcsőde építés</t>
  </si>
  <si>
    <t>K67</t>
  </si>
  <si>
    <t>Beruházások áfája</t>
  </si>
  <si>
    <t>K6</t>
  </si>
  <si>
    <t xml:space="preserve">Beruházások </t>
  </si>
  <si>
    <t>K71</t>
  </si>
  <si>
    <t>TOP-3.1.1 Közlekedés fejlesztés</t>
  </si>
  <si>
    <t>TOP-2.1.3-15 (csapadékvíz)</t>
  </si>
  <si>
    <t>Református temető</t>
  </si>
  <si>
    <t>Víziközmű felújítások GFT szerint</t>
  </si>
  <si>
    <t>Víziközmű felújítások rendkívüli</t>
  </si>
  <si>
    <t>Felújítások</t>
  </si>
  <si>
    <t>K74</t>
  </si>
  <si>
    <t>Felújítások ÁFA</t>
  </si>
  <si>
    <t>K7</t>
  </si>
  <si>
    <t>Önkormányzat kiadásai összesen</t>
  </si>
  <si>
    <t>Működési bevételek</t>
  </si>
  <si>
    <t>Teljesítés</t>
  </si>
  <si>
    <t>Eredeti ei.</t>
  </si>
  <si>
    <t>B111</t>
  </si>
  <si>
    <t>Helyi önk.működési általános támogatása</t>
  </si>
  <si>
    <t>B112</t>
  </si>
  <si>
    <t>Tel.önk.egy.köznevelési támogatása</t>
  </si>
  <si>
    <t>B113</t>
  </si>
  <si>
    <t>Tel.önk. szoc. felad. egyéb támog.</t>
  </si>
  <si>
    <t>B114</t>
  </si>
  <si>
    <t>Tel.önk.kultúrális feladatainak támogatása</t>
  </si>
  <si>
    <t>B115</t>
  </si>
  <si>
    <t>Működési célú kiegészítő támogatások</t>
  </si>
  <si>
    <t>B116</t>
  </si>
  <si>
    <t>Elszámolásból származó bevételek</t>
  </si>
  <si>
    <t>B11</t>
  </si>
  <si>
    <t>Önkormányzatok működési támogatásai</t>
  </si>
  <si>
    <t>OEP finansz.</t>
  </si>
  <si>
    <t>Dunaszentbenedek óvoda tám.</t>
  </si>
  <si>
    <t>Dunaszentbenedek védőnő fin.</t>
  </si>
  <si>
    <t>Munkaügyi Központ közfogl.</t>
  </si>
  <si>
    <t>RHK Kft</t>
  </si>
  <si>
    <t>KLIK bértámogatás</t>
  </si>
  <si>
    <t>BGA támogatás</t>
  </si>
  <si>
    <t>B16</t>
  </si>
  <si>
    <t>Működési célú tám. ÁHT-n belülről</t>
  </si>
  <si>
    <t>B1</t>
  </si>
  <si>
    <t>Önkormányzatok műk. célú támogatásai</t>
  </si>
  <si>
    <t>B25</t>
  </si>
  <si>
    <t>TOP-1.4.1 bölcsőde</t>
  </si>
  <si>
    <t>B2</t>
  </si>
  <si>
    <t>B34</t>
  </si>
  <si>
    <t>Kommunális adó</t>
  </si>
  <si>
    <t>B351</t>
  </si>
  <si>
    <t>Iparűzési adó</t>
  </si>
  <si>
    <t>B354</t>
  </si>
  <si>
    <t>Gépjárműadó</t>
  </si>
  <si>
    <t>B36</t>
  </si>
  <si>
    <t>Talajterhelési díj</t>
  </si>
  <si>
    <t>Birság, szabálysértés, egyéb közhatalmi bev.</t>
  </si>
  <si>
    <t>B3</t>
  </si>
  <si>
    <t>Közhatalmi bevételek</t>
  </si>
  <si>
    <t>B401</t>
  </si>
  <si>
    <t>Készlet értékesítés</t>
  </si>
  <si>
    <t>B402</t>
  </si>
  <si>
    <t>B403</t>
  </si>
  <si>
    <t>Közvetített szolgáltatások</t>
  </si>
  <si>
    <t>B404</t>
  </si>
  <si>
    <t>Tulajdonosi bevételek</t>
  </si>
  <si>
    <t>B406</t>
  </si>
  <si>
    <t>Kiszámlázott ÁFA</t>
  </si>
  <si>
    <t>B411</t>
  </si>
  <si>
    <t>Egyéb bevételek (TEIT)</t>
  </si>
  <si>
    <t>Víziközmű társulat</t>
  </si>
  <si>
    <t>B4</t>
  </si>
  <si>
    <t>B8131</t>
  </si>
  <si>
    <t>Eredmény (műk. célú)</t>
  </si>
  <si>
    <t>B8</t>
  </si>
  <si>
    <t>Finanszírozási bevételek</t>
  </si>
  <si>
    <t>Működési bevételek összesen</t>
  </si>
  <si>
    <t>Felhalmozási bevételek</t>
  </si>
  <si>
    <t>TOP-2.1.3-15 (csapadékvíz) többletigény</t>
  </si>
  <si>
    <t>TEIT működési tám.</t>
  </si>
  <si>
    <t>JETA-63-2018 Műv. ház II. ütem</t>
  </si>
  <si>
    <t>TOP bölcsőde</t>
  </si>
  <si>
    <t>Egyéb felhalmozási tám. ÁHT-n belülről</t>
  </si>
  <si>
    <t>Egyéb bevétel (ingatlan értékesítés)</t>
  </si>
  <si>
    <t>Egyéb bevétel (hagyaték)</t>
  </si>
  <si>
    <t>Eredmény (felhalmozási célú)</t>
  </si>
  <si>
    <t>Felhalmozási bevételek összesen</t>
  </si>
  <si>
    <t>Bevételek összesen</t>
  </si>
  <si>
    <t>Irodabútor beszerzés</t>
  </si>
  <si>
    <t>0. Havi finanszírozás</t>
  </si>
  <si>
    <t>Bursa Hungarica</t>
  </si>
  <si>
    <t>B5</t>
  </si>
  <si>
    <t xml:space="preserve">Szolgáltatások </t>
  </si>
  <si>
    <t>Egyéb bevételek (KH elszámolás, NKM napelem)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</si>
</sst>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9">
    <xf numFmtId="0" fontId="0" fillId="0" borderId="0" xfId="0"/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Border="1"/>
    <xf numFmtId="0" fontId="0" fillId="0" borderId="0" xfId="0" applyBorder="1"/>
    <xf numFmtId="49" fontId="2" fillId="0" borderId="1" xfId="0" applyNumberFormat="1" applyFont="1" applyBorder="1" applyAlignment="1">
      <alignment horizontal="left"/>
    </xf>
    <xf numFmtId="0" fontId="0" fillId="0" borderId="1" xfId="0" applyBorder="1"/>
    <xf numFmtId="165" fontId="1" fillId="0" borderId="2" xfId="1" applyNumberFormat="1" applyFont="1" applyBorder="1"/>
    <xf numFmtId="165" fontId="1" fillId="0" borderId="1" xfId="1" applyNumberFormat="1" applyFont="1" applyBorder="1"/>
    <xf numFmtId="165" fontId="1" fillId="2" borderId="1" xfId="1" applyNumberFormat="1" applyFont="1" applyFill="1" applyBorder="1"/>
    <xf numFmtId="0" fontId="5" fillId="0" borderId="0" xfId="0" applyFont="1"/>
    <xf numFmtId="49" fontId="0" fillId="0" borderId="1" xfId="0" applyNumberFormat="1" applyBorder="1" applyAlignment="1">
      <alignment horizontal="left"/>
    </xf>
    <xf numFmtId="0" fontId="4" fillId="0" borderId="0" xfId="0" applyFont="1"/>
    <xf numFmtId="165" fontId="1" fillId="0" borderId="1" xfId="1" applyNumberFormat="1" applyFont="1" applyFill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65" fontId="5" fillId="0" borderId="2" xfId="1" applyNumberFormat="1" applyFont="1" applyBorder="1"/>
    <xf numFmtId="165" fontId="5" fillId="0" borderId="1" xfId="1" applyNumberFormat="1" applyFont="1" applyBorder="1"/>
    <xf numFmtId="49" fontId="5" fillId="0" borderId="3" xfId="0" applyNumberFormat="1" applyFont="1" applyBorder="1" applyAlignment="1">
      <alignment horizontal="left"/>
    </xf>
    <xf numFmtId="0" fontId="5" fillId="0" borderId="3" xfId="0" applyFont="1" applyBorder="1"/>
    <xf numFmtId="165" fontId="5" fillId="0" borderId="3" xfId="1" applyNumberFormat="1" applyFont="1" applyBorder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165" fontId="4" fillId="0" borderId="1" xfId="1" applyNumberFormat="1" applyFont="1" applyBorder="1"/>
    <xf numFmtId="165" fontId="4" fillId="0" borderId="2" xfId="1" applyNumberFormat="1" applyFont="1" applyBorder="1"/>
    <xf numFmtId="165" fontId="5" fillId="0" borderId="0" xfId="1" applyNumberFormat="1" applyFont="1"/>
    <xf numFmtId="0" fontId="5" fillId="0" borderId="4" xfId="0" applyFont="1" applyBorder="1"/>
    <xf numFmtId="0" fontId="5" fillId="0" borderId="0" xfId="0" applyFont="1" applyBorder="1"/>
    <xf numFmtId="165" fontId="4" fillId="2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Font="1" applyBorder="1"/>
    <xf numFmtId="165" fontId="2" fillId="0" borderId="1" xfId="1" applyNumberFormat="1" applyFont="1" applyBorder="1"/>
    <xf numFmtId="165" fontId="1" fillId="0" borderId="2" xfId="1" applyNumberFormat="1" applyFont="1" applyFill="1" applyBorder="1"/>
    <xf numFmtId="0" fontId="0" fillId="0" borderId="1" xfId="0" applyFill="1" applyBorder="1"/>
    <xf numFmtId="0" fontId="4" fillId="0" borderId="1" xfId="0" applyFont="1" applyFill="1" applyBorder="1"/>
    <xf numFmtId="165" fontId="4" fillId="2" borderId="0" xfId="1" applyNumberFormat="1" applyFont="1" applyFill="1" applyBorder="1"/>
    <xf numFmtId="0" fontId="5" fillId="0" borderId="1" xfId="0" applyFont="1" applyFill="1" applyBorder="1"/>
    <xf numFmtId="165" fontId="5" fillId="0" borderId="1" xfId="1" applyNumberFormat="1" applyFont="1" applyFill="1" applyBorder="1"/>
    <xf numFmtId="165" fontId="1" fillId="2" borderId="5" xfId="1" applyNumberFormat="1" applyFont="1" applyFill="1" applyBorder="1"/>
    <xf numFmtId="165" fontId="1" fillId="0" borderId="5" xfId="1" applyNumberFormat="1" applyFont="1" applyFill="1" applyBorder="1"/>
    <xf numFmtId="49" fontId="0" fillId="0" borderId="6" xfId="0" applyNumberFormat="1" applyBorder="1" applyAlignment="1">
      <alignment horizontal="left"/>
    </xf>
    <xf numFmtId="0" fontId="0" fillId="0" borderId="6" xfId="0" applyBorder="1"/>
    <xf numFmtId="165" fontId="1" fillId="0" borderId="6" xfId="1" applyNumberFormat="1" applyFont="1" applyBorder="1"/>
    <xf numFmtId="165" fontId="5" fillId="0" borderId="2" xfId="0" applyNumberFormat="1" applyFont="1" applyBorder="1"/>
    <xf numFmtId="3" fontId="0" fillId="0" borderId="0" xfId="0" applyNumberFormat="1" applyBorder="1"/>
    <xf numFmtId="1" fontId="0" fillId="0" borderId="0" xfId="0" applyNumberFormat="1" applyBorder="1"/>
    <xf numFmtId="3" fontId="0" fillId="0" borderId="1" xfId="0" applyNumberFormat="1" applyBorder="1"/>
    <xf numFmtId="0" fontId="5" fillId="0" borderId="2" xfId="0" applyFont="1" applyBorder="1"/>
    <xf numFmtId="165" fontId="5" fillId="0" borderId="2" xfId="1" applyNumberFormat="1" applyFont="1" applyFill="1" applyBorder="1"/>
    <xf numFmtId="49" fontId="5" fillId="0" borderId="1" xfId="0" applyNumberFormat="1" applyFont="1" applyFill="1" applyBorder="1" applyAlignment="1">
      <alignment horizontal="left"/>
    </xf>
    <xf numFmtId="165" fontId="4" fillId="0" borderId="2" xfId="1" applyNumberFormat="1" applyFont="1" applyFill="1" applyBorder="1"/>
    <xf numFmtId="0" fontId="4" fillId="0" borderId="5" xfId="0" applyFont="1" applyFill="1" applyBorder="1"/>
    <xf numFmtId="0" fontId="0" fillId="0" borderId="7" xfId="0" applyBorder="1"/>
    <xf numFmtId="0" fontId="0" fillId="0" borderId="7" xfId="0" applyFont="1" applyBorder="1"/>
    <xf numFmtId="165" fontId="6" fillId="2" borderId="1" xfId="1" applyNumberFormat="1" applyFont="1" applyFill="1" applyBorder="1"/>
    <xf numFmtId="165" fontId="6" fillId="0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0" fillId="0" borderId="2" xfId="0" applyBorder="1"/>
    <xf numFmtId="165" fontId="1" fillId="0" borderId="0" xfId="1" applyNumberFormat="1" applyFont="1" applyBorder="1"/>
    <xf numFmtId="0" fontId="2" fillId="0" borderId="1" xfId="0" applyFont="1" applyFill="1" applyBorder="1"/>
    <xf numFmtId="165" fontId="2" fillId="0" borderId="2" xfId="1" applyNumberFormat="1" applyFont="1" applyBorder="1"/>
    <xf numFmtId="0" fontId="2" fillId="0" borderId="7" xfId="0" applyFont="1" applyBorder="1"/>
    <xf numFmtId="165" fontId="1" fillId="0" borderId="0" xfId="1" applyNumberFormat="1" applyFont="1"/>
    <xf numFmtId="3" fontId="5" fillId="0" borderId="1" xfId="0" applyNumberFormat="1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/>
    </xf>
    <xf numFmtId="165" fontId="1" fillId="0" borderId="6" xfId="1" applyNumberFormat="1" applyFont="1" applyFill="1" applyBorder="1"/>
    <xf numFmtId="49" fontId="0" fillId="0" borderId="1" xfId="0" applyNumberFormat="1" applyFill="1" applyBorder="1" applyAlignment="1">
      <alignment horizontal="left"/>
    </xf>
    <xf numFmtId="0" fontId="0" fillId="0" borderId="0" xfId="0" applyFill="1"/>
    <xf numFmtId="0" fontId="0" fillId="0" borderId="2" xfId="0" applyFill="1" applyBorder="1"/>
    <xf numFmtId="49" fontId="0" fillId="0" borderId="1" xfId="0" applyNumberFormat="1" applyFont="1" applyBorder="1" applyAlignment="1">
      <alignment horizontal="left"/>
    </xf>
    <xf numFmtId="0" fontId="0" fillId="0" borderId="1" xfId="0" applyFont="1" applyFill="1" applyBorder="1"/>
    <xf numFmtId="49" fontId="0" fillId="0" borderId="3" xfId="0" applyNumberFormat="1" applyBorder="1" applyAlignment="1">
      <alignment horizontal="left"/>
    </xf>
    <xf numFmtId="0" fontId="0" fillId="0" borderId="3" xfId="0" applyBorder="1"/>
    <xf numFmtId="165" fontId="1" fillId="0" borderId="3" xfId="1" applyNumberFormat="1" applyFont="1" applyBorder="1"/>
    <xf numFmtId="0" fontId="3" fillId="0" borderId="6" xfId="0" applyFont="1" applyBorder="1" applyAlignment="1">
      <alignment horizontal="center"/>
    </xf>
    <xf numFmtId="165" fontId="4" fillId="2" borderId="2" xfId="1" applyNumberFormat="1" applyFont="1" applyFill="1" applyBorder="1"/>
    <xf numFmtId="49" fontId="0" fillId="0" borderId="0" xfId="0" applyNumberForma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5" fontId="8" fillId="0" borderId="1" xfId="1" applyNumberFormat="1" applyFont="1" applyFill="1" applyBorder="1"/>
    <xf numFmtId="0" fontId="5" fillId="0" borderId="0" xfId="0" applyFont="1" applyFill="1"/>
    <xf numFmtId="165" fontId="2" fillId="0" borderId="1" xfId="1" applyNumberFormat="1" applyFont="1" applyFill="1" applyBorder="1"/>
    <xf numFmtId="165" fontId="0" fillId="0" borderId="1" xfId="1" applyNumberFormat="1" applyFont="1" applyFill="1" applyBorder="1"/>
    <xf numFmtId="3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/>
    <xf numFmtId="165" fontId="2" fillId="0" borderId="2" xfId="1" applyNumberFormat="1" applyFont="1" applyFill="1" applyBorder="1"/>
    <xf numFmtId="165" fontId="0" fillId="0" borderId="2" xfId="1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view="pageLayout" topLeftCell="A61" zoomScale="150" zoomScaleNormal="100" zoomScalePageLayoutView="150" workbookViewId="0">
      <selection activeCell="D15" sqref="D15"/>
    </sheetView>
  </sheetViews>
  <sheetFormatPr defaultRowHeight="14.4" x14ac:dyDescent="0.3"/>
  <cols>
    <col min="1" max="1" width="6.44140625" style="1" customWidth="1"/>
    <col min="2" max="2" width="42.44140625" customWidth="1"/>
    <col min="3" max="3" width="15" hidden="1" customWidth="1"/>
    <col min="4" max="4" width="15" customWidth="1"/>
    <col min="5" max="5" width="14.88671875" hidden="1" customWidth="1"/>
    <col min="6" max="7" width="15.33203125" hidden="1" customWidth="1"/>
    <col min="8" max="8" width="15.5546875" hidden="1" customWidth="1"/>
    <col min="9" max="9" width="15.5546875" style="84" customWidth="1"/>
  </cols>
  <sheetData>
    <row r="1" spans="1:9" x14ac:dyDescent="0.3">
      <c r="B1" s="106" t="s">
        <v>101</v>
      </c>
      <c r="C1" s="75" t="s">
        <v>102</v>
      </c>
      <c r="D1" s="76" t="s">
        <v>103</v>
      </c>
      <c r="E1" s="77" t="s">
        <v>3</v>
      </c>
      <c r="F1" s="76" t="s">
        <v>3</v>
      </c>
      <c r="G1" s="4" t="s">
        <v>3</v>
      </c>
      <c r="H1" s="4" t="s">
        <v>3</v>
      </c>
      <c r="I1" s="96" t="s">
        <v>3</v>
      </c>
    </row>
    <row r="2" spans="1:9" x14ac:dyDescent="0.3">
      <c r="B2" s="107"/>
      <c r="C2" s="78">
        <v>43830</v>
      </c>
      <c r="D2" s="79">
        <v>43831</v>
      </c>
      <c r="E2" s="80">
        <v>43951</v>
      </c>
      <c r="F2" s="79">
        <v>44012</v>
      </c>
      <c r="G2" s="7">
        <v>44104</v>
      </c>
      <c r="H2" s="7">
        <v>44165</v>
      </c>
      <c r="I2" s="97">
        <v>44196</v>
      </c>
    </row>
    <row r="3" spans="1:9" x14ac:dyDescent="0.3">
      <c r="B3" s="8"/>
      <c r="C3" s="8"/>
      <c r="D3" s="9"/>
      <c r="G3" s="13"/>
      <c r="H3" s="13"/>
      <c r="I3" s="40"/>
    </row>
    <row r="4" spans="1:9" x14ac:dyDescent="0.3">
      <c r="A4" s="28" t="s">
        <v>104</v>
      </c>
      <c r="B4" s="13" t="s">
        <v>105</v>
      </c>
      <c r="C4" s="15">
        <v>18348584</v>
      </c>
      <c r="D4" s="39">
        <v>20417885</v>
      </c>
      <c r="E4" s="39">
        <v>20417885</v>
      </c>
      <c r="F4" s="39">
        <v>20417885</v>
      </c>
      <c r="G4" s="20">
        <v>20417885</v>
      </c>
      <c r="H4" s="20">
        <v>20417885</v>
      </c>
      <c r="I4" s="39">
        <v>20417885</v>
      </c>
    </row>
    <row r="5" spans="1:9" x14ac:dyDescent="0.3">
      <c r="A5" s="18" t="s">
        <v>106</v>
      </c>
      <c r="B5" s="13" t="s">
        <v>107</v>
      </c>
      <c r="C5" s="15">
        <v>25673300</v>
      </c>
      <c r="D5" s="39">
        <v>29951580</v>
      </c>
      <c r="E5" s="39">
        <v>29951580</v>
      </c>
      <c r="F5" s="39">
        <v>29951580</v>
      </c>
      <c r="G5" s="20">
        <v>29951580</v>
      </c>
      <c r="H5" s="20">
        <v>29951580</v>
      </c>
      <c r="I5" s="39">
        <v>29951580</v>
      </c>
    </row>
    <row r="6" spans="1:9" s="17" customFormat="1" x14ac:dyDescent="0.3">
      <c r="A6" s="28" t="s">
        <v>108</v>
      </c>
      <c r="B6" s="29" t="s">
        <v>109</v>
      </c>
      <c r="C6" s="30">
        <v>15225290</v>
      </c>
      <c r="D6" s="57">
        <v>14464325</v>
      </c>
      <c r="E6" s="57">
        <v>14464325</v>
      </c>
      <c r="F6" s="57">
        <v>14464325</v>
      </c>
      <c r="G6" s="36">
        <v>14464325</v>
      </c>
      <c r="H6" s="36">
        <v>14464325</v>
      </c>
      <c r="I6" s="57">
        <v>14464325</v>
      </c>
    </row>
    <row r="7" spans="1:9" x14ac:dyDescent="0.3">
      <c r="A7" s="18" t="s">
        <v>110</v>
      </c>
      <c r="B7" s="13" t="s">
        <v>111</v>
      </c>
      <c r="C7" s="15">
        <v>1800000</v>
      </c>
      <c r="D7" s="39">
        <v>1800000</v>
      </c>
      <c r="E7" s="39">
        <v>1800000</v>
      </c>
      <c r="F7" s="39">
        <v>1800000</v>
      </c>
      <c r="G7" s="20">
        <v>1800000</v>
      </c>
      <c r="H7" s="20">
        <v>1800000</v>
      </c>
      <c r="I7" s="39">
        <v>1800000</v>
      </c>
    </row>
    <row r="8" spans="1:9" x14ac:dyDescent="0.3">
      <c r="A8" s="18" t="s">
        <v>112</v>
      </c>
      <c r="B8" s="13" t="s">
        <v>113</v>
      </c>
      <c r="C8" s="15">
        <v>1703179</v>
      </c>
      <c r="D8" s="39"/>
      <c r="E8" s="64"/>
      <c r="F8" s="64"/>
      <c r="G8" s="13"/>
      <c r="H8" s="13"/>
      <c r="I8" s="85"/>
    </row>
    <row r="9" spans="1:9" x14ac:dyDescent="0.3">
      <c r="A9" s="18" t="s">
        <v>114</v>
      </c>
      <c r="B9" s="13" t="s">
        <v>115</v>
      </c>
      <c r="C9" s="15">
        <v>2121970</v>
      </c>
      <c r="D9" s="39"/>
      <c r="E9" s="64"/>
      <c r="F9" s="64"/>
      <c r="G9" s="15">
        <v>2260933</v>
      </c>
      <c r="H9" s="15">
        <v>2260933</v>
      </c>
      <c r="I9" s="39">
        <v>2260933</v>
      </c>
    </row>
    <row r="10" spans="1:9" x14ac:dyDescent="0.3">
      <c r="A10" s="21" t="s">
        <v>116</v>
      </c>
      <c r="B10" s="22" t="s">
        <v>117</v>
      </c>
      <c r="C10" s="24">
        <f>SUM(C4:C9)</f>
        <v>64872323</v>
      </c>
      <c r="D10" s="55">
        <f>SUM(D4:D7)</f>
        <v>66633790</v>
      </c>
      <c r="E10" s="55">
        <f>SUM(E4:E7)</f>
        <v>66633790</v>
      </c>
      <c r="F10" s="55">
        <f>SUM(F4:F7)</f>
        <v>66633790</v>
      </c>
      <c r="G10" s="44">
        <f>SUM(G4:G9)</f>
        <v>68894723</v>
      </c>
      <c r="H10" s="44">
        <f>SUM(H4:H9)</f>
        <v>68894723</v>
      </c>
      <c r="I10" s="55">
        <f>SUM(I4:I9)</f>
        <v>68894723</v>
      </c>
    </row>
    <row r="11" spans="1:9" x14ac:dyDescent="0.3">
      <c r="A11" s="81"/>
      <c r="B11" s="48"/>
      <c r="C11" s="49"/>
      <c r="D11" s="82"/>
      <c r="E11" s="64"/>
      <c r="F11" s="64"/>
      <c r="G11" s="13"/>
      <c r="H11" s="13"/>
      <c r="I11" s="85"/>
    </row>
    <row r="12" spans="1:9" x14ac:dyDescent="0.3">
      <c r="A12" s="18"/>
      <c r="B12" s="13" t="s">
        <v>118</v>
      </c>
      <c r="C12" s="15">
        <v>3784000</v>
      </c>
      <c r="D12" s="39">
        <v>6609500</v>
      </c>
      <c r="E12" s="39">
        <v>6609500</v>
      </c>
      <c r="F12" s="39">
        <v>6609500</v>
      </c>
      <c r="G12" s="20">
        <v>6609500</v>
      </c>
      <c r="H12" s="16">
        <v>7322100</v>
      </c>
      <c r="I12" s="39">
        <v>7322100</v>
      </c>
    </row>
    <row r="13" spans="1:9" x14ac:dyDescent="0.3">
      <c r="A13" s="18"/>
      <c r="B13" s="13" t="s">
        <v>119</v>
      </c>
      <c r="C13" s="15">
        <v>1427395</v>
      </c>
      <c r="D13" s="39">
        <v>636953</v>
      </c>
      <c r="E13" s="39">
        <v>636953</v>
      </c>
      <c r="F13" s="39">
        <v>636953</v>
      </c>
      <c r="G13" s="20">
        <v>636953</v>
      </c>
      <c r="H13" s="20">
        <v>636953</v>
      </c>
      <c r="I13" s="39">
        <v>636953</v>
      </c>
    </row>
    <row r="14" spans="1:9" x14ac:dyDescent="0.3">
      <c r="A14" s="18"/>
      <c r="B14" s="13" t="s">
        <v>120</v>
      </c>
      <c r="C14" s="15">
        <v>253182</v>
      </c>
      <c r="D14" s="39">
        <v>583258</v>
      </c>
      <c r="E14" s="39">
        <v>583258</v>
      </c>
      <c r="F14" s="39">
        <v>583258</v>
      </c>
      <c r="G14" s="20">
        <v>583258</v>
      </c>
      <c r="H14" s="20">
        <v>583258</v>
      </c>
      <c r="I14" s="39">
        <v>583258</v>
      </c>
    </row>
    <row r="15" spans="1:9" s="84" customFormat="1" x14ac:dyDescent="0.3">
      <c r="A15" s="83"/>
      <c r="E15" s="85"/>
      <c r="F15" s="85"/>
      <c r="G15" s="40"/>
      <c r="H15" s="40"/>
      <c r="I15" s="85"/>
    </row>
    <row r="16" spans="1:9" x14ac:dyDescent="0.3">
      <c r="A16" s="18"/>
      <c r="B16" s="13" t="s">
        <v>121</v>
      </c>
      <c r="C16" s="15">
        <v>34281020</v>
      </c>
      <c r="D16" s="39">
        <v>13748142</v>
      </c>
      <c r="E16" s="39">
        <v>13748142</v>
      </c>
      <c r="F16" s="39">
        <v>13748142</v>
      </c>
      <c r="G16" s="20">
        <v>13748142</v>
      </c>
      <c r="H16" s="20">
        <v>13748142</v>
      </c>
      <c r="I16" s="39">
        <v>11885709</v>
      </c>
    </row>
    <row r="17" spans="1:9" x14ac:dyDescent="0.3">
      <c r="A17" s="18"/>
      <c r="B17" s="13" t="s">
        <v>122</v>
      </c>
      <c r="C17" s="15">
        <v>13043856</v>
      </c>
      <c r="D17" s="39">
        <v>13043856</v>
      </c>
      <c r="E17" s="39">
        <v>13043856</v>
      </c>
      <c r="F17" s="39">
        <v>13043856</v>
      </c>
      <c r="G17" s="20">
        <v>13043856</v>
      </c>
      <c r="H17" s="20">
        <v>13043856</v>
      </c>
      <c r="I17" s="39">
        <v>13043856</v>
      </c>
    </row>
    <row r="18" spans="1:9" x14ac:dyDescent="0.3">
      <c r="A18" s="18"/>
      <c r="B18" s="13" t="s">
        <v>123</v>
      </c>
      <c r="C18" s="15">
        <v>7243139</v>
      </c>
      <c r="D18" s="39">
        <v>6000000</v>
      </c>
      <c r="E18" s="39">
        <v>6000000</v>
      </c>
      <c r="F18" s="39">
        <v>6000000</v>
      </c>
      <c r="G18" s="20">
        <v>6000000</v>
      </c>
      <c r="H18" s="16">
        <v>7439833</v>
      </c>
      <c r="I18" s="39">
        <v>7439833</v>
      </c>
    </row>
    <row r="19" spans="1:9" x14ac:dyDescent="0.3">
      <c r="A19" s="18"/>
      <c r="B19" s="13" t="s">
        <v>124</v>
      </c>
      <c r="C19" s="15">
        <v>400000</v>
      </c>
      <c r="D19" s="39"/>
      <c r="E19" s="39"/>
      <c r="F19" s="39"/>
      <c r="G19" s="20"/>
      <c r="H19" s="20"/>
      <c r="I19" s="39"/>
    </row>
    <row r="20" spans="1:9" s="17" customFormat="1" x14ac:dyDescent="0.3">
      <c r="A20" s="21" t="s">
        <v>125</v>
      </c>
      <c r="B20" s="22" t="s">
        <v>126</v>
      </c>
      <c r="C20" s="24">
        <f>SUM(C12:C19)</f>
        <v>60432592</v>
      </c>
      <c r="D20" s="55">
        <f t="shared" ref="D20:I20" si="0">SUM(D12:D18)</f>
        <v>40621709</v>
      </c>
      <c r="E20" s="55">
        <f t="shared" si="0"/>
        <v>40621709</v>
      </c>
      <c r="F20" s="55">
        <f t="shared" si="0"/>
        <v>40621709</v>
      </c>
      <c r="G20" s="44">
        <f t="shared" si="0"/>
        <v>40621709</v>
      </c>
      <c r="H20" s="44">
        <f t="shared" si="0"/>
        <v>42774142</v>
      </c>
      <c r="I20" s="55">
        <f t="shared" si="0"/>
        <v>40911709</v>
      </c>
    </row>
    <row r="21" spans="1:9" s="17" customFormat="1" x14ac:dyDescent="0.3">
      <c r="A21" s="21"/>
      <c r="B21" s="22"/>
      <c r="C21" s="22"/>
      <c r="D21" s="44"/>
      <c r="E21" s="54"/>
      <c r="F21" s="54"/>
      <c r="G21" s="22"/>
      <c r="H21" s="22"/>
      <c r="I21" s="103"/>
    </row>
    <row r="22" spans="1:9" s="17" customFormat="1" x14ac:dyDescent="0.3">
      <c r="A22" s="21" t="s">
        <v>127</v>
      </c>
      <c r="B22" s="22" t="s">
        <v>128</v>
      </c>
      <c r="C22" s="24">
        <f t="shared" ref="C22:H22" si="1">SUM(C10,C20)</f>
        <v>125304915</v>
      </c>
      <c r="D22" s="44">
        <f t="shared" si="1"/>
        <v>107255499</v>
      </c>
      <c r="E22" s="55">
        <f t="shared" si="1"/>
        <v>107255499</v>
      </c>
      <c r="F22" s="55">
        <f t="shared" si="1"/>
        <v>107255499</v>
      </c>
      <c r="G22" s="44">
        <f t="shared" si="1"/>
        <v>109516432</v>
      </c>
      <c r="H22" s="44">
        <f t="shared" si="1"/>
        <v>111668865</v>
      </c>
      <c r="I22" s="55">
        <f t="shared" ref="I22" si="2">SUM(I10,I20)</f>
        <v>109806432</v>
      </c>
    </row>
    <row r="23" spans="1:9" s="17" customFormat="1" x14ac:dyDescent="0.3">
      <c r="A23" s="21"/>
      <c r="B23" s="22"/>
      <c r="C23" s="22"/>
      <c r="D23" s="55"/>
      <c r="E23" s="54"/>
      <c r="F23" s="54"/>
      <c r="G23" s="22"/>
      <c r="H23" s="22"/>
      <c r="I23" s="103"/>
    </row>
    <row r="24" spans="1:9" s="17" customFormat="1" x14ac:dyDescent="0.3">
      <c r="A24" s="86" t="s">
        <v>129</v>
      </c>
      <c r="B24" s="37" t="s">
        <v>91</v>
      </c>
      <c r="C24" s="22"/>
      <c r="D24" s="57">
        <v>6480669</v>
      </c>
      <c r="E24" s="57">
        <v>6480669</v>
      </c>
      <c r="F24" s="57">
        <v>6480669</v>
      </c>
      <c r="G24" s="36">
        <v>6480669</v>
      </c>
      <c r="H24" s="36">
        <v>6480669</v>
      </c>
      <c r="I24" s="57">
        <v>6480669</v>
      </c>
    </row>
    <row r="25" spans="1:9" s="17" customFormat="1" x14ac:dyDescent="0.3">
      <c r="A25" s="86"/>
      <c r="B25" s="87" t="s">
        <v>92</v>
      </c>
      <c r="C25" s="22"/>
      <c r="D25" s="57">
        <v>2558208</v>
      </c>
      <c r="E25" s="57">
        <v>2558208</v>
      </c>
      <c r="F25" s="57">
        <v>2558208</v>
      </c>
      <c r="G25" s="36">
        <v>2558208</v>
      </c>
      <c r="H25" s="36">
        <v>2558208</v>
      </c>
      <c r="I25" s="57">
        <v>2558208</v>
      </c>
    </row>
    <row r="26" spans="1:9" s="17" customFormat="1" x14ac:dyDescent="0.3">
      <c r="A26" s="86"/>
      <c r="B26" s="87" t="s">
        <v>130</v>
      </c>
      <c r="C26" s="22"/>
      <c r="D26" s="57"/>
      <c r="E26" s="57"/>
      <c r="F26" s="57"/>
      <c r="G26" s="36">
        <v>4500000</v>
      </c>
      <c r="H26" s="36">
        <v>4500000</v>
      </c>
      <c r="I26" s="57">
        <v>4500000</v>
      </c>
    </row>
    <row r="27" spans="1:9" x14ac:dyDescent="0.3">
      <c r="A27" s="86"/>
      <c r="B27" s="37" t="s">
        <v>38</v>
      </c>
      <c r="C27" s="38">
        <v>10850000</v>
      </c>
      <c r="D27" s="39">
        <v>6983682</v>
      </c>
      <c r="E27" s="39">
        <v>6983682</v>
      </c>
      <c r="F27" s="39">
        <v>6983682</v>
      </c>
      <c r="G27" s="20">
        <v>6983682</v>
      </c>
      <c r="H27" s="20">
        <v>6983682</v>
      </c>
      <c r="I27" s="39">
        <v>6983682</v>
      </c>
    </row>
    <row r="28" spans="1:9" x14ac:dyDescent="0.3">
      <c r="A28" s="86"/>
      <c r="B28" s="40" t="s">
        <v>39</v>
      </c>
      <c r="C28" s="38"/>
      <c r="D28" s="39">
        <v>296824</v>
      </c>
      <c r="E28" s="39">
        <v>296824</v>
      </c>
      <c r="F28" s="39">
        <v>296824</v>
      </c>
      <c r="G28" s="20">
        <v>296824</v>
      </c>
      <c r="H28" s="20">
        <v>296824</v>
      </c>
      <c r="I28" s="39">
        <v>296824</v>
      </c>
    </row>
    <row r="29" spans="1:9" x14ac:dyDescent="0.3">
      <c r="A29" s="86"/>
      <c r="B29" s="37" t="s">
        <v>40</v>
      </c>
      <c r="C29" s="38"/>
      <c r="D29" s="39">
        <v>1495868</v>
      </c>
      <c r="E29" s="39">
        <v>1495868</v>
      </c>
      <c r="F29" s="39">
        <v>1495868</v>
      </c>
      <c r="G29" s="20">
        <v>1495868</v>
      </c>
      <c r="H29" s="20">
        <v>1495868</v>
      </c>
      <c r="I29" s="39">
        <v>1495868</v>
      </c>
    </row>
    <row r="30" spans="1:9" x14ac:dyDescent="0.3">
      <c r="A30" s="86"/>
      <c r="B30" s="37" t="s">
        <v>41</v>
      </c>
      <c r="C30" s="38"/>
      <c r="D30" s="39">
        <v>2097493</v>
      </c>
      <c r="E30" s="39">
        <v>2097493</v>
      </c>
      <c r="F30" s="39">
        <v>2097493</v>
      </c>
      <c r="G30" s="20">
        <v>2097493</v>
      </c>
      <c r="H30" s="20">
        <v>2097493</v>
      </c>
      <c r="I30" s="39">
        <v>2097493</v>
      </c>
    </row>
    <row r="31" spans="1:9" x14ac:dyDescent="0.3">
      <c r="A31" s="12" t="s">
        <v>131</v>
      </c>
      <c r="B31" s="37"/>
      <c r="C31" s="38"/>
      <c r="D31" s="67">
        <f t="shared" ref="D31:I31" si="3">SUM(D24:D30)</f>
        <v>19912744</v>
      </c>
      <c r="E31" s="67">
        <f t="shared" si="3"/>
        <v>19912744</v>
      </c>
      <c r="F31" s="67">
        <f t="shared" si="3"/>
        <v>19912744</v>
      </c>
      <c r="G31" s="38">
        <f t="shared" si="3"/>
        <v>24412744</v>
      </c>
      <c r="H31" s="38">
        <f t="shared" si="3"/>
        <v>24412744</v>
      </c>
      <c r="I31" s="104">
        <f t="shared" si="3"/>
        <v>24412744</v>
      </c>
    </row>
    <row r="32" spans="1:9" x14ac:dyDescent="0.3">
      <c r="A32" s="18" t="s">
        <v>132</v>
      </c>
      <c r="B32" s="13" t="s">
        <v>133</v>
      </c>
      <c r="C32" s="15">
        <v>817750</v>
      </c>
      <c r="D32" s="39">
        <v>700000</v>
      </c>
      <c r="E32" s="39">
        <v>700000</v>
      </c>
      <c r="F32" s="39">
        <v>700000</v>
      </c>
      <c r="G32" s="20">
        <v>700000</v>
      </c>
      <c r="H32" s="20">
        <v>700000</v>
      </c>
      <c r="I32" s="39">
        <v>700000</v>
      </c>
    </row>
    <row r="33" spans="1:9" x14ac:dyDescent="0.3">
      <c r="A33" s="18" t="s">
        <v>134</v>
      </c>
      <c r="B33" s="13" t="s">
        <v>135</v>
      </c>
      <c r="C33" s="15">
        <v>6806466</v>
      </c>
      <c r="D33" s="39">
        <v>5700000</v>
      </c>
      <c r="E33" s="39">
        <v>5700000</v>
      </c>
      <c r="F33" s="39">
        <v>5700000</v>
      </c>
      <c r="G33" s="20">
        <v>5700000</v>
      </c>
      <c r="H33" s="20">
        <v>5700000</v>
      </c>
      <c r="I33" s="39">
        <v>5700000</v>
      </c>
    </row>
    <row r="34" spans="1:9" x14ac:dyDescent="0.3">
      <c r="A34" s="18" t="s">
        <v>136</v>
      </c>
      <c r="B34" s="13" t="s">
        <v>137</v>
      </c>
      <c r="C34" s="15">
        <v>2428059</v>
      </c>
      <c r="D34" s="39">
        <v>2428000</v>
      </c>
      <c r="E34" s="39">
        <v>0</v>
      </c>
      <c r="F34" s="39">
        <v>0</v>
      </c>
      <c r="G34" s="20">
        <v>86305</v>
      </c>
      <c r="H34" s="20">
        <v>86305</v>
      </c>
      <c r="I34" s="39">
        <v>86305</v>
      </c>
    </row>
    <row r="35" spans="1:9" x14ac:dyDescent="0.3">
      <c r="A35" s="18" t="s">
        <v>138</v>
      </c>
      <c r="B35" s="13" t="s">
        <v>139</v>
      </c>
      <c r="C35" s="15">
        <v>86400</v>
      </c>
      <c r="D35" s="39">
        <v>0</v>
      </c>
      <c r="E35" s="54"/>
      <c r="F35" s="54"/>
      <c r="G35" s="22"/>
      <c r="H35" s="22"/>
      <c r="I35" s="103"/>
    </row>
    <row r="36" spans="1:9" x14ac:dyDescent="0.3">
      <c r="A36" s="18" t="s">
        <v>138</v>
      </c>
      <c r="B36" s="13" t="s">
        <v>140</v>
      </c>
      <c r="C36" s="15">
        <v>14491</v>
      </c>
      <c r="D36" s="39"/>
      <c r="E36" s="54"/>
      <c r="F36" s="54"/>
      <c r="G36" s="22"/>
      <c r="H36" s="22"/>
      <c r="I36" s="103"/>
    </row>
    <row r="37" spans="1:9" x14ac:dyDescent="0.3">
      <c r="A37" s="21" t="s">
        <v>141</v>
      </c>
      <c r="B37" s="22" t="s">
        <v>142</v>
      </c>
      <c r="C37" s="24">
        <f t="shared" ref="C37:H37" si="4">SUM(C32:C35)</f>
        <v>10138675</v>
      </c>
      <c r="D37" s="55">
        <f t="shared" si="4"/>
        <v>8828000</v>
      </c>
      <c r="E37" s="55">
        <f t="shared" si="4"/>
        <v>6400000</v>
      </c>
      <c r="F37" s="55">
        <f t="shared" si="4"/>
        <v>6400000</v>
      </c>
      <c r="G37" s="44">
        <f t="shared" si="4"/>
        <v>6486305</v>
      </c>
      <c r="H37" s="44">
        <f t="shared" si="4"/>
        <v>6486305</v>
      </c>
      <c r="I37" s="55">
        <f t="shared" ref="I37" si="5">SUM(I32:I35)</f>
        <v>6486305</v>
      </c>
    </row>
    <row r="38" spans="1:9" s="17" customFormat="1" x14ac:dyDescent="0.3">
      <c r="A38" s="25"/>
      <c r="B38" s="26"/>
      <c r="C38" s="26"/>
      <c r="D38" s="55"/>
      <c r="E38" s="54"/>
      <c r="F38" s="54"/>
      <c r="G38" s="22"/>
      <c r="H38" s="22"/>
      <c r="I38" s="103"/>
    </row>
    <row r="39" spans="1:9" s="17" customFormat="1" x14ac:dyDescent="0.3">
      <c r="A39" s="28" t="s">
        <v>143</v>
      </c>
      <c r="B39" s="29" t="s">
        <v>144</v>
      </c>
      <c r="C39" s="30">
        <v>872778</v>
      </c>
      <c r="D39" s="57"/>
      <c r="E39" s="54"/>
      <c r="F39" s="54"/>
      <c r="G39" s="22"/>
      <c r="H39" s="22"/>
      <c r="I39" s="57">
        <v>421200</v>
      </c>
    </row>
    <row r="40" spans="1:9" x14ac:dyDescent="0.3">
      <c r="A40" s="86" t="s">
        <v>145</v>
      </c>
      <c r="B40" s="37" t="s">
        <v>176</v>
      </c>
      <c r="C40" s="15">
        <v>163032</v>
      </c>
      <c r="D40" s="39">
        <v>30000</v>
      </c>
      <c r="E40" s="39">
        <v>30000</v>
      </c>
      <c r="F40" s="39">
        <v>30000</v>
      </c>
      <c r="G40" s="20">
        <v>30000</v>
      </c>
      <c r="H40" s="20">
        <v>30000</v>
      </c>
      <c r="I40" s="39">
        <v>0</v>
      </c>
    </row>
    <row r="41" spans="1:9" x14ac:dyDescent="0.3">
      <c r="A41" s="18" t="s">
        <v>146</v>
      </c>
      <c r="B41" s="13" t="s">
        <v>147</v>
      </c>
      <c r="C41" s="15">
        <v>1386704</v>
      </c>
      <c r="D41" s="39">
        <v>2132000</v>
      </c>
      <c r="E41" s="39">
        <v>2132000</v>
      </c>
      <c r="F41" s="39">
        <v>2132000</v>
      </c>
      <c r="G41" s="20">
        <v>2132000</v>
      </c>
      <c r="H41" s="20">
        <v>2132000</v>
      </c>
      <c r="I41" s="39">
        <v>2132000</v>
      </c>
    </row>
    <row r="42" spans="1:9" x14ac:dyDescent="0.3">
      <c r="A42" s="18" t="s">
        <v>148</v>
      </c>
      <c r="B42" s="13" t="s">
        <v>149</v>
      </c>
      <c r="C42" s="15">
        <v>3603369</v>
      </c>
      <c r="D42" s="39">
        <v>3500000</v>
      </c>
      <c r="E42" s="39">
        <v>3500000</v>
      </c>
      <c r="F42" s="39">
        <v>3500000</v>
      </c>
      <c r="G42" s="20">
        <v>3500000</v>
      </c>
      <c r="H42" s="20">
        <v>3500000</v>
      </c>
      <c r="I42" s="39">
        <v>3500000</v>
      </c>
    </row>
    <row r="43" spans="1:9" x14ac:dyDescent="0.3">
      <c r="A43" s="18" t="s">
        <v>150</v>
      </c>
      <c r="B43" s="13" t="s">
        <v>151</v>
      </c>
      <c r="C43" s="15">
        <v>1868226</v>
      </c>
      <c r="D43" s="39">
        <v>1570000</v>
      </c>
      <c r="E43" s="39">
        <v>1570000</v>
      </c>
      <c r="F43" s="39">
        <v>1570000</v>
      </c>
      <c r="G43" s="20">
        <v>1570000</v>
      </c>
      <c r="H43" s="20">
        <v>1570000</v>
      </c>
      <c r="I43" s="39">
        <v>1570000</v>
      </c>
    </row>
    <row r="44" spans="1:9" x14ac:dyDescent="0.3">
      <c r="A44" s="18" t="s">
        <v>152</v>
      </c>
      <c r="B44" s="13" t="s">
        <v>153</v>
      </c>
      <c r="C44" s="15">
        <v>3918960</v>
      </c>
      <c r="D44" s="39">
        <v>3918960</v>
      </c>
      <c r="E44" s="39">
        <v>3918960</v>
      </c>
      <c r="F44" s="39">
        <v>3918960</v>
      </c>
      <c r="G44" s="20">
        <v>3918960</v>
      </c>
      <c r="H44" s="20">
        <v>3918960</v>
      </c>
      <c r="I44" s="39">
        <v>2452000</v>
      </c>
    </row>
    <row r="45" spans="1:9" x14ac:dyDescent="0.3">
      <c r="A45" s="18" t="s">
        <v>152</v>
      </c>
      <c r="B45" s="13" t="s">
        <v>154</v>
      </c>
      <c r="C45" s="15"/>
      <c r="D45" s="39">
        <v>8561001</v>
      </c>
      <c r="E45" s="39">
        <v>11139001</v>
      </c>
      <c r="F45" s="39">
        <v>11139001</v>
      </c>
      <c r="G45" s="20">
        <v>9501763</v>
      </c>
      <c r="H45" s="20">
        <v>8176670</v>
      </c>
      <c r="I45" s="39">
        <v>32394800</v>
      </c>
    </row>
    <row r="46" spans="1:9" x14ac:dyDescent="0.3">
      <c r="A46" s="18" t="s">
        <v>152</v>
      </c>
      <c r="B46" s="13" t="s">
        <v>177</v>
      </c>
      <c r="C46" s="15"/>
      <c r="D46" s="39"/>
      <c r="E46" s="39"/>
      <c r="F46" s="39"/>
      <c r="G46" s="20"/>
      <c r="H46" s="20"/>
      <c r="I46" s="39">
        <v>820807</v>
      </c>
    </row>
    <row r="47" spans="1:9" x14ac:dyDescent="0.3">
      <c r="A47" s="21" t="s">
        <v>155</v>
      </c>
      <c r="B47" s="22" t="s">
        <v>101</v>
      </c>
      <c r="C47" s="24">
        <f>SUM(C39:C44)</f>
        <v>11813069</v>
      </c>
      <c r="D47" s="23">
        <f>SUM(D39:D45)</f>
        <v>19711961</v>
      </c>
      <c r="E47" s="23">
        <f>SUM(E39:E45)</f>
        <v>22289961</v>
      </c>
      <c r="F47" s="23">
        <f>SUM(F39:F45)</f>
        <v>22289961</v>
      </c>
      <c r="G47" s="24">
        <f>SUM(G39:G45)</f>
        <v>20652723</v>
      </c>
      <c r="H47" s="24">
        <f>SUM(H39:H45)</f>
        <v>19327630</v>
      </c>
      <c r="I47" s="55">
        <f>SUM(I39:I46)</f>
        <v>43290807</v>
      </c>
    </row>
    <row r="48" spans="1:9" x14ac:dyDescent="0.3">
      <c r="A48" s="81"/>
      <c r="B48" s="48"/>
      <c r="C48" s="48"/>
      <c r="D48" s="49"/>
      <c r="E48" s="64"/>
      <c r="F48" s="64"/>
      <c r="G48" s="13"/>
      <c r="H48" s="13"/>
      <c r="I48" s="85"/>
    </row>
    <row r="49" spans="1:9" x14ac:dyDescent="0.3">
      <c r="A49" s="18" t="s">
        <v>156</v>
      </c>
      <c r="B49" s="13" t="s">
        <v>157</v>
      </c>
      <c r="C49" s="13"/>
      <c r="D49" s="14"/>
      <c r="E49" s="64"/>
      <c r="F49" s="64"/>
      <c r="G49" s="13"/>
      <c r="H49" s="13"/>
      <c r="I49" s="105">
        <v>16989267</v>
      </c>
    </row>
    <row r="50" spans="1:9" x14ac:dyDescent="0.3">
      <c r="A50" s="21" t="s">
        <v>158</v>
      </c>
      <c r="B50" s="22" t="s">
        <v>159</v>
      </c>
      <c r="C50" s="22"/>
      <c r="D50" s="23">
        <f>SUM(D49)</f>
        <v>0</v>
      </c>
      <c r="E50" s="23">
        <f t="shared" ref="E50:I50" si="6">SUM(E49)</f>
        <v>0</v>
      </c>
      <c r="F50" s="23">
        <f t="shared" si="6"/>
        <v>0</v>
      </c>
      <c r="G50" s="23">
        <f t="shared" si="6"/>
        <v>0</v>
      </c>
      <c r="H50" s="23">
        <f t="shared" si="6"/>
        <v>0</v>
      </c>
      <c r="I50" s="55">
        <f t="shared" si="6"/>
        <v>16989267</v>
      </c>
    </row>
    <row r="51" spans="1:9" x14ac:dyDescent="0.3">
      <c r="A51" s="18"/>
      <c r="B51" s="13"/>
      <c r="C51" s="13"/>
      <c r="D51" s="14"/>
      <c r="E51" s="64"/>
      <c r="F51" s="64"/>
      <c r="G51" s="13"/>
      <c r="H51" s="13"/>
      <c r="I51" s="85"/>
    </row>
    <row r="52" spans="1:9" x14ac:dyDescent="0.3">
      <c r="A52" s="18"/>
      <c r="B52" s="22" t="s">
        <v>160</v>
      </c>
      <c r="C52" s="24" t="e">
        <f>SUM(C50,C47,C37,C22,#REF!)</f>
        <v>#REF!</v>
      </c>
      <c r="D52" s="23">
        <f t="shared" ref="D52:I52" si="7">SUM(D50,D47,D37,D22,D31)</f>
        <v>155708204</v>
      </c>
      <c r="E52" s="23">
        <f t="shared" si="7"/>
        <v>155858204</v>
      </c>
      <c r="F52" s="23">
        <f t="shared" si="7"/>
        <v>155858204</v>
      </c>
      <c r="G52" s="24">
        <f t="shared" si="7"/>
        <v>161068204</v>
      </c>
      <c r="H52" s="24">
        <f t="shared" si="7"/>
        <v>161895544</v>
      </c>
      <c r="I52" s="55">
        <f t="shared" si="7"/>
        <v>200985555</v>
      </c>
    </row>
    <row r="53" spans="1:9" x14ac:dyDescent="0.3">
      <c r="A53" s="88"/>
      <c r="B53" s="89"/>
      <c r="C53" s="89"/>
      <c r="D53" s="90"/>
      <c r="G53" s="13"/>
      <c r="H53" s="13"/>
      <c r="I53" s="85"/>
    </row>
    <row r="54" spans="1:9" x14ac:dyDescent="0.3">
      <c r="A54" s="18"/>
      <c r="B54" s="91" t="s">
        <v>161</v>
      </c>
      <c r="C54" s="91"/>
      <c r="D54" s="14"/>
      <c r="E54" s="64"/>
      <c r="F54" s="64"/>
      <c r="G54" s="13"/>
      <c r="H54" s="13"/>
      <c r="I54" s="85"/>
    </row>
    <row r="55" spans="1:9" x14ac:dyDescent="0.3">
      <c r="A55" s="18" t="s">
        <v>129</v>
      </c>
      <c r="B55" s="13" t="s">
        <v>91</v>
      </c>
      <c r="C55" s="13"/>
      <c r="D55" s="39">
        <v>43269331</v>
      </c>
      <c r="E55" s="39">
        <v>43269331</v>
      </c>
      <c r="F55" s="39">
        <v>43269331</v>
      </c>
      <c r="G55" s="20">
        <v>43269331</v>
      </c>
      <c r="H55" s="20">
        <v>43269331</v>
      </c>
      <c r="I55" s="39">
        <v>43269331</v>
      </c>
    </row>
    <row r="56" spans="1:9" x14ac:dyDescent="0.3">
      <c r="A56" s="18"/>
      <c r="B56" s="40" t="s">
        <v>92</v>
      </c>
      <c r="C56" s="13"/>
      <c r="D56" s="39">
        <v>46328940</v>
      </c>
      <c r="E56" s="39">
        <v>46328940</v>
      </c>
      <c r="F56" s="39">
        <v>46328940</v>
      </c>
      <c r="G56" s="20">
        <v>46328940</v>
      </c>
      <c r="H56" s="20">
        <v>46328940</v>
      </c>
      <c r="I56" s="39">
        <v>46328940</v>
      </c>
    </row>
    <row r="57" spans="1:9" x14ac:dyDescent="0.3">
      <c r="A57" s="18"/>
      <c r="B57" s="40" t="s">
        <v>162</v>
      </c>
      <c r="C57" s="13"/>
      <c r="D57" s="39"/>
      <c r="E57" s="39">
        <v>7944700</v>
      </c>
      <c r="F57" s="39">
        <v>7944700</v>
      </c>
      <c r="G57" s="20">
        <v>7944700</v>
      </c>
      <c r="H57" s="20">
        <v>7944700</v>
      </c>
      <c r="I57" s="39">
        <v>7944700</v>
      </c>
    </row>
    <row r="58" spans="1:9" x14ac:dyDescent="0.3">
      <c r="A58" s="18"/>
      <c r="B58" s="40" t="s">
        <v>39</v>
      </c>
      <c r="C58" s="13"/>
      <c r="D58" s="39">
        <v>4240345</v>
      </c>
      <c r="E58" s="39">
        <v>4240345</v>
      </c>
      <c r="F58" s="39">
        <v>4240345</v>
      </c>
      <c r="G58" s="20">
        <v>4240345</v>
      </c>
      <c r="H58" s="20">
        <v>4240345</v>
      </c>
      <c r="I58" s="39">
        <v>4240345</v>
      </c>
    </row>
    <row r="59" spans="1:9" x14ac:dyDescent="0.3">
      <c r="A59" s="18"/>
      <c r="B59" s="37" t="s">
        <v>40</v>
      </c>
      <c r="C59" s="15"/>
      <c r="D59" s="39">
        <v>19873682</v>
      </c>
      <c r="E59" s="39">
        <v>19873682</v>
      </c>
      <c r="F59" s="39">
        <v>19873682</v>
      </c>
      <c r="G59" s="20">
        <v>19873682</v>
      </c>
      <c r="H59" s="20">
        <v>19873682</v>
      </c>
      <c r="I59" s="39">
        <v>19873682</v>
      </c>
    </row>
    <row r="60" spans="1:9" x14ac:dyDescent="0.3">
      <c r="A60" s="18"/>
      <c r="B60" s="37" t="s">
        <v>41</v>
      </c>
      <c r="C60" s="15"/>
      <c r="D60" s="39">
        <v>27866701</v>
      </c>
      <c r="E60" s="39">
        <v>27866701</v>
      </c>
      <c r="F60" s="39">
        <v>27866701</v>
      </c>
      <c r="G60" s="20">
        <v>27866701</v>
      </c>
      <c r="H60" s="20">
        <v>27866701</v>
      </c>
      <c r="I60" s="39">
        <v>27866701</v>
      </c>
    </row>
    <row r="61" spans="1:9" x14ac:dyDescent="0.3">
      <c r="A61" s="18"/>
      <c r="B61" s="40" t="s">
        <v>163</v>
      </c>
      <c r="C61" s="20">
        <v>11200000</v>
      </c>
      <c r="D61" s="39">
        <v>11200000</v>
      </c>
      <c r="E61" s="39">
        <v>11200000</v>
      </c>
      <c r="F61" s="39">
        <v>11200000</v>
      </c>
      <c r="G61" s="20">
        <v>11200000</v>
      </c>
      <c r="H61" s="20">
        <v>11200000</v>
      </c>
      <c r="I61" s="39">
        <v>11200000</v>
      </c>
    </row>
    <row r="62" spans="1:9" x14ac:dyDescent="0.3">
      <c r="A62" s="18"/>
      <c r="B62" s="40" t="s">
        <v>164</v>
      </c>
      <c r="C62" s="20">
        <v>11200000</v>
      </c>
      <c r="D62" s="39">
        <v>17173469</v>
      </c>
      <c r="E62" s="39">
        <v>17173469</v>
      </c>
      <c r="F62" s="39">
        <v>17173469</v>
      </c>
      <c r="G62" s="20">
        <v>17173469</v>
      </c>
      <c r="H62" s="20">
        <v>17173469</v>
      </c>
      <c r="I62" s="39">
        <v>17173469</v>
      </c>
    </row>
    <row r="63" spans="1:9" x14ac:dyDescent="0.3">
      <c r="A63" s="18"/>
      <c r="B63" s="13" t="s">
        <v>154</v>
      </c>
      <c r="C63" s="20"/>
      <c r="D63" s="39">
        <v>19189172</v>
      </c>
      <c r="E63" s="39">
        <v>14858416</v>
      </c>
      <c r="F63" s="39">
        <v>14858416</v>
      </c>
      <c r="G63" s="20">
        <v>14858416</v>
      </c>
      <c r="H63" s="20">
        <v>14858416</v>
      </c>
      <c r="I63" s="39">
        <v>6333221</v>
      </c>
    </row>
    <row r="64" spans="1:9" x14ac:dyDescent="0.3">
      <c r="A64" s="18"/>
      <c r="B64" s="13" t="s">
        <v>165</v>
      </c>
      <c r="C64" s="20"/>
      <c r="D64" s="39"/>
      <c r="E64" s="39"/>
      <c r="F64" s="39"/>
      <c r="G64" s="20"/>
      <c r="H64" s="20">
        <v>90805000</v>
      </c>
      <c r="I64" s="39">
        <v>103998353</v>
      </c>
    </row>
    <row r="65" spans="1:9" x14ac:dyDescent="0.3">
      <c r="A65" s="21" t="s">
        <v>131</v>
      </c>
      <c r="B65" s="43" t="s">
        <v>166</v>
      </c>
      <c r="C65" s="24">
        <f>SUM(C55:C59)</f>
        <v>0</v>
      </c>
      <c r="D65" s="23">
        <f>SUM(D55:D63)</f>
        <v>189141640</v>
      </c>
      <c r="E65" s="23">
        <f>SUM(E55:E63)</f>
        <v>192755584</v>
      </c>
      <c r="F65" s="23">
        <f>SUM(F55:F63)</f>
        <v>192755584</v>
      </c>
      <c r="G65" s="24">
        <f>SUM(G55:G63)</f>
        <v>192755584</v>
      </c>
      <c r="H65" s="24">
        <f>SUM(H55:H64)</f>
        <v>283560584</v>
      </c>
      <c r="I65" s="55">
        <f>SUM(I55:I64)</f>
        <v>288228742</v>
      </c>
    </row>
    <row r="66" spans="1:9" x14ac:dyDescent="0.3">
      <c r="A66" s="21" t="s">
        <v>175</v>
      </c>
      <c r="B66" s="43" t="s">
        <v>167</v>
      </c>
      <c r="C66" s="24"/>
      <c r="D66" s="23"/>
      <c r="E66" s="23"/>
      <c r="F66" s="92">
        <v>800000</v>
      </c>
      <c r="G66" s="36">
        <v>800000</v>
      </c>
      <c r="H66" s="36">
        <v>800000</v>
      </c>
      <c r="I66" s="57">
        <v>800000</v>
      </c>
    </row>
    <row r="67" spans="1:9" x14ac:dyDescent="0.3">
      <c r="A67" s="21"/>
      <c r="B67" s="43" t="s">
        <v>168</v>
      </c>
      <c r="C67" s="24"/>
      <c r="D67" s="23"/>
      <c r="E67" s="23"/>
      <c r="F67" s="92">
        <v>158800</v>
      </c>
      <c r="G67" s="36">
        <v>158800</v>
      </c>
      <c r="H67" s="36">
        <v>158800</v>
      </c>
      <c r="I67" s="57">
        <v>158800</v>
      </c>
    </row>
    <row r="68" spans="1:9" x14ac:dyDescent="0.3">
      <c r="A68" s="21"/>
      <c r="B68" s="43"/>
      <c r="C68" s="24"/>
      <c r="D68" s="23"/>
      <c r="E68" s="23"/>
      <c r="F68" s="92"/>
      <c r="G68" s="36"/>
      <c r="H68" s="36"/>
      <c r="I68" s="57"/>
    </row>
    <row r="69" spans="1:9" x14ac:dyDescent="0.3">
      <c r="A69" s="21" t="s">
        <v>155</v>
      </c>
      <c r="B69" s="43" t="s">
        <v>169</v>
      </c>
      <c r="C69" s="43"/>
      <c r="D69" s="23"/>
      <c r="E69" s="64"/>
      <c r="F69" s="67">
        <f>SUM(F66:F67)</f>
        <v>958800</v>
      </c>
      <c r="G69" s="38">
        <f>SUM(G66:G67)</f>
        <v>958800</v>
      </c>
      <c r="H69" s="38">
        <f>SUM(H66:H67)</f>
        <v>958800</v>
      </c>
      <c r="I69" s="104">
        <f>SUM(I66:I67)</f>
        <v>958800</v>
      </c>
    </row>
    <row r="70" spans="1:9" s="17" customFormat="1" x14ac:dyDescent="0.3">
      <c r="A70" s="21"/>
      <c r="B70" s="22" t="s">
        <v>170</v>
      </c>
      <c r="C70" s="22"/>
      <c r="D70" s="23">
        <f t="shared" ref="D70:I70" si="8">SUM(D65,D69)</f>
        <v>189141640</v>
      </c>
      <c r="E70" s="23">
        <f t="shared" si="8"/>
        <v>192755584</v>
      </c>
      <c r="F70" s="23">
        <f t="shared" si="8"/>
        <v>193714384</v>
      </c>
      <c r="G70" s="24">
        <f t="shared" si="8"/>
        <v>193714384</v>
      </c>
      <c r="H70" s="24">
        <f t="shared" si="8"/>
        <v>284519384</v>
      </c>
      <c r="I70" s="55">
        <f t="shared" si="8"/>
        <v>289187542</v>
      </c>
    </row>
    <row r="71" spans="1:9" x14ac:dyDescent="0.3">
      <c r="A71" s="93"/>
      <c r="B71" s="11"/>
      <c r="C71" s="11"/>
      <c r="D71" s="65"/>
      <c r="E71" s="64"/>
      <c r="F71" s="64"/>
      <c r="G71" s="13"/>
      <c r="H71" s="13"/>
      <c r="I71" s="85"/>
    </row>
    <row r="72" spans="1:9" x14ac:dyDescent="0.3">
      <c r="A72" s="21"/>
      <c r="B72" s="43" t="s">
        <v>171</v>
      </c>
      <c r="C72" s="43"/>
      <c r="D72" s="23">
        <f t="shared" ref="D72:I72" si="9">SUM(D70,D52)</f>
        <v>344849844</v>
      </c>
      <c r="E72" s="24">
        <f t="shared" si="9"/>
        <v>348613788</v>
      </c>
      <c r="F72" s="23">
        <f t="shared" si="9"/>
        <v>349572588</v>
      </c>
      <c r="G72" s="24">
        <f t="shared" si="9"/>
        <v>354782588</v>
      </c>
      <c r="H72" s="24">
        <f t="shared" si="9"/>
        <v>446414928</v>
      </c>
      <c r="I72" s="55">
        <f t="shared" si="9"/>
        <v>490173097</v>
      </c>
    </row>
    <row r="73" spans="1:9" x14ac:dyDescent="0.3">
      <c r="A73" s="93"/>
      <c r="B73" s="11"/>
      <c r="C73" s="11"/>
      <c r="D73" s="11"/>
    </row>
    <row r="74" spans="1:9" x14ac:dyDescent="0.3">
      <c r="A74" s="93"/>
      <c r="B74" s="11"/>
      <c r="C74" s="11"/>
      <c r="D74" s="11"/>
    </row>
    <row r="75" spans="1:9" x14ac:dyDescent="0.3">
      <c r="A75" s="93"/>
      <c r="B75" s="11"/>
      <c r="C75" s="11"/>
      <c r="D75" s="11"/>
    </row>
    <row r="76" spans="1:9" x14ac:dyDescent="0.3">
      <c r="A76" s="93"/>
      <c r="B76" s="11"/>
      <c r="C76" s="11"/>
      <c r="D76" s="11"/>
    </row>
    <row r="77" spans="1:9" s="17" customFormat="1" x14ac:dyDescent="0.3">
      <c r="A77" s="94"/>
      <c r="B77" s="34"/>
      <c r="C77" s="34"/>
      <c r="D77" s="34"/>
      <c r="I77" s="99"/>
    </row>
    <row r="78" spans="1:9" s="11" customFormat="1" x14ac:dyDescent="0.3">
      <c r="A78" s="93"/>
      <c r="I78" s="72"/>
    </row>
    <row r="79" spans="1:9" s="17" customFormat="1" x14ac:dyDescent="0.3">
      <c r="A79" s="94"/>
      <c r="B79" s="34"/>
      <c r="C79" s="34"/>
      <c r="D79" s="34"/>
      <c r="I79" s="99"/>
    </row>
    <row r="80" spans="1:9" x14ac:dyDescent="0.3">
      <c r="A80" s="93"/>
      <c r="B80" s="11"/>
      <c r="C80" s="11"/>
      <c r="D80" s="11"/>
    </row>
    <row r="81" spans="1:9" x14ac:dyDescent="0.3">
      <c r="A81" s="93"/>
      <c r="B81" s="11"/>
      <c r="C81" s="11"/>
      <c r="D81" s="11"/>
    </row>
    <row r="82" spans="1:9" x14ac:dyDescent="0.3">
      <c r="A82" s="93"/>
      <c r="B82" s="11"/>
      <c r="C82" s="11"/>
      <c r="D82" s="11"/>
    </row>
    <row r="83" spans="1:9" s="17" customFormat="1" x14ac:dyDescent="0.3">
      <c r="A83" s="94"/>
      <c r="B83" s="34"/>
      <c r="C83" s="34"/>
      <c r="D83" s="34"/>
      <c r="I83" s="99"/>
    </row>
    <row r="84" spans="1:9" x14ac:dyDescent="0.3">
      <c r="A84" s="93"/>
      <c r="B84" s="11"/>
      <c r="C84" s="11"/>
      <c r="D84" s="11"/>
    </row>
    <row r="85" spans="1:9" s="17" customFormat="1" x14ac:dyDescent="0.3">
      <c r="A85" s="73"/>
      <c r="B85" s="74"/>
      <c r="C85" s="74"/>
      <c r="D85" s="74"/>
      <c r="I85" s="99"/>
    </row>
    <row r="87" spans="1:9" x14ac:dyDescent="0.3">
      <c r="A87" s="93"/>
      <c r="B87" s="95"/>
      <c r="C87" s="95"/>
      <c r="D87" s="11"/>
    </row>
    <row r="88" spans="1:9" x14ac:dyDescent="0.3">
      <c r="A88" s="93"/>
      <c r="B88" s="11"/>
      <c r="C88" s="11"/>
      <c r="D88" s="11"/>
    </row>
    <row r="89" spans="1:9" x14ac:dyDescent="0.3">
      <c r="A89" s="93"/>
      <c r="B89" s="11"/>
      <c r="C89" s="11"/>
      <c r="D89" s="11"/>
    </row>
    <row r="90" spans="1:9" x14ac:dyDescent="0.3">
      <c r="A90" s="93"/>
      <c r="B90" s="11"/>
      <c r="C90" s="11"/>
      <c r="D90" s="11"/>
    </row>
    <row r="91" spans="1:9" x14ac:dyDescent="0.3">
      <c r="A91" s="93"/>
      <c r="B91" s="11"/>
      <c r="C91" s="11"/>
      <c r="D91" s="11"/>
    </row>
    <row r="92" spans="1:9" x14ac:dyDescent="0.3">
      <c r="A92" s="93"/>
      <c r="B92" s="11"/>
      <c r="C92" s="11"/>
      <c r="D92" s="11"/>
    </row>
    <row r="93" spans="1:9" s="17" customFormat="1" x14ac:dyDescent="0.3">
      <c r="A93" s="94"/>
      <c r="B93" s="34"/>
      <c r="C93" s="34"/>
      <c r="D93" s="34"/>
      <c r="I93" s="99"/>
    </row>
    <row r="94" spans="1:9" x14ac:dyDescent="0.3">
      <c r="A94" s="93"/>
      <c r="B94" s="11"/>
      <c r="C94" s="11"/>
      <c r="D94" s="11"/>
    </row>
    <row r="95" spans="1:9" x14ac:dyDescent="0.3">
      <c r="A95" s="93"/>
      <c r="B95" s="11"/>
      <c r="C95" s="11"/>
      <c r="D95" s="11"/>
    </row>
    <row r="96" spans="1:9" x14ac:dyDescent="0.3">
      <c r="A96" s="93"/>
      <c r="B96" s="11"/>
      <c r="C96" s="11"/>
      <c r="D96" s="11"/>
    </row>
    <row r="97" spans="1:9" x14ac:dyDescent="0.3">
      <c r="A97" s="93"/>
      <c r="B97" s="11"/>
      <c r="C97" s="11"/>
      <c r="D97" s="11"/>
    </row>
    <row r="98" spans="1:9" x14ac:dyDescent="0.3">
      <c r="A98" s="93"/>
      <c r="B98" s="11"/>
      <c r="C98" s="11"/>
      <c r="D98" s="11"/>
    </row>
    <row r="99" spans="1:9" s="17" customFormat="1" x14ac:dyDescent="0.3">
      <c r="A99" s="94"/>
      <c r="B99" s="34"/>
      <c r="C99" s="34"/>
      <c r="D99" s="34"/>
      <c r="I99" s="99"/>
    </row>
    <row r="100" spans="1:9" x14ac:dyDescent="0.3">
      <c r="A100" s="93"/>
      <c r="B100" s="11"/>
      <c r="C100" s="11"/>
      <c r="D100" s="11"/>
    </row>
    <row r="101" spans="1:9" s="17" customFormat="1" x14ac:dyDescent="0.3">
      <c r="A101" s="94"/>
      <c r="B101" s="34"/>
      <c r="C101" s="34"/>
      <c r="D101" s="34"/>
      <c r="I101" s="99"/>
    </row>
    <row r="102" spans="1:9" x14ac:dyDescent="0.3">
      <c r="A102" s="93"/>
      <c r="B102" s="11"/>
      <c r="C102" s="11"/>
      <c r="D102" s="11"/>
    </row>
    <row r="103" spans="1:9" x14ac:dyDescent="0.3">
      <c r="A103" s="93"/>
      <c r="B103" s="11"/>
      <c r="C103" s="11"/>
      <c r="D103" s="11"/>
    </row>
    <row r="104" spans="1:9" s="17" customFormat="1" x14ac:dyDescent="0.3">
      <c r="A104" s="94"/>
      <c r="B104" s="34"/>
      <c r="C104" s="34"/>
      <c r="D104" s="34"/>
      <c r="I104" s="99"/>
    </row>
    <row r="105" spans="1:9" x14ac:dyDescent="0.3">
      <c r="A105" s="93"/>
      <c r="B105" s="11"/>
      <c r="C105" s="11"/>
      <c r="D105" s="11"/>
    </row>
    <row r="106" spans="1:9" s="17" customFormat="1" x14ac:dyDescent="0.3">
      <c r="A106" s="73"/>
      <c r="B106" s="74"/>
      <c r="C106" s="74"/>
      <c r="D106" s="74"/>
      <c r="I106" s="99"/>
    </row>
    <row r="107" spans="1:9" x14ac:dyDescent="0.3">
      <c r="A107" s="71"/>
      <c r="B107" s="72"/>
      <c r="C107" s="72"/>
      <c r="D107" s="72"/>
    </row>
    <row r="108" spans="1:9" x14ac:dyDescent="0.3">
      <c r="A108" s="71"/>
      <c r="B108" s="74"/>
      <c r="C108" s="74"/>
      <c r="D108" s="74"/>
    </row>
    <row r="109" spans="1:9" x14ac:dyDescent="0.3">
      <c r="A109" s="93"/>
      <c r="B109" s="11"/>
      <c r="C109" s="11"/>
      <c r="D109" s="11"/>
    </row>
    <row r="110" spans="1:9" x14ac:dyDescent="0.3">
      <c r="A110" s="93"/>
      <c r="B110" s="11"/>
      <c r="C110" s="11"/>
      <c r="D110" s="11"/>
    </row>
    <row r="111" spans="1:9" x14ac:dyDescent="0.3">
      <c r="A111" s="93"/>
      <c r="B111" s="11"/>
      <c r="C111" s="11"/>
      <c r="D111" s="11"/>
    </row>
    <row r="112" spans="1:9" x14ac:dyDescent="0.3">
      <c r="A112" s="93"/>
      <c r="B112" s="11"/>
      <c r="C112" s="11"/>
      <c r="D112" s="11"/>
    </row>
    <row r="113" spans="1:4" x14ac:dyDescent="0.3">
      <c r="A113" s="93"/>
      <c r="B113" s="11"/>
      <c r="C113" s="11"/>
      <c r="D113" s="11"/>
    </row>
    <row r="114" spans="1:4" x14ac:dyDescent="0.3">
      <c r="A114" s="93"/>
      <c r="B114" s="11"/>
      <c r="C114" s="11"/>
      <c r="D114" s="11"/>
    </row>
    <row r="115" spans="1:4" x14ac:dyDescent="0.3">
      <c r="A115" s="93"/>
      <c r="B115" s="11"/>
      <c r="C115" s="11"/>
      <c r="D115" s="11"/>
    </row>
    <row r="116" spans="1:4" x14ac:dyDescent="0.3">
      <c r="A116" s="93"/>
      <c r="B116" s="11"/>
      <c r="C116" s="11"/>
      <c r="D116" s="11"/>
    </row>
    <row r="117" spans="1:4" x14ac:dyDescent="0.3">
      <c r="A117" s="93"/>
      <c r="B117" s="11"/>
      <c r="C117" s="11"/>
      <c r="D117" s="11"/>
    </row>
    <row r="118" spans="1:4" x14ac:dyDescent="0.3">
      <c r="A118" s="93"/>
      <c r="B118" s="11"/>
      <c r="C118" s="11"/>
      <c r="D118" s="11"/>
    </row>
    <row r="119" spans="1:4" x14ac:dyDescent="0.3">
      <c r="A119" s="93"/>
      <c r="B119" s="11"/>
      <c r="C119" s="11"/>
      <c r="D119" s="11"/>
    </row>
    <row r="120" spans="1:4" x14ac:dyDescent="0.3">
      <c r="A120" s="93"/>
      <c r="B120" s="11"/>
      <c r="C120" s="11"/>
      <c r="D120" s="11"/>
    </row>
    <row r="121" spans="1:4" x14ac:dyDescent="0.3">
      <c r="A121" s="93"/>
      <c r="B121" s="11"/>
      <c r="C121" s="11"/>
      <c r="D121" s="11"/>
    </row>
    <row r="122" spans="1:4" x14ac:dyDescent="0.3">
      <c r="A122" s="93"/>
      <c r="B122" s="11"/>
      <c r="C122" s="11"/>
      <c r="D122" s="11"/>
    </row>
    <row r="123" spans="1:4" x14ac:dyDescent="0.3">
      <c r="A123" s="93"/>
      <c r="B123" s="11"/>
      <c r="C123" s="11"/>
      <c r="D123" s="11"/>
    </row>
    <row r="124" spans="1:4" x14ac:dyDescent="0.3">
      <c r="A124" s="93"/>
      <c r="B124" s="11"/>
      <c r="C124" s="11"/>
      <c r="D124" s="11"/>
    </row>
    <row r="125" spans="1:4" x14ac:dyDescent="0.3">
      <c r="A125" s="93"/>
      <c r="B125" s="11"/>
      <c r="C125" s="11"/>
      <c r="D125" s="11"/>
    </row>
    <row r="126" spans="1:4" x14ac:dyDescent="0.3">
      <c r="A126" s="93"/>
      <c r="B126" s="11"/>
      <c r="C126" s="11"/>
      <c r="D126" s="11"/>
    </row>
    <row r="127" spans="1:4" x14ac:dyDescent="0.3">
      <c r="A127" s="93"/>
      <c r="B127" s="11"/>
      <c r="C127" s="11"/>
      <c r="D127" s="11"/>
    </row>
    <row r="128" spans="1:4" x14ac:dyDescent="0.3">
      <c r="A128" s="93"/>
      <c r="B128" s="11"/>
      <c r="C128" s="11"/>
      <c r="D128" s="11"/>
    </row>
    <row r="129" spans="1:4" x14ac:dyDescent="0.3">
      <c r="A129" s="93"/>
      <c r="B129" s="11"/>
      <c r="C129" s="11"/>
      <c r="D129" s="11"/>
    </row>
    <row r="130" spans="1:4" x14ac:dyDescent="0.3">
      <c r="A130" s="93"/>
      <c r="B130" s="11"/>
      <c r="C130" s="11"/>
      <c r="D130" s="11"/>
    </row>
    <row r="131" spans="1:4" x14ac:dyDescent="0.3">
      <c r="A131" s="93"/>
      <c r="B131" s="11"/>
      <c r="C131" s="11"/>
      <c r="D131" s="11"/>
    </row>
    <row r="132" spans="1:4" x14ac:dyDescent="0.3">
      <c r="A132" s="93"/>
      <c r="B132" s="11"/>
      <c r="C132" s="11"/>
      <c r="D132" s="11"/>
    </row>
    <row r="133" spans="1:4" x14ac:dyDescent="0.3">
      <c r="A133" s="93"/>
      <c r="B133" s="11"/>
      <c r="C133" s="11"/>
      <c r="D133" s="11"/>
    </row>
  </sheetData>
  <mergeCells count="1">
    <mergeCell ref="B1:B2"/>
  </mergeCells>
  <pageMargins left="0.53125" right="0.26" top="0.75" bottom="0.61458333333333337" header="0.22" footer="0.3"/>
  <pageSetup paperSize="9" orientation="portrait" r:id="rId1"/>
  <headerFooter>
    <oddHeader>&amp;LUszód Község Önkormányzat 2020.évi költségvetése&amp;R2/2021. (II.24.) önkormányzati rendelet
2.számú melléklete
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view="pageLayout" zoomScale="140" zoomScaleNormal="100" zoomScalePageLayoutView="140" workbookViewId="0">
      <selection activeCell="J1" sqref="J1:J1048576"/>
    </sheetView>
  </sheetViews>
  <sheetFormatPr defaultRowHeight="14.4" x14ac:dyDescent="0.3"/>
  <cols>
    <col min="1" max="1" width="6.44140625" style="1" customWidth="1"/>
    <col min="2" max="2" width="38.6640625" customWidth="1"/>
    <col min="3" max="3" width="15.109375" hidden="1" customWidth="1"/>
    <col min="4" max="4" width="15.109375" customWidth="1"/>
    <col min="5" max="7" width="15.33203125" hidden="1" customWidth="1"/>
    <col min="8" max="8" width="1.44140625" hidden="1" customWidth="1"/>
    <col min="9" max="9" width="15.33203125" style="84" customWidth="1"/>
    <col min="10" max="10" width="13" customWidth="1"/>
  </cols>
  <sheetData>
    <row r="1" spans="1:9" x14ac:dyDescent="0.3">
      <c r="B1" s="108" t="s">
        <v>0</v>
      </c>
      <c r="C1" s="2" t="s">
        <v>1</v>
      </c>
      <c r="D1" s="3" t="s">
        <v>2</v>
      </c>
      <c r="E1" s="4" t="s">
        <v>3</v>
      </c>
      <c r="F1" s="3" t="s">
        <v>3</v>
      </c>
      <c r="G1" s="4" t="s">
        <v>3</v>
      </c>
      <c r="H1" s="4" t="s">
        <v>3</v>
      </c>
      <c r="I1" s="96" t="s">
        <v>3</v>
      </c>
    </row>
    <row r="2" spans="1:9" x14ac:dyDescent="0.3">
      <c r="B2" s="108"/>
      <c r="C2" s="5">
        <v>43100</v>
      </c>
      <c r="D2" s="6">
        <v>43831</v>
      </c>
      <c r="E2" s="7">
        <v>43951</v>
      </c>
      <c r="F2" s="6">
        <v>44012</v>
      </c>
      <c r="G2" s="7">
        <v>44104</v>
      </c>
      <c r="H2" s="7">
        <v>44165</v>
      </c>
      <c r="I2" s="97">
        <v>44196</v>
      </c>
    </row>
    <row r="3" spans="1:9" x14ac:dyDescent="0.3">
      <c r="B3" s="8"/>
      <c r="C3" s="8"/>
      <c r="D3" s="9"/>
      <c r="E3" s="10"/>
      <c r="F3" s="11"/>
      <c r="G3" s="10"/>
    </row>
    <row r="4" spans="1:9" s="17" customFormat="1" x14ac:dyDescent="0.3">
      <c r="A4" s="12" t="s">
        <v>4</v>
      </c>
      <c r="B4" s="13" t="s">
        <v>5</v>
      </c>
      <c r="C4" s="14">
        <v>52627100</v>
      </c>
      <c r="D4" s="14">
        <v>21498396</v>
      </c>
      <c r="E4" s="15">
        <v>21498396</v>
      </c>
      <c r="F4" s="15">
        <v>21498396</v>
      </c>
      <c r="G4" s="15">
        <v>21498396</v>
      </c>
      <c r="H4" s="16">
        <v>23418396</v>
      </c>
      <c r="I4" s="20">
        <v>24598396</v>
      </c>
    </row>
    <row r="5" spans="1:9" s="17" customFormat="1" x14ac:dyDescent="0.3">
      <c r="A5" s="18"/>
      <c r="B5" s="13" t="s">
        <v>6</v>
      </c>
      <c r="C5" s="14"/>
      <c r="D5" s="14">
        <v>1950000</v>
      </c>
      <c r="E5" s="15">
        <v>1950000</v>
      </c>
      <c r="F5" s="15">
        <v>1950000</v>
      </c>
      <c r="G5" s="15">
        <v>1950000</v>
      </c>
      <c r="H5" s="15">
        <v>1950000</v>
      </c>
      <c r="I5" s="20">
        <v>1950000</v>
      </c>
    </row>
    <row r="6" spans="1:9" s="17" customFormat="1" x14ac:dyDescent="0.3">
      <c r="A6" s="18"/>
      <c r="B6" s="13" t="s">
        <v>7</v>
      </c>
      <c r="C6" s="14"/>
      <c r="D6" s="14">
        <v>7636500</v>
      </c>
      <c r="E6" s="15">
        <v>7636500</v>
      </c>
      <c r="F6" s="15">
        <v>7636500</v>
      </c>
      <c r="G6" s="15">
        <v>7636500</v>
      </c>
      <c r="H6" s="15">
        <v>7636500</v>
      </c>
      <c r="I6" s="20">
        <v>7636500</v>
      </c>
    </row>
    <row r="7" spans="1:9" s="17" customFormat="1" x14ac:dyDescent="0.3">
      <c r="A7" s="12" t="s">
        <v>8</v>
      </c>
      <c r="B7" s="19" t="s">
        <v>9</v>
      </c>
      <c r="C7" s="14"/>
      <c r="D7" s="14">
        <v>1229400</v>
      </c>
      <c r="E7" s="15">
        <v>1229400</v>
      </c>
      <c r="F7" s="15">
        <v>1229400</v>
      </c>
      <c r="G7" s="15">
        <v>1229400</v>
      </c>
      <c r="H7" s="15">
        <v>1229400</v>
      </c>
      <c r="I7" s="20">
        <v>1650600</v>
      </c>
    </row>
    <row r="8" spans="1:9" s="17" customFormat="1" x14ac:dyDescent="0.3">
      <c r="A8" s="12" t="s">
        <v>10</v>
      </c>
      <c r="B8" s="13" t="s">
        <v>11</v>
      </c>
      <c r="C8" s="14">
        <v>894000</v>
      </c>
      <c r="D8" s="14">
        <v>1036000</v>
      </c>
      <c r="E8" s="15">
        <v>1036000</v>
      </c>
      <c r="F8" s="15">
        <v>1036000</v>
      </c>
      <c r="G8" s="15">
        <v>1036000</v>
      </c>
      <c r="H8" s="15">
        <v>1036000</v>
      </c>
      <c r="I8" s="20">
        <v>1036000</v>
      </c>
    </row>
    <row r="9" spans="1:9" s="17" customFormat="1" x14ac:dyDescent="0.3">
      <c r="A9" s="12" t="s">
        <v>12</v>
      </c>
      <c r="B9" s="13" t="s">
        <v>13</v>
      </c>
      <c r="C9" s="14"/>
      <c r="D9" s="14">
        <v>569776</v>
      </c>
      <c r="E9" s="15">
        <v>569776</v>
      </c>
      <c r="F9" s="15">
        <v>569776</v>
      </c>
      <c r="G9" s="15">
        <v>569776</v>
      </c>
      <c r="H9" s="15">
        <v>569776</v>
      </c>
      <c r="I9" s="20">
        <v>839776</v>
      </c>
    </row>
    <row r="10" spans="1:9" x14ac:dyDescent="0.3">
      <c r="A10" s="12" t="s">
        <v>14</v>
      </c>
      <c r="B10" s="13" t="s">
        <v>15</v>
      </c>
      <c r="C10" s="14">
        <v>6934376</v>
      </c>
      <c r="D10" s="14">
        <v>9158160</v>
      </c>
      <c r="E10" s="15">
        <v>9158160</v>
      </c>
      <c r="F10" s="15">
        <v>9158160</v>
      </c>
      <c r="G10" s="15">
        <v>9158160</v>
      </c>
      <c r="H10" s="15">
        <v>9158160</v>
      </c>
      <c r="I10" s="20">
        <v>9308160</v>
      </c>
    </row>
    <row r="11" spans="1:9" x14ac:dyDescent="0.3">
      <c r="A11" s="12" t="s">
        <v>19</v>
      </c>
      <c r="B11" s="13" t="s">
        <v>17</v>
      </c>
      <c r="C11" s="14"/>
      <c r="D11" s="14">
        <v>228940</v>
      </c>
      <c r="E11" s="15">
        <v>228940</v>
      </c>
      <c r="F11" s="15">
        <v>228940</v>
      </c>
      <c r="G11" s="15">
        <v>228940</v>
      </c>
      <c r="H11" s="15">
        <v>228940</v>
      </c>
      <c r="I11" s="20">
        <v>228940</v>
      </c>
    </row>
    <row r="12" spans="1:9" x14ac:dyDescent="0.3">
      <c r="A12" s="18"/>
      <c r="B12" s="13" t="s">
        <v>18</v>
      </c>
      <c r="C12" s="14"/>
      <c r="D12" s="14">
        <v>212675</v>
      </c>
      <c r="E12" s="15">
        <v>212675</v>
      </c>
      <c r="F12" s="15">
        <v>212675</v>
      </c>
      <c r="G12" s="15">
        <v>212675</v>
      </c>
      <c r="H12" s="15">
        <v>212675</v>
      </c>
      <c r="I12" s="20">
        <v>212675</v>
      </c>
    </row>
    <row r="13" spans="1:9" x14ac:dyDescent="0.3">
      <c r="A13" s="12" t="s">
        <v>16</v>
      </c>
      <c r="B13" s="13" t="s">
        <v>20</v>
      </c>
      <c r="C13" s="14"/>
      <c r="D13" s="14"/>
      <c r="E13" s="15"/>
      <c r="F13" s="15"/>
      <c r="G13" s="16">
        <v>480000</v>
      </c>
      <c r="H13" s="20">
        <v>480000</v>
      </c>
      <c r="I13" s="20">
        <v>605000</v>
      </c>
    </row>
    <row r="14" spans="1:9" x14ac:dyDescent="0.3">
      <c r="A14" s="21" t="s">
        <v>21</v>
      </c>
      <c r="B14" s="22" t="s">
        <v>22</v>
      </c>
      <c r="C14" s="23">
        <f>SUM(C4:C10)</f>
        <v>60455476</v>
      </c>
      <c r="D14" s="23">
        <f>SUM(D4:D12)</f>
        <v>43519847</v>
      </c>
      <c r="E14" s="24">
        <f>SUM(E4:E12)</f>
        <v>43519847</v>
      </c>
      <c r="F14" s="24">
        <f>SUM(F4:F12)</f>
        <v>43519847</v>
      </c>
      <c r="G14" s="24">
        <f>SUM(G4:G13)</f>
        <v>43999847</v>
      </c>
      <c r="H14" s="24">
        <f>SUM(H4:H13)</f>
        <v>45919847</v>
      </c>
      <c r="I14" s="98">
        <f>SUM(I4:I13)</f>
        <v>48066047</v>
      </c>
    </row>
    <row r="15" spans="1:9" x14ac:dyDescent="0.3">
      <c r="A15" s="25"/>
      <c r="B15" s="26"/>
      <c r="C15" s="26"/>
      <c r="D15" s="27"/>
      <c r="E15" s="11"/>
      <c r="F15" s="11"/>
      <c r="G15" s="11"/>
    </row>
    <row r="16" spans="1:9" x14ac:dyDescent="0.3">
      <c r="A16" s="28" t="s">
        <v>23</v>
      </c>
      <c r="B16" s="29" t="s">
        <v>24</v>
      </c>
      <c r="C16" s="30">
        <v>9455905</v>
      </c>
      <c r="D16" s="30">
        <v>3762219</v>
      </c>
      <c r="E16" s="30">
        <v>3762219</v>
      </c>
      <c r="F16" s="30">
        <v>3762219</v>
      </c>
      <c r="G16" s="30">
        <v>3762219</v>
      </c>
      <c r="H16" s="30">
        <v>3762219</v>
      </c>
      <c r="I16" s="36">
        <v>4097521</v>
      </c>
    </row>
    <row r="17" spans="1:9" x14ac:dyDescent="0.3">
      <c r="A17" s="28"/>
      <c r="B17" t="s">
        <v>25</v>
      </c>
      <c r="C17" s="31"/>
      <c r="D17" s="30">
        <v>172716</v>
      </c>
      <c r="E17" s="30">
        <v>172716</v>
      </c>
      <c r="F17" s="30">
        <v>172716</v>
      </c>
      <c r="G17" s="30">
        <v>172716</v>
      </c>
      <c r="H17" s="30">
        <v>172716</v>
      </c>
      <c r="I17" s="36">
        <v>172716</v>
      </c>
    </row>
    <row r="18" spans="1:9" x14ac:dyDescent="0.3">
      <c r="A18" s="28"/>
      <c r="B18" s="13" t="s">
        <v>26</v>
      </c>
      <c r="C18" s="31"/>
      <c r="D18" s="30">
        <v>195000</v>
      </c>
      <c r="E18" s="30">
        <v>195000</v>
      </c>
      <c r="F18" s="30">
        <v>195000</v>
      </c>
      <c r="G18" s="30">
        <v>195000</v>
      </c>
      <c r="H18" s="30">
        <v>195000</v>
      </c>
      <c r="I18" s="36">
        <v>195000</v>
      </c>
    </row>
    <row r="19" spans="1:9" x14ac:dyDescent="0.3">
      <c r="A19" s="28"/>
      <c r="B19" s="13" t="s">
        <v>27</v>
      </c>
      <c r="C19" s="31"/>
      <c r="D19" s="30">
        <v>668208</v>
      </c>
      <c r="E19" s="30">
        <v>668208</v>
      </c>
      <c r="F19" s="30">
        <v>668208</v>
      </c>
      <c r="G19" s="30">
        <v>668208</v>
      </c>
      <c r="H19" s="30">
        <v>668208</v>
      </c>
      <c r="I19" s="36">
        <v>668208</v>
      </c>
    </row>
    <row r="20" spans="1:9" x14ac:dyDescent="0.3">
      <c r="A20" s="28"/>
      <c r="B20" t="s">
        <v>28</v>
      </c>
      <c r="C20" s="31"/>
      <c r="D20" s="30">
        <v>215145</v>
      </c>
      <c r="E20" s="30">
        <v>215145</v>
      </c>
      <c r="F20" s="30">
        <v>215145</v>
      </c>
      <c r="G20" s="30">
        <v>215145</v>
      </c>
      <c r="H20" s="30">
        <v>215145</v>
      </c>
      <c r="I20" s="36">
        <v>255843</v>
      </c>
    </row>
    <row r="21" spans="1:9" x14ac:dyDescent="0.3">
      <c r="A21" s="28"/>
      <c r="B21" s="13" t="s">
        <v>29</v>
      </c>
      <c r="C21" s="31"/>
      <c r="D21" s="30">
        <v>36058</v>
      </c>
      <c r="E21" s="30">
        <v>36058</v>
      </c>
      <c r="F21" s="30">
        <v>36058</v>
      </c>
      <c r="G21" s="30">
        <v>36058</v>
      </c>
      <c r="H21" s="30">
        <v>36058</v>
      </c>
      <c r="I21" s="36">
        <v>36058</v>
      </c>
    </row>
    <row r="22" spans="1:9" x14ac:dyDescent="0.3">
      <c r="A22" s="28"/>
      <c r="B22" s="13" t="s">
        <v>30</v>
      </c>
      <c r="C22" s="31"/>
      <c r="D22" s="30">
        <v>37325</v>
      </c>
      <c r="E22" s="30">
        <v>37325</v>
      </c>
      <c r="F22" s="30">
        <v>37325</v>
      </c>
      <c r="G22" s="30">
        <v>37325</v>
      </c>
      <c r="H22" s="30">
        <v>37325</v>
      </c>
      <c r="I22" s="36">
        <v>37325</v>
      </c>
    </row>
    <row r="23" spans="1:9" x14ac:dyDescent="0.3">
      <c r="A23" s="28"/>
      <c r="B23" s="13" t="s">
        <v>31</v>
      </c>
      <c r="C23" s="31"/>
      <c r="D23" s="30">
        <v>1631675</v>
      </c>
      <c r="E23" s="30">
        <v>1631675</v>
      </c>
      <c r="F23" s="30">
        <v>1631675</v>
      </c>
      <c r="G23" s="30">
        <v>1631675</v>
      </c>
      <c r="H23" s="30">
        <v>1631675</v>
      </c>
      <c r="I23" s="36">
        <v>1631675</v>
      </c>
    </row>
    <row r="24" spans="1:9" s="19" customFormat="1" x14ac:dyDescent="0.3">
      <c r="A24" s="28"/>
      <c r="B24" s="13" t="s">
        <v>32</v>
      </c>
      <c r="C24" s="14">
        <v>142084</v>
      </c>
      <c r="D24" s="14">
        <v>100000</v>
      </c>
      <c r="E24" s="15">
        <v>100000</v>
      </c>
      <c r="F24" s="15">
        <v>100000</v>
      </c>
      <c r="G24" s="15">
        <v>100000</v>
      </c>
      <c r="H24" s="15">
        <v>100000</v>
      </c>
      <c r="I24" s="20">
        <v>100000</v>
      </c>
    </row>
    <row r="25" spans="1:9" x14ac:dyDescent="0.3">
      <c r="A25" s="28"/>
      <c r="B25" s="13" t="s">
        <v>33</v>
      </c>
      <c r="C25" s="14">
        <v>138726</v>
      </c>
      <c r="D25" s="14">
        <v>148042</v>
      </c>
      <c r="E25" s="15">
        <v>148042</v>
      </c>
      <c r="F25" s="15">
        <v>148042</v>
      </c>
      <c r="G25" s="15">
        <v>148042</v>
      </c>
      <c r="H25" s="15">
        <v>148042</v>
      </c>
      <c r="I25" s="20">
        <v>148042</v>
      </c>
    </row>
    <row r="26" spans="1:9" x14ac:dyDescent="0.3">
      <c r="A26" s="21" t="s">
        <v>23</v>
      </c>
      <c r="B26" s="22" t="s">
        <v>34</v>
      </c>
      <c r="C26" s="23">
        <f t="shared" ref="C26:I26" si="0">SUM(C16:C25)</f>
        <v>9736715</v>
      </c>
      <c r="D26" s="23">
        <f t="shared" si="0"/>
        <v>6966388</v>
      </c>
      <c r="E26" s="24">
        <f t="shared" si="0"/>
        <v>6966388</v>
      </c>
      <c r="F26" s="24">
        <f t="shared" si="0"/>
        <v>6966388</v>
      </c>
      <c r="G26" s="24">
        <f t="shared" si="0"/>
        <v>6966388</v>
      </c>
      <c r="H26" s="24">
        <f t="shared" si="0"/>
        <v>6966388</v>
      </c>
      <c r="I26" s="44">
        <f t="shared" si="0"/>
        <v>7342388</v>
      </c>
    </row>
    <row r="27" spans="1:9" s="17" customFormat="1" x14ac:dyDescent="0.3">
      <c r="D27" s="32"/>
      <c r="E27" s="33"/>
      <c r="F27" s="34"/>
      <c r="G27" s="34"/>
      <c r="I27" s="99"/>
    </row>
    <row r="28" spans="1:9" s="17" customFormat="1" x14ac:dyDescent="0.3">
      <c r="A28" s="22"/>
      <c r="B28" s="29" t="s">
        <v>35</v>
      </c>
      <c r="C28" s="29"/>
      <c r="D28" s="30">
        <v>3763369</v>
      </c>
      <c r="E28" s="30">
        <v>3763369</v>
      </c>
      <c r="F28" s="30">
        <v>3763369</v>
      </c>
      <c r="G28" s="30">
        <v>3763369</v>
      </c>
      <c r="H28" s="30">
        <v>3763369</v>
      </c>
      <c r="I28" s="36">
        <v>3763369</v>
      </c>
    </row>
    <row r="29" spans="1:9" s="17" customFormat="1" x14ac:dyDescent="0.3">
      <c r="A29" s="22"/>
      <c r="B29" s="29" t="s">
        <v>36</v>
      </c>
      <c r="C29" s="29"/>
      <c r="D29" s="30">
        <v>2558208</v>
      </c>
      <c r="E29" s="30">
        <v>2558208</v>
      </c>
      <c r="F29" s="30">
        <v>2558208</v>
      </c>
      <c r="G29" s="30">
        <v>2558208</v>
      </c>
      <c r="H29" s="30">
        <v>2558208</v>
      </c>
      <c r="I29" s="36">
        <v>2558208</v>
      </c>
    </row>
    <row r="30" spans="1:9" s="17" customFormat="1" x14ac:dyDescent="0.3">
      <c r="A30" s="22"/>
      <c r="B30" s="29" t="s">
        <v>37</v>
      </c>
      <c r="C30" s="29"/>
      <c r="D30" s="31"/>
      <c r="E30" s="30"/>
      <c r="F30" s="30"/>
      <c r="G30" s="35">
        <v>4500000</v>
      </c>
      <c r="H30" s="36">
        <v>4500000</v>
      </c>
      <c r="I30" s="36">
        <v>4500000</v>
      </c>
    </row>
    <row r="31" spans="1:9" s="17" customFormat="1" x14ac:dyDescent="0.3">
      <c r="A31" s="22"/>
      <c r="B31" s="37" t="s">
        <v>38</v>
      </c>
      <c r="C31" s="38">
        <v>10850000</v>
      </c>
      <c r="D31" s="39">
        <v>0</v>
      </c>
      <c r="E31" s="20">
        <v>0</v>
      </c>
      <c r="F31" s="22"/>
      <c r="G31" s="22"/>
      <c r="H31" s="22"/>
      <c r="I31" s="43"/>
    </row>
    <row r="32" spans="1:9" s="17" customFormat="1" x14ac:dyDescent="0.3">
      <c r="A32" s="22"/>
      <c r="B32" s="40" t="s">
        <v>39</v>
      </c>
      <c r="C32" s="38"/>
      <c r="D32" s="39">
        <v>296824</v>
      </c>
      <c r="E32" s="20">
        <v>296824</v>
      </c>
      <c r="F32" s="20">
        <v>296824</v>
      </c>
      <c r="G32" s="20">
        <v>296824</v>
      </c>
      <c r="H32" s="20">
        <v>296824</v>
      </c>
      <c r="I32" s="20">
        <v>296824</v>
      </c>
    </row>
    <row r="33" spans="1:9" s="17" customFormat="1" x14ac:dyDescent="0.3">
      <c r="A33" s="22"/>
      <c r="B33" s="37" t="s">
        <v>40</v>
      </c>
      <c r="C33" s="38"/>
      <c r="D33" s="39">
        <v>1495868</v>
      </c>
      <c r="E33" s="20">
        <v>1495868</v>
      </c>
      <c r="F33" s="20">
        <v>1495868</v>
      </c>
      <c r="G33" s="20">
        <v>1495868</v>
      </c>
      <c r="H33" s="20">
        <v>1495868</v>
      </c>
      <c r="I33" s="20">
        <v>1495868</v>
      </c>
    </row>
    <row r="34" spans="1:9" s="17" customFormat="1" x14ac:dyDescent="0.3">
      <c r="A34" s="22"/>
      <c r="B34" s="37" t="s">
        <v>41</v>
      </c>
      <c r="C34" s="38"/>
      <c r="D34" s="39">
        <v>2097493</v>
      </c>
      <c r="E34" s="20">
        <v>2097493</v>
      </c>
      <c r="F34" s="20">
        <v>2097493</v>
      </c>
      <c r="G34" s="20">
        <v>2097493</v>
      </c>
      <c r="H34" s="20">
        <v>2097493</v>
      </c>
      <c r="I34" s="20">
        <v>2097493</v>
      </c>
    </row>
    <row r="35" spans="1:9" s="17" customFormat="1" x14ac:dyDescent="0.3">
      <c r="A35" s="22"/>
      <c r="B35" s="29" t="s">
        <v>42</v>
      </c>
      <c r="C35" s="29"/>
      <c r="D35" s="30">
        <v>4520692</v>
      </c>
      <c r="E35" s="30">
        <v>4520692</v>
      </c>
      <c r="F35" s="30">
        <v>4520692</v>
      </c>
      <c r="G35" s="30">
        <v>4520692</v>
      </c>
      <c r="H35" s="30">
        <v>4520692</v>
      </c>
      <c r="I35" s="36">
        <v>4520692</v>
      </c>
    </row>
    <row r="36" spans="1:9" s="17" customFormat="1" x14ac:dyDescent="0.3">
      <c r="A36" s="22"/>
      <c r="B36" s="41" t="s">
        <v>43</v>
      </c>
      <c r="C36" s="30">
        <v>40239173</v>
      </c>
      <c r="D36" s="30">
        <v>37348590</v>
      </c>
      <c r="E36" s="30">
        <v>37348590</v>
      </c>
      <c r="F36" s="42">
        <v>37498590</v>
      </c>
      <c r="G36" s="36">
        <v>37498590</v>
      </c>
      <c r="H36" s="35">
        <v>38573590</v>
      </c>
      <c r="I36" s="36">
        <v>69638390</v>
      </c>
    </row>
    <row r="37" spans="1:9" x14ac:dyDescent="0.3">
      <c r="A37" s="21" t="s">
        <v>44</v>
      </c>
      <c r="B37" s="43" t="s">
        <v>45</v>
      </c>
      <c r="C37" s="44">
        <v>40239173</v>
      </c>
      <c r="D37" s="44">
        <f t="shared" ref="D37:I37" si="1">SUM(D28:D36)</f>
        <v>52081044</v>
      </c>
      <c r="E37" s="44">
        <f t="shared" si="1"/>
        <v>52081044</v>
      </c>
      <c r="F37" s="44">
        <f t="shared" si="1"/>
        <v>52231044</v>
      </c>
      <c r="G37" s="44">
        <f t="shared" si="1"/>
        <v>56731044</v>
      </c>
      <c r="H37" s="44">
        <f t="shared" si="1"/>
        <v>57806044</v>
      </c>
      <c r="I37" s="44">
        <f t="shared" si="1"/>
        <v>88870844</v>
      </c>
    </row>
    <row r="38" spans="1:9" x14ac:dyDescent="0.3">
      <c r="A38" s="18"/>
      <c r="B38" s="13" t="s">
        <v>46</v>
      </c>
      <c r="C38" s="14">
        <v>3877000</v>
      </c>
      <c r="D38" s="14">
        <v>5000000</v>
      </c>
      <c r="E38" s="15">
        <v>5000000</v>
      </c>
      <c r="F38" s="45">
        <v>4850000</v>
      </c>
      <c r="G38" s="46">
        <v>4850000</v>
      </c>
      <c r="H38" s="46">
        <v>4850000</v>
      </c>
      <c r="I38" s="46">
        <v>4850000</v>
      </c>
    </row>
    <row r="39" spans="1:9" x14ac:dyDescent="0.3">
      <c r="A39" s="21" t="s">
        <v>47</v>
      </c>
      <c r="B39" s="22" t="s">
        <v>48</v>
      </c>
      <c r="C39" s="23">
        <f t="shared" ref="C39:H39" si="2">SUM(C38:C38)</f>
        <v>3877000</v>
      </c>
      <c r="D39" s="23">
        <f t="shared" si="2"/>
        <v>5000000</v>
      </c>
      <c r="E39" s="24">
        <f t="shared" si="2"/>
        <v>5000000</v>
      </c>
      <c r="F39" s="24">
        <f t="shared" si="2"/>
        <v>4850000</v>
      </c>
      <c r="G39" s="24">
        <f t="shared" si="2"/>
        <v>4850000</v>
      </c>
      <c r="H39" s="24">
        <f t="shared" si="2"/>
        <v>4850000</v>
      </c>
      <c r="I39" s="44">
        <f t="shared" ref="I39" si="3">SUM(I38:I38)</f>
        <v>4850000</v>
      </c>
    </row>
    <row r="40" spans="1:9" x14ac:dyDescent="0.3">
      <c r="A40" s="21" t="s">
        <v>49</v>
      </c>
      <c r="B40" s="22" t="s">
        <v>50</v>
      </c>
      <c r="C40" s="23">
        <f t="shared" ref="C40:H40" si="4">C39</f>
        <v>3877000</v>
      </c>
      <c r="D40" s="23">
        <f t="shared" si="4"/>
        <v>5000000</v>
      </c>
      <c r="E40" s="24">
        <f t="shared" si="4"/>
        <v>5000000</v>
      </c>
      <c r="F40" s="24">
        <f t="shared" si="4"/>
        <v>4850000</v>
      </c>
      <c r="G40" s="24">
        <f t="shared" si="4"/>
        <v>4850000</v>
      </c>
      <c r="H40" s="24">
        <f t="shared" si="4"/>
        <v>4850000</v>
      </c>
      <c r="I40" s="44">
        <f t="shared" ref="I40" si="5">I39</f>
        <v>4850000</v>
      </c>
    </row>
    <row r="41" spans="1:9" s="17" customFormat="1" x14ac:dyDescent="0.3">
      <c r="A41" s="21"/>
      <c r="B41" s="29" t="s">
        <v>51</v>
      </c>
      <c r="C41" s="31">
        <v>2872711</v>
      </c>
      <c r="D41" s="31">
        <v>3352010</v>
      </c>
      <c r="E41" s="30">
        <v>3352010</v>
      </c>
      <c r="F41" s="30">
        <v>3352010</v>
      </c>
      <c r="G41" s="30">
        <v>3352010</v>
      </c>
      <c r="H41" s="35">
        <v>3496385</v>
      </c>
      <c r="I41" s="36">
        <v>3507010</v>
      </c>
    </row>
    <row r="42" spans="1:9" x14ac:dyDescent="0.3">
      <c r="A42" s="18"/>
      <c r="B42" s="13" t="s">
        <v>52</v>
      </c>
      <c r="C42" s="14">
        <v>185000</v>
      </c>
      <c r="D42" s="14">
        <v>360000</v>
      </c>
      <c r="E42" s="15">
        <v>360000</v>
      </c>
      <c r="F42" s="15">
        <v>360000</v>
      </c>
      <c r="G42" s="15">
        <v>360000</v>
      </c>
      <c r="H42" s="15">
        <v>360000</v>
      </c>
      <c r="I42" s="20">
        <v>360000</v>
      </c>
    </row>
    <row r="43" spans="1:9" x14ac:dyDescent="0.3">
      <c r="A43" s="18"/>
      <c r="B43" s="13" t="s">
        <v>174</v>
      </c>
      <c r="C43" s="14"/>
      <c r="D43" s="14"/>
      <c r="E43" s="15"/>
      <c r="F43" s="15"/>
      <c r="G43" s="15"/>
      <c r="H43" s="15"/>
      <c r="I43" s="20">
        <v>200000</v>
      </c>
    </row>
    <row r="44" spans="1:9" x14ac:dyDescent="0.3">
      <c r="A44" s="21" t="s">
        <v>53</v>
      </c>
      <c r="B44" s="22" t="s">
        <v>54</v>
      </c>
      <c r="C44" s="23">
        <f t="shared" ref="C44:H44" si="6">SUM(C41:C42)</f>
        <v>3057711</v>
      </c>
      <c r="D44" s="23">
        <f t="shared" si="6"/>
        <v>3712010</v>
      </c>
      <c r="E44" s="24">
        <f t="shared" si="6"/>
        <v>3712010</v>
      </c>
      <c r="F44" s="24">
        <f t="shared" si="6"/>
        <v>3712010</v>
      </c>
      <c r="G44" s="24">
        <f t="shared" si="6"/>
        <v>3712010</v>
      </c>
      <c r="H44" s="24">
        <f t="shared" si="6"/>
        <v>3856385</v>
      </c>
      <c r="I44" s="44">
        <f>SUM(I41:I43)</f>
        <v>4067010</v>
      </c>
    </row>
    <row r="45" spans="1:9" x14ac:dyDescent="0.3">
      <c r="A45" s="47"/>
      <c r="B45" s="48"/>
      <c r="C45" s="48"/>
      <c r="D45" s="49"/>
      <c r="E45" s="11"/>
      <c r="F45" s="11"/>
      <c r="G45" s="11"/>
    </row>
    <row r="46" spans="1:9" x14ac:dyDescent="0.3">
      <c r="A46" s="18"/>
      <c r="B46" s="13" t="s">
        <v>55</v>
      </c>
      <c r="C46" s="14"/>
      <c r="D46" s="14">
        <v>420480</v>
      </c>
      <c r="E46" s="15">
        <v>420480</v>
      </c>
      <c r="F46" s="15">
        <v>420480</v>
      </c>
      <c r="G46" s="15">
        <v>420480</v>
      </c>
      <c r="H46" s="15">
        <v>420480</v>
      </c>
      <c r="I46" s="20">
        <v>420480</v>
      </c>
    </row>
    <row r="47" spans="1:9" x14ac:dyDescent="0.3">
      <c r="A47" s="18"/>
      <c r="B47" s="13" t="s">
        <v>56</v>
      </c>
      <c r="C47" s="14">
        <v>1300000</v>
      </c>
      <c r="D47" s="14">
        <v>1500000</v>
      </c>
      <c r="E47" s="15">
        <v>1500000</v>
      </c>
      <c r="F47" s="15">
        <v>1500000</v>
      </c>
      <c r="G47" s="15">
        <v>1500000</v>
      </c>
      <c r="H47" s="15">
        <v>1500000</v>
      </c>
      <c r="I47" s="20">
        <v>1500000</v>
      </c>
    </row>
    <row r="48" spans="1:9" x14ac:dyDescent="0.3">
      <c r="A48" s="18"/>
      <c r="B48" s="13" t="s">
        <v>57</v>
      </c>
      <c r="C48" s="14">
        <v>450000</v>
      </c>
      <c r="D48" s="14">
        <v>450000</v>
      </c>
      <c r="E48" s="15">
        <v>450000</v>
      </c>
      <c r="F48" s="15">
        <v>450000</v>
      </c>
      <c r="G48" s="15">
        <v>450000</v>
      </c>
      <c r="H48" s="15">
        <v>450000</v>
      </c>
      <c r="I48" s="20">
        <v>450000</v>
      </c>
    </row>
    <row r="49" spans="1:11" x14ac:dyDescent="0.3">
      <c r="A49" s="18"/>
      <c r="B49" s="13" t="s">
        <v>58</v>
      </c>
      <c r="C49" s="14">
        <v>400000</v>
      </c>
      <c r="D49" s="14">
        <v>450000</v>
      </c>
      <c r="E49" s="20">
        <v>600000</v>
      </c>
      <c r="F49" s="20">
        <v>600000</v>
      </c>
      <c r="G49" s="20">
        <v>750000</v>
      </c>
      <c r="H49" s="20">
        <v>750000</v>
      </c>
      <c r="I49" s="20">
        <v>750000</v>
      </c>
    </row>
    <row r="50" spans="1:11" x14ac:dyDescent="0.3">
      <c r="A50" s="18"/>
      <c r="B50" s="13" t="s">
        <v>59</v>
      </c>
      <c r="C50" s="14">
        <v>100000</v>
      </c>
      <c r="D50" s="14">
        <v>240000</v>
      </c>
      <c r="E50" s="15">
        <v>240000</v>
      </c>
      <c r="F50" s="15">
        <v>240000</v>
      </c>
      <c r="G50" s="15">
        <v>240000</v>
      </c>
      <c r="H50" s="15">
        <v>240000</v>
      </c>
      <c r="I50" s="20">
        <v>240000</v>
      </c>
    </row>
    <row r="51" spans="1:11" x14ac:dyDescent="0.3">
      <c r="A51" s="18"/>
      <c r="B51" s="13" t="s">
        <v>60</v>
      </c>
      <c r="C51" s="14"/>
      <c r="D51" s="14">
        <v>240000</v>
      </c>
      <c r="E51" s="15">
        <v>240000</v>
      </c>
      <c r="F51" s="15">
        <v>240000</v>
      </c>
      <c r="G51" s="15">
        <v>120000</v>
      </c>
      <c r="H51" s="15">
        <v>120000</v>
      </c>
      <c r="I51" s="20">
        <v>120000</v>
      </c>
    </row>
    <row r="52" spans="1:11" x14ac:dyDescent="0.3">
      <c r="A52" s="18"/>
      <c r="B52" s="13" t="s">
        <v>61</v>
      </c>
      <c r="C52" s="14"/>
      <c r="D52" s="14">
        <v>200000</v>
      </c>
      <c r="E52" s="15">
        <v>200000</v>
      </c>
      <c r="F52" s="15">
        <v>200000</v>
      </c>
      <c r="G52" s="15">
        <v>200000</v>
      </c>
      <c r="H52" s="15">
        <v>200000</v>
      </c>
      <c r="I52" s="20">
        <v>200000</v>
      </c>
    </row>
    <row r="53" spans="1:11" x14ac:dyDescent="0.3">
      <c r="A53" s="18"/>
      <c r="B53" s="40" t="s">
        <v>62</v>
      </c>
      <c r="C53" s="15"/>
      <c r="D53" s="15">
        <v>50000</v>
      </c>
      <c r="E53" s="15">
        <v>50000</v>
      </c>
      <c r="F53" s="15">
        <v>50000</v>
      </c>
      <c r="G53" s="15">
        <v>50000</v>
      </c>
      <c r="H53" s="15">
        <v>50000</v>
      </c>
      <c r="I53" s="20">
        <v>50000</v>
      </c>
    </row>
    <row r="54" spans="1:11" x14ac:dyDescent="0.3">
      <c r="A54" s="18"/>
      <c r="B54" s="40" t="s">
        <v>63</v>
      </c>
      <c r="C54" s="15"/>
      <c r="D54" s="14">
        <v>400000</v>
      </c>
      <c r="E54" s="15">
        <v>400000</v>
      </c>
      <c r="F54" s="15">
        <v>400000</v>
      </c>
      <c r="G54" s="15">
        <v>400000</v>
      </c>
      <c r="H54" s="15">
        <v>400000</v>
      </c>
      <c r="I54" s="20">
        <v>400000</v>
      </c>
    </row>
    <row r="55" spans="1:11" x14ac:dyDescent="0.3">
      <c r="A55" s="18"/>
      <c r="B55" s="40" t="s">
        <v>64</v>
      </c>
      <c r="C55" s="13"/>
      <c r="D55" s="39">
        <v>200000</v>
      </c>
      <c r="E55" s="20">
        <v>200000</v>
      </c>
      <c r="F55" s="20">
        <v>200000</v>
      </c>
      <c r="G55" s="20">
        <v>200000</v>
      </c>
      <c r="H55" s="20">
        <v>200000</v>
      </c>
      <c r="I55" s="20">
        <v>200000</v>
      </c>
    </row>
    <row r="56" spans="1:11" x14ac:dyDescent="0.3">
      <c r="A56" s="18"/>
      <c r="B56" s="40" t="s">
        <v>65</v>
      </c>
      <c r="C56" s="13"/>
      <c r="D56" s="39">
        <v>100000</v>
      </c>
      <c r="E56" s="20">
        <v>100000</v>
      </c>
      <c r="F56" s="20">
        <v>100000</v>
      </c>
      <c r="G56" s="20">
        <v>100000</v>
      </c>
      <c r="H56" s="20">
        <v>100000</v>
      </c>
      <c r="I56" s="20">
        <v>100000</v>
      </c>
    </row>
    <row r="57" spans="1:11" x14ac:dyDescent="0.3">
      <c r="A57" s="21" t="s">
        <v>66</v>
      </c>
      <c r="B57" s="22" t="s">
        <v>67</v>
      </c>
      <c r="C57" s="50">
        <f>SUM(C46:C51)</f>
        <v>2250000</v>
      </c>
      <c r="D57" s="23">
        <f t="shared" ref="D57:I57" si="7">SUM(D46:D56)</f>
        <v>4250480</v>
      </c>
      <c r="E57" s="24">
        <f t="shared" si="7"/>
        <v>4400480</v>
      </c>
      <c r="F57" s="24">
        <f t="shared" si="7"/>
        <v>4400480</v>
      </c>
      <c r="G57" s="24">
        <f t="shared" si="7"/>
        <v>4430480</v>
      </c>
      <c r="H57" s="24">
        <f t="shared" si="7"/>
        <v>4430480</v>
      </c>
      <c r="I57" s="44">
        <f t="shared" si="7"/>
        <v>4430480</v>
      </c>
    </row>
    <row r="58" spans="1:11" x14ac:dyDescent="0.3">
      <c r="A58" s="21"/>
      <c r="B58" s="22"/>
      <c r="C58" s="22"/>
      <c r="D58" s="23"/>
      <c r="E58" s="13"/>
      <c r="F58" s="11"/>
      <c r="G58" s="11"/>
    </row>
    <row r="59" spans="1:11" x14ac:dyDescent="0.3">
      <c r="A59" s="21" t="s">
        <v>68</v>
      </c>
      <c r="B59" s="22" t="s">
        <v>69</v>
      </c>
      <c r="C59" s="24">
        <v>2049515</v>
      </c>
      <c r="D59" s="23">
        <v>72000</v>
      </c>
      <c r="E59" s="24">
        <v>72000</v>
      </c>
      <c r="F59" s="24">
        <v>72000</v>
      </c>
      <c r="G59" s="24">
        <v>72000</v>
      </c>
      <c r="H59" s="24">
        <v>72000</v>
      </c>
      <c r="I59" s="44">
        <v>72000</v>
      </c>
      <c r="J59" s="51"/>
      <c r="K59" s="52"/>
    </row>
    <row r="60" spans="1:11" x14ac:dyDescent="0.3">
      <c r="A60" s="21"/>
      <c r="B60" s="22" t="s">
        <v>173</v>
      </c>
      <c r="C60" s="24"/>
      <c r="D60" s="23"/>
      <c r="E60" s="13"/>
      <c r="F60" s="53"/>
      <c r="G60" s="11"/>
      <c r="H60" s="11"/>
      <c r="I60" s="100">
        <v>2665351</v>
      </c>
    </row>
    <row r="61" spans="1:11" x14ac:dyDescent="0.3">
      <c r="A61" s="21"/>
      <c r="B61" s="22"/>
      <c r="C61" s="24"/>
      <c r="D61" s="23"/>
      <c r="E61" s="13"/>
      <c r="F61" s="13"/>
      <c r="G61" s="13"/>
      <c r="H61" s="64"/>
      <c r="I61" s="40"/>
    </row>
    <row r="62" spans="1:11" x14ac:dyDescent="0.3">
      <c r="A62" s="21" t="s">
        <v>70</v>
      </c>
      <c r="B62" s="22" t="s">
        <v>71</v>
      </c>
      <c r="C62" s="24">
        <v>550000</v>
      </c>
      <c r="D62" s="23">
        <v>2312035</v>
      </c>
      <c r="E62" s="24">
        <f>K59</f>
        <v>0</v>
      </c>
      <c r="F62" s="24">
        <f>K59</f>
        <v>0</v>
      </c>
      <c r="G62" s="24">
        <v>2312035</v>
      </c>
      <c r="H62" s="23"/>
      <c r="I62" s="100">
        <v>1427035</v>
      </c>
    </row>
    <row r="63" spans="1:11" x14ac:dyDescent="0.3">
      <c r="A63" s="21"/>
      <c r="B63" s="22"/>
      <c r="C63" s="54"/>
      <c r="D63" s="23"/>
      <c r="E63" s="13"/>
      <c r="F63" s="13"/>
      <c r="G63" s="11"/>
      <c r="H63" s="11"/>
      <c r="I63" s="40"/>
    </row>
    <row r="64" spans="1:11" s="17" customFormat="1" x14ac:dyDescent="0.3">
      <c r="A64" s="21" t="s">
        <v>72</v>
      </c>
      <c r="B64" s="22" t="s">
        <v>73</v>
      </c>
      <c r="C64" s="23">
        <f t="shared" ref="C64:H64" si="8">SUM(C62,C57,C44,C59,C60)</f>
        <v>7907226</v>
      </c>
      <c r="D64" s="23">
        <f t="shared" si="8"/>
        <v>10346525</v>
      </c>
      <c r="E64" s="24">
        <f t="shared" si="8"/>
        <v>8184490</v>
      </c>
      <c r="F64" s="24">
        <f t="shared" si="8"/>
        <v>8184490</v>
      </c>
      <c r="G64" s="24">
        <f t="shared" si="8"/>
        <v>10526525</v>
      </c>
      <c r="H64" s="23">
        <f t="shared" si="8"/>
        <v>8358865</v>
      </c>
      <c r="I64" s="44">
        <f>SUM(I62,I57,I44,I59,I60)</f>
        <v>12661876</v>
      </c>
    </row>
    <row r="65" spans="1:9" x14ac:dyDescent="0.3">
      <c r="A65" s="47"/>
      <c r="B65" s="48"/>
      <c r="C65" s="48"/>
      <c r="D65" s="49"/>
      <c r="E65" s="13"/>
      <c r="F65" s="13"/>
      <c r="G65" s="11"/>
      <c r="I65" s="40"/>
    </row>
    <row r="66" spans="1:9" x14ac:dyDescent="0.3">
      <c r="A66" s="18" t="s">
        <v>74</v>
      </c>
      <c r="B66" s="13" t="s">
        <v>75</v>
      </c>
      <c r="C66" s="14">
        <v>37809625</v>
      </c>
      <c r="D66" s="14">
        <v>37794400</v>
      </c>
      <c r="E66" s="15">
        <v>37794400</v>
      </c>
      <c r="F66" s="15">
        <v>37794400</v>
      </c>
      <c r="G66" s="15">
        <v>37994400</v>
      </c>
      <c r="H66" s="14">
        <v>37994400</v>
      </c>
      <c r="I66" s="20">
        <v>39194400</v>
      </c>
    </row>
    <row r="67" spans="1:9" x14ac:dyDescent="0.3">
      <c r="A67" s="21" t="s">
        <v>76</v>
      </c>
      <c r="B67" s="22" t="s">
        <v>77</v>
      </c>
      <c r="C67" s="23">
        <f t="shared" ref="C67:I67" si="9">SUM(C66:C66)</f>
        <v>37809625</v>
      </c>
      <c r="D67" s="23">
        <f t="shared" si="9"/>
        <v>37794400</v>
      </c>
      <c r="E67" s="24">
        <f t="shared" si="9"/>
        <v>37794400</v>
      </c>
      <c r="F67" s="24">
        <f t="shared" si="9"/>
        <v>37794400</v>
      </c>
      <c r="G67" s="24">
        <f t="shared" si="9"/>
        <v>37994400</v>
      </c>
      <c r="H67" s="23">
        <f t="shared" si="9"/>
        <v>37994400</v>
      </c>
      <c r="I67" s="44">
        <f t="shared" si="9"/>
        <v>39194400</v>
      </c>
    </row>
    <row r="68" spans="1:9" x14ac:dyDescent="0.3">
      <c r="A68" s="18"/>
      <c r="B68" s="43" t="s">
        <v>0</v>
      </c>
      <c r="C68" s="24">
        <f t="shared" ref="C68:I68" si="10">SUM(C40,C37,C26,C14,C64,C67)</f>
        <v>160025215</v>
      </c>
      <c r="D68" s="23">
        <f t="shared" si="10"/>
        <v>155708204</v>
      </c>
      <c r="E68" s="24">
        <f t="shared" si="10"/>
        <v>153546169</v>
      </c>
      <c r="F68" s="24">
        <f t="shared" si="10"/>
        <v>153546169</v>
      </c>
      <c r="G68" s="24">
        <f t="shared" si="10"/>
        <v>161068204</v>
      </c>
      <c r="H68" s="23">
        <f t="shared" si="10"/>
        <v>161895544</v>
      </c>
      <c r="I68" s="44">
        <f t="shared" si="10"/>
        <v>200985555</v>
      </c>
    </row>
    <row r="69" spans="1:9" x14ac:dyDescent="0.3">
      <c r="A69" s="18"/>
      <c r="B69" s="43"/>
      <c r="C69" s="24"/>
      <c r="D69" s="23"/>
      <c r="E69" s="13"/>
      <c r="F69" s="13"/>
      <c r="G69" s="13"/>
      <c r="H69" s="13"/>
    </row>
    <row r="70" spans="1:9" x14ac:dyDescent="0.3">
      <c r="B70" s="43" t="s">
        <v>78</v>
      </c>
      <c r="C70" s="43"/>
      <c r="D70" s="55"/>
      <c r="E70" s="40"/>
      <c r="F70" s="40"/>
      <c r="G70" s="40"/>
      <c r="H70" s="40"/>
    </row>
    <row r="71" spans="1:9" x14ac:dyDescent="0.3">
      <c r="A71" s="56" t="s">
        <v>79</v>
      </c>
      <c r="B71" s="13" t="s">
        <v>80</v>
      </c>
      <c r="C71" s="43"/>
      <c r="D71" s="57">
        <v>12047000</v>
      </c>
      <c r="E71" s="20">
        <v>9485827</v>
      </c>
      <c r="F71" s="20">
        <v>9485827</v>
      </c>
      <c r="G71" s="20">
        <v>9485827</v>
      </c>
      <c r="H71" s="20">
        <v>9485827</v>
      </c>
      <c r="I71" s="20">
        <v>9485827</v>
      </c>
    </row>
    <row r="72" spans="1:9" x14ac:dyDescent="0.3">
      <c r="A72" s="18" t="s">
        <v>81</v>
      </c>
      <c r="B72" s="58" t="s">
        <v>82</v>
      </c>
      <c r="C72" s="13"/>
      <c r="D72" s="14"/>
      <c r="E72" s="20">
        <v>985321</v>
      </c>
      <c r="F72" s="20">
        <v>985321</v>
      </c>
      <c r="G72" s="20">
        <v>985321</v>
      </c>
      <c r="H72" s="20">
        <v>985321</v>
      </c>
      <c r="I72" s="20">
        <v>796221</v>
      </c>
    </row>
    <row r="73" spans="1:9" x14ac:dyDescent="0.3">
      <c r="A73" s="18"/>
      <c r="B73" s="59" t="s">
        <v>83</v>
      </c>
      <c r="C73" s="13"/>
      <c r="D73" s="14"/>
      <c r="E73" s="20">
        <v>1860304</v>
      </c>
      <c r="F73" s="20">
        <v>1860304</v>
      </c>
      <c r="G73" s="20">
        <v>1860304</v>
      </c>
      <c r="H73" s="20">
        <v>1860304</v>
      </c>
      <c r="I73" s="20">
        <v>1860304</v>
      </c>
    </row>
    <row r="74" spans="1:9" x14ac:dyDescent="0.3">
      <c r="A74" s="18"/>
      <c r="B74" s="60" t="s">
        <v>84</v>
      </c>
      <c r="C74" s="13"/>
      <c r="D74" s="14"/>
      <c r="E74" s="15"/>
      <c r="F74" s="61">
        <v>955800</v>
      </c>
      <c r="G74" s="62">
        <v>955800</v>
      </c>
      <c r="H74" s="62">
        <v>955800</v>
      </c>
      <c r="I74" s="62">
        <v>955800</v>
      </c>
    </row>
    <row r="75" spans="1:9" x14ac:dyDescent="0.3">
      <c r="A75" s="18"/>
      <c r="B75" s="60" t="s">
        <v>85</v>
      </c>
      <c r="C75" s="13"/>
      <c r="D75" s="14"/>
      <c r="E75" s="15"/>
      <c r="F75" s="61"/>
      <c r="G75" s="62"/>
      <c r="H75" s="62"/>
      <c r="I75" s="62">
        <v>71500000</v>
      </c>
    </row>
    <row r="76" spans="1:9" x14ac:dyDescent="0.3">
      <c r="A76" s="18"/>
      <c r="B76" s="60" t="s">
        <v>172</v>
      </c>
      <c r="C76" s="13"/>
      <c r="D76" s="14"/>
      <c r="E76" s="15"/>
      <c r="F76" s="61"/>
      <c r="G76" s="62"/>
      <c r="H76" s="62"/>
      <c r="I76" s="62">
        <v>2643475</v>
      </c>
    </row>
    <row r="77" spans="1:9" x14ac:dyDescent="0.3">
      <c r="A77" s="18" t="s">
        <v>86</v>
      </c>
      <c r="B77" s="63" t="s">
        <v>87</v>
      </c>
      <c r="C77" s="63"/>
      <c r="D77" s="14"/>
      <c r="E77" s="20">
        <v>3329492</v>
      </c>
      <c r="F77" s="20">
        <v>3332492</v>
      </c>
      <c r="G77" s="20">
        <v>3332492</v>
      </c>
      <c r="H77" s="20"/>
      <c r="I77" s="20">
        <v>3347435</v>
      </c>
    </row>
    <row r="78" spans="1:9" x14ac:dyDescent="0.3">
      <c r="A78" s="18"/>
      <c r="B78" s="60" t="s">
        <v>85</v>
      </c>
      <c r="C78" s="63"/>
      <c r="D78" s="14"/>
      <c r="E78" s="20"/>
      <c r="F78" s="20"/>
      <c r="G78" s="20"/>
      <c r="H78" s="20"/>
      <c r="I78" s="20">
        <v>22637492</v>
      </c>
    </row>
    <row r="79" spans="1:9" x14ac:dyDescent="0.3">
      <c r="A79" s="21" t="s">
        <v>88</v>
      </c>
      <c r="B79" s="22" t="s">
        <v>89</v>
      </c>
      <c r="C79" s="22"/>
      <c r="D79" s="23">
        <f t="shared" ref="D79:H79" si="11">SUM(D71:D77)</f>
        <v>12047000</v>
      </c>
      <c r="E79" s="24">
        <f t="shared" si="11"/>
        <v>15660944</v>
      </c>
      <c r="F79" s="24">
        <f t="shared" si="11"/>
        <v>16619744</v>
      </c>
      <c r="G79" s="24">
        <f t="shared" si="11"/>
        <v>16619744</v>
      </c>
      <c r="H79" s="24">
        <f t="shared" si="11"/>
        <v>13287252</v>
      </c>
      <c r="I79" s="44">
        <f>SUM(I71:I78)</f>
        <v>113226554</v>
      </c>
    </row>
    <row r="80" spans="1:9" x14ac:dyDescent="0.3">
      <c r="A80" s="47"/>
      <c r="B80" s="48"/>
      <c r="C80" s="48"/>
      <c r="D80" s="49"/>
      <c r="E80" s="13"/>
      <c r="F80" s="11"/>
      <c r="G80" s="11"/>
    </row>
    <row r="81" spans="1:9" x14ac:dyDescent="0.3">
      <c r="A81" s="18" t="s">
        <v>90</v>
      </c>
      <c r="B81" s="13" t="s">
        <v>91</v>
      </c>
      <c r="C81" s="64"/>
      <c r="D81" s="14">
        <v>45378034</v>
      </c>
      <c r="E81" s="15">
        <v>45378034</v>
      </c>
      <c r="F81" s="15">
        <v>45378034</v>
      </c>
      <c r="G81" s="15">
        <v>45378034</v>
      </c>
      <c r="H81" s="15">
        <v>45378034</v>
      </c>
      <c r="I81" s="20">
        <v>45378034</v>
      </c>
    </row>
    <row r="82" spans="1:9" x14ac:dyDescent="0.3">
      <c r="A82" s="18"/>
      <c r="B82" s="40" t="s">
        <v>92</v>
      </c>
      <c r="C82" s="64"/>
      <c r="D82" s="14">
        <v>45849315</v>
      </c>
      <c r="E82" s="15">
        <v>45849315</v>
      </c>
      <c r="F82" s="15">
        <v>45849315</v>
      </c>
      <c r="G82" s="15">
        <v>45849315</v>
      </c>
      <c r="H82" s="15">
        <v>45849315</v>
      </c>
      <c r="I82" s="20">
        <v>45849315</v>
      </c>
    </row>
    <row r="83" spans="1:9" x14ac:dyDescent="0.3">
      <c r="A83" s="18"/>
      <c r="B83" s="40" t="s">
        <v>39</v>
      </c>
      <c r="C83" s="64"/>
      <c r="D83" s="14">
        <v>5499235</v>
      </c>
      <c r="E83" s="15">
        <v>5499235</v>
      </c>
      <c r="F83" s="15">
        <v>5499235</v>
      </c>
      <c r="G83" s="15">
        <v>5499235</v>
      </c>
      <c r="H83" s="15">
        <v>5499235</v>
      </c>
      <c r="I83" s="20">
        <v>5499235</v>
      </c>
    </row>
    <row r="84" spans="1:9" x14ac:dyDescent="0.3">
      <c r="A84" s="18"/>
      <c r="B84" s="37" t="s">
        <v>40</v>
      </c>
      <c r="C84" s="64"/>
      <c r="D84" s="14">
        <v>15648569</v>
      </c>
      <c r="E84" s="15">
        <v>15648569</v>
      </c>
      <c r="F84" s="15">
        <v>15648569</v>
      </c>
      <c r="G84" s="15">
        <v>15648569</v>
      </c>
      <c r="H84" s="15">
        <v>15648569</v>
      </c>
      <c r="I84" s="20">
        <v>15648569</v>
      </c>
    </row>
    <row r="85" spans="1:9" x14ac:dyDescent="0.3">
      <c r="A85" s="18"/>
      <c r="B85" s="60" t="s">
        <v>41</v>
      </c>
      <c r="C85" s="11"/>
      <c r="D85" s="65">
        <v>21942284</v>
      </c>
      <c r="E85" s="15">
        <v>21942284</v>
      </c>
      <c r="F85" s="15">
        <v>21942284</v>
      </c>
      <c r="G85" s="15">
        <v>21942284</v>
      </c>
      <c r="H85" s="15">
        <v>21942284</v>
      </c>
      <c r="I85" s="20">
        <v>19298809</v>
      </c>
    </row>
    <row r="86" spans="1:9" x14ac:dyDescent="0.3">
      <c r="A86" s="18"/>
      <c r="B86" s="13" t="s">
        <v>93</v>
      </c>
      <c r="C86" s="13"/>
      <c r="D86" s="14">
        <v>3130005</v>
      </c>
      <c r="E86" s="15">
        <v>3130005</v>
      </c>
      <c r="F86" s="15">
        <v>3130005</v>
      </c>
      <c r="G86" s="15">
        <v>3130005</v>
      </c>
      <c r="H86" s="15">
        <v>3130005</v>
      </c>
      <c r="I86" s="20">
        <v>3130005</v>
      </c>
    </row>
    <row r="87" spans="1:9" x14ac:dyDescent="0.3">
      <c r="A87" s="18"/>
      <c r="B87" s="60" t="s">
        <v>94</v>
      </c>
      <c r="C87" s="13"/>
      <c r="D87" s="14">
        <v>384000</v>
      </c>
      <c r="E87" s="15">
        <v>384000</v>
      </c>
      <c r="F87" s="15">
        <v>384000</v>
      </c>
      <c r="G87" s="15">
        <v>384000</v>
      </c>
      <c r="H87" s="15">
        <v>384000</v>
      </c>
      <c r="I87" s="20">
        <v>384000</v>
      </c>
    </row>
    <row r="88" spans="1:9" x14ac:dyDescent="0.3">
      <c r="A88" s="18"/>
      <c r="B88" s="37" t="s">
        <v>95</v>
      </c>
      <c r="C88" s="13"/>
      <c r="D88" s="14">
        <v>1575000</v>
      </c>
      <c r="E88" s="15">
        <v>1575000</v>
      </c>
      <c r="F88" s="15">
        <v>1575000</v>
      </c>
      <c r="G88" s="15">
        <v>1575000</v>
      </c>
      <c r="H88" s="15">
        <v>1575000</v>
      </c>
      <c r="I88" s="20">
        <v>3084823</v>
      </c>
    </row>
    <row r="89" spans="1:9" x14ac:dyDescent="0.3">
      <c r="A89" s="18"/>
      <c r="B89" s="13"/>
      <c r="C89" s="13"/>
      <c r="D89" s="13"/>
      <c r="E89" s="13"/>
      <c r="F89" s="13"/>
      <c r="G89" s="13"/>
      <c r="H89" s="13"/>
      <c r="I89" s="101"/>
    </row>
    <row r="90" spans="1:9" x14ac:dyDescent="0.3">
      <c r="A90" s="12" t="s">
        <v>90</v>
      </c>
      <c r="B90" s="66" t="s">
        <v>96</v>
      </c>
      <c r="C90" s="13"/>
      <c r="D90" s="67">
        <f>SUM(D81:D88)</f>
        <v>139406442</v>
      </c>
      <c r="E90" s="38">
        <f t="shared" ref="E90:I90" si="12">SUM(E81:E89)</f>
        <v>139406442</v>
      </c>
      <c r="F90" s="38">
        <f t="shared" si="12"/>
        <v>139406442</v>
      </c>
      <c r="G90" s="38">
        <f t="shared" si="12"/>
        <v>139406442</v>
      </c>
      <c r="H90" s="38">
        <f t="shared" si="12"/>
        <v>139406442</v>
      </c>
      <c r="I90" s="100">
        <f t="shared" si="12"/>
        <v>138272790</v>
      </c>
    </row>
    <row r="91" spans="1:9" x14ac:dyDescent="0.3">
      <c r="A91" s="18" t="s">
        <v>97</v>
      </c>
      <c r="B91" s="13" t="s">
        <v>91</v>
      </c>
      <c r="C91" s="13"/>
      <c r="D91" s="14">
        <v>12252069</v>
      </c>
      <c r="E91" s="15">
        <v>12252069</v>
      </c>
      <c r="F91" s="15">
        <v>12252069</v>
      </c>
      <c r="G91" s="15">
        <v>12252069</v>
      </c>
      <c r="H91" s="15">
        <v>12252069</v>
      </c>
      <c r="I91" s="20">
        <v>12252069</v>
      </c>
    </row>
    <row r="92" spans="1:9" x14ac:dyDescent="0.3">
      <c r="A92" s="18" t="s">
        <v>97</v>
      </c>
      <c r="B92" s="40" t="s">
        <v>92</v>
      </c>
      <c r="C92" s="64"/>
      <c r="D92" s="14">
        <v>12379315</v>
      </c>
      <c r="E92" s="15">
        <v>12379315</v>
      </c>
      <c r="F92" s="15">
        <v>12379315</v>
      </c>
      <c r="G92" s="15">
        <v>12379315</v>
      </c>
      <c r="H92" s="15">
        <v>12379315</v>
      </c>
      <c r="I92" s="20">
        <v>12379315</v>
      </c>
    </row>
    <row r="93" spans="1:9" x14ac:dyDescent="0.3">
      <c r="A93" s="18"/>
      <c r="B93" s="40" t="s">
        <v>39</v>
      </c>
      <c r="C93" s="64"/>
      <c r="D93" s="14">
        <v>1484793</v>
      </c>
      <c r="E93" s="15">
        <v>1484793</v>
      </c>
      <c r="F93" s="15">
        <v>1484793</v>
      </c>
      <c r="G93" s="15">
        <v>1484793</v>
      </c>
      <c r="H93" s="15">
        <v>1484793</v>
      </c>
      <c r="I93" s="20">
        <v>1484793</v>
      </c>
    </row>
    <row r="94" spans="1:9" x14ac:dyDescent="0.3">
      <c r="A94" s="18"/>
      <c r="B94" s="37" t="s">
        <v>40</v>
      </c>
      <c r="C94" s="64"/>
      <c r="D94" s="14">
        <v>4225113</v>
      </c>
      <c r="E94" s="15">
        <v>4225113</v>
      </c>
      <c r="F94" s="15">
        <v>4225113</v>
      </c>
      <c r="G94" s="15">
        <v>4225113</v>
      </c>
      <c r="H94" s="15">
        <v>4225113</v>
      </c>
      <c r="I94" s="20">
        <v>4225113</v>
      </c>
    </row>
    <row r="95" spans="1:9" x14ac:dyDescent="0.3">
      <c r="A95" s="18"/>
      <c r="B95" s="60" t="s">
        <v>41</v>
      </c>
      <c r="C95" s="64"/>
      <c r="D95" s="14">
        <v>5924417</v>
      </c>
      <c r="E95" s="15">
        <v>5924417</v>
      </c>
      <c r="F95" s="15">
        <v>5924417</v>
      </c>
      <c r="G95" s="15">
        <v>5924417</v>
      </c>
      <c r="H95" s="15">
        <v>5924417</v>
      </c>
      <c r="I95" s="20">
        <v>5924417</v>
      </c>
    </row>
    <row r="96" spans="1:9" x14ac:dyDescent="0.3">
      <c r="A96" s="18"/>
      <c r="B96" s="60" t="s">
        <v>93</v>
      </c>
      <c r="C96" s="64"/>
      <c r="D96" s="14">
        <v>845101</v>
      </c>
      <c r="E96" s="15">
        <v>845101</v>
      </c>
      <c r="F96" s="15">
        <v>845101</v>
      </c>
      <c r="G96" s="15">
        <v>845101</v>
      </c>
      <c r="H96" s="15">
        <v>845101</v>
      </c>
      <c r="I96" s="20">
        <v>845101</v>
      </c>
    </row>
    <row r="97" spans="1:9" x14ac:dyDescent="0.3">
      <c r="A97" s="18"/>
      <c r="B97" s="60" t="s">
        <v>94</v>
      </c>
      <c r="C97" s="64"/>
      <c r="D97" s="14">
        <v>103000</v>
      </c>
      <c r="E97" s="15">
        <v>103000</v>
      </c>
      <c r="F97" s="15">
        <v>103000</v>
      </c>
      <c r="G97" s="15">
        <v>103000</v>
      </c>
      <c r="H97" s="15">
        <v>103000</v>
      </c>
      <c r="I97" s="20">
        <v>103000</v>
      </c>
    </row>
    <row r="98" spans="1:9" x14ac:dyDescent="0.3">
      <c r="A98" s="18"/>
      <c r="B98" s="60" t="s">
        <v>95</v>
      </c>
      <c r="C98" s="64"/>
      <c r="D98" s="14">
        <v>474390</v>
      </c>
      <c r="E98" s="15">
        <v>474390</v>
      </c>
      <c r="F98" s="15">
        <v>474390</v>
      </c>
      <c r="G98" s="15">
        <v>474390</v>
      </c>
      <c r="H98" s="15">
        <v>474390</v>
      </c>
      <c r="I98" s="20">
        <v>474390</v>
      </c>
    </row>
    <row r="99" spans="1:9" x14ac:dyDescent="0.3">
      <c r="A99" s="18"/>
      <c r="B99" s="60"/>
      <c r="C99" s="64"/>
      <c r="D99" s="14"/>
      <c r="E99" s="15"/>
      <c r="F99" s="15"/>
      <c r="G99" s="15"/>
      <c r="H99" s="15"/>
      <c r="I99" s="20"/>
    </row>
    <row r="100" spans="1:9" x14ac:dyDescent="0.3">
      <c r="A100" s="12" t="s">
        <v>97</v>
      </c>
      <c r="B100" s="68" t="s">
        <v>98</v>
      </c>
      <c r="C100" s="64"/>
      <c r="D100" s="14">
        <f t="shared" ref="D100:I100" si="13">SUM(D91:D98)</f>
        <v>37688198</v>
      </c>
      <c r="E100" s="15">
        <f t="shared" si="13"/>
        <v>37688198</v>
      </c>
      <c r="F100" s="15">
        <f t="shared" si="13"/>
        <v>37688198</v>
      </c>
      <c r="G100" s="15">
        <f t="shared" si="13"/>
        <v>37688198</v>
      </c>
      <c r="H100" s="15">
        <f t="shared" si="13"/>
        <v>37688198</v>
      </c>
      <c r="I100" s="20">
        <f t="shared" si="13"/>
        <v>37688198</v>
      </c>
    </row>
    <row r="101" spans="1:9" x14ac:dyDescent="0.3">
      <c r="A101" s="21" t="s">
        <v>99</v>
      </c>
      <c r="B101" s="22" t="s">
        <v>96</v>
      </c>
      <c r="C101" s="54"/>
      <c r="D101" s="23">
        <f t="shared" ref="D101:I101" si="14">D100+D90</f>
        <v>177094640</v>
      </c>
      <c r="E101" s="24">
        <f t="shared" si="14"/>
        <v>177094640</v>
      </c>
      <c r="F101" s="24">
        <f t="shared" si="14"/>
        <v>177094640</v>
      </c>
      <c r="G101" s="24">
        <f t="shared" si="14"/>
        <v>177094640</v>
      </c>
      <c r="H101" s="24">
        <f t="shared" si="14"/>
        <v>177094640</v>
      </c>
      <c r="I101" s="44">
        <f t="shared" si="14"/>
        <v>175960988</v>
      </c>
    </row>
    <row r="102" spans="1:9" s="17" customFormat="1" x14ac:dyDescent="0.3">
      <c r="A102" s="21"/>
      <c r="B102" s="22" t="s">
        <v>78</v>
      </c>
      <c r="C102" s="54"/>
      <c r="D102" s="23">
        <f t="shared" ref="D102:I102" si="15">SUM(D101,D79)</f>
        <v>189141640</v>
      </c>
      <c r="E102" s="24">
        <f t="shared" si="15"/>
        <v>192755584</v>
      </c>
      <c r="F102" s="24">
        <f t="shared" si="15"/>
        <v>193714384</v>
      </c>
      <c r="G102" s="24">
        <f t="shared" si="15"/>
        <v>193714384</v>
      </c>
      <c r="H102" s="24">
        <f t="shared" si="15"/>
        <v>190381892</v>
      </c>
      <c r="I102" s="44">
        <f t="shared" si="15"/>
        <v>289187542</v>
      </c>
    </row>
    <row r="103" spans="1:9" x14ac:dyDescent="0.3">
      <c r="D103" s="69"/>
      <c r="E103" s="11"/>
      <c r="F103" s="11"/>
      <c r="G103" s="11"/>
      <c r="H103" s="11"/>
      <c r="I103" s="72"/>
    </row>
    <row r="104" spans="1:9" x14ac:dyDescent="0.3">
      <c r="A104" s="18"/>
      <c r="B104" s="22" t="s">
        <v>100</v>
      </c>
      <c r="C104" s="22"/>
      <c r="D104" s="70">
        <f t="shared" ref="D104:I104" si="16">SUM(D102,D68)</f>
        <v>344849844</v>
      </c>
      <c r="E104" s="70">
        <f t="shared" si="16"/>
        <v>346301753</v>
      </c>
      <c r="F104" s="70">
        <f t="shared" si="16"/>
        <v>347260553</v>
      </c>
      <c r="G104" s="70">
        <f t="shared" si="16"/>
        <v>354782588</v>
      </c>
      <c r="H104" s="70">
        <f t="shared" si="16"/>
        <v>352277436</v>
      </c>
      <c r="I104" s="102">
        <f t="shared" si="16"/>
        <v>490173097</v>
      </c>
    </row>
    <row r="105" spans="1:9" x14ac:dyDescent="0.3">
      <c r="A105" s="71"/>
      <c r="B105" s="72"/>
      <c r="C105" s="72"/>
      <c r="D105" s="72"/>
      <c r="E105" s="72"/>
      <c r="F105" s="72"/>
      <c r="G105" s="72"/>
    </row>
    <row r="106" spans="1:9" s="17" customFormat="1" x14ac:dyDescent="0.3">
      <c r="A106" s="73"/>
      <c r="B106" s="74"/>
      <c r="C106" s="74"/>
      <c r="D106" s="74"/>
      <c r="E106" s="74"/>
      <c r="F106" s="74"/>
      <c r="G106" s="74"/>
      <c r="I106" s="99"/>
    </row>
    <row r="107" spans="1:9" x14ac:dyDescent="0.3">
      <c r="A107" s="71"/>
      <c r="B107" s="72"/>
      <c r="C107" s="72"/>
      <c r="D107" s="72"/>
      <c r="E107" s="72"/>
      <c r="F107" s="72"/>
      <c r="G107" s="72"/>
    </row>
    <row r="108" spans="1:9" s="17" customFormat="1" x14ac:dyDescent="0.3">
      <c r="A108" s="73"/>
      <c r="B108" s="74"/>
      <c r="C108" s="74"/>
      <c r="D108" s="74"/>
      <c r="E108" s="74"/>
      <c r="F108" s="74"/>
      <c r="G108" s="74"/>
      <c r="I108" s="99"/>
    </row>
    <row r="109" spans="1:9" x14ac:dyDescent="0.3">
      <c r="A109" s="71"/>
      <c r="B109" s="72"/>
      <c r="C109" s="72"/>
      <c r="D109" s="72"/>
      <c r="E109" s="72"/>
      <c r="F109" s="72"/>
      <c r="G109" s="72"/>
    </row>
    <row r="110" spans="1:9" s="17" customFormat="1" x14ac:dyDescent="0.3">
      <c r="A110" s="73"/>
      <c r="B110" s="74"/>
      <c r="C110" s="74"/>
      <c r="D110" s="74"/>
      <c r="E110" s="74"/>
      <c r="F110" s="74"/>
      <c r="G110" s="74"/>
      <c r="I110" s="99"/>
    </row>
    <row r="111" spans="1:9" x14ac:dyDescent="0.3">
      <c r="A111" s="71"/>
      <c r="B111" s="72"/>
      <c r="C111" s="72"/>
      <c r="D111" s="72"/>
      <c r="E111" s="72"/>
      <c r="F111" s="72"/>
      <c r="G111" s="72"/>
    </row>
    <row r="112" spans="1:9" s="17" customFormat="1" x14ac:dyDescent="0.3">
      <c r="A112" s="73"/>
      <c r="B112" s="74"/>
      <c r="C112" s="74"/>
      <c r="D112" s="74"/>
      <c r="E112" s="74"/>
      <c r="F112" s="74"/>
      <c r="G112" s="74"/>
      <c r="I112" s="99"/>
    </row>
    <row r="113" spans="1:9" x14ac:dyDescent="0.3">
      <c r="A113" s="71"/>
      <c r="B113" s="72"/>
      <c r="C113" s="72"/>
      <c r="D113" s="72"/>
      <c r="E113" s="72"/>
      <c r="F113" s="72"/>
      <c r="G113" s="72"/>
    </row>
    <row r="114" spans="1:9" s="17" customFormat="1" x14ac:dyDescent="0.3">
      <c r="A114" s="73"/>
      <c r="B114" s="74"/>
      <c r="C114" s="74"/>
      <c r="D114" s="74"/>
      <c r="E114" s="74"/>
      <c r="F114" s="74"/>
      <c r="G114" s="74"/>
      <c r="I114" s="99"/>
    </row>
    <row r="115" spans="1:9" x14ac:dyDescent="0.3">
      <c r="A115" s="71"/>
      <c r="B115" s="72"/>
      <c r="C115" s="72"/>
      <c r="D115" s="72"/>
      <c r="E115" s="72"/>
      <c r="F115" s="72"/>
      <c r="G115" s="72"/>
    </row>
    <row r="116" spans="1:9" x14ac:dyDescent="0.3">
      <c r="A116" s="73"/>
      <c r="B116" s="74"/>
      <c r="C116" s="74"/>
      <c r="D116" s="74"/>
      <c r="E116" s="72"/>
      <c r="F116" s="72"/>
      <c r="G116" s="72"/>
    </row>
    <row r="117" spans="1:9" x14ac:dyDescent="0.3">
      <c r="A117" s="71"/>
      <c r="B117" s="72"/>
      <c r="C117" s="72"/>
      <c r="D117" s="72"/>
      <c r="E117" s="72"/>
      <c r="F117" s="72"/>
      <c r="G117" s="72"/>
    </row>
  </sheetData>
  <mergeCells count="1">
    <mergeCell ref="B1:B2"/>
  </mergeCells>
  <pageMargins left="0.36" right="0.31" top="0.75" bottom="0.75" header="0.3" footer="0.3"/>
  <pageSetup paperSize="9" orientation="portrait" r:id="rId1"/>
  <headerFooter>
    <oddHeader>&amp;LUszód Község Önkormányzat 2020.évi költségvetése&amp;R2/2021.(II.24.) önkormányzati rendelet 
2.számú melléklete
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</vt:lpstr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2021-02-18T13:52:57Z</cp:lastPrinted>
  <dcterms:created xsi:type="dcterms:W3CDTF">2020-12-16T18:26:51Z</dcterms:created>
  <dcterms:modified xsi:type="dcterms:W3CDTF">2021-03-02T08:29:55Z</dcterms:modified>
</cp:coreProperties>
</file>