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376" windowHeight="12816" activeTab="4"/>
  </bookViews>
  <sheets>
    <sheet name="1.mell_bevételek" sheetId="1" r:id="rId1"/>
    <sheet name="2.mell_kiadások" sheetId="2" r:id="rId2"/>
    <sheet name="3.mell_mérleg" sheetId="3" r:id="rId3"/>
    <sheet name="4_mell_cofog bevétel" sheetId="16" r:id="rId4"/>
    <sheet name="5_mell_cofog_kiadások" sheetId="15" r:id="rId5"/>
  </sheets>
  <calcPr calcId="125725"/>
</workbook>
</file>

<file path=xl/calcChain.xml><?xml version="1.0" encoding="utf-8"?>
<calcChain xmlns="http://schemas.openxmlformats.org/spreadsheetml/2006/main">
  <c r="P125" i="1"/>
  <c r="P129" s="1"/>
  <c r="O125"/>
  <c r="O129" s="1"/>
  <c r="N125"/>
  <c r="N129" s="1"/>
  <c r="M116"/>
  <c r="M125" s="1"/>
  <c r="M129" s="1"/>
  <c r="P108"/>
  <c r="O108"/>
  <c r="N108"/>
  <c r="M108"/>
  <c r="P98"/>
  <c r="O98"/>
  <c r="N98"/>
  <c r="M98"/>
  <c r="P90"/>
  <c r="O90"/>
  <c r="N90"/>
  <c r="M90"/>
  <c r="P88"/>
  <c r="O88"/>
  <c r="N88"/>
  <c r="M88"/>
  <c r="P80"/>
  <c r="O80"/>
  <c r="N80"/>
  <c r="M80"/>
  <c r="P65"/>
  <c r="O65"/>
  <c r="N65"/>
  <c r="M65"/>
  <c r="P61"/>
  <c r="N61"/>
  <c r="M59"/>
  <c r="M61" s="1"/>
  <c r="M56"/>
  <c r="P52"/>
  <c r="O52"/>
  <c r="N52"/>
  <c r="M52"/>
  <c r="P47"/>
  <c r="O47"/>
  <c r="N47"/>
  <c r="M47"/>
  <c r="M38"/>
  <c r="N32"/>
  <c r="N39" s="1"/>
  <c r="M26"/>
  <c r="M25"/>
  <c r="M22"/>
  <c r="P21"/>
  <c r="P32" s="1"/>
  <c r="P39" s="1"/>
  <c r="O21"/>
  <c r="O32" s="1"/>
  <c r="O39" s="1"/>
  <c r="M20"/>
  <c r="M18"/>
  <c r="M17"/>
  <c r="M16"/>
  <c r="M14"/>
  <c r="M12"/>
  <c r="N151" i="2"/>
  <c r="P147"/>
  <c r="P151" s="1"/>
  <c r="O147"/>
  <c r="O151" s="1"/>
  <c r="M147"/>
  <c r="M151" s="1"/>
  <c r="M141"/>
  <c r="P132"/>
  <c r="O132"/>
  <c r="N132"/>
  <c r="M132"/>
  <c r="P121"/>
  <c r="O121"/>
  <c r="N121"/>
  <c r="M121" s="1"/>
  <c r="M119"/>
  <c r="P114"/>
  <c r="O114"/>
  <c r="N114"/>
  <c r="M113"/>
  <c r="M114" s="1"/>
  <c r="M109"/>
  <c r="M99"/>
  <c r="P98"/>
  <c r="O98"/>
  <c r="N98"/>
  <c r="N100" s="1"/>
  <c r="M98"/>
  <c r="M95"/>
  <c r="P89"/>
  <c r="N89"/>
  <c r="M85"/>
  <c r="P83"/>
  <c r="N83"/>
  <c r="P74"/>
  <c r="P75" s="1"/>
  <c r="O74"/>
  <c r="O75" s="1"/>
  <c r="N74"/>
  <c r="N75" s="1"/>
  <c r="M74"/>
  <c r="M70"/>
  <c r="P59"/>
  <c r="O59"/>
  <c r="N59"/>
  <c r="M58"/>
  <c r="M54"/>
  <c r="M59" s="1"/>
  <c r="P52"/>
  <c r="O52"/>
  <c r="N52"/>
  <c r="M52"/>
  <c r="P48"/>
  <c r="O48"/>
  <c r="N48"/>
  <c r="M47"/>
  <c r="M44"/>
  <c r="M42"/>
  <c r="P39"/>
  <c r="O39"/>
  <c r="N39"/>
  <c r="M38"/>
  <c r="M39" s="1"/>
  <c r="P35"/>
  <c r="O35"/>
  <c r="N35"/>
  <c r="P29"/>
  <c r="O29"/>
  <c r="N29"/>
  <c r="N23"/>
  <c r="M23"/>
  <c r="P16"/>
  <c r="P18" s="1"/>
  <c r="P24" s="1"/>
  <c r="O16"/>
  <c r="O18" s="1"/>
  <c r="O24" s="1"/>
  <c r="N16"/>
  <c r="N18" s="1"/>
  <c r="M16"/>
  <c r="M18" s="1"/>
  <c r="K13" i="3"/>
  <c r="K25"/>
  <c r="K18"/>
  <c r="E18"/>
  <c r="E20" s="1"/>
  <c r="C13"/>
  <c r="I13"/>
  <c r="C18"/>
  <c r="D18"/>
  <c r="I18"/>
  <c r="J18"/>
  <c r="C62" i="15"/>
  <c r="C61"/>
  <c r="C60"/>
  <c r="C59"/>
  <c r="C58"/>
  <c r="C57"/>
  <c r="C54"/>
  <c r="C53"/>
  <c r="C52"/>
  <c r="C51"/>
  <c r="C50"/>
  <c r="C49"/>
  <c r="C48"/>
  <c r="C47"/>
  <c r="C46"/>
  <c r="C45"/>
  <c r="C44"/>
  <c r="C43"/>
  <c r="C42"/>
  <c r="C41"/>
  <c r="Q40"/>
  <c r="Q63" s="1"/>
  <c r="P40"/>
  <c r="P63" s="1"/>
  <c r="O40"/>
  <c r="O63" s="1"/>
  <c r="N40"/>
  <c r="N63" s="1"/>
  <c r="M40"/>
  <c r="M63" s="1"/>
  <c r="L40"/>
  <c r="L63" s="1"/>
  <c r="K40"/>
  <c r="K63" s="1"/>
  <c r="J40"/>
  <c r="J63" s="1"/>
  <c r="I40"/>
  <c r="I63" s="1"/>
  <c r="H40"/>
  <c r="H63" s="1"/>
  <c r="G40"/>
  <c r="G63" s="1"/>
  <c r="F40"/>
  <c r="F63" s="1"/>
  <c r="E40"/>
  <c r="E63" s="1"/>
  <c r="D40"/>
  <c r="D63" s="1"/>
  <c r="C39"/>
  <c r="M48" i="2" l="1"/>
  <c r="N66" i="1"/>
  <c r="C40" i="15"/>
  <c r="M75" i="2"/>
  <c r="O66" i="1"/>
  <c r="O110" s="1"/>
  <c r="O131" s="1"/>
  <c r="P66"/>
  <c r="M66"/>
  <c r="N110"/>
  <c r="P110"/>
  <c r="N131"/>
  <c r="P131"/>
  <c r="M32"/>
  <c r="M39" s="1"/>
  <c r="M110" s="1"/>
  <c r="M131" s="1"/>
  <c r="M21"/>
  <c r="P60" i="2"/>
  <c r="O60"/>
  <c r="O134" s="1"/>
  <c r="O153" s="1"/>
  <c r="N60"/>
  <c r="M24"/>
  <c r="N24"/>
  <c r="P134"/>
  <c r="P153" s="1"/>
  <c r="K20" i="3"/>
  <c r="K27" s="1"/>
  <c r="C63" i="15"/>
  <c r="C57" i="16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S38"/>
  <c r="S60" s="1"/>
  <c r="R38"/>
  <c r="Q38"/>
  <c r="P38"/>
  <c r="O38"/>
  <c r="N38"/>
  <c r="M38"/>
  <c r="L38"/>
  <c r="K38"/>
  <c r="J38"/>
  <c r="I38"/>
  <c r="I60" s="1"/>
  <c r="H60"/>
  <c r="G38"/>
  <c r="G60" s="1"/>
  <c r="F38"/>
  <c r="F60" s="1"/>
  <c r="E38"/>
  <c r="E60" s="1"/>
  <c r="D38"/>
  <c r="D60" s="1"/>
  <c r="C37"/>
  <c r="J25" i="3"/>
  <c r="D20"/>
  <c r="J151" i="2"/>
  <c r="L147"/>
  <c r="L151" s="1"/>
  <c r="K147"/>
  <c r="K151" s="1"/>
  <c r="I141"/>
  <c r="L132"/>
  <c r="K132"/>
  <c r="J132"/>
  <c r="I132"/>
  <c r="L121"/>
  <c r="K121"/>
  <c r="J121"/>
  <c r="I120"/>
  <c r="I119"/>
  <c r="I117"/>
  <c r="L114"/>
  <c r="K114"/>
  <c r="J114"/>
  <c r="I113"/>
  <c r="I109"/>
  <c r="L98"/>
  <c r="K98"/>
  <c r="K100" s="1"/>
  <c r="J98"/>
  <c r="J100" s="1"/>
  <c r="I98"/>
  <c r="I95"/>
  <c r="L89"/>
  <c r="J89"/>
  <c r="I85"/>
  <c r="L83"/>
  <c r="J83"/>
  <c r="L74"/>
  <c r="L75" s="1"/>
  <c r="K74"/>
  <c r="K75" s="1"/>
  <c r="J74"/>
  <c r="J75" s="1"/>
  <c r="I74"/>
  <c r="I70"/>
  <c r="L59"/>
  <c r="K59"/>
  <c r="J59"/>
  <c r="I58"/>
  <c r="I54"/>
  <c r="L52"/>
  <c r="K52"/>
  <c r="J52"/>
  <c r="I52"/>
  <c r="L48"/>
  <c r="K48"/>
  <c r="J48"/>
  <c r="I47"/>
  <c r="I44"/>
  <c r="I42"/>
  <c r="I41"/>
  <c r="L39"/>
  <c r="K39"/>
  <c r="J39"/>
  <c r="I38"/>
  <c r="I39" s="1"/>
  <c r="L35"/>
  <c r="K35"/>
  <c r="J35"/>
  <c r="L29"/>
  <c r="K29"/>
  <c r="J29"/>
  <c r="J23"/>
  <c r="I23"/>
  <c r="L16"/>
  <c r="L18" s="1"/>
  <c r="L24" s="1"/>
  <c r="K16"/>
  <c r="K18" s="1"/>
  <c r="K24" s="1"/>
  <c r="J16"/>
  <c r="J18" s="1"/>
  <c r="I16"/>
  <c r="I18" s="1"/>
  <c r="L125" i="1"/>
  <c r="L129" s="1"/>
  <c r="K125"/>
  <c r="K129" s="1"/>
  <c r="J125"/>
  <c r="J129" s="1"/>
  <c r="I116"/>
  <c r="I125" s="1"/>
  <c r="I129" s="1"/>
  <c r="L108"/>
  <c r="K108"/>
  <c r="J108"/>
  <c r="I108"/>
  <c r="L98"/>
  <c r="K98"/>
  <c r="J98"/>
  <c r="I98"/>
  <c r="L90"/>
  <c r="K90"/>
  <c r="J90"/>
  <c r="I90"/>
  <c r="L88"/>
  <c r="K88"/>
  <c r="J88"/>
  <c r="I88"/>
  <c r="L80"/>
  <c r="K80"/>
  <c r="J80"/>
  <c r="I80"/>
  <c r="L65"/>
  <c r="K65"/>
  <c r="J65"/>
  <c r="I65"/>
  <c r="L61"/>
  <c r="J61"/>
  <c r="I59"/>
  <c r="I61" s="1"/>
  <c r="I56"/>
  <c r="L52"/>
  <c r="K52"/>
  <c r="J52"/>
  <c r="I52"/>
  <c r="L47"/>
  <c r="K47"/>
  <c r="J47"/>
  <c r="I47"/>
  <c r="I38"/>
  <c r="J32"/>
  <c r="J39" s="1"/>
  <c r="I26"/>
  <c r="I25"/>
  <c r="I22"/>
  <c r="L21"/>
  <c r="L32" s="1"/>
  <c r="L39" s="1"/>
  <c r="K21"/>
  <c r="K32" s="1"/>
  <c r="K39" s="1"/>
  <c r="I20"/>
  <c r="I18"/>
  <c r="I17"/>
  <c r="I16"/>
  <c r="I14"/>
  <c r="I12"/>
  <c r="F32"/>
  <c r="C9" i="15"/>
  <c r="N134" i="2" l="1"/>
  <c r="N153" s="1"/>
  <c r="I59"/>
  <c r="I114"/>
  <c r="I121"/>
  <c r="I147"/>
  <c r="I151" s="1"/>
  <c r="M153"/>
  <c r="J60"/>
  <c r="K60"/>
  <c r="K134" s="1"/>
  <c r="K153" s="1"/>
  <c r="I100"/>
  <c r="C38" i="16"/>
  <c r="C60" s="1"/>
  <c r="J66" i="1"/>
  <c r="I75" i="2"/>
  <c r="J20" i="3"/>
  <c r="J27" s="1"/>
  <c r="L66" i="1"/>
  <c r="L110" s="1"/>
  <c r="L131" s="1"/>
  <c r="L60" i="2"/>
  <c r="L134" s="1"/>
  <c r="L153" s="1"/>
  <c r="I66" i="1"/>
  <c r="K66"/>
  <c r="K110" s="1"/>
  <c r="K131" s="1"/>
  <c r="I48" i="2"/>
  <c r="I24"/>
  <c r="J24"/>
  <c r="J110" i="1"/>
  <c r="J131" s="1"/>
  <c r="I21"/>
  <c r="I32"/>
  <c r="I39" s="1"/>
  <c r="I110" s="1"/>
  <c r="I131" s="1"/>
  <c r="E99" i="2"/>
  <c r="J134" l="1"/>
  <c r="I134" s="1"/>
  <c r="I153" s="1"/>
  <c r="M10" i="15"/>
  <c r="C32"/>
  <c r="J153" i="2" l="1"/>
  <c r="E116" i="1"/>
  <c r="E59"/>
  <c r="E56"/>
  <c r="E38"/>
  <c r="E22"/>
  <c r="E26"/>
  <c r="E25"/>
  <c r="E20"/>
  <c r="E18"/>
  <c r="E17"/>
  <c r="E16"/>
  <c r="E14"/>
  <c r="E12"/>
  <c r="E113" i="2"/>
  <c r="E109"/>
  <c r="P10" i="15"/>
  <c r="Q10"/>
  <c r="Q33" s="1"/>
  <c r="N10"/>
  <c r="N33" s="1"/>
  <c r="O10"/>
  <c r="O33" s="1"/>
  <c r="L10"/>
  <c r="L33" s="1"/>
  <c r="K10"/>
  <c r="J10"/>
  <c r="I10"/>
  <c r="I33" s="1"/>
  <c r="H10"/>
  <c r="H33" s="1"/>
  <c r="G10"/>
  <c r="G33" s="1"/>
  <c r="F10"/>
  <c r="F33" s="1"/>
  <c r="E10"/>
  <c r="E33" s="1"/>
  <c r="D10"/>
  <c r="E141" i="2"/>
  <c r="E120"/>
  <c r="E119"/>
  <c r="E117"/>
  <c r="E85"/>
  <c r="E70"/>
  <c r="E58"/>
  <c r="E54"/>
  <c r="E47"/>
  <c r="E44"/>
  <c r="E42"/>
  <c r="E41"/>
  <c r="E38"/>
  <c r="E34"/>
  <c r="E27"/>
  <c r="F23"/>
  <c r="E23"/>
  <c r="D33" i="15" l="1"/>
  <c r="C10"/>
  <c r="S10" i="16"/>
  <c r="R10"/>
  <c r="Q10"/>
  <c r="P10"/>
  <c r="O10"/>
  <c r="N10"/>
  <c r="M10"/>
  <c r="L10"/>
  <c r="K10"/>
  <c r="J10"/>
  <c r="I10"/>
  <c r="I32" s="1"/>
  <c r="H10"/>
  <c r="H32" s="1"/>
  <c r="G10"/>
  <c r="G32" s="1"/>
  <c r="F10"/>
  <c r="F32" s="1"/>
  <c r="E10"/>
  <c r="E32" s="1"/>
  <c r="D10"/>
  <c r="D32" s="1"/>
  <c r="C9"/>
  <c r="C10" l="1"/>
  <c r="H125" i="1"/>
  <c r="H129" s="1"/>
  <c r="G125"/>
  <c r="G129" s="1"/>
  <c r="F125"/>
  <c r="F129" s="1"/>
  <c r="E125"/>
  <c r="E129" s="1"/>
  <c r="H108"/>
  <c r="G108"/>
  <c r="F108"/>
  <c r="E108"/>
  <c r="H98"/>
  <c r="G98"/>
  <c r="F98"/>
  <c r="E98"/>
  <c r="H88"/>
  <c r="G88"/>
  <c r="F88"/>
  <c r="E88"/>
  <c r="H80"/>
  <c r="G80"/>
  <c r="F80"/>
  <c r="E80"/>
  <c r="H52"/>
  <c r="G52"/>
  <c r="F52"/>
  <c r="E52"/>
  <c r="H65"/>
  <c r="G65"/>
  <c r="F65"/>
  <c r="E65"/>
  <c r="H61"/>
  <c r="F61"/>
  <c r="E61"/>
  <c r="H47"/>
  <c r="G47"/>
  <c r="F47"/>
  <c r="E47"/>
  <c r="H74" i="2"/>
  <c r="H75" s="1"/>
  <c r="G74"/>
  <c r="G75" s="1"/>
  <c r="F74"/>
  <c r="F75" s="1"/>
  <c r="E74"/>
  <c r="E75" s="1"/>
  <c r="H147"/>
  <c r="H151" s="1"/>
  <c r="G147"/>
  <c r="F151"/>
  <c r="H132"/>
  <c r="G132"/>
  <c r="F132"/>
  <c r="E132"/>
  <c r="H121"/>
  <c r="G121"/>
  <c r="F121"/>
  <c r="H114"/>
  <c r="G114"/>
  <c r="F114"/>
  <c r="E114"/>
  <c r="H98"/>
  <c r="G98"/>
  <c r="G100" s="1"/>
  <c r="F98"/>
  <c r="F100" s="1"/>
  <c r="E98"/>
  <c r="H89"/>
  <c r="F89"/>
  <c r="H35"/>
  <c r="G35"/>
  <c r="F35"/>
  <c r="E35"/>
  <c r="H59"/>
  <c r="G59"/>
  <c r="F59"/>
  <c r="E59"/>
  <c r="H52"/>
  <c r="G52"/>
  <c r="F52"/>
  <c r="E52"/>
  <c r="H48"/>
  <c r="G48"/>
  <c r="F48"/>
  <c r="E48"/>
  <c r="H39"/>
  <c r="G39"/>
  <c r="F39"/>
  <c r="E39"/>
  <c r="H29"/>
  <c r="G29"/>
  <c r="F29"/>
  <c r="E29"/>
  <c r="H16"/>
  <c r="H18" s="1"/>
  <c r="H24" s="1"/>
  <c r="G16"/>
  <c r="G18" s="1"/>
  <c r="G24" s="1"/>
  <c r="F16"/>
  <c r="F18" s="1"/>
  <c r="F24" s="1"/>
  <c r="E16"/>
  <c r="E18" s="1"/>
  <c r="C29" i="16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S32"/>
  <c r="C11" i="15"/>
  <c r="C12"/>
  <c r="C13"/>
  <c r="C14"/>
  <c r="C15"/>
  <c r="C16"/>
  <c r="C17"/>
  <c r="C18"/>
  <c r="C19"/>
  <c r="C20"/>
  <c r="C21"/>
  <c r="C22"/>
  <c r="C23"/>
  <c r="C24"/>
  <c r="C27"/>
  <c r="C28"/>
  <c r="C29"/>
  <c r="C30"/>
  <c r="C31"/>
  <c r="J33"/>
  <c r="K33"/>
  <c r="P33"/>
  <c r="H60" i="2" l="1"/>
  <c r="G60"/>
  <c r="F60"/>
  <c r="G151"/>
  <c r="E147"/>
  <c r="E151" s="1"/>
  <c r="H66" i="1"/>
  <c r="E121" i="2"/>
  <c r="F66" i="1"/>
  <c r="C20" i="3"/>
  <c r="C32" i="16"/>
  <c r="G66" i="1"/>
  <c r="G134" i="2"/>
  <c r="H134"/>
  <c r="E66" i="1"/>
  <c r="E60" i="2"/>
  <c r="F134" l="1"/>
  <c r="C33" i="15"/>
  <c r="E134" i="2" l="1"/>
  <c r="F153"/>
  <c r="G90" i="1"/>
  <c r="F90"/>
  <c r="E90"/>
  <c r="F39" l="1"/>
  <c r="F110" s="1"/>
  <c r="F131" s="1"/>
  <c r="I25" i="3"/>
  <c r="C25"/>
  <c r="C27" s="1"/>
  <c r="H83" i="2"/>
  <c r="F83"/>
  <c r="E95"/>
  <c r="E100" s="1"/>
  <c r="H90" i="1"/>
  <c r="H21"/>
  <c r="H32" s="1"/>
  <c r="H39" s="1"/>
  <c r="H110" s="1"/>
  <c r="H131" s="1"/>
  <c r="G21"/>
  <c r="G32" s="1"/>
  <c r="G39" s="1"/>
  <c r="G110" s="1"/>
  <c r="G131" s="1"/>
  <c r="E32" l="1"/>
  <c r="E39" s="1"/>
  <c r="E110" s="1"/>
  <c r="E131" s="1"/>
  <c r="E21"/>
  <c r="H153" i="2"/>
  <c r="G153" l="1"/>
  <c r="I20" i="3"/>
  <c r="I27" s="1"/>
  <c r="E24" i="2" l="1"/>
  <c r="E153" s="1"/>
  <c r="M33" i="15"/>
</calcChain>
</file>

<file path=xl/sharedStrings.xml><?xml version="1.0" encoding="utf-8"?>
<sst xmlns="http://schemas.openxmlformats.org/spreadsheetml/2006/main" count="875" uniqueCount="538">
  <si>
    <t>BEVÉTELEK</t>
  </si>
  <si>
    <t>megnevezés</t>
  </si>
  <si>
    <t>Eredeti előirányzat</t>
  </si>
  <si>
    <t>Kötelező
feladat</t>
  </si>
  <si>
    <t>Önként vállalt
feladat</t>
  </si>
  <si>
    <t>Állami
feladat</t>
  </si>
  <si>
    <t>I.</t>
  </si>
  <si>
    <t>1.1. Település-üzemeltetéshez kapcsolódó feladatellátás támogatása összesen:</t>
  </si>
  <si>
    <t xml:space="preserve">1.1.1.. A zöldterület-gazdálkodással kapcsolatos feladatok ellátásának támogatása </t>
  </si>
  <si>
    <t>1.1.2.. Közvilágítás fenntartásának támogatása</t>
  </si>
  <si>
    <t>1.1.3. Köztemető fenntartásának támogatása</t>
  </si>
  <si>
    <t>1.1.4.. Közutak fenntartásának támogatása</t>
  </si>
  <si>
    <t>1.2. Egyéb önkormányzati feladatok támogatása</t>
  </si>
  <si>
    <t>2. Települési önkormányzatok egyes köznevelési feladatainak támogatása</t>
  </si>
  <si>
    <t>Működési célú támogatások államháztartáson belülről</t>
  </si>
  <si>
    <t>III.</t>
  </si>
  <si>
    <t>Felhalmozási célú támogatások államháztartáson belülről</t>
  </si>
  <si>
    <t>IV.</t>
  </si>
  <si>
    <t xml:space="preserve">V. </t>
  </si>
  <si>
    <t>VI.</t>
  </si>
  <si>
    <t>Közhatalmi bevételek</t>
  </si>
  <si>
    <t>VII.</t>
  </si>
  <si>
    <t>Működési bevételek</t>
  </si>
  <si>
    <t>VIII.</t>
  </si>
  <si>
    <t>Felhalmozási bevételek</t>
  </si>
  <si>
    <t>IX.</t>
  </si>
  <si>
    <t>Működési célú átvett pénzeszközök</t>
  </si>
  <si>
    <t>Felhalmozási célú átvett pénzeszközök</t>
  </si>
  <si>
    <t>KÖLTSÉGVETÉSI BEVÉTELEK ÖSSZESEN</t>
  </si>
  <si>
    <t xml:space="preserve">FINANSZÍROZÁSI BEVÉTELEK ÖSSZESEN: </t>
  </si>
  <si>
    <t>BEVÉTELEK ÖSSZESEN:</t>
  </si>
  <si>
    <t>KIADÁSOK</t>
  </si>
  <si>
    <t>Személyi juttatások</t>
  </si>
  <si>
    <t>1.1. Törvény szerinti illetmények, munkabérek</t>
  </si>
  <si>
    <t>2.1. Választott tisztségviselők juttatásai</t>
  </si>
  <si>
    <t>II.</t>
  </si>
  <si>
    <t xml:space="preserve">Munkaadókat terhelő járulékok és szociális hozzájárulási adó                                                                            </t>
  </si>
  <si>
    <t>Dologi kiadások</t>
  </si>
  <si>
    <t>3.1.Közüzemi díjak</t>
  </si>
  <si>
    <t>3.2. Vásárolt élelmezés</t>
  </si>
  <si>
    <t>Ellátottak pénzbeli juttatása</t>
  </si>
  <si>
    <t>V.</t>
  </si>
  <si>
    <t>Egyéb működési célú kiadások</t>
  </si>
  <si>
    <t xml:space="preserve">VI. </t>
  </si>
  <si>
    <t>Beruházások</t>
  </si>
  <si>
    <t>Felújítások</t>
  </si>
  <si>
    <t>Egyéb felhalmozási célú kiadások</t>
  </si>
  <si>
    <t>KÖLTSÉGVETÉSI KIADÁSOK ÖSSZESEN:</t>
  </si>
  <si>
    <t>FINANASZÍROZÁS KIADÁSAI</t>
  </si>
  <si>
    <t>KIADÁSOK ÖSSZESEN:</t>
  </si>
  <si>
    <t>Megnevezés</t>
  </si>
  <si>
    <t>eredeti előirányzat</t>
  </si>
  <si>
    <t>2.2. Egyéb juttatás, megbizási díjak</t>
  </si>
  <si>
    <t>1.3. Kiegészítés az I.1, I.2. jogcímekhez</t>
  </si>
  <si>
    <t>1.1.Szakmai anyagok beszerzése (könyv, folyóirat, informatikai eszközök)</t>
  </si>
  <si>
    <t>1.2. Üzemeltetési anyagok beszerzése (irodaszer, üzemanyag)</t>
  </si>
  <si>
    <t>3.3. Bérleti díj, lízing díj</t>
  </si>
  <si>
    <t>3.4. Karbantartási, kisjavítási szolgáltatások</t>
  </si>
  <si>
    <t>3.5.Közvetített szolgáltatások</t>
  </si>
  <si>
    <t>3.6. Szakmai tevékenységet segítő szolgáltatások</t>
  </si>
  <si>
    <t>3.7. Egyéb szolgáltatások</t>
  </si>
  <si>
    <t>4.1. Kiküldetések kiadásai</t>
  </si>
  <si>
    <t>4.2. Reklám- és propagandakiadások</t>
  </si>
  <si>
    <t>5.1. Működési célú, előzetesen felszámított általános forgalmi adó</t>
  </si>
  <si>
    <t>5.2. Fizetendő általános forgalmiadó</t>
  </si>
  <si>
    <t>5.3. Kamatkiadások</t>
  </si>
  <si>
    <t>5.4. Egyéb pénzügyi műveletek kiadásai</t>
  </si>
  <si>
    <t>5.5. Egyéb dologi kiadások</t>
  </si>
  <si>
    <t>1.1. Hitel, kölcsöntörlesztés áht-n kívülre</t>
  </si>
  <si>
    <t>1.2. Belföldi értékpapírok kiadásai</t>
  </si>
  <si>
    <t>1.3. Áht-n belüli megelőlegezések folyósítása</t>
  </si>
  <si>
    <t>1.4. Áht-n belüli megelőlegezések visszafizetése</t>
  </si>
  <si>
    <t>1.5. Központi, irányító szervi támgatások folyósítása</t>
  </si>
  <si>
    <t>1.6. Pénzeszközök lekötött bankbetétként elhelyezése</t>
  </si>
  <si>
    <t>1.7. Pénzügyi lízing kiadásai</t>
  </si>
  <si>
    <t>1.8. Központi költségvetés sajátos finanszírozási kiadásai</t>
  </si>
  <si>
    <t>1.9. Tulajdonosi kölcsönök kiadásai</t>
  </si>
  <si>
    <t>1.</t>
  </si>
  <si>
    <t>2.</t>
  </si>
  <si>
    <t>3.</t>
  </si>
  <si>
    <t>4.</t>
  </si>
  <si>
    <t>5.</t>
  </si>
  <si>
    <t>6.</t>
  </si>
  <si>
    <t>Felhalmozási célú önkormányzati támogatások</t>
  </si>
  <si>
    <t>Egyéb felhalmozási célú támogatások bevételei államháztartáson belülről</t>
  </si>
  <si>
    <t>Felhalmozási célú garancia- és kezességvállalásból szárma megtérülések áht-n belülről</t>
  </si>
  <si>
    <t>Felhalmozási célú visszatérítendő támogatások, kölcsönök visszatérülése áht-n belülről</t>
  </si>
  <si>
    <t>Felhalmzási célú visszatérítendő támogatások, kölcsönök igénybevétele áht-n belülről</t>
  </si>
  <si>
    <t>6.1. Pótlék</t>
  </si>
  <si>
    <t>6.2.Bírság</t>
  </si>
  <si>
    <t>7.</t>
  </si>
  <si>
    <t>8.</t>
  </si>
  <si>
    <t>9.</t>
  </si>
  <si>
    <t>10.</t>
  </si>
  <si>
    <t>5.1. Egyéb felhalmozási bevétel (pályázat)</t>
  </si>
  <si>
    <t>5.2. Háztartásoktól (érdekeltségi hozzájárulás)</t>
  </si>
  <si>
    <t>1.1. Hitel-, kölcsönfelvétel pénzügyi vállalkozástól</t>
  </si>
  <si>
    <t>1.2. Belföldi értékpapírok bevételei</t>
  </si>
  <si>
    <t>1.3. Maradvány igénybevétele</t>
  </si>
  <si>
    <t>1.4. Áht-n belüli megelőlegezések</t>
  </si>
  <si>
    <t>1.5. Áht-n belüli megelőlegezések törlesztése</t>
  </si>
  <si>
    <t>1.6. Központi, irányító szervi támogatás</t>
  </si>
  <si>
    <t>1.7. Lekötött bankbetétek megszüntetése</t>
  </si>
  <si>
    <t>1.8. Központi költségvetés sajátos finanszírozási bevételei</t>
  </si>
  <si>
    <t>1.9. Tulajdonosi kölcsönök bevételei</t>
  </si>
  <si>
    <t>1.9.1 Rövid lejáratú</t>
  </si>
  <si>
    <t>1.9.2. Hosszúlejáratú</t>
  </si>
  <si>
    <t>Belföldi finanszírozási kiadások</t>
  </si>
  <si>
    <t>Külföldi finanszírozás kiadásai</t>
  </si>
  <si>
    <t>Adóssághoz nem kapcsolódó származékos ügyletek kiadásai</t>
  </si>
  <si>
    <t>Váltókiadások</t>
  </si>
  <si>
    <t>Felhalmozási célú garancia- és kezességvállalásból származó kifizetés áht-n belülre</t>
  </si>
  <si>
    <t>Felhalmozási célú visszatérítendő támogatások, kölcsönök nyújtása áht-n belülre</t>
  </si>
  <si>
    <t xml:space="preserve"> Felhalmozási célú visszatérítendő támogatások, kölcsönök törlesztése</t>
  </si>
  <si>
    <t>Egyéb felhalmozási célú támogatások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</si>
  <si>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</si>
  <si>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</si>
  <si>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Lakástámogatás</t>
  </si>
  <si>
    <t xml:space="preserve">Egyéb felhalmozási célú támogatások áht-n kívülre 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</si>
  <si>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</si>
  <si>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</si>
  <si>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</si>
  <si>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</si>
  <si>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</si>
  <si>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</si>
  <si>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</si>
  <si>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</si>
  <si>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Beruházási célú előzetesen felszámított áfa</t>
  </si>
  <si>
    <t>11.</t>
  </si>
  <si>
    <t>12.</t>
  </si>
  <si>
    <t>13.</t>
  </si>
  <si>
    <t>Tartalékok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</si>
  <si>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</si>
  <si>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</si>
  <si>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</si>
  <si>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</si>
  <si>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</si>
  <si>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</si>
  <si>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</si>
  <si>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</si>
  <si>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Különféle befizetések és egyéb dologi kiadások</t>
  </si>
  <si>
    <t>Kiküldetések, reklám- és propagandakiadások</t>
  </si>
  <si>
    <t>Kommunikációs szolgáltatások (telefon, internet)</t>
  </si>
  <si>
    <t>Szolgáltatási kiadások</t>
  </si>
  <si>
    <t>Készletbeszerzés</t>
  </si>
  <si>
    <t>5.1. Pályázati bevétel</t>
  </si>
  <si>
    <t>5.2. Áht-n kívüli szervezetektől kapott bevétel</t>
  </si>
  <si>
    <t>Működési kiadások</t>
  </si>
  <si>
    <t>Felhalmozási kiadások</t>
  </si>
  <si>
    <t>Működési célú finanszírozási bevételek</t>
  </si>
  <si>
    <t>Felhalmozási célú finanszírozási bevételek</t>
  </si>
  <si>
    <t>Működési célú finanszírozási kiadások</t>
  </si>
  <si>
    <t>Felhalmozási célú finanszírozási kidások</t>
  </si>
  <si>
    <t>3.1. Települési önkormányzatok szociális feladatainak egyéb támogatása</t>
  </si>
  <si>
    <t>3.3. Gyermekétkeztetés támogatása</t>
  </si>
  <si>
    <t>3.4. Rászoruló gyermekek intézményen kívüli szünidei étkezésének támogatása</t>
  </si>
  <si>
    <t>4.1. Magánszemélyek kommunális adója</t>
  </si>
  <si>
    <t xml:space="preserve">Munkaadókat terhelő járulékok és szociális hozzájárulási adó (K2)                                                                    </t>
  </si>
  <si>
    <t>Dologi kiadások (K3)</t>
  </si>
  <si>
    <t>Ellátottak pénzbeli juttatása (K4)</t>
  </si>
  <si>
    <t>12.2. Egyéb szervezetek, rendezvények támogatása</t>
  </si>
  <si>
    <t>adatok forintban</t>
  </si>
  <si>
    <t>Dologi kiadás</t>
  </si>
  <si>
    <t>3.2. Szociális étkeztetés feladatai(18 fő*55.000,-ft)</t>
  </si>
  <si>
    <t>,</t>
  </si>
  <si>
    <t>adatok Ft-ban</t>
  </si>
  <si>
    <t>6.1. Baranya Megyei Kormányhivatal: közfoglalkoztatás</t>
  </si>
  <si>
    <t>8.1. Települési támogatás</t>
  </si>
  <si>
    <t>6.1. Vásárosdombói Intézményfenntartó Társulás fenntartására</t>
  </si>
  <si>
    <t>12.1. Egyesületek támogatása</t>
  </si>
  <si>
    <t>Igazgatási kiadások</t>
  </si>
  <si>
    <t>Működési jell. feladatok</t>
  </si>
  <si>
    <t>Köztemető</t>
  </si>
  <si>
    <t>Közfoglalkoztatás</t>
  </si>
  <si>
    <t>Utak,hidak</t>
  </si>
  <si>
    <t>Közvilágítás</t>
  </si>
  <si>
    <t>Zöldterület-kezelés</t>
  </si>
  <si>
    <t>Város és község gazdálkodás</t>
  </si>
  <si>
    <t>Háziorvos alapellátás</t>
  </si>
  <si>
    <t>Védőnő</t>
  </si>
  <si>
    <t>Könyvtár</t>
  </si>
  <si>
    <t>Civil szervezetk mük.tám.</t>
  </si>
  <si>
    <t>Civil szerv. tám, programtámogatása</t>
  </si>
  <si>
    <t>Intézményen kivüli gyerm.</t>
  </si>
  <si>
    <t>Család és gyerm.szolg.</t>
  </si>
  <si>
    <t>Egyéb szociális p. term. Ell.</t>
  </si>
  <si>
    <t>Vagyongazdálkodás</t>
  </si>
  <si>
    <t>Gyermekvédelmi pénzbeli</t>
  </si>
  <si>
    <t>Bejáró gyerekek utaztatása</t>
  </si>
  <si>
    <t>I+II. összesen</t>
  </si>
  <si>
    <t>KIADÁSOK FELADATONKÉNT</t>
  </si>
  <si>
    <t>Kiadás összesen</t>
  </si>
  <si>
    <t>Személyi kiadások</t>
  </si>
  <si>
    <t>Munkaadót terhelő jár.</t>
  </si>
  <si>
    <t>Ellátottak pénzb. jutt.</t>
  </si>
  <si>
    <t>Átadott pénzeszköz</t>
  </si>
  <si>
    <t>Felújítási kiadások</t>
  </si>
  <si>
    <t>Létszám-keret (fő)</t>
  </si>
  <si>
    <t>Választott tisztségviselők/ megbízási díjasok</t>
  </si>
  <si>
    <t>kötelező</t>
  </si>
  <si>
    <t>nem köt.</t>
  </si>
  <si>
    <t>Intézményi működtetési feladatok</t>
  </si>
  <si>
    <t>Gyermekétkeztetés</t>
  </si>
  <si>
    <t>önként</t>
  </si>
  <si>
    <t>Bevételek feladatonként</t>
  </si>
  <si>
    <t>Bevételek összesen</t>
  </si>
  <si>
    <t>Helyi önkormányzatok működési támogatatása</t>
  </si>
  <si>
    <t>Egyéb működési támogatások</t>
  </si>
  <si>
    <t>Működési célú bevételek</t>
  </si>
  <si>
    <t>Egyéb támogatások</t>
  </si>
  <si>
    <t>Maradvány igénybevétele</t>
  </si>
  <si>
    <t>Önkormányzat funkcióra nem számolható</t>
  </si>
  <si>
    <t>Önkormányzatok elszámolásai központi költségvetési szervvel</t>
  </si>
  <si>
    <t>1.1.3. Közfoglalkoztatottak juttatása</t>
  </si>
  <si>
    <t>1.1.1. Közfoglalkoztatottak</t>
  </si>
  <si>
    <t>1.1.2. Mt. hatálya alá tartozó dolgozók juttatása</t>
  </si>
  <si>
    <t>2.3. Egyéb külső személyi juttatások</t>
  </si>
  <si>
    <t>1. Foglalkoztatottak után fizetendő</t>
  </si>
  <si>
    <t>2. Külső személyi juttatások után fizetendő</t>
  </si>
  <si>
    <t xml:space="preserve">2.1. Informatikai szolgáltatások </t>
  </si>
  <si>
    <t>2.2. Egyéb kommunikciós szolgáltatások</t>
  </si>
  <si>
    <t>K1</t>
  </si>
  <si>
    <t>K11</t>
  </si>
  <si>
    <t>K11010</t>
  </si>
  <si>
    <t>K12</t>
  </si>
  <si>
    <t xml:space="preserve">Foglalkoztatottak személyi juttatásai </t>
  </si>
  <si>
    <t xml:space="preserve">Személyi juttatások </t>
  </si>
  <si>
    <t xml:space="preserve">Külső személyi juttatások </t>
  </si>
  <si>
    <t>K121</t>
  </si>
  <si>
    <t>K122</t>
  </si>
  <si>
    <t>K123</t>
  </si>
  <si>
    <t>K2</t>
  </si>
  <si>
    <t>K3</t>
  </si>
  <si>
    <t>1. Foglalkoztatottak személyi juttatásai összesen:</t>
  </si>
  <si>
    <t>1.1. Törvény szerinti illetmények, munkabérek összesen:</t>
  </si>
  <si>
    <t>2. Külső személyi juttatások összesen:</t>
  </si>
  <si>
    <t>II. Munkaadókat terhelő járulékok összesen:</t>
  </si>
  <si>
    <t>I. Személyi juttatások összesen:</t>
  </si>
  <si>
    <t>1. Készletbeszerzés összesen:</t>
  </si>
  <si>
    <t>K311</t>
  </si>
  <si>
    <t>K312</t>
  </si>
  <si>
    <t>K31</t>
  </si>
  <si>
    <t>2. Kommunikációs szolgáltatások összesen:</t>
  </si>
  <si>
    <t>K32</t>
  </si>
  <si>
    <t>K321</t>
  </si>
  <si>
    <t>K322</t>
  </si>
  <si>
    <t>3. Szolgáltatások összesen:</t>
  </si>
  <si>
    <t>K331</t>
  </si>
  <si>
    <t>K332</t>
  </si>
  <si>
    <t>K333</t>
  </si>
  <si>
    <t>K334</t>
  </si>
  <si>
    <t>K335</t>
  </si>
  <si>
    <t>K336</t>
  </si>
  <si>
    <t>K337</t>
  </si>
  <si>
    <t>K33</t>
  </si>
  <si>
    <t>4. Kiküldetések, reklám- és propaganda kiadások összesen:</t>
  </si>
  <si>
    <t>K34</t>
  </si>
  <si>
    <t>K341</t>
  </si>
  <si>
    <t>K342</t>
  </si>
  <si>
    <t>K35</t>
  </si>
  <si>
    <t>5. Különféle befizetések és egyéb dologi kiadások összesen:</t>
  </si>
  <si>
    <t>K351</t>
  </si>
  <si>
    <t>K352</t>
  </si>
  <si>
    <t>K353</t>
  </si>
  <si>
    <t>K354</t>
  </si>
  <si>
    <t>K41</t>
  </si>
  <si>
    <t>K42</t>
  </si>
  <si>
    <t>K43</t>
  </si>
  <si>
    <t>K44</t>
  </si>
  <si>
    <t>K45</t>
  </si>
  <si>
    <t>K46</t>
  </si>
  <si>
    <t>K47</t>
  </si>
  <si>
    <t>K48</t>
  </si>
  <si>
    <t>8. Egyéb nem intézményi ellátások összesen:</t>
  </si>
  <si>
    <t>III. Dologi kiadások összesen:</t>
  </si>
  <si>
    <t>K5</t>
  </si>
  <si>
    <t>K501</t>
  </si>
  <si>
    <t>K502</t>
  </si>
  <si>
    <t>K503</t>
  </si>
  <si>
    <t>K504</t>
  </si>
  <si>
    <t>K505</t>
  </si>
  <si>
    <t>K506</t>
  </si>
  <si>
    <t xml:space="preserve">Egyéb működési célú kiadások </t>
  </si>
  <si>
    <t xml:space="preserve">Nemzetközi kötelezettségek </t>
  </si>
  <si>
    <t>Elvonások és befizetések</t>
  </si>
  <si>
    <t xml:space="preserve">Működési célú garancia- és kezességvállalásból származó kifizetés áht-n belülre </t>
  </si>
  <si>
    <t xml:space="preserve">Működési célú visszatérítendő támogatások, kölcsönök nyjtása áht-n belülre </t>
  </si>
  <si>
    <t xml:space="preserve">Működési célú visszatérítendő támogatások, kölcsönök, törlesztése áht-n belülre </t>
  </si>
  <si>
    <t xml:space="preserve">Egyéb működési célú támogatások áht-n belülre </t>
  </si>
  <si>
    <t>K507</t>
  </si>
  <si>
    <t>K509</t>
  </si>
  <si>
    <t>K510</t>
  </si>
  <si>
    <t>K511</t>
  </si>
  <si>
    <t>K512</t>
  </si>
  <si>
    <t xml:space="preserve">Működési célú garancia- és kezességvállalásból származó kifizetés áht-n kívülre </t>
  </si>
  <si>
    <t xml:space="preserve">Működési célú visszatérítendő támogatások, kölcsönök nyújtása áht-n kívűlre </t>
  </si>
  <si>
    <t xml:space="preserve">Árkiegészítések, ártámogatások </t>
  </si>
  <si>
    <t xml:space="preserve">Kamattámogatások </t>
  </si>
  <si>
    <t xml:space="preserve">Működési célú támogatások EU-nak </t>
  </si>
  <si>
    <t xml:space="preserve">Egyéb működési célú támogatások államháztartáson kívülre </t>
  </si>
  <si>
    <t>K513</t>
  </si>
  <si>
    <t xml:space="preserve">12. Egyáb működési célú támogatások államháztartáson kívülre összesen: </t>
  </si>
  <si>
    <t>6. Egyéb működési célú támogatások áht-n belülre összesen:</t>
  </si>
  <si>
    <t>K6</t>
  </si>
  <si>
    <t xml:space="preserve">Beruházások </t>
  </si>
  <si>
    <t>K61</t>
  </si>
  <si>
    <t>K62</t>
  </si>
  <si>
    <t>K63</t>
  </si>
  <si>
    <t>K64</t>
  </si>
  <si>
    <t>K65</t>
  </si>
  <si>
    <t>K66</t>
  </si>
  <si>
    <t>Meglévő részesedésekhez kapcsolódó kiadások</t>
  </si>
  <si>
    <t>Részesedések beszerzése</t>
  </si>
  <si>
    <t>K67</t>
  </si>
  <si>
    <t>VI. Beruházások összesen:</t>
  </si>
  <si>
    <t>K7</t>
  </si>
  <si>
    <t>K74</t>
  </si>
  <si>
    <t>K71</t>
  </si>
  <si>
    <t>K72</t>
  </si>
  <si>
    <t>K73</t>
  </si>
  <si>
    <t>VII. Felújítások összesen:</t>
  </si>
  <si>
    <t>K9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</si>
  <si>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</si>
  <si>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</si>
  <si>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</si>
  <si>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</si>
  <si>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</si>
  <si>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</si>
  <si>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</si>
  <si>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</si>
  <si>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</si>
  <si>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VIII. Egyéb felhalmozási célú kiadások összesen:</t>
  </si>
  <si>
    <t xml:space="preserve">Egyéb felhalmozási célú kiadások </t>
  </si>
  <si>
    <t xml:space="preserve">Finanszírozási kiadások </t>
  </si>
  <si>
    <t>K911</t>
  </si>
  <si>
    <t>K912</t>
  </si>
  <si>
    <t>K913</t>
  </si>
  <si>
    <t>K914</t>
  </si>
  <si>
    <t>K915</t>
  </si>
  <si>
    <t>K916</t>
  </si>
  <si>
    <t>K917</t>
  </si>
  <si>
    <t>K918</t>
  </si>
  <si>
    <t>K919</t>
  </si>
  <si>
    <t>K92</t>
  </si>
  <si>
    <t>K93</t>
  </si>
  <si>
    <t>K94</t>
  </si>
  <si>
    <t>IX. Finanszírozási kiadások összesen:</t>
  </si>
  <si>
    <t xml:space="preserve">1. Belföldi finanszírozási kiadások összesen: </t>
  </si>
  <si>
    <t xml:space="preserve">V. Egyéb működési célú kiadások összesen: </t>
  </si>
  <si>
    <t xml:space="preserve">IV. Ellátottak pénzbeli juttatása összesen: </t>
  </si>
  <si>
    <t>K4</t>
  </si>
  <si>
    <t>B1</t>
  </si>
  <si>
    <t>B11</t>
  </si>
  <si>
    <t>B111</t>
  </si>
  <si>
    <t>B113</t>
  </si>
  <si>
    <t>B112</t>
  </si>
  <si>
    <t>B114</t>
  </si>
  <si>
    <t xml:space="preserve">4. Települési önkormányzatok kulturális feladatainak támogatása </t>
  </si>
  <si>
    <t xml:space="preserve">3. Települési önkormányzatok szociális gyermekjóléti és gyermekétkeztetési  feladatainak támogatása </t>
  </si>
  <si>
    <t xml:space="preserve">Önkormányzatok működési támogatásai </t>
  </si>
  <si>
    <t xml:space="preserve">Működési célú támogatások áht-n belülről </t>
  </si>
  <si>
    <t xml:space="preserve">1. Helyi  önkormányzatok működéséne általános támogatásai </t>
  </si>
  <si>
    <t>B115</t>
  </si>
  <si>
    <t xml:space="preserve">5. Működési célú költségvetési támogatások és kiegészítő támogatások </t>
  </si>
  <si>
    <t>5.1. Helyi önkormányzatok kiegészítő támogatásai</t>
  </si>
  <si>
    <t>B16</t>
  </si>
  <si>
    <t>6. Elszámolásból származó bevételek</t>
  </si>
  <si>
    <t>B12</t>
  </si>
  <si>
    <t>Elvonások és befizetések bevételei</t>
  </si>
  <si>
    <t>B13</t>
  </si>
  <si>
    <t xml:space="preserve">Működési célú garancia- és kezességvállalásból származó megtérülések áht-n belülről </t>
  </si>
  <si>
    <t>B14</t>
  </si>
  <si>
    <t>Működési célú visszatérítendő támogatások, kölcsönök visszatérülése (</t>
  </si>
  <si>
    <t>B15</t>
  </si>
  <si>
    <t xml:space="preserve">Működési célú visszatérítendő támogatások igénybevétel áht-n belülről </t>
  </si>
  <si>
    <t xml:space="preserve">Egyéb működési célú támogatások bevételei áht-n belülről </t>
  </si>
  <si>
    <t>B2</t>
  </si>
  <si>
    <t xml:space="preserve">Felhalmozási célú támogatások államháztartáson belülről </t>
  </si>
  <si>
    <t>B21</t>
  </si>
  <si>
    <t>B22</t>
  </si>
  <si>
    <t>B23</t>
  </si>
  <si>
    <t>B24</t>
  </si>
  <si>
    <t>B25</t>
  </si>
  <si>
    <t>II. Felhalmozási célú támogatások államháztartáson belülről összesen:</t>
  </si>
  <si>
    <t>I. Működési célú támogatások államháztartáson belül összesen:</t>
  </si>
  <si>
    <t xml:space="preserve">1. Önkormányzatok működési támogatásai összesen: </t>
  </si>
  <si>
    <t>III. Közhatalmi bevételek összesen:</t>
  </si>
  <si>
    <t>B3</t>
  </si>
  <si>
    <t>1. Jövedelmadók összesen:</t>
  </si>
  <si>
    <t>B311</t>
  </si>
  <si>
    <t>B31</t>
  </si>
  <si>
    <t>Jövedelemadók</t>
  </si>
  <si>
    <t>1.1. Magánszemélyek jövedelemadói(termőföld bérbead.)</t>
  </si>
  <si>
    <t>B32</t>
  </si>
  <si>
    <t>B33</t>
  </si>
  <si>
    <t>B34</t>
  </si>
  <si>
    <t>Szociális hozzájárulási adó és járulék</t>
  </si>
  <si>
    <t xml:space="preserve">Bérhez és foglalkoztatáshoz kapcsolódó adó </t>
  </si>
  <si>
    <t xml:space="preserve">Vagyoni típusú adók </t>
  </si>
  <si>
    <t xml:space="preserve">Termékek és szolgáltatások adói </t>
  </si>
  <si>
    <t>B35</t>
  </si>
  <si>
    <t>B351</t>
  </si>
  <si>
    <t>B354</t>
  </si>
  <si>
    <t>B355</t>
  </si>
  <si>
    <t>5.2. Gépjárműadó</t>
  </si>
  <si>
    <t>5.3. Talajterhelési díj</t>
  </si>
  <si>
    <t>5.1. Iparűzési tevékenység után fizetendő helyi iparűzési adó</t>
  </si>
  <si>
    <t xml:space="preserve">5. Termékek és szolgáltatások adója összesen: </t>
  </si>
  <si>
    <t>6.Egyéb közhatalmi bevételek összesen:</t>
  </si>
  <si>
    <t>B36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</si>
  <si>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</si>
  <si>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</si>
  <si>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</si>
  <si>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</si>
  <si>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</si>
  <si>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</si>
  <si>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</si>
  <si>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 xml:space="preserve">Közvetített szolgáltatások ellenértéke </t>
  </si>
  <si>
    <t xml:space="preserve">Szolgáltatások ellenértéke </t>
  </si>
  <si>
    <t xml:space="preserve">Készletérétkesítés ellenértéke </t>
  </si>
  <si>
    <t>B406</t>
  </si>
  <si>
    <t>B407</t>
  </si>
  <si>
    <t>B408</t>
  </si>
  <si>
    <t>B411</t>
  </si>
  <si>
    <t>B409</t>
  </si>
  <si>
    <t>Biztosító által fizetett kártérítés</t>
  </si>
  <si>
    <t>B410</t>
  </si>
  <si>
    <t xml:space="preserve">Tulajdonosi bevételek </t>
  </si>
  <si>
    <t xml:space="preserve">Ellátási díjak </t>
  </si>
  <si>
    <t xml:space="preserve">Kiszámlázott általános forgalmi adó </t>
  </si>
  <si>
    <t xml:space="preserve">Általános forgalmi adó visszatérülés </t>
  </si>
  <si>
    <t xml:space="preserve">Kamatbevételek </t>
  </si>
  <si>
    <t xml:space="preserve">Egyéb pénzügyi műveletek bevételei </t>
  </si>
  <si>
    <t xml:space="preserve">Egyéb működési bevételek </t>
  </si>
  <si>
    <t>IV. Működési bevételek összesen:</t>
  </si>
  <si>
    <t xml:space="preserve">V. Felhalmozási bevételek összesen: </t>
  </si>
  <si>
    <t>B5</t>
  </si>
  <si>
    <t>B51</t>
  </si>
  <si>
    <t>B52</t>
  </si>
  <si>
    <t>B53</t>
  </si>
  <si>
    <t>B54</t>
  </si>
  <si>
    <t>B55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</si>
  <si>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</si>
  <si>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</si>
  <si>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</si>
  <si>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megszűnéséhez kapcsolódó bevételek </t>
  </si>
  <si>
    <t xml:space="preserve">Részesedések értékesítése </t>
  </si>
  <si>
    <t>B6</t>
  </si>
  <si>
    <t>B61</t>
  </si>
  <si>
    <t>B62</t>
  </si>
  <si>
    <t>B64</t>
  </si>
  <si>
    <t>B65</t>
  </si>
  <si>
    <t>B63</t>
  </si>
  <si>
    <t xml:space="preserve">Működési célú átvett pénzeszközök </t>
  </si>
  <si>
    <t xml:space="preserve">Működési célú garancia- és kezességvállalásból származó megtérülések </t>
  </si>
  <si>
    <t>Működési célú visszatérítendő támogtások, kölcsönök visszatérülése az EU-tól</t>
  </si>
  <si>
    <t xml:space="preserve">Működési célú visszatérítendő támogtások, kölcsönök visszatérülése kormányoktól és más nki. Szervezetektől </t>
  </si>
  <si>
    <t xml:space="preserve">Egyéb működési célú átvett pénzeszközök </t>
  </si>
  <si>
    <t xml:space="preserve">Működési célú visszatérítendő támogatások, kölcsönök visszatérülése áht-n kívülről </t>
  </si>
  <si>
    <t>VI. Működési célú átvett pénzeszközök összesen:</t>
  </si>
  <si>
    <t>B7</t>
  </si>
  <si>
    <t>B71</t>
  </si>
  <si>
    <t>B73</t>
  </si>
  <si>
    <t>B74</t>
  </si>
  <si>
    <t>B75</t>
  </si>
  <si>
    <t xml:space="preserve">Felhalmozási célú átvett pénzeszközök </t>
  </si>
  <si>
    <t xml:space="preserve">Felhalmozási célú garancia- és kezességvállalásból származó megtérülések áht-n kívülről </t>
  </si>
  <si>
    <t xml:space="preserve">Felhalmozási célú visszatérítendő támogatások, kölcsönök visszatérülése az EU-tól </t>
  </si>
  <si>
    <t xml:space="preserve">Felhalmozási célú visszatérítendő támogtások, kölcsönök visszatérülése kormányoktól és más nki. Szervezetektől </t>
  </si>
  <si>
    <t xml:space="preserve">Felhalmozási célú visszatérítendő támogatások, kölcsönök visszatérülése áht-n kívülről </t>
  </si>
  <si>
    <t xml:space="preserve">Egyéb felhalmozási célú átvett pénzeszközök </t>
  </si>
  <si>
    <t>VII. Felhalmozási célú átvett pénzeszközök összesen:</t>
  </si>
  <si>
    <t>B8</t>
  </si>
  <si>
    <t xml:space="preserve">Finanszírozási bevételek </t>
  </si>
  <si>
    <t xml:space="preserve">Belföldi finanszírozás bevételei </t>
  </si>
  <si>
    <t>B81</t>
  </si>
  <si>
    <t>B82</t>
  </si>
  <si>
    <t>B83</t>
  </si>
  <si>
    <t>B84</t>
  </si>
  <si>
    <t xml:space="preserve">Külföldi finanszírozás bevételei </t>
  </si>
  <si>
    <t xml:space="preserve">Adóssághoz nem kapcsolódó származékos ügyletek bevételei </t>
  </si>
  <si>
    <t>Váltóbevételek</t>
  </si>
  <si>
    <t>1. Belföldi finanszírozási bevételek összesen:</t>
  </si>
  <si>
    <t>VIII. Finanszírozási bevételek összesen:</t>
  </si>
  <si>
    <t>B811</t>
  </si>
  <si>
    <t>B812</t>
  </si>
  <si>
    <t>B813</t>
  </si>
  <si>
    <t>B814</t>
  </si>
  <si>
    <t>B815</t>
  </si>
  <si>
    <t>B816</t>
  </si>
  <si>
    <t>B817</t>
  </si>
  <si>
    <t>B818</t>
  </si>
  <si>
    <t>B819</t>
  </si>
  <si>
    <t>B72</t>
  </si>
  <si>
    <t>Tarrós Község Önkormányzata</t>
  </si>
  <si>
    <t>Tarrós Község Önkormányzat</t>
  </si>
  <si>
    <t>Tarrós Község Önkormányzat költségvetési mérlege</t>
  </si>
  <si>
    <t>Tarrós  Község Önkormányzta</t>
  </si>
  <si>
    <t>Tarrós Község Önkormányzta</t>
  </si>
  <si>
    <t>Beruházási kiadások</t>
  </si>
  <si>
    <t>K1109</t>
  </si>
  <si>
    <t>1.2.Béren kívüli juttatás, költségtérítés</t>
  </si>
  <si>
    <t>6.2. Mesevár Óvoda Vásárosdombó</t>
  </si>
  <si>
    <t>6.4. Vásárosdombói főzőkonyha</t>
  </si>
  <si>
    <t>6.3. Vásárosdombói Közös Önkormányzati Hivatal működési</t>
  </si>
  <si>
    <t>Óvodai nevelés mük.Mesevár</t>
  </si>
  <si>
    <t>VIT</t>
  </si>
  <si>
    <t xml:space="preserve">KÖH </t>
  </si>
  <si>
    <t>2020. év eredeti előirányzat</t>
  </si>
  <si>
    <t>2020. év módosított előirányzat</t>
  </si>
  <si>
    <t>Módosított előirányzat</t>
  </si>
  <si>
    <t>módosított előirányzat</t>
  </si>
  <si>
    <t>EREDETI ELŐIRÁNYZAT</t>
  </si>
  <si>
    <t>12 360 560</t>
  </si>
  <si>
    <t>3 402 140</t>
  </si>
  <si>
    <t>4 249 785</t>
  </si>
  <si>
    <t>2 995 669</t>
  </si>
  <si>
    <t>23 578 395</t>
  </si>
  <si>
    <t>5 772 530</t>
  </si>
  <si>
    <t>1 213 435</t>
  </si>
  <si>
    <t>2020. évi költségvetés módosítása</t>
  </si>
  <si>
    <t>2020.évi költségvetés módosítás</t>
  </si>
  <si>
    <t>JAVASOLT MÓDOSÍTOTT ELŐIRÁNYZAT</t>
  </si>
  <si>
    <t>javasolt módosított előirányzat</t>
  </si>
  <si>
    <t>2020. év javasolt módosított előirányzat</t>
  </si>
  <si>
    <t>2020. év  javasolt módosított előirányzat</t>
  </si>
  <si>
    <t>javasot módosított előirányzat</t>
  </si>
  <si>
    <t>20120. évi költségvetés módosítása</t>
  </si>
  <si>
    <t>3. melléklet a 10/2020.(IX.28.) önkormányzati rendelethez</t>
  </si>
  <si>
    <t>2. számú melléklet a  10/2020.(IX.28.) önkormányzati rendelethez</t>
  </si>
  <si>
    <t>4. melléklet a 10/2020.(IX.28.) önkormányzati rendelethez</t>
  </si>
  <si>
    <t>5.melléklet a  10/2020.(IX.28.) önkormányzati rendelethez</t>
  </si>
  <si>
    <t>1.számú melléklet a  10/2020.(IX.28.) önkormányzati rendelethez</t>
  </si>
  <si>
    <t>a 3/2020.(II.17.) önkormányzati rendelet 1.  mellékletének  módosítása</t>
  </si>
  <si>
    <t xml:space="preserve"> a 3 /2020.(II.17.) önkormányzati rendelet 2. mellékletének módosítása</t>
  </si>
  <si>
    <t>a 3/2020. (II.17.) önkormányzati rendelet 3. mellékletének módosítása</t>
  </si>
  <si>
    <t xml:space="preserve"> a  3 /2020.(II.17.) önkormányzati rendelet 4. mellékletének módosítása</t>
  </si>
  <si>
    <t>a  3/2020.(II.17.) önkormányzati rendelet 5.mellékletének módosítása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</si>
</sst>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1" applyNumberFormat="1" applyFont="1"/>
    <xf numFmtId="0" fontId="0" fillId="0" borderId="0" xfId="0" applyAlignment="1">
      <alignment vertical="center"/>
    </xf>
    <xf numFmtId="0" fontId="12" fillId="0" borderId="0" xfId="0" applyFont="1"/>
    <xf numFmtId="164" fontId="4" fillId="0" borderId="9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vertical="center"/>
    </xf>
    <xf numFmtId="0" fontId="13" fillId="0" borderId="0" xfId="0" applyFont="1"/>
    <xf numFmtId="0" fontId="0" fillId="0" borderId="0" xfId="0" applyFont="1"/>
    <xf numFmtId="164" fontId="5" fillId="0" borderId="9" xfId="1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164" fontId="7" fillId="0" borderId="9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164" fontId="12" fillId="0" borderId="0" xfId="1" applyNumberFormat="1" applyFont="1"/>
    <xf numFmtId="164" fontId="4" fillId="0" borderId="9" xfId="1" applyNumberFormat="1" applyFont="1" applyFill="1" applyBorder="1" applyAlignment="1">
      <alignment vertical="center"/>
    </xf>
    <xf numFmtId="164" fontId="6" fillId="0" borderId="9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0" fontId="0" fillId="0" borderId="0" xfId="0" applyFill="1"/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Fill="1"/>
    <xf numFmtId="164" fontId="6" fillId="2" borderId="9" xfId="1" applyNumberFormat="1" applyFont="1" applyFill="1" applyBorder="1" applyAlignment="1">
      <alignment vertical="center"/>
    </xf>
    <xf numFmtId="164" fontId="14" fillId="2" borderId="9" xfId="1" applyNumberFormat="1" applyFont="1" applyFill="1" applyBorder="1"/>
    <xf numFmtId="164" fontId="6" fillId="2" borderId="9" xfId="1" applyNumberFormat="1" applyFont="1" applyFill="1" applyBorder="1"/>
    <xf numFmtId="0" fontId="6" fillId="0" borderId="0" xfId="0" applyFont="1" applyFill="1" applyAlignment="1">
      <alignment horizontal="center" vertical="center"/>
    </xf>
    <xf numFmtId="164" fontId="5" fillId="0" borderId="9" xfId="1" applyNumberFormat="1" applyFont="1" applyFill="1" applyBorder="1"/>
    <xf numFmtId="0" fontId="13" fillId="0" borderId="0" xfId="0" applyFont="1" applyFill="1"/>
    <xf numFmtId="164" fontId="14" fillId="0" borderId="9" xfId="1" applyNumberFormat="1" applyFont="1" applyFill="1" applyBorder="1"/>
    <xf numFmtId="164" fontId="4" fillId="0" borderId="9" xfId="1" applyNumberFormat="1" applyFont="1" applyFill="1" applyBorder="1"/>
    <xf numFmtId="0" fontId="2" fillId="0" borderId="0" xfId="0" applyFont="1" applyFill="1" applyAlignment="1">
      <alignment vertical="center"/>
    </xf>
    <xf numFmtId="0" fontId="0" fillId="0" borderId="0" xfId="0" applyFont="1" applyFill="1"/>
    <xf numFmtId="164" fontId="7" fillId="0" borderId="9" xfId="1" applyNumberFormat="1" applyFont="1" applyFill="1" applyBorder="1"/>
    <xf numFmtId="0" fontId="8" fillId="0" borderId="0" xfId="0" applyFont="1" applyFill="1"/>
    <xf numFmtId="164" fontId="6" fillId="0" borderId="9" xfId="1" applyNumberFormat="1" applyFont="1" applyFill="1" applyBorder="1"/>
    <xf numFmtId="0" fontId="0" fillId="0" borderId="0" xfId="0" applyFill="1" applyAlignment="1">
      <alignment vertical="center"/>
    </xf>
    <xf numFmtId="164" fontId="6" fillId="0" borderId="9" xfId="1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4" fontId="4" fillId="0" borderId="9" xfId="1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164" fontId="14" fillId="0" borderId="9" xfId="0" applyNumberFormat="1" applyFont="1" applyFill="1" applyBorder="1"/>
    <xf numFmtId="164" fontId="14" fillId="2" borderId="9" xfId="1" applyNumberFormat="1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4" fontId="6" fillId="2" borderId="9" xfId="0" applyNumberFormat="1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164" fontId="17" fillId="0" borderId="0" xfId="1" applyNumberFormat="1" applyFont="1" applyAlignment="1">
      <alignment horizontal="right"/>
    </xf>
    <xf numFmtId="0" fontId="18" fillId="0" borderId="0" xfId="0" applyFont="1"/>
    <xf numFmtId="164" fontId="17" fillId="0" borderId="0" xfId="1" applyNumberFormat="1" applyFont="1"/>
    <xf numFmtId="164" fontId="18" fillId="0" borderId="18" xfId="1" applyNumberFormat="1" applyFont="1" applyBorder="1" applyAlignment="1">
      <alignment horizontal="center" vertical="center" wrapText="1"/>
    </xf>
    <xf numFmtId="164" fontId="18" fillId="0" borderId="6" xfId="1" applyNumberFormat="1" applyFont="1" applyBorder="1" applyAlignment="1">
      <alignment horizontal="center" vertical="center" wrapText="1"/>
    </xf>
    <xf numFmtId="164" fontId="18" fillId="0" borderId="7" xfId="1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0" fontId="18" fillId="0" borderId="3" xfId="0" applyFont="1" applyBorder="1"/>
    <xf numFmtId="0" fontId="18" fillId="0" borderId="18" xfId="0" applyFont="1" applyBorder="1" applyAlignment="1">
      <alignment horizontal="center"/>
    </xf>
    <xf numFmtId="164" fontId="18" fillId="0" borderId="20" xfId="1" applyNumberFormat="1" applyFont="1" applyBorder="1"/>
    <xf numFmtId="164" fontId="18" fillId="0" borderId="21" xfId="1" applyNumberFormat="1" applyFont="1" applyBorder="1" applyAlignment="1">
      <alignment horizontal="center"/>
    </xf>
    <xf numFmtId="164" fontId="18" fillId="0" borderId="4" xfId="1" applyNumberFormat="1" applyFont="1" applyBorder="1" applyAlignment="1">
      <alignment horizontal="center" vertical="center" wrapText="1"/>
    </xf>
    <xf numFmtId="164" fontId="18" fillId="0" borderId="5" xfId="1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164" fontId="18" fillId="0" borderId="23" xfId="1" applyNumberFormat="1" applyFont="1" applyBorder="1"/>
    <xf numFmtId="164" fontId="18" fillId="0" borderId="24" xfId="1" applyNumberFormat="1" applyFont="1" applyBorder="1" applyAlignment="1">
      <alignment horizontal="center"/>
    </xf>
    <xf numFmtId="164" fontId="18" fillId="0" borderId="25" xfId="1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4" fontId="17" fillId="0" borderId="23" xfId="1" applyNumberFormat="1" applyFont="1" applyBorder="1"/>
    <xf numFmtId="164" fontId="17" fillId="0" borderId="26" xfId="1" applyNumberFormat="1" applyFont="1" applyBorder="1" applyAlignment="1">
      <alignment vertical="center" wrapText="1"/>
    </xf>
    <xf numFmtId="164" fontId="17" fillId="0" borderId="27" xfId="1" applyNumberFormat="1" applyFont="1" applyBorder="1" applyAlignment="1">
      <alignment vertical="center" wrapText="1"/>
    </xf>
    <xf numFmtId="164" fontId="17" fillId="0" borderId="23" xfId="1" applyNumberFormat="1" applyFont="1" applyBorder="1" applyAlignment="1">
      <alignment horizontal="left" vertical="center" wrapText="1"/>
    </xf>
    <xf numFmtId="164" fontId="18" fillId="0" borderId="21" xfId="1" applyNumberFormat="1" applyFont="1" applyBorder="1" applyAlignment="1">
      <alignment horizontal="center" vertical="center"/>
    </xf>
    <xf numFmtId="164" fontId="17" fillId="0" borderId="23" xfId="1" applyNumberFormat="1" applyFont="1" applyBorder="1" applyAlignment="1">
      <alignment horizontal="left"/>
    </xf>
    <xf numFmtId="164" fontId="17" fillId="0" borderId="26" xfId="1" applyNumberFormat="1" applyFont="1" applyBorder="1" applyAlignment="1">
      <alignment vertical="center"/>
    </xf>
    <xf numFmtId="164" fontId="17" fillId="0" borderId="26" xfId="1" applyNumberFormat="1" applyFont="1" applyBorder="1" applyAlignment="1"/>
    <xf numFmtId="164" fontId="18" fillId="0" borderId="23" xfId="1" applyNumberFormat="1" applyFont="1" applyBorder="1" applyAlignment="1">
      <alignment horizontal="left"/>
    </xf>
    <xf numFmtId="0" fontId="17" fillId="0" borderId="22" xfId="0" applyFont="1" applyBorder="1" applyAlignment="1">
      <alignment horizontal="center" vertical="center"/>
    </xf>
    <xf numFmtId="164" fontId="17" fillId="0" borderId="23" xfId="1" applyNumberFormat="1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164" fontId="17" fillId="0" borderId="26" xfId="1" applyNumberFormat="1" applyFont="1" applyBorder="1" applyAlignment="1">
      <alignment horizontal="center" vertical="center" wrapText="1"/>
    </xf>
    <xf numFmtId="164" fontId="17" fillId="0" borderId="27" xfId="1" applyNumberFormat="1" applyFont="1" applyBorder="1" applyAlignment="1">
      <alignment horizontal="center" vertical="center" wrapText="1"/>
    </xf>
    <xf numFmtId="164" fontId="17" fillId="0" borderId="23" xfId="1" applyNumberFormat="1" applyFont="1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164" fontId="14" fillId="2" borderId="9" xfId="0" applyNumberFormat="1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14" fontId="5" fillId="0" borderId="9" xfId="0" applyNumberFormat="1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5" fillId="0" borderId="9" xfId="0" applyFont="1" applyFill="1" applyBorder="1" applyAlignment="1">
      <alignment wrapText="1"/>
    </xf>
    <xf numFmtId="16" fontId="4" fillId="0" borderId="9" xfId="0" applyNumberFormat="1" applyFont="1" applyFill="1" applyBorder="1"/>
    <xf numFmtId="0" fontId="6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16" fontId="4" fillId="0" borderId="9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6" fontId="4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6" fontId="5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0" xfId="0" applyFont="1" applyFill="1" applyAlignment="1"/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/>
    <xf numFmtId="164" fontId="14" fillId="0" borderId="9" xfId="1" applyNumberFormat="1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15" fillId="2" borderId="9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164" fontId="6" fillId="2" borderId="9" xfId="1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9" fillId="0" borderId="9" xfId="1" applyNumberFormat="1" applyFont="1" applyFill="1" applyBorder="1" applyAlignment="1">
      <alignment vertical="center"/>
    </xf>
    <xf numFmtId="0" fontId="4" fillId="0" borderId="9" xfId="0" applyFont="1" applyBorder="1"/>
    <xf numFmtId="0" fontId="7" fillId="0" borderId="9" xfId="0" applyFont="1" applyBorder="1" applyAlignment="1">
      <alignment vertical="center" wrapText="1"/>
    </xf>
    <xf numFmtId="164" fontId="12" fillId="0" borderId="9" xfId="1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16" fontId="5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16" fontId="5" fillId="0" borderId="9" xfId="0" applyNumberFormat="1" applyFont="1" applyBorder="1" applyAlignment="1">
      <alignment horizontal="left" vertical="center" wrapText="1"/>
    </xf>
    <xf numFmtId="164" fontId="3" fillId="2" borderId="9" xfId="1" applyNumberFormat="1" applyFont="1" applyFill="1" applyBorder="1" applyAlignment="1">
      <alignment vertical="center"/>
    </xf>
    <xf numFmtId="164" fontId="18" fillId="0" borderId="32" xfId="1" applyNumberFormat="1" applyFont="1" applyBorder="1" applyAlignment="1">
      <alignment horizontal="center" vertical="center" wrapText="1"/>
    </xf>
    <xf numFmtId="164" fontId="18" fillId="0" borderId="34" xfId="1" applyNumberFormat="1" applyFont="1" applyBorder="1" applyAlignment="1">
      <alignment horizontal="center" vertical="center" wrapText="1"/>
    </xf>
    <xf numFmtId="164" fontId="18" fillId="0" borderId="4" xfId="1" applyNumberFormat="1" applyFont="1" applyBorder="1" applyAlignment="1">
      <alignment horizontal="right" vertical="center" wrapText="1"/>
    </xf>
    <xf numFmtId="164" fontId="18" fillId="0" borderId="5" xfId="1" applyNumberFormat="1" applyFont="1" applyBorder="1" applyAlignment="1">
      <alignment horizontal="right" vertical="center" wrapText="1"/>
    </xf>
    <xf numFmtId="164" fontId="18" fillId="0" borderId="31" xfId="1" applyNumberFormat="1" applyFont="1" applyBorder="1" applyAlignment="1">
      <alignment horizontal="right" vertical="center" wrapText="1"/>
    </xf>
    <xf numFmtId="164" fontId="17" fillId="0" borderId="21" xfId="1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/>
    </xf>
    <xf numFmtId="164" fontId="18" fillId="0" borderId="21" xfId="1" applyNumberFormat="1" applyFont="1" applyBorder="1" applyAlignment="1">
      <alignment horizontal="right"/>
    </xf>
    <xf numFmtId="164" fontId="17" fillId="0" borderId="22" xfId="1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/>
    </xf>
    <xf numFmtId="164" fontId="17" fillId="0" borderId="26" xfId="1" applyNumberFormat="1" applyFont="1" applyBorder="1" applyAlignment="1">
      <alignment horizontal="right" vertical="center" wrapText="1"/>
    </xf>
    <xf numFmtId="164" fontId="17" fillId="0" borderId="27" xfId="1" applyNumberFormat="1" applyFont="1" applyBorder="1" applyAlignment="1">
      <alignment horizontal="right" vertical="center" wrapText="1"/>
    </xf>
    <xf numFmtId="164" fontId="17" fillId="0" borderId="8" xfId="1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/>
    </xf>
    <xf numFmtId="164" fontId="17" fillId="0" borderId="26" xfId="1" applyNumberFormat="1" applyFont="1" applyBorder="1" applyAlignment="1">
      <alignment horizontal="right" vertical="center"/>
    </xf>
    <xf numFmtId="164" fontId="17" fillId="0" borderId="26" xfId="1" applyNumberFormat="1" applyFont="1" applyBorder="1" applyAlignment="1">
      <alignment horizontal="right"/>
    </xf>
    <xf numFmtId="164" fontId="17" fillId="0" borderId="35" xfId="1" applyNumberFormat="1" applyFont="1" applyBorder="1" applyAlignment="1">
      <alignment horizontal="right" vertical="center" wrapText="1"/>
    </xf>
    <xf numFmtId="164" fontId="17" fillId="0" borderId="20" xfId="1" applyNumberFormat="1" applyFont="1" applyBorder="1" applyAlignment="1">
      <alignment horizontal="right" vertical="center" wrapText="1"/>
    </xf>
    <xf numFmtId="164" fontId="17" fillId="0" borderId="35" xfId="1" applyNumberFormat="1" applyFont="1" applyBorder="1" applyAlignment="1">
      <alignment horizontal="right"/>
    </xf>
    <xf numFmtId="164" fontId="17" fillId="0" borderId="24" xfId="1" applyNumberFormat="1" applyFont="1" applyBorder="1" applyAlignment="1">
      <alignment horizontal="right" vertical="center" wrapText="1"/>
    </xf>
    <xf numFmtId="164" fontId="17" fillId="0" borderId="25" xfId="1" applyNumberFormat="1" applyFont="1" applyBorder="1" applyAlignment="1">
      <alignment horizontal="right" vertical="center" wrapText="1"/>
    </xf>
    <xf numFmtId="164" fontId="17" fillId="0" borderId="12" xfId="1" applyNumberFormat="1" applyFont="1" applyBorder="1" applyAlignment="1">
      <alignment horizontal="right" vertical="center" wrapText="1"/>
    </xf>
    <xf numFmtId="0" fontId="18" fillId="0" borderId="36" xfId="0" applyFont="1" applyBorder="1" applyAlignment="1">
      <alignment horizontal="right"/>
    </xf>
    <xf numFmtId="164" fontId="18" fillId="0" borderId="24" xfId="1" applyNumberFormat="1" applyFont="1" applyBorder="1" applyAlignment="1">
      <alignment horizontal="right"/>
    </xf>
    <xf numFmtId="164" fontId="18" fillId="0" borderId="25" xfId="1" applyNumberFormat="1" applyFont="1" applyBorder="1" applyAlignment="1">
      <alignment horizontal="right"/>
    </xf>
    <xf numFmtId="164" fontId="18" fillId="0" borderId="1" xfId="1" applyNumberFormat="1" applyFont="1" applyBorder="1" applyAlignment="1">
      <alignment horizontal="right"/>
    </xf>
    <xf numFmtId="164" fontId="6" fillId="3" borderId="14" xfId="0" applyNumberFormat="1" applyFont="1" applyFill="1" applyBorder="1" applyAlignment="1">
      <alignment vertical="center" wrapText="1"/>
    </xf>
    <xf numFmtId="164" fontId="18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vertical="center" wrapText="1"/>
    </xf>
    <xf numFmtId="164" fontId="5" fillId="0" borderId="11" xfId="1" applyNumberFormat="1" applyFont="1" applyFill="1" applyBorder="1" applyAlignment="1">
      <alignment vertical="center"/>
    </xf>
    <xf numFmtId="164" fontId="9" fillId="0" borderId="30" xfId="1" applyNumberFormat="1" applyFont="1" applyFill="1" applyBorder="1" applyAlignment="1">
      <alignment vertical="center"/>
    </xf>
    <xf numFmtId="164" fontId="18" fillId="0" borderId="9" xfId="1" applyNumberFormat="1" applyFont="1" applyBorder="1" applyAlignment="1">
      <alignment horizontal="center"/>
    </xf>
    <xf numFmtId="164" fontId="17" fillId="0" borderId="33" xfId="1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4" fontId="3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14" fillId="0" borderId="9" xfId="0" applyNumberFormat="1" applyFont="1" applyBorder="1"/>
    <xf numFmtId="3" fontId="21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6" fillId="2" borderId="37" xfId="1" applyNumberFormat="1" applyFont="1" applyFill="1" applyBorder="1" applyAlignment="1">
      <alignment horizontal="center" vertical="center"/>
    </xf>
    <xf numFmtId="164" fontId="6" fillId="2" borderId="38" xfId="1" applyNumberFormat="1" applyFont="1" applyFill="1" applyBorder="1" applyAlignment="1">
      <alignment horizontal="center" vertical="center"/>
    </xf>
    <xf numFmtId="164" fontId="6" fillId="2" borderId="39" xfId="1" applyNumberFormat="1" applyFont="1" applyFill="1" applyBorder="1" applyAlignment="1">
      <alignment horizontal="center" vertical="center"/>
    </xf>
    <xf numFmtId="164" fontId="6" fillId="2" borderId="40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164" fontId="6" fillId="2" borderId="4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164" fontId="18" fillId="0" borderId="15" xfId="1" applyNumberFormat="1" applyFont="1" applyBorder="1" applyAlignment="1">
      <alignment horizontal="center" vertical="center"/>
    </xf>
    <xf numFmtId="164" fontId="18" fillId="0" borderId="19" xfId="1" applyNumberFormat="1" applyFont="1" applyBorder="1" applyAlignment="1">
      <alignment horizontal="center" vertical="center"/>
    </xf>
    <xf numFmtId="164" fontId="18" fillId="0" borderId="2" xfId="1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164" fontId="22" fillId="0" borderId="16" xfId="1" applyNumberFormat="1" applyFont="1" applyBorder="1" applyAlignment="1">
      <alignment horizontal="center" vertical="center" wrapText="1"/>
    </xf>
    <xf numFmtId="164" fontId="22" fillId="0" borderId="17" xfId="1" applyNumberFormat="1" applyFont="1" applyBorder="1" applyAlignment="1">
      <alignment horizontal="center" vertical="center" wrapText="1"/>
    </xf>
    <xf numFmtId="164" fontId="18" fillId="0" borderId="16" xfId="1" applyNumberFormat="1" applyFont="1" applyBorder="1" applyAlignment="1">
      <alignment horizontal="center" vertical="center" wrapText="1"/>
    </xf>
    <xf numFmtId="164" fontId="18" fillId="0" borderId="17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center"/>
    </xf>
    <xf numFmtId="164" fontId="19" fillId="0" borderId="10" xfId="1" applyNumberFormat="1" applyFont="1" applyBorder="1" applyAlignment="1">
      <alignment horizontal="right"/>
    </xf>
    <xf numFmtId="164" fontId="20" fillId="0" borderId="16" xfId="1" applyNumberFormat="1" applyFont="1" applyBorder="1" applyAlignment="1">
      <alignment horizontal="center" vertical="center" wrapText="1"/>
    </xf>
    <xf numFmtId="164" fontId="18" fillId="0" borderId="10" xfId="1" applyNumberFormat="1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164" fontId="18" fillId="0" borderId="2" xfId="1" applyNumberFormat="1" applyFont="1" applyBorder="1" applyAlignment="1">
      <alignment horizontal="center" vertical="center"/>
    </xf>
    <xf numFmtId="164" fontId="18" fillId="0" borderId="3" xfId="1" applyNumberFormat="1" applyFont="1" applyBorder="1" applyAlignment="1">
      <alignment horizontal="center" vertical="center"/>
    </xf>
    <xf numFmtId="164" fontId="16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zoomScale="80" zoomScaleNormal="80" workbookViewId="0">
      <selection activeCell="A5" sqref="A5:P5"/>
    </sheetView>
  </sheetViews>
  <sheetFormatPr defaultRowHeight="15.6"/>
  <cols>
    <col min="1" max="2" width="5.6640625" style="4" customWidth="1"/>
    <col min="3" max="3" width="60.6640625" style="3" customWidth="1"/>
    <col min="4" max="4" width="6.33203125" style="3" bestFit="1" customWidth="1"/>
    <col min="5" max="5" width="17" style="26" customWidth="1"/>
    <col min="6" max="7" width="16.44140625" style="8" customWidth="1"/>
    <col min="8" max="8" width="15.6640625" style="8" customWidth="1"/>
    <col min="9" max="11" width="16" bestFit="1" customWidth="1"/>
    <col min="12" max="12" width="8.33203125" bestFit="1" customWidth="1"/>
    <col min="13" max="13" width="17.5546875" customWidth="1"/>
    <col min="14" max="14" width="19" customWidth="1"/>
    <col min="15" max="15" width="15.88671875" customWidth="1"/>
  </cols>
  <sheetData>
    <row r="1" spans="1:16">
      <c r="A1" s="221" t="s">
        <v>532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>
      <c r="A2" s="221" t="s">
        <v>533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>
      <c r="A3" s="222" t="s">
        <v>520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>
      <c r="A4" s="222" t="s">
        <v>494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16" ht="17.399999999999999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>
      <c r="N6" s="230" t="s">
        <v>165</v>
      </c>
      <c r="O6" s="230"/>
      <c r="P6" s="230"/>
    </row>
    <row r="7" spans="1:16" ht="15.6" customHeight="1">
      <c r="A7" s="231" t="s">
        <v>1</v>
      </c>
      <c r="B7" s="231"/>
      <c r="C7" s="231"/>
      <c r="D7" s="231"/>
      <c r="E7" s="224" t="s">
        <v>508</v>
      </c>
      <c r="F7" s="225"/>
      <c r="G7" s="225"/>
      <c r="H7" s="226"/>
      <c r="I7" s="224" t="s">
        <v>509</v>
      </c>
      <c r="J7" s="225"/>
      <c r="K7" s="225"/>
      <c r="L7" s="226"/>
      <c r="M7" s="224" t="s">
        <v>525</v>
      </c>
      <c r="N7" s="225"/>
      <c r="O7" s="225"/>
      <c r="P7" s="226"/>
    </row>
    <row r="8" spans="1:16" ht="17.25" customHeight="1">
      <c r="A8" s="231"/>
      <c r="B8" s="231"/>
      <c r="C8" s="231"/>
      <c r="D8" s="231"/>
      <c r="E8" s="227"/>
      <c r="F8" s="228"/>
      <c r="G8" s="228"/>
      <c r="H8" s="229"/>
      <c r="I8" s="227"/>
      <c r="J8" s="228"/>
      <c r="K8" s="228"/>
      <c r="L8" s="229"/>
      <c r="M8" s="227"/>
      <c r="N8" s="228"/>
      <c r="O8" s="228"/>
      <c r="P8" s="229"/>
    </row>
    <row r="9" spans="1:16" s="11" customFormat="1" ht="65.25" customHeight="1">
      <c r="A9" s="231"/>
      <c r="B9" s="231"/>
      <c r="C9" s="231"/>
      <c r="D9" s="231"/>
      <c r="E9" s="141" t="s">
        <v>2</v>
      </c>
      <c r="F9" s="141" t="s">
        <v>3</v>
      </c>
      <c r="G9" s="141" t="s">
        <v>4</v>
      </c>
      <c r="H9" s="141" t="s">
        <v>5</v>
      </c>
      <c r="I9" s="141" t="s">
        <v>510</v>
      </c>
      <c r="J9" s="141" t="s">
        <v>3</v>
      </c>
      <c r="K9" s="141" t="s">
        <v>4</v>
      </c>
      <c r="L9" s="141" t="s">
        <v>5</v>
      </c>
      <c r="M9" s="141" t="s">
        <v>510</v>
      </c>
      <c r="N9" s="141" t="s">
        <v>3</v>
      </c>
      <c r="O9" s="141" t="s">
        <v>4</v>
      </c>
      <c r="P9" s="141" t="s">
        <v>5</v>
      </c>
    </row>
    <row r="10" spans="1:16" s="5" customFormat="1">
      <c r="A10" s="98" t="s">
        <v>6</v>
      </c>
      <c r="B10" s="216" t="s">
        <v>360</v>
      </c>
      <c r="C10" s="216"/>
      <c r="D10" s="124" t="s">
        <v>351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5" customFormat="1">
      <c r="A11" s="25"/>
      <c r="B11" s="142" t="s">
        <v>77</v>
      </c>
      <c r="C11" s="143" t="s">
        <v>359</v>
      </c>
      <c r="D11" s="143" t="s">
        <v>352</v>
      </c>
      <c r="E11" s="185"/>
      <c r="F11" s="185"/>
      <c r="G11" s="62"/>
      <c r="H11" s="62"/>
      <c r="I11" s="185"/>
      <c r="J11" s="185"/>
      <c r="K11" s="62"/>
      <c r="L11" s="62"/>
      <c r="M11" s="185"/>
      <c r="N11" s="185"/>
      <c r="O11" s="62"/>
      <c r="P11" s="62"/>
    </row>
    <row r="12" spans="1:16">
      <c r="A12" s="22"/>
      <c r="B12" s="22"/>
      <c r="C12" s="34" t="s">
        <v>361</v>
      </c>
      <c r="D12" s="34" t="s">
        <v>353</v>
      </c>
      <c r="E12" s="30">
        <f>SUM(F12:G12)</f>
        <v>6908900</v>
      </c>
      <c r="F12" s="186">
        <v>6908900</v>
      </c>
      <c r="G12" s="30"/>
      <c r="H12" s="30"/>
      <c r="I12" s="30">
        <f>SUM(J12:K12)</f>
        <v>6908900</v>
      </c>
      <c r="J12" s="186">
        <v>6908900</v>
      </c>
      <c r="K12" s="30"/>
      <c r="L12" s="30"/>
      <c r="M12" s="30">
        <f>SUM(N12:O12)</f>
        <v>6908900</v>
      </c>
      <c r="N12" s="186">
        <v>6908900</v>
      </c>
      <c r="O12" s="30"/>
      <c r="P12" s="30"/>
    </row>
    <row r="13" spans="1:16" ht="31.2">
      <c r="A13" s="22"/>
      <c r="B13" s="22"/>
      <c r="C13" s="34" t="s">
        <v>7</v>
      </c>
      <c r="D13" s="34"/>
      <c r="E13" s="30"/>
      <c r="F13" s="30"/>
      <c r="G13" s="16"/>
      <c r="H13" s="16"/>
      <c r="I13" s="30"/>
      <c r="J13" s="30"/>
      <c r="K13" s="16"/>
      <c r="L13" s="16"/>
      <c r="M13" s="30"/>
      <c r="N13" s="30"/>
      <c r="O13" s="16"/>
      <c r="P13" s="16"/>
    </row>
    <row r="14" spans="1:16" s="18" customFormat="1" ht="31.2">
      <c r="A14" s="23"/>
      <c r="B14" s="23"/>
      <c r="C14" s="145" t="s">
        <v>8</v>
      </c>
      <c r="D14" s="145"/>
      <c r="E14" s="32">
        <f>SUM(F14)</f>
        <v>561960</v>
      </c>
      <c r="F14" s="187">
        <v>561960</v>
      </c>
      <c r="G14" s="20"/>
      <c r="H14" s="20"/>
      <c r="I14" s="32">
        <f>SUM(J14)</f>
        <v>561960</v>
      </c>
      <c r="J14" s="187">
        <v>561960</v>
      </c>
      <c r="K14" s="20"/>
      <c r="L14" s="20"/>
      <c r="M14" s="32">
        <f>SUM(N14)</f>
        <v>561960</v>
      </c>
      <c r="N14" s="187">
        <v>561960</v>
      </c>
      <c r="O14" s="20"/>
      <c r="P14" s="20"/>
    </row>
    <row r="15" spans="1:16" s="18" customFormat="1">
      <c r="A15" s="23"/>
      <c r="B15" s="23"/>
      <c r="C15" s="145" t="s">
        <v>9</v>
      </c>
      <c r="D15" s="145"/>
      <c r="E15" s="32"/>
      <c r="F15" s="32"/>
      <c r="G15" s="20"/>
      <c r="H15" s="20"/>
      <c r="I15" s="32"/>
      <c r="J15" s="32"/>
      <c r="K15" s="20"/>
      <c r="L15" s="20"/>
      <c r="M15" s="32"/>
      <c r="N15" s="32"/>
      <c r="O15" s="20"/>
      <c r="P15" s="20"/>
    </row>
    <row r="16" spans="1:16" s="18" customFormat="1">
      <c r="A16" s="23"/>
      <c r="B16" s="23"/>
      <c r="C16" s="145" t="s">
        <v>10</v>
      </c>
      <c r="D16" s="145"/>
      <c r="E16" s="32">
        <f>SUM(F16:G16)</f>
        <v>155975</v>
      </c>
      <c r="F16" s="187">
        <v>155975</v>
      </c>
      <c r="G16" s="20"/>
      <c r="H16" s="20"/>
      <c r="I16" s="32">
        <f>SUM(J16:K16)</f>
        <v>155975</v>
      </c>
      <c r="J16" s="187">
        <v>155975</v>
      </c>
      <c r="K16" s="20"/>
      <c r="L16" s="20"/>
      <c r="M16" s="32">
        <f>SUM(N16:O16)</f>
        <v>155975</v>
      </c>
      <c r="N16" s="187">
        <v>155975</v>
      </c>
      <c r="O16" s="20"/>
      <c r="P16" s="20"/>
    </row>
    <row r="17" spans="1:16" s="18" customFormat="1">
      <c r="A17" s="23"/>
      <c r="B17" s="23"/>
      <c r="C17" s="145" t="s">
        <v>11</v>
      </c>
      <c r="D17" s="145"/>
      <c r="E17" s="32">
        <f>SUM(F17:G17)</f>
        <v>1266660</v>
      </c>
      <c r="F17" s="187">
        <v>1266660</v>
      </c>
      <c r="G17" s="20"/>
      <c r="H17" s="20"/>
      <c r="I17" s="32">
        <f>SUM(J17:K17)</f>
        <v>1266660</v>
      </c>
      <c r="J17" s="187">
        <v>1266660</v>
      </c>
      <c r="K17" s="20"/>
      <c r="L17" s="20"/>
      <c r="M17" s="32">
        <f>SUM(N17:O17)</f>
        <v>1266660</v>
      </c>
      <c r="N17" s="187">
        <v>1266660</v>
      </c>
      <c r="O17" s="20"/>
      <c r="P17" s="20"/>
    </row>
    <row r="18" spans="1:16">
      <c r="A18" s="22"/>
      <c r="B18" s="22"/>
      <c r="C18" s="34" t="s">
        <v>12</v>
      </c>
      <c r="D18" s="34"/>
      <c r="E18" s="30">
        <f>SUM(F18:G18)</f>
        <v>512000</v>
      </c>
      <c r="F18" s="187">
        <v>512000</v>
      </c>
      <c r="G18" s="16"/>
      <c r="H18" s="16"/>
      <c r="I18" s="30">
        <f>SUM(J18:K18)</f>
        <v>512000</v>
      </c>
      <c r="J18" s="187">
        <v>512000</v>
      </c>
      <c r="K18" s="16"/>
      <c r="L18" s="16"/>
      <c r="M18" s="30">
        <f>SUM(N18:O18)</f>
        <v>512000</v>
      </c>
      <c r="N18" s="187">
        <v>512000</v>
      </c>
      <c r="O18" s="16"/>
      <c r="P18" s="16"/>
    </row>
    <row r="19" spans="1:16">
      <c r="A19" s="22"/>
      <c r="B19" s="22"/>
      <c r="C19" s="34" t="s">
        <v>53</v>
      </c>
      <c r="D19" s="34"/>
      <c r="E19" s="30"/>
      <c r="F19" s="30"/>
      <c r="G19" s="16"/>
      <c r="H19" s="16"/>
      <c r="I19" s="30"/>
      <c r="J19" s="30"/>
      <c r="K19" s="16"/>
      <c r="L19" s="16"/>
      <c r="M19" s="30"/>
      <c r="N19" s="30"/>
      <c r="O19" s="16"/>
      <c r="P19" s="16"/>
    </row>
    <row r="20" spans="1:16" ht="31.2">
      <c r="A20" s="22"/>
      <c r="B20" s="22"/>
      <c r="C20" s="34" t="s">
        <v>13</v>
      </c>
      <c r="D20" s="34" t="s">
        <v>355</v>
      </c>
      <c r="E20" s="30">
        <f>SUM(F20:G20)</f>
        <v>0</v>
      </c>
      <c r="F20" s="187"/>
      <c r="G20" s="16"/>
      <c r="H20" s="16"/>
      <c r="I20" s="30">
        <f>SUM(J20:K20)</f>
        <v>0</v>
      </c>
      <c r="J20" s="187"/>
      <c r="K20" s="16"/>
      <c r="L20" s="16"/>
      <c r="M20" s="30">
        <f>SUM(N20:O20)</f>
        <v>0</v>
      </c>
      <c r="N20" s="187"/>
      <c r="O20" s="16"/>
      <c r="P20" s="16"/>
    </row>
    <row r="21" spans="1:16" ht="31.2">
      <c r="A21" s="22"/>
      <c r="B21" s="22"/>
      <c r="C21" s="34" t="s">
        <v>358</v>
      </c>
      <c r="D21" s="34" t="s">
        <v>354</v>
      </c>
      <c r="E21" s="30">
        <f>SUM(F21:G21)</f>
        <v>0</v>
      </c>
      <c r="F21" s="30"/>
      <c r="G21" s="16">
        <f>SUM(G22:G25)</f>
        <v>0</v>
      </c>
      <c r="H21" s="16">
        <f>SUM(H22:H25)</f>
        <v>0</v>
      </c>
      <c r="I21" s="30">
        <f>SUM(J21:K21)</f>
        <v>0</v>
      </c>
      <c r="J21" s="30"/>
      <c r="K21" s="16">
        <f>SUM(K22:K25)</f>
        <v>0</v>
      </c>
      <c r="L21" s="16">
        <f>SUM(L22:L25)</f>
        <v>0</v>
      </c>
      <c r="M21" s="30">
        <f>SUM(N21:O21)</f>
        <v>0</v>
      </c>
      <c r="N21" s="30"/>
      <c r="O21" s="16">
        <f>SUM(O22:O25)</f>
        <v>0</v>
      </c>
      <c r="P21" s="16">
        <f>SUM(P22:P25)</f>
        <v>0</v>
      </c>
    </row>
    <row r="22" spans="1:16" s="18" customFormat="1" ht="31.2">
      <c r="A22" s="23"/>
      <c r="B22" s="23"/>
      <c r="C22" s="145" t="s">
        <v>153</v>
      </c>
      <c r="D22" s="145"/>
      <c r="E22" s="32">
        <f>SUM(F22:G22)</f>
        <v>2956000</v>
      </c>
      <c r="F22" s="187">
        <v>2956000</v>
      </c>
      <c r="G22" s="20"/>
      <c r="H22" s="20"/>
      <c r="I22" s="32">
        <f>SUM(J22:K22)</f>
        <v>2956000</v>
      </c>
      <c r="J22" s="187">
        <v>2956000</v>
      </c>
      <c r="K22" s="20"/>
      <c r="L22" s="20"/>
      <c r="M22" s="32">
        <f>SUM(N22:O22)</f>
        <v>2956000</v>
      </c>
      <c r="N22" s="187">
        <v>2956000</v>
      </c>
      <c r="O22" s="20"/>
      <c r="P22" s="20"/>
    </row>
    <row r="23" spans="1:16" s="18" customFormat="1">
      <c r="A23" s="23"/>
      <c r="B23" s="23"/>
      <c r="C23" s="145" t="s">
        <v>163</v>
      </c>
      <c r="D23" s="145"/>
      <c r="E23" s="32"/>
      <c r="F23" s="32"/>
      <c r="G23" s="20"/>
      <c r="H23" s="20"/>
      <c r="I23" s="32"/>
      <c r="J23" s="32"/>
      <c r="K23" s="20"/>
      <c r="L23" s="20"/>
      <c r="M23" s="32"/>
      <c r="N23" s="32"/>
      <c r="O23" s="20"/>
      <c r="P23" s="20"/>
    </row>
    <row r="24" spans="1:16" s="18" customFormat="1">
      <c r="A24" s="23"/>
      <c r="B24" s="23"/>
      <c r="C24" s="145" t="s">
        <v>154</v>
      </c>
      <c r="D24" s="145"/>
      <c r="E24" s="32"/>
      <c r="F24" s="32"/>
      <c r="G24" s="20"/>
      <c r="H24" s="20"/>
      <c r="I24" s="32"/>
      <c r="J24" s="32"/>
      <c r="K24" s="20"/>
      <c r="L24" s="20"/>
      <c r="M24" s="32"/>
      <c r="N24" s="32"/>
      <c r="O24" s="20"/>
      <c r="P24" s="20"/>
    </row>
    <row r="25" spans="1:16" s="18" customFormat="1" ht="31.2">
      <c r="A25" s="23"/>
      <c r="B25" s="23"/>
      <c r="C25" s="145" t="s">
        <v>155</v>
      </c>
      <c r="D25" s="145"/>
      <c r="E25" s="32">
        <f>SUM(F25:G25)</f>
        <v>76950</v>
      </c>
      <c r="F25" s="187">
        <v>76950</v>
      </c>
      <c r="G25" s="20"/>
      <c r="H25" s="20"/>
      <c r="I25" s="32">
        <f>SUM(J25:K25)</f>
        <v>76950</v>
      </c>
      <c r="J25" s="187">
        <v>76950</v>
      </c>
      <c r="K25" s="20"/>
      <c r="L25" s="20"/>
      <c r="M25" s="32">
        <f>SUM(N25:O25)</f>
        <v>76950</v>
      </c>
      <c r="N25" s="187">
        <v>76950</v>
      </c>
      <c r="O25" s="20"/>
      <c r="P25" s="20"/>
    </row>
    <row r="26" spans="1:16">
      <c r="A26" s="22"/>
      <c r="B26" s="22"/>
      <c r="C26" s="34" t="s">
        <v>357</v>
      </c>
      <c r="D26" s="34" t="s">
        <v>356</v>
      </c>
      <c r="E26" s="30">
        <f>SUM(F26:G26)</f>
        <v>1800000</v>
      </c>
      <c r="F26" s="30">
        <v>1800000</v>
      </c>
      <c r="G26" s="16"/>
      <c r="H26" s="16"/>
      <c r="I26" s="30">
        <f>SUM(J26:K26)</f>
        <v>1800000</v>
      </c>
      <c r="J26" s="30">
        <v>1800000</v>
      </c>
      <c r="K26" s="16"/>
      <c r="L26" s="16"/>
      <c r="M26" s="30">
        <f>SUM(N26:O26)</f>
        <v>2000000</v>
      </c>
      <c r="N26" s="30">
        <v>2000000</v>
      </c>
      <c r="O26" s="16"/>
      <c r="P26" s="16"/>
    </row>
    <row r="27" spans="1:16" ht="31.2">
      <c r="A27" s="22"/>
      <c r="B27" s="22"/>
      <c r="C27" s="34" t="s">
        <v>363</v>
      </c>
      <c r="D27" s="34" t="s">
        <v>362</v>
      </c>
      <c r="E27" s="30"/>
      <c r="F27" s="30"/>
      <c r="G27" s="16"/>
      <c r="H27" s="16"/>
      <c r="I27" s="30"/>
      <c r="J27" s="30"/>
      <c r="K27" s="16"/>
      <c r="L27" s="16"/>
      <c r="M27" s="30"/>
      <c r="N27" s="30"/>
      <c r="O27" s="16"/>
      <c r="P27" s="16"/>
    </row>
    <row r="28" spans="1:16" s="18" customFormat="1">
      <c r="A28" s="23"/>
      <c r="B28" s="23"/>
      <c r="C28" s="145" t="s">
        <v>364</v>
      </c>
      <c r="D28" s="145"/>
      <c r="E28" s="32"/>
      <c r="F28" s="32"/>
      <c r="G28" s="20"/>
      <c r="H28" s="20"/>
      <c r="I28" s="32"/>
      <c r="J28" s="32"/>
      <c r="K28" s="20"/>
      <c r="L28" s="20"/>
      <c r="M28" s="32"/>
      <c r="N28" s="32"/>
      <c r="O28" s="20"/>
      <c r="P28" s="20"/>
    </row>
    <row r="29" spans="1:16" s="18" customFormat="1">
      <c r="A29" s="23"/>
      <c r="B29" s="23"/>
      <c r="C29" s="153"/>
      <c r="D29" s="145"/>
      <c r="E29" s="32"/>
      <c r="F29" s="32"/>
      <c r="G29" s="20"/>
      <c r="H29" s="20"/>
      <c r="I29" s="32"/>
      <c r="J29" s="32"/>
      <c r="K29" s="20"/>
      <c r="L29" s="20"/>
      <c r="M29" s="32"/>
      <c r="N29" s="32"/>
      <c r="O29" s="20"/>
      <c r="P29" s="20"/>
    </row>
    <row r="30" spans="1:16" s="18" customFormat="1">
      <c r="A30" s="23"/>
      <c r="B30" s="23"/>
      <c r="C30" s="147"/>
      <c r="D30" s="147"/>
      <c r="E30" s="32"/>
      <c r="F30" s="32"/>
      <c r="G30" s="20"/>
      <c r="H30" s="20"/>
      <c r="I30" s="32"/>
      <c r="J30" s="32"/>
      <c r="K30" s="20"/>
      <c r="L30" s="20"/>
      <c r="M30" s="32"/>
      <c r="N30" s="32"/>
      <c r="O30" s="20"/>
      <c r="P30" s="20"/>
    </row>
    <row r="31" spans="1:16" s="19" customFormat="1">
      <c r="A31" s="22"/>
      <c r="B31" s="22"/>
      <c r="C31" s="34" t="s">
        <v>366</v>
      </c>
      <c r="D31" s="34" t="s">
        <v>365</v>
      </c>
      <c r="E31" s="30"/>
      <c r="F31" s="30"/>
      <c r="G31" s="16"/>
      <c r="H31" s="16"/>
      <c r="I31" s="30"/>
      <c r="J31" s="30"/>
      <c r="K31" s="16"/>
      <c r="L31" s="16"/>
      <c r="M31" s="30"/>
      <c r="N31" s="30"/>
      <c r="O31" s="16"/>
      <c r="P31" s="16"/>
    </row>
    <row r="32" spans="1:16" s="5" customFormat="1" ht="24.6" customHeight="1">
      <c r="A32" s="25"/>
      <c r="B32" s="212" t="s">
        <v>385</v>
      </c>
      <c r="C32" s="213"/>
      <c r="D32" s="34"/>
      <c r="E32" s="144">
        <f>SUM(F32:G32)</f>
        <v>14238445</v>
      </c>
      <c r="F32" s="144">
        <f>SUM(F12:F30)</f>
        <v>14238445</v>
      </c>
      <c r="G32" s="144">
        <f t="shared" ref="G32:H32" si="0">SUM(G12:G31)</f>
        <v>0</v>
      </c>
      <c r="H32" s="144">
        <f t="shared" si="0"/>
        <v>0</v>
      </c>
      <c r="I32" s="144">
        <f>SUM(J32:K32)</f>
        <v>14238445</v>
      </c>
      <c r="J32" s="144">
        <f>SUM(J12:J30)</f>
        <v>14238445</v>
      </c>
      <c r="K32" s="144">
        <f t="shared" ref="K32:L32" si="1">SUM(K12:K31)</f>
        <v>0</v>
      </c>
      <c r="L32" s="144">
        <f t="shared" si="1"/>
        <v>0</v>
      </c>
      <c r="M32" s="144">
        <f>SUM(N32:O32)</f>
        <v>14438445</v>
      </c>
      <c r="N32" s="144">
        <f>SUM(N12:N30)</f>
        <v>14438445</v>
      </c>
      <c r="O32" s="144">
        <f t="shared" ref="O32:P32" si="2">SUM(O12:O31)</f>
        <v>0</v>
      </c>
      <c r="P32" s="144">
        <f t="shared" si="2"/>
        <v>0</v>
      </c>
    </row>
    <row r="33" spans="1:16" s="48" customFormat="1" ht="16.2">
      <c r="A33" s="107"/>
      <c r="B33" s="100" t="s">
        <v>78</v>
      </c>
      <c r="C33" s="118" t="s">
        <v>368</v>
      </c>
      <c r="D33" s="118" t="s">
        <v>367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36" customFormat="1" ht="31.2">
      <c r="A34" s="100"/>
      <c r="B34" s="100" t="s">
        <v>79</v>
      </c>
      <c r="C34" s="118" t="s">
        <v>370</v>
      </c>
      <c r="D34" s="118" t="s">
        <v>369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s="48" customFormat="1" ht="31.2">
      <c r="A35" s="100"/>
      <c r="B35" s="100" t="s">
        <v>80</v>
      </c>
      <c r="C35" s="118" t="s">
        <v>372</v>
      </c>
      <c r="D35" s="118" t="s">
        <v>371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48" customFormat="1" ht="31.2">
      <c r="A36" s="100"/>
      <c r="B36" s="100" t="s">
        <v>81</v>
      </c>
      <c r="C36" s="118" t="s">
        <v>374</v>
      </c>
      <c r="D36" s="118" t="s">
        <v>373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36" customFormat="1">
      <c r="A37" s="100"/>
      <c r="B37" s="100" t="s">
        <v>82</v>
      </c>
      <c r="C37" s="118" t="s">
        <v>375</v>
      </c>
      <c r="D37" s="118" t="s">
        <v>365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18" customFormat="1" ht="21" customHeight="1">
      <c r="A38" s="23"/>
      <c r="B38" s="23"/>
      <c r="C38" s="145" t="s">
        <v>166</v>
      </c>
      <c r="D38" s="145"/>
      <c r="E38" s="188">
        <f>SUM(F38:G38)</f>
        <v>5674900</v>
      </c>
      <c r="F38" s="190"/>
      <c r="G38" s="20">
        <v>5674900</v>
      </c>
      <c r="H38" s="20"/>
      <c r="I38" s="188">
        <f>SUM(J38:K38)</f>
        <v>9339950</v>
      </c>
      <c r="J38" s="190"/>
      <c r="K38" s="20">
        <v>9339950</v>
      </c>
      <c r="L38" s="20"/>
      <c r="M38" s="188">
        <f>SUM(N38:O38)</f>
        <v>9557889</v>
      </c>
      <c r="N38" s="190"/>
      <c r="O38" s="20">
        <v>9557889</v>
      </c>
      <c r="P38" s="20"/>
    </row>
    <row r="39" spans="1:16" s="18" customFormat="1" ht="21" customHeight="1">
      <c r="A39" s="23"/>
      <c r="B39" s="210" t="s">
        <v>384</v>
      </c>
      <c r="C39" s="211"/>
      <c r="D39" s="151"/>
      <c r="E39" s="146">
        <f t="shared" ref="E39:H39" si="3">SUM(E32:E38)</f>
        <v>19913345</v>
      </c>
      <c r="F39" s="189">
        <f t="shared" si="3"/>
        <v>14238445</v>
      </c>
      <c r="G39" s="146">
        <f t="shared" si="3"/>
        <v>5674900</v>
      </c>
      <c r="H39" s="146">
        <f t="shared" si="3"/>
        <v>0</v>
      </c>
      <c r="I39" s="146">
        <f t="shared" ref="I39:L39" si="4">SUM(I32:I38)</f>
        <v>23578395</v>
      </c>
      <c r="J39" s="189">
        <f t="shared" si="4"/>
        <v>14238445</v>
      </c>
      <c r="K39" s="146">
        <f t="shared" si="4"/>
        <v>9339950</v>
      </c>
      <c r="L39" s="146">
        <f t="shared" si="4"/>
        <v>0</v>
      </c>
      <c r="M39" s="146">
        <f t="shared" ref="M39:P39" si="5">SUM(M32:M38)</f>
        <v>23996334</v>
      </c>
      <c r="N39" s="189">
        <f t="shared" si="5"/>
        <v>14438445</v>
      </c>
      <c r="O39" s="146">
        <f t="shared" si="5"/>
        <v>9557889</v>
      </c>
      <c r="P39" s="146">
        <f t="shared" si="5"/>
        <v>0</v>
      </c>
    </row>
    <row r="40" spans="1:16">
      <c r="A40" s="22"/>
      <c r="B40" s="22"/>
      <c r="C40" s="34"/>
      <c r="D40" s="34"/>
      <c r="E40" s="30"/>
      <c r="F40" s="16"/>
      <c r="G40" s="16"/>
      <c r="H40" s="16"/>
      <c r="I40" s="30"/>
      <c r="J40" s="16"/>
      <c r="K40" s="16"/>
      <c r="L40" s="16"/>
      <c r="M40" s="30"/>
      <c r="N40" s="16"/>
      <c r="O40" s="16"/>
      <c r="P40" s="16"/>
    </row>
    <row r="41" spans="1:16" s="5" customFormat="1">
      <c r="A41" s="98" t="s">
        <v>35</v>
      </c>
      <c r="B41" s="216" t="s">
        <v>377</v>
      </c>
      <c r="C41" s="216"/>
      <c r="D41" s="124" t="s">
        <v>376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>
      <c r="A42" s="22"/>
      <c r="B42" s="22" t="s">
        <v>77</v>
      </c>
      <c r="C42" s="34" t="s">
        <v>83</v>
      </c>
      <c r="D42" s="34" t="s">
        <v>378</v>
      </c>
      <c r="F42" s="16"/>
      <c r="G42" s="16"/>
      <c r="H42" s="16"/>
      <c r="I42" s="26"/>
      <c r="J42" s="16"/>
      <c r="K42" s="16"/>
      <c r="L42" s="16"/>
      <c r="M42" s="26"/>
      <c r="N42" s="16"/>
      <c r="O42" s="16"/>
      <c r="P42" s="16"/>
    </row>
    <row r="43" spans="1:16" ht="31.2">
      <c r="A43" s="22"/>
      <c r="B43" s="22" t="s">
        <v>78</v>
      </c>
      <c r="C43" s="34" t="s">
        <v>85</v>
      </c>
      <c r="D43" s="34" t="s">
        <v>379</v>
      </c>
      <c r="E43" s="30"/>
      <c r="F43" s="16"/>
      <c r="G43" s="16"/>
      <c r="H43" s="16"/>
      <c r="I43" s="30"/>
      <c r="J43" s="16"/>
      <c r="K43" s="16"/>
      <c r="L43" s="16"/>
      <c r="M43" s="30"/>
      <c r="N43" s="16"/>
      <c r="O43" s="16"/>
      <c r="P43" s="16"/>
    </row>
    <row r="44" spans="1:16" ht="31.2">
      <c r="A44" s="22"/>
      <c r="B44" s="22" t="s">
        <v>79</v>
      </c>
      <c r="C44" s="34" t="s">
        <v>86</v>
      </c>
      <c r="D44" s="34" t="s">
        <v>380</v>
      </c>
      <c r="E44" s="30"/>
      <c r="F44" s="16"/>
      <c r="G44" s="16"/>
      <c r="H44" s="16"/>
      <c r="I44" s="30"/>
      <c r="J44" s="16"/>
      <c r="K44" s="16"/>
      <c r="L44" s="16"/>
      <c r="M44" s="30"/>
      <c r="N44" s="16"/>
      <c r="O44" s="16"/>
      <c r="P44" s="16"/>
    </row>
    <row r="45" spans="1:16" ht="31.2">
      <c r="A45" s="22"/>
      <c r="B45" s="22" t="s">
        <v>80</v>
      </c>
      <c r="C45" s="34" t="s">
        <v>87</v>
      </c>
      <c r="D45" s="34" t="s">
        <v>381</v>
      </c>
      <c r="E45" s="30"/>
      <c r="F45" s="16"/>
      <c r="G45" s="16"/>
      <c r="H45" s="16"/>
      <c r="I45" s="30"/>
      <c r="J45" s="16"/>
      <c r="K45" s="16"/>
      <c r="L45" s="16"/>
      <c r="M45" s="30"/>
      <c r="N45" s="16"/>
      <c r="O45" s="16"/>
      <c r="P45" s="16"/>
    </row>
    <row r="46" spans="1:16" ht="31.2">
      <c r="A46" s="22"/>
      <c r="B46" s="22" t="s">
        <v>81</v>
      </c>
      <c r="C46" s="34" t="s">
        <v>84</v>
      </c>
      <c r="D46" s="34" t="s">
        <v>382</v>
      </c>
      <c r="E46" s="30"/>
      <c r="F46" s="16"/>
      <c r="G46" s="16"/>
      <c r="H46" s="16"/>
      <c r="I46" s="30"/>
      <c r="J46" s="16"/>
      <c r="K46" s="16"/>
      <c r="L46" s="16"/>
      <c r="M46" s="30"/>
      <c r="N46" s="16"/>
      <c r="O46" s="16"/>
      <c r="P46" s="16"/>
    </row>
    <row r="47" spans="1:16" s="6" customFormat="1" ht="16.2">
      <c r="A47" s="24"/>
      <c r="B47" s="219" t="s">
        <v>383</v>
      </c>
      <c r="C47" s="220"/>
      <c r="D47" s="148"/>
      <c r="E47" s="149">
        <f>SUM(E43:E46)</f>
        <v>0</v>
      </c>
      <c r="F47" s="149">
        <f t="shared" ref="F47:H47" si="6">SUM(F42:F46)</f>
        <v>0</v>
      </c>
      <c r="G47" s="149">
        <f t="shared" si="6"/>
        <v>0</v>
      </c>
      <c r="H47" s="149">
        <f t="shared" si="6"/>
        <v>0</v>
      </c>
      <c r="I47" s="149">
        <f>SUM(I43:I46)</f>
        <v>0</v>
      </c>
      <c r="J47" s="149">
        <f t="shared" ref="J47:L47" si="7">SUM(J42:J46)</f>
        <v>0</v>
      </c>
      <c r="K47" s="149">
        <f t="shared" si="7"/>
        <v>0</v>
      </c>
      <c r="L47" s="149">
        <f t="shared" si="7"/>
        <v>0</v>
      </c>
      <c r="M47" s="149">
        <f>SUM(M43:M46)</f>
        <v>0</v>
      </c>
      <c r="N47" s="149">
        <f t="shared" ref="N47:P47" si="8">SUM(N42:N46)</f>
        <v>0</v>
      </c>
      <c r="O47" s="149">
        <f t="shared" si="8"/>
        <v>0</v>
      </c>
      <c r="P47" s="149">
        <f t="shared" si="8"/>
        <v>0</v>
      </c>
    </row>
    <row r="48" spans="1:16">
      <c r="A48" s="22"/>
      <c r="B48" s="22"/>
      <c r="C48" s="34"/>
      <c r="D48" s="34"/>
      <c r="E48" s="30"/>
      <c r="F48" s="16"/>
      <c r="G48" s="16"/>
      <c r="H48" s="16"/>
      <c r="I48" s="30"/>
      <c r="J48" s="16"/>
      <c r="K48" s="16"/>
      <c r="L48" s="16"/>
      <c r="M48" s="30"/>
      <c r="N48" s="16"/>
      <c r="O48" s="16"/>
      <c r="P48" s="16"/>
    </row>
    <row r="49" spans="1:16" s="5" customFormat="1" ht="15.75" customHeight="1">
      <c r="A49" s="98" t="s">
        <v>15</v>
      </c>
      <c r="B49" s="216" t="s">
        <v>20</v>
      </c>
      <c r="C49" s="216"/>
      <c r="D49" s="124" t="s">
        <v>387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s="19" customFormat="1" ht="15.75" customHeight="1">
      <c r="A50" s="22"/>
      <c r="B50" s="22" t="s">
        <v>77</v>
      </c>
      <c r="C50" s="34" t="s">
        <v>391</v>
      </c>
      <c r="D50" s="34" t="s">
        <v>390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s="18" customFormat="1">
      <c r="A51" s="23"/>
      <c r="B51" s="23"/>
      <c r="C51" s="145" t="s">
        <v>392</v>
      </c>
      <c r="D51" s="145" t="s">
        <v>389</v>
      </c>
      <c r="E51" s="32"/>
      <c r="F51" s="20"/>
      <c r="G51" s="20"/>
      <c r="H51" s="20"/>
      <c r="I51" s="32"/>
      <c r="J51" s="20"/>
      <c r="K51" s="20"/>
      <c r="L51" s="20"/>
      <c r="M51" s="32"/>
      <c r="N51" s="20"/>
      <c r="O51" s="20"/>
      <c r="P51" s="20"/>
    </row>
    <row r="52" spans="1:16" s="18" customFormat="1">
      <c r="A52" s="23"/>
      <c r="B52" s="214" t="s">
        <v>388</v>
      </c>
      <c r="C52" s="215"/>
      <c r="D52" s="145"/>
      <c r="E52" s="146">
        <f t="shared" ref="E52:H52" si="9">SUM(E51)</f>
        <v>0</v>
      </c>
      <c r="F52" s="146">
        <f t="shared" si="9"/>
        <v>0</v>
      </c>
      <c r="G52" s="146">
        <f t="shared" si="9"/>
        <v>0</v>
      </c>
      <c r="H52" s="146">
        <f t="shared" si="9"/>
        <v>0</v>
      </c>
      <c r="I52" s="146">
        <f t="shared" ref="I52:P52" si="10">SUM(I51)</f>
        <v>0</v>
      </c>
      <c r="J52" s="146">
        <f t="shared" si="10"/>
        <v>0</v>
      </c>
      <c r="K52" s="146">
        <f t="shared" si="10"/>
        <v>0</v>
      </c>
      <c r="L52" s="146">
        <f t="shared" si="10"/>
        <v>0</v>
      </c>
      <c r="M52" s="146">
        <f t="shared" si="10"/>
        <v>0</v>
      </c>
      <c r="N52" s="146">
        <f t="shared" si="10"/>
        <v>0</v>
      </c>
      <c r="O52" s="146">
        <f t="shared" si="10"/>
        <v>0</v>
      </c>
      <c r="P52" s="146">
        <f t="shared" si="10"/>
        <v>0</v>
      </c>
    </row>
    <row r="53" spans="1:16">
      <c r="A53" s="22"/>
      <c r="B53" s="22" t="s">
        <v>78</v>
      </c>
      <c r="C53" s="34" t="s">
        <v>396</v>
      </c>
      <c r="D53" s="34" t="s">
        <v>393</v>
      </c>
      <c r="E53" s="30"/>
      <c r="F53" s="16"/>
      <c r="G53" s="16"/>
      <c r="H53" s="16"/>
      <c r="I53" s="30"/>
      <c r="J53" s="16"/>
      <c r="K53" s="16"/>
      <c r="L53" s="16"/>
      <c r="M53" s="30"/>
      <c r="N53" s="16"/>
      <c r="O53" s="16"/>
      <c r="P53" s="16"/>
    </row>
    <row r="54" spans="1:16" s="19" customFormat="1">
      <c r="A54" s="22"/>
      <c r="B54" s="22" t="s">
        <v>79</v>
      </c>
      <c r="C54" s="34" t="s">
        <v>397</v>
      </c>
      <c r="D54" s="34" t="s">
        <v>394</v>
      </c>
      <c r="E54" s="30"/>
      <c r="F54" s="16"/>
      <c r="G54" s="16"/>
      <c r="H54" s="16"/>
      <c r="I54" s="30"/>
      <c r="J54" s="16"/>
      <c r="K54" s="16"/>
      <c r="L54" s="16"/>
      <c r="M54" s="30"/>
      <c r="N54" s="16"/>
      <c r="O54" s="16"/>
      <c r="P54" s="16"/>
    </row>
    <row r="55" spans="1:16">
      <c r="A55" s="22"/>
      <c r="B55" s="22" t="s">
        <v>80</v>
      </c>
      <c r="C55" s="34" t="s">
        <v>398</v>
      </c>
      <c r="D55" s="34" t="s">
        <v>395</v>
      </c>
      <c r="E55" s="30"/>
      <c r="F55" s="16"/>
      <c r="G55" s="16"/>
      <c r="H55" s="16"/>
      <c r="I55" s="30"/>
      <c r="J55" s="16"/>
      <c r="K55" s="16"/>
      <c r="L55" s="16"/>
      <c r="M55" s="30"/>
      <c r="N55" s="16"/>
      <c r="O55" s="16"/>
      <c r="P55" s="16"/>
    </row>
    <row r="56" spans="1:16" s="18" customFormat="1">
      <c r="A56" s="23"/>
      <c r="B56" s="23"/>
      <c r="C56" s="145" t="s">
        <v>156</v>
      </c>
      <c r="D56" s="145"/>
      <c r="E56" s="32">
        <f>SUM(F56:G56)</f>
        <v>280000</v>
      </c>
      <c r="F56" s="20"/>
      <c r="G56" s="20">
        <v>280000</v>
      </c>
      <c r="H56" s="20"/>
      <c r="I56" s="32">
        <f>SUM(J56:K56)</f>
        <v>280000</v>
      </c>
      <c r="J56" s="20"/>
      <c r="K56" s="20">
        <v>280000</v>
      </c>
      <c r="L56" s="20"/>
      <c r="M56" s="32">
        <f>SUM(N56:O56)</f>
        <v>280000</v>
      </c>
      <c r="N56" s="20"/>
      <c r="O56" s="20">
        <v>280000</v>
      </c>
      <c r="P56" s="20"/>
    </row>
    <row r="57" spans="1:16">
      <c r="A57" s="22"/>
      <c r="B57" s="22">
        <v>5</v>
      </c>
      <c r="C57" s="34" t="s">
        <v>399</v>
      </c>
      <c r="D57" s="34" t="s">
        <v>400</v>
      </c>
      <c r="E57" s="30"/>
      <c r="F57" s="16"/>
      <c r="G57" s="30"/>
      <c r="H57" s="16"/>
      <c r="I57" s="30"/>
      <c r="J57" s="16"/>
      <c r="K57" s="30"/>
      <c r="L57" s="16"/>
      <c r="M57" s="30"/>
      <c r="N57" s="16"/>
      <c r="O57" s="30"/>
      <c r="P57" s="16"/>
    </row>
    <row r="58" spans="1:16" s="18" customFormat="1">
      <c r="A58" s="23"/>
      <c r="B58" s="23"/>
      <c r="C58" s="145" t="s">
        <v>406</v>
      </c>
      <c r="D58" s="145" t="s">
        <v>401</v>
      </c>
      <c r="E58" s="32"/>
      <c r="F58" s="20"/>
      <c r="G58" s="20"/>
      <c r="H58" s="20"/>
      <c r="I58" s="32"/>
      <c r="J58" s="20"/>
      <c r="K58" s="20"/>
      <c r="L58" s="20"/>
      <c r="M58" s="32"/>
      <c r="N58" s="20"/>
      <c r="O58" s="20"/>
      <c r="P58" s="20"/>
    </row>
    <row r="59" spans="1:16" s="18" customFormat="1">
      <c r="A59" s="23"/>
      <c r="B59" s="23"/>
      <c r="C59" s="145" t="s">
        <v>404</v>
      </c>
      <c r="D59" s="145" t="s">
        <v>402</v>
      </c>
      <c r="E59" s="32">
        <f>SUM(F59:G59)</f>
        <v>180000</v>
      </c>
      <c r="F59" s="20">
        <v>180000</v>
      </c>
      <c r="G59" s="20"/>
      <c r="H59" s="20"/>
      <c r="I59" s="32">
        <f>SUM(J59:K59)</f>
        <v>180000</v>
      </c>
      <c r="J59" s="20">
        <v>180000</v>
      </c>
      <c r="K59" s="20"/>
      <c r="L59" s="20"/>
      <c r="M59" s="32">
        <f>SUM(N59:O59)</f>
        <v>22009</v>
      </c>
      <c r="N59" s="20">
        <v>22009</v>
      </c>
      <c r="O59" s="20"/>
      <c r="P59" s="20"/>
    </row>
    <row r="60" spans="1:16" s="18" customFormat="1">
      <c r="A60" s="23"/>
      <c r="B60" s="23"/>
      <c r="C60" s="145" t="s">
        <v>405</v>
      </c>
      <c r="D60" s="145" t="s">
        <v>403</v>
      </c>
      <c r="E60" s="32"/>
      <c r="F60" s="20"/>
      <c r="G60" s="20"/>
      <c r="H60" s="20"/>
      <c r="I60" s="32"/>
      <c r="J60" s="20"/>
      <c r="K60" s="20"/>
      <c r="L60" s="20"/>
      <c r="M60" s="32"/>
      <c r="N60" s="20"/>
      <c r="O60" s="20"/>
      <c r="P60" s="20"/>
    </row>
    <row r="61" spans="1:16" s="18" customFormat="1">
      <c r="A61" s="23"/>
      <c r="B61" s="214" t="s">
        <v>407</v>
      </c>
      <c r="C61" s="215"/>
      <c r="D61" s="145"/>
      <c r="E61" s="146">
        <f t="shared" ref="E61:H61" si="11">SUM(E58:E60)</f>
        <v>180000</v>
      </c>
      <c r="F61" s="146">
        <f t="shared" si="11"/>
        <v>180000</v>
      </c>
      <c r="G61" s="146"/>
      <c r="H61" s="146">
        <f t="shared" si="11"/>
        <v>0</v>
      </c>
      <c r="I61" s="146">
        <f t="shared" ref="I61:J61" si="12">SUM(I58:I60)</f>
        <v>180000</v>
      </c>
      <c r="J61" s="146">
        <f t="shared" si="12"/>
        <v>180000</v>
      </c>
      <c r="K61" s="146"/>
      <c r="L61" s="146">
        <f t="shared" ref="L61" si="13">SUM(L58:L60)</f>
        <v>0</v>
      </c>
      <c r="M61" s="146">
        <f t="shared" ref="M61:N61" si="14">SUM(M58:M60)</f>
        <v>22009</v>
      </c>
      <c r="N61" s="146">
        <f t="shared" si="14"/>
        <v>22009</v>
      </c>
      <c r="O61" s="146"/>
      <c r="P61" s="146">
        <f t="shared" ref="P61" si="15">SUM(P58:P60)</f>
        <v>0</v>
      </c>
    </row>
    <row r="62" spans="1:16">
      <c r="A62" s="22"/>
      <c r="B62" s="22" t="s">
        <v>82</v>
      </c>
      <c r="C62" s="34" t="s">
        <v>410</v>
      </c>
      <c r="D62" s="34" t="s">
        <v>409</v>
      </c>
      <c r="E62" s="30"/>
      <c r="F62" s="16"/>
      <c r="G62" s="16"/>
      <c r="H62" s="16"/>
      <c r="I62" s="30"/>
      <c r="J62" s="16"/>
      <c r="K62" s="16"/>
      <c r="L62" s="16"/>
      <c r="M62" s="30"/>
      <c r="N62" s="16"/>
      <c r="O62" s="16"/>
      <c r="P62" s="16"/>
    </row>
    <row r="63" spans="1:16" s="18" customFormat="1">
      <c r="A63" s="23"/>
      <c r="B63" s="23"/>
      <c r="C63" s="145" t="s">
        <v>88</v>
      </c>
      <c r="D63" s="145"/>
      <c r="E63" s="32"/>
      <c r="F63" s="20"/>
      <c r="G63" s="20"/>
      <c r="H63" s="20"/>
      <c r="I63" s="32"/>
      <c r="J63" s="20"/>
      <c r="K63" s="20"/>
      <c r="L63" s="20"/>
      <c r="M63" s="32"/>
      <c r="N63" s="20"/>
      <c r="O63" s="20"/>
      <c r="P63" s="20"/>
    </row>
    <row r="64" spans="1:16" s="18" customFormat="1">
      <c r="A64" s="23"/>
      <c r="B64" s="23"/>
      <c r="C64" s="145" t="s">
        <v>89</v>
      </c>
      <c r="D64" s="145"/>
      <c r="E64" s="32"/>
      <c r="F64" s="20"/>
      <c r="G64" s="20"/>
      <c r="H64" s="20"/>
      <c r="I64" s="32"/>
      <c r="J64" s="20"/>
      <c r="K64" s="20"/>
      <c r="L64" s="20"/>
      <c r="M64" s="32"/>
      <c r="N64" s="20"/>
      <c r="O64" s="20"/>
      <c r="P64" s="20"/>
    </row>
    <row r="65" spans="1:16" s="18" customFormat="1">
      <c r="A65" s="23"/>
      <c r="B65" s="214" t="s">
        <v>408</v>
      </c>
      <c r="C65" s="215"/>
      <c r="D65" s="145" t="s">
        <v>409</v>
      </c>
      <c r="E65" s="146">
        <f t="shared" ref="E65:H65" si="16">SUM(E63:E64)</f>
        <v>0</v>
      </c>
      <c r="F65" s="146">
        <f t="shared" si="16"/>
        <v>0</v>
      </c>
      <c r="G65" s="146">
        <f t="shared" si="16"/>
        <v>0</v>
      </c>
      <c r="H65" s="146">
        <f t="shared" si="16"/>
        <v>0</v>
      </c>
      <c r="I65" s="146">
        <f t="shared" ref="I65:L65" si="17">SUM(I63:I64)</f>
        <v>0</v>
      </c>
      <c r="J65" s="146">
        <f t="shared" si="17"/>
        <v>0</v>
      </c>
      <c r="K65" s="146">
        <f t="shared" si="17"/>
        <v>0</v>
      </c>
      <c r="L65" s="146">
        <f t="shared" si="17"/>
        <v>0</v>
      </c>
      <c r="M65" s="146">
        <f t="shared" ref="M65:P65" si="18">SUM(M63:M64)</f>
        <v>0</v>
      </c>
      <c r="N65" s="146">
        <f t="shared" si="18"/>
        <v>0</v>
      </c>
      <c r="O65" s="146">
        <f t="shared" si="18"/>
        <v>0</v>
      </c>
      <c r="P65" s="146">
        <f t="shared" si="18"/>
        <v>0</v>
      </c>
    </row>
    <row r="66" spans="1:16" s="6" customFormat="1" ht="16.2">
      <c r="A66" s="24"/>
      <c r="B66" s="210" t="s">
        <v>386</v>
      </c>
      <c r="C66" s="211"/>
      <c r="D66" s="148" t="s">
        <v>387</v>
      </c>
      <c r="E66" s="149">
        <f t="shared" ref="E66:H66" si="19">SUM(E65+E61+E56+E54+E53+E52)</f>
        <v>460000</v>
      </c>
      <c r="F66" s="149">
        <f t="shared" si="19"/>
        <v>180000</v>
      </c>
      <c r="G66" s="149">
        <f t="shared" si="19"/>
        <v>280000</v>
      </c>
      <c r="H66" s="149">
        <f t="shared" si="19"/>
        <v>0</v>
      </c>
      <c r="I66" s="149">
        <f t="shared" ref="I66:P66" si="20">SUM(I65+I61+I56+I54+I53+I52)</f>
        <v>460000</v>
      </c>
      <c r="J66" s="149">
        <f t="shared" si="20"/>
        <v>180000</v>
      </c>
      <c r="K66" s="149">
        <f t="shared" si="20"/>
        <v>280000</v>
      </c>
      <c r="L66" s="149">
        <f t="shared" si="20"/>
        <v>0</v>
      </c>
      <c r="M66" s="149">
        <f t="shared" si="20"/>
        <v>302009</v>
      </c>
      <c r="N66" s="149">
        <f t="shared" si="20"/>
        <v>22009</v>
      </c>
      <c r="O66" s="149">
        <f t="shared" si="20"/>
        <v>280000</v>
      </c>
      <c r="P66" s="149">
        <f t="shared" si="20"/>
        <v>0</v>
      </c>
    </row>
    <row r="67" spans="1:16">
      <c r="A67" s="22"/>
      <c r="B67" s="22"/>
      <c r="C67" s="34"/>
      <c r="D67" s="34"/>
      <c r="E67" s="30"/>
      <c r="F67" s="16"/>
      <c r="G67" s="16"/>
      <c r="H67" s="16"/>
      <c r="I67" s="30"/>
      <c r="J67" s="16"/>
      <c r="K67" s="16"/>
      <c r="L67" s="16"/>
      <c r="M67" s="30"/>
      <c r="N67" s="16"/>
      <c r="O67" s="16"/>
      <c r="P67" s="16"/>
    </row>
    <row r="68" spans="1:16" s="5" customFormat="1">
      <c r="A68" s="98" t="s">
        <v>17</v>
      </c>
      <c r="B68" s="216" t="s">
        <v>22</v>
      </c>
      <c r="C68" s="216"/>
      <c r="D68" s="124" t="s">
        <v>411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9" customFormat="1">
      <c r="A69" s="22"/>
      <c r="B69" s="22" t="s">
        <v>77</v>
      </c>
      <c r="C69" s="34" t="s">
        <v>419</v>
      </c>
      <c r="D69" s="34" t="s">
        <v>412</v>
      </c>
      <c r="E69" s="30"/>
      <c r="F69" s="16"/>
      <c r="G69" s="16"/>
      <c r="H69" s="16"/>
      <c r="I69" s="30"/>
      <c r="J69" s="16"/>
      <c r="K69" s="16"/>
      <c r="L69" s="16"/>
      <c r="M69" s="30"/>
      <c r="N69" s="16"/>
      <c r="O69" s="16"/>
      <c r="P69" s="16"/>
    </row>
    <row r="70" spans="1:16">
      <c r="A70" s="22"/>
      <c r="B70" s="22" t="s">
        <v>78</v>
      </c>
      <c r="C70" s="34" t="s">
        <v>418</v>
      </c>
      <c r="D70" s="34" t="s">
        <v>413</v>
      </c>
      <c r="E70" s="30"/>
      <c r="F70" s="16"/>
      <c r="G70" s="16"/>
      <c r="H70" s="16"/>
      <c r="I70" s="30"/>
      <c r="J70" s="16"/>
      <c r="K70" s="16"/>
      <c r="L70" s="16"/>
      <c r="M70" s="30"/>
      <c r="N70" s="16"/>
      <c r="O70" s="16"/>
      <c r="P70" s="16"/>
    </row>
    <row r="71" spans="1:16">
      <c r="A71" s="22"/>
      <c r="B71" s="22" t="s">
        <v>79</v>
      </c>
      <c r="C71" s="34" t="s">
        <v>417</v>
      </c>
      <c r="D71" s="34" t="s">
        <v>414</v>
      </c>
      <c r="E71" s="30"/>
      <c r="F71" s="16"/>
      <c r="G71" s="16"/>
      <c r="H71" s="16"/>
      <c r="I71" s="30"/>
      <c r="J71" s="16"/>
      <c r="K71" s="16"/>
      <c r="L71" s="16"/>
      <c r="M71" s="30"/>
      <c r="N71" s="16"/>
      <c r="O71" s="16"/>
      <c r="P71" s="16"/>
    </row>
    <row r="72" spans="1:16">
      <c r="A72" s="22"/>
      <c r="B72" s="22" t="s">
        <v>80</v>
      </c>
      <c r="C72" s="34" t="s">
        <v>427</v>
      </c>
      <c r="D72" s="34" t="s">
        <v>415</v>
      </c>
      <c r="E72" s="30"/>
      <c r="F72" s="16"/>
      <c r="G72" s="16"/>
      <c r="H72" s="16"/>
      <c r="I72" s="30"/>
      <c r="J72" s="16"/>
      <c r="K72" s="16"/>
      <c r="L72" s="16"/>
      <c r="M72" s="30"/>
      <c r="N72" s="16"/>
      <c r="O72" s="16"/>
      <c r="P72" s="16"/>
    </row>
    <row r="73" spans="1:16">
      <c r="A73" s="22"/>
      <c r="B73" s="22" t="s">
        <v>81</v>
      </c>
      <c r="C73" s="34" t="s">
        <v>428</v>
      </c>
      <c r="D73" s="34" t="s">
        <v>416</v>
      </c>
      <c r="E73" s="30"/>
      <c r="F73" s="30"/>
      <c r="G73" s="30"/>
      <c r="H73" s="16"/>
      <c r="I73" s="30"/>
      <c r="J73" s="30"/>
      <c r="K73" s="30"/>
      <c r="L73" s="16"/>
      <c r="M73" s="30"/>
      <c r="N73" s="30"/>
      <c r="O73" s="30"/>
      <c r="P73" s="16"/>
    </row>
    <row r="74" spans="1:16">
      <c r="A74" s="22"/>
      <c r="B74" s="22" t="s">
        <v>82</v>
      </c>
      <c r="C74" s="34" t="s">
        <v>429</v>
      </c>
      <c r="D74" s="34" t="s">
        <v>420</v>
      </c>
      <c r="E74" s="30"/>
      <c r="F74" s="16"/>
      <c r="G74" s="16"/>
      <c r="H74" s="16"/>
      <c r="I74" s="30"/>
      <c r="J74" s="16"/>
      <c r="K74" s="16"/>
      <c r="L74" s="16"/>
      <c r="M74" s="30"/>
      <c r="N74" s="16"/>
      <c r="O74" s="16"/>
      <c r="P74" s="16"/>
    </row>
    <row r="75" spans="1:16">
      <c r="A75" s="22"/>
      <c r="B75" s="22" t="s">
        <v>90</v>
      </c>
      <c r="C75" s="34" t="s">
        <v>430</v>
      </c>
      <c r="D75" s="34" t="s">
        <v>421</v>
      </c>
      <c r="E75" s="30"/>
      <c r="F75" s="16"/>
      <c r="G75" s="16"/>
      <c r="H75" s="16"/>
      <c r="I75" s="30"/>
      <c r="J75" s="16"/>
      <c r="K75" s="16"/>
      <c r="L75" s="16"/>
      <c r="M75" s="30"/>
      <c r="N75" s="16"/>
      <c r="O75" s="16"/>
      <c r="P75" s="16"/>
    </row>
    <row r="76" spans="1:16">
      <c r="A76" s="22"/>
      <c r="B76" s="22" t="s">
        <v>91</v>
      </c>
      <c r="C76" s="34" t="s">
        <v>431</v>
      </c>
      <c r="D76" s="34" t="s">
        <v>422</v>
      </c>
      <c r="E76" s="30"/>
      <c r="F76" s="16"/>
      <c r="G76" s="16"/>
      <c r="H76" s="16"/>
      <c r="I76" s="30"/>
      <c r="J76" s="16"/>
      <c r="K76" s="16"/>
      <c r="L76" s="16"/>
      <c r="M76" s="30"/>
      <c r="N76" s="16"/>
      <c r="O76" s="16"/>
      <c r="P76" s="16"/>
    </row>
    <row r="77" spans="1:16">
      <c r="A77" s="22"/>
      <c r="B77" s="22" t="s">
        <v>92</v>
      </c>
      <c r="C77" s="34" t="s">
        <v>432</v>
      </c>
      <c r="D77" s="34" t="s">
        <v>424</v>
      </c>
      <c r="E77" s="30"/>
      <c r="F77" s="16"/>
      <c r="G77" s="16"/>
      <c r="H77" s="16"/>
      <c r="I77" s="30"/>
      <c r="J77" s="16"/>
      <c r="K77" s="16"/>
      <c r="L77" s="16"/>
      <c r="M77" s="30"/>
      <c r="N77" s="16"/>
      <c r="O77" s="16"/>
      <c r="P77" s="16"/>
    </row>
    <row r="78" spans="1:16">
      <c r="A78" s="22"/>
      <c r="B78" s="22" t="s">
        <v>93</v>
      </c>
      <c r="C78" s="34" t="s">
        <v>425</v>
      </c>
      <c r="D78" s="34" t="s">
        <v>426</v>
      </c>
      <c r="E78" s="30"/>
      <c r="F78" s="16"/>
      <c r="G78" s="16"/>
      <c r="H78" s="16"/>
      <c r="I78" s="30"/>
      <c r="J78" s="16"/>
      <c r="K78" s="16"/>
      <c r="L78" s="16"/>
      <c r="M78" s="30"/>
      <c r="N78" s="16"/>
      <c r="O78" s="16"/>
      <c r="P78" s="16"/>
    </row>
    <row r="79" spans="1:16">
      <c r="A79" s="22"/>
      <c r="B79" s="22" t="s">
        <v>128</v>
      </c>
      <c r="C79" s="34" t="s">
        <v>433</v>
      </c>
      <c r="D79" s="34" t="s">
        <v>423</v>
      </c>
      <c r="E79" s="30"/>
      <c r="F79" s="16"/>
      <c r="G79" s="16"/>
      <c r="H79" s="16"/>
      <c r="I79" s="30"/>
      <c r="J79" s="16"/>
      <c r="K79" s="16"/>
      <c r="L79" s="16"/>
      <c r="M79" s="30"/>
      <c r="N79" s="16"/>
      <c r="O79" s="16"/>
      <c r="P79" s="16"/>
    </row>
    <row r="80" spans="1:16" s="5" customFormat="1">
      <c r="A80" s="25"/>
      <c r="B80" s="212" t="s">
        <v>434</v>
      </c>
      <c r="C80" s="213"/>
      <c r="D80" s="35" t="s">
        <v>411</v>
      </c>
      <c r="E80" s="150">
        <f t="shared" ref="E80:H80" si="21">SUM(E69:E79)</f>
        <v>0</v>
      </c>
      <c r="F80" s="150">
        <f t="shared" si="21"/>
        <v>0</v>
      </c>
      <c r="G80" s="150">
        <f t="shared" si="21"/>
        <v>0</v>
      </c>
      <c r="H80" s="150">
        <f t="shared" si="21"/>
        <v>0</v>
      </c>
      <c r="I80" s="150">
        <f t="shared" ref="I80:P80" si="22">SUM(I69:I79)</f>
        <v>0</v>
      </c>
      <c r="J80" s="150">
        <f t="shared" si="22"/>
        <v>0</v>
      </c>
      <c r="K80" s="150">
        <f t="shared" si="22"/>
        <v>0</v>
      </c>
      <c r="L80" s="150">
        <f t="shared" si="22"/>
        <v>0</v>
      </c>
      <c r="M80" s="150">
        <f t="shared" si="22"/>
        <v>0</v>
      </c>
      <c r="N80" s="150">
        <f t="shared" si="22"/>
        <v>0</v>
      </c>
      <c r="O80" s="150">
        <f t="shared" si="22"/>
        <v>0</v>
      </c>
      <c r="P80" s="150">
        <f t="shared" si="22"/>
        <v>0</v>
      </c>
    </row>
    <row r="81" spans="1:16">
      <c r="A81" s="22"/>
      <c r="B81" s="22"/>
      <c r="C81" s="34"/>
      <c r="D81" s="34"/>
      <c r="E81" s="30"/>
      <c r="F81" s="16"/>
      <c r="G81" s="16"/>
      <c r="H81" s="16"/>
      <c r="I81" s="30"/>
      <c r="J81" s="16"/>
      <c r="K81" s="16"/>
      <c r="L81" s="16"/>
      <c r="M81" s="30"/>
      <c r="N81" s="16"/>
      <c r="O81" s="16"/>
      <c r="P81" s="16"/>
    </row>
    <row r="82" spans="1:16" s="5" customFormat="1">
      <c r="A82" s="98" t="s">
        <v>41</v>
      </c>
      <c r="B82" s="216" t="s">
        <v>24</v>
      </c>
      <c r="C82" s="216"/>
      <c r="D82" s="124" t="s">
        <v>436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s="19" customFormat="1">
      <c r="A83" s="22"/>
      <c r="B83" s="21" t="s">
        <v>77</v>
      </c>
      <c r="C83" s="152" t="s">
        <v>442</v>
      </c>
      <c r="D83" s="152" t="s">
        <v>437</v>
      </c>
      <c r="E83" s="30"/>
      <c r="F83" s="16"/>
      <c r="G83" s="16"/>
      <c r="H83" s="16"/>
      <c r="I83" s="30"/>
      <c r="J83" s="16"/>
      <c r="K83" s="16"/>
      <c r="L83" s="16"/>
      <c r="M83" s="30"/>
      <c r="N83" s="16"/>
      <c r="O83" s="16"/>
      <c r="P83" s="16"/>
    </row>
    <row r="84" spans="1:16">
      <c r="A84" s="22"/>
      <c r="B84" s="22" t="s">
        <v>78</v>
      </c>
      <c r="C84" s="34" t="s">
        <v>443</v>
      </c>
      <c r="D84" s="34" t="s">
        <v>438</v>
      </c>
      <c r="E84" s="30"/>
      <c r="F84" s="16"/>
      <c r="G84" s="16"/>
      <c r="H84" s="16"/>
      <c r="I84" s="30"/>
      <c r="J84" s="16"/>
      <c r="K84" s="16"/>
      <c r="L84" s="16"/>
      <c r="M84" s="30"/>
      <c r="N84" s="16"/>
      <c r="O84" s="16"/>
      <c r="P84" s="16"/>
    </row>
    <row r="85" spans="1:16">
      <c r="A85" s="22"/>
      <c r="B85" s="22" t="s">
        <v>79</v>
      </c>
      <c r="C85" s="34" t="s">
        <v>444</v>
      </c>
      <c r="D85" s="34" t="s">
        <v>439</v>
      </c>
      <c r="E85" s="30"/>
      <c r="F85" s="16"/>
      <c r="G85" s="16"/>
      <c r="H85" s="16"/>
      <c r="I85" s="30"/>
      <c r="J85" s="16"/>
      <c r="K85" s="16"/>
      <c r="L85" s="16"/>
      <c r="M85" s="30"/>
      <c r="N85" s="16"/>
      <c r="O85" s="16"/>
      <c r="P85" s="16"/>
    </row>
    <row r="86" spans="1:16">
      <c r="A86" s="22"/>
      <c r="B86" s="22" t="s">
        <v>80</v>
      </c>
      <c r="C86" s="34" t="s">
        <v>446</v>
      </c>
      <c r="D86" s="34" t="s">
        <v>440</v>
      </c>
      <c r="E86" s="30"/>
      <c r="F86" s="16"/>
      <c r="G86" s="16"/>
      <c r="H86" s="16"/>
      <c r="I86" s="30"/>
      <c r="J86" s="16"/>
      <c r="K86" s="16"/>
      <c r="L86" s="16"/>
      <c r="M86" s="30"/>
      <c r="N86" s="16"/>
      <c r="O86" s="16"/>
      <c r="P86" s="16"/>
    </row>
    <row r="87" spans="1:16">
      <c r="A87" s="22"/>
      <c r="B87" s="22" t="s">
        <v>81</v>
      </c>
      <c r="C87" s="34" t="s">
        <v>445</v>
      </c>
      <c r="D87" s="34" t="s">
        <v>441</v>
      </c>
      <c r="E87" s="30"/>
      <c r="F87" s="16"/>
      <c r="G87" s="16"/>
      <c r="H87" s="16"/>
      <c r="I87" s="30"/>
      <c r="J87" s="16"/>
      <c r="K87" s="16"/>
      <c r="L87" s="16"/>
      <c r="M87" s="30"/>
      <c r="N87" s="16"/>
      <c r="O87" s="16"/>
      <c r="P87" s="16"/>
    </row>
    <row r="88" spans="1:16" s="5" customFormat="1">
      <c r="A88" s="25"/>
      <c r="B88" s="212" t="s">
        <v>435</v>
      </c>
      <c r="C88" s="213"/>
      <c r="D88" s="35" t="s">
        <v>436</v>
      </c>
      <c r="E88" s="150">
        <f t="shared" ref="E88:H88" si="23">SUM(E83:E87)</f>
        <v>0</v>
      </c>
      <c r="F88" s="150">
        <f t="shared" si="23"/>
        <v>0</v>
      </c>
      <c r="G88" s="150">
        <f t="shared" si="23"/>
        <v>0</v>
      </c>
      <c r="H88" s="150">
        <f t="shared" si="23"/>
        <v>0</v>
      </c>
      <c r="I88" s="150">
        <f t="shared" ref="I88:P88" si="24">SUM(I83:I87)</f>
        <v>0</v>
      </c>
      <c r="J88" s="150">
        <f t="shared" si="24"/>
        <v>0</v>
      </c>
      <c r="K88" s="150">
        <f t="shared" si="24"/>
        <v>0</v>
      </c>
      <c r="L88" s="150">
        <f t="shared" si="24"/>
        <v>0</v>
      </c>
      <c r="M88" s="150">
        <f t="shared" si="24"/>
        <v>0</v>
      </c>
      <c r="N88" s="150">
        <f t="shared" si="24"/>
        <v>0</v>
      </c>
      <c r="O88" s="150">
        <f t="shared" si="24"/>
        <v>0</v>
      </c>
      <c r="P88" s="150">
        <f t="shared" si="24"/>
        <v>0</v>
      </c>
    </row>
    <row r="89" spans="1:16">
      <c r="A89" s="22"/>
      <c r="B89" s="22"/>
      <c r="C89" s="34"/>
      <c r="D89" s="34"/>
      <c r="E89" s="30"/>
      <c r="F89" s="16"/>
      <c r="G89" s="16"/>
      <c r="H89" s="16"/>
      <c r="I89" s="30"/>
      <c r="J89" s="16"/>
      <c r="K89" s="16"/>
      <c r="L89" s="16"/>
      <c r="M89" s="30"/>
      <c r="N89" s="16"/>
      <c r="O89" s="16"/>
      <c r="P89" s="16"/>
    </row>
    <row r="90" spans="1:16" s="5" customFormat="1">
      <c r="A90" s="98" t="s">
        <v>19</v>
      </c>
      <c r="B90" s="216" t="s">
        <v>453</v>
      </c>
      <c r="C90" s="216"/>
      <c r="D90" s="124" t="s">
        <v>447</v>
      </c>
      <c r="E90" s="37">
        <f t="shared" ref="E90:H90" si="25">SUM(E91:E95)</f>
        <v>0</v>
      </c>
      <c r="F90" s="37">
        <f t="shared" si="25"/>
        <v>0</v>
      </c>
      <c r="G90" s="37">
        <f t="shared" si="25"/>
        <v>0</v>
      </c>
      <c r="H90" s="37">
        <f t="shared" si="25"/>
        <v>0</v>
      </c>
      <c r="I90" s="37">
        <f t="shared" ref="I90:P90" si="26">SUM(I91:I95)</f>
        <v>0</v>
      </c>
      <c r="J90" s="37">
        <f t="shared" si="26"/>
        <v>0</v>
      </c>
      <c r="K90" s="37">
        <f t="shared" si="26"/>
        <v>0</v>
      </c>
      <c r="L90" s="37">
        <f t="shared" si="26"/>
        <v>0</v>
      </c>
      <c r="M90" s="37">
        <f t="shared" si="26"/>
        <v>0</v>
      </c>
      <c r="N90" s="37">
        <f t="shared" si="26"/>
        <v>0</v>
      </c>
      <c r="O90" s="37">
        <f t="shared" si="26"/>
        <v>0</v>
      </c>
      <c r="P90" s="37">
        <f t="shared" si="26"/>
        <v>0</v>
      </c>
    </row>
    <row r="91" spans="1:16" s="19" customFormat="1" ht="31.2">
      <c r="A91" s="22"/>
      <c r="B91" s="21" t="s">
        <v>77</v>
      </c>
      <c r="C91" s="152" t="s">
        <v>454</v>
      </c>
      <c r="D91" s="152" t="s">
        <v>448</v>
      </c>
      <c r="E91" s="30"/>
      <c r="F91" s="16"/>
      <c r="G91" s="16"/>
      <c r="H91" s="16"/>
      <c r="I91" s="30"/>
      <c r="J91" s="16"/>
      <c r="K91" s="16"/>
      <c r="L91" s="16"/>
      <c r="M91" s="30"/>
      <c r="N91" s="16"/>
      <c r="O91" s="16"/>
      <c r="P91" s="16"/>
    </row>
    <row r="92" spans="1:16" s="19" customFormat="1" ht="31.2">
      <c r="A92" s="22"/>
      <c r="B92" s="21" t="s">
        <v>78</v>
      </c>
      <c r="C92" s="152" t="s">
        <v>455</v>
      </c>
      <c r="D92" s="152" t="s">
        <v>449</v>
      </c>
      <c r="E92" s="30"/>
      <c r="F92" s="16"/>
      <c r="G92" s="16"/>
      <c r="H92" s="16"/>
      <c r="I92" s="30"/>
      <c r="J92" s="16"/>
      <c r="K92" s="16"/>
      <c r="L92" s="16"/>
      <c r="M92" s="30"/>
      <c r="N92" s="16"/>
      <c r="O92" s="16"/>
      <c r="P92" s="16"/>
    </row>
    <row r="93" spans="1:16" s="19" customFormat="1" ht="31.2">
      <c r="A93" s="22"/>
      <c r="B93" s="21" t="s">
        <v>79</v>
      </c>
      <c r="C93" s="152" t="s">
        <v>456</v>
      </c>
      <c r="D93" s="152" t="s">
        <v>452</v>
      </c>
      <c r="E93" s="30"/>
      <c r="F93" s="16"/>
      <c r="G93" s="16"/>
      <c r="H93" s="16"/>
      <c r="I93" s="30"/>
      <c r="J93" s="16"/>
      <c r="K93" s="16"/>
      <c r="L93" s="16"/>
      <c r="M93" s="30"/>
      <c r="N93" s="16"/>
      <c r="O93" s="16"/>
      <c r="P93" s="16"/>
    </row>
    <row r="94" spans="1:16" s="19" customFormat="1" ht="31.2">
      <c r="A94" s="22"/>
      <c r="B94" s="21" t="s">
        <v>80</v>
      </c>
      <c r="C94" s="152" t="s">
        <v>458</v>
      </c>
      <c r="D94" s="152" t="s">
        <v>450</v>
      </c>
      <c r="E94" s="30"/>
      <c r="F94" s="16"/>
      <c r="G94" s="16"/>
      <c r="H94" s="16"/>
      <c r="I94" s="30"/>
      <c r="J94" s="16"/>
      <c r="K94" s="16"/>
      <c r="L94" s="16"/>
      <c r="M94" s="30"/>
      <c r="N94" s="16"/>
      <c r="O94" s="16"/>
      <c r="P94" s="16"/>
    </row>
    <row r="95" spans="1:16">
      <c r="A95" s="22"/>
      <c r="B95" s="22" t="s">
        <v>81</v>
      </c>
      <c r="C95" s="34" t="s">
        <v>457</v>
      </c>
      <c r="D95" s="34" t="s">
        <v>451</v>
      </c>
      <c r="E95" s="30"/>
      <c r="F95" s="16"/>
      <c r="G95" s="16"/>
      <c r="H95" s="16"/>
      <c r="I95" s="30"/>
      <c r="J95" s="16"/>
      <c r="K95" s="16"/>
      <c r="L95" s="16"/>
      <c r="M95" s="30"/>
      <c r="N95" s="16"/>
      <c r="O95" s="16"/>
      <c r="P95" s="16"/>
    </row>
    <row r="96" spans="1:16">
      <c r="A96" s="22"/>
      <c r="B96" s="22"/>
      <c r="C96" s="34" t="s">
        <v>145</v>
      </c>
      <c r="D96" s="34"/>
      <c r="E96" s="30"/>
      <c r="F96" s="16"/>
      <c r="G96" s="16"/>
      <c r="H96" s="16"/>
      <c r="I96" s="30"/>
      <c r="J96" s="16"/>
      <c r="K96" s="16"/>
      <c r="L96" s="16"/>
      <c r="M96" s="30"/>
      <c r="N96" s="16"/>
      <c r="O96" s="16"/>
      <c r="P96" s="16"/>
    </row>
    <row r="97" spans="1:16">
      <c r="A97" s="22"/>
      <c r="B97" s="22"/>
      <c r="C97" s="34" t="s">
        <v>146</v>
      </c>
      <c r="D97" s="34"/>
      <c r="E97" s="30"/>
      <c r="F97" s="16"/>
      <c r="G97" s="16"/>
      <c r="H97" s="16"/>
      <c r="I97" s="30"/>
      <c r="J97" s="16"/>
      <c r="K97" s="16"/>
      <c r="L97" s="16"/>
      <c r="M97" s="30"/>
      <c r="N97" s="16"/>
      <c r="O97" s="16"/>
      <c r="P97" s="16"/>
    </row>
    <row r="98" spans="1:16" s="5" customFormat="1">
      <c r="A98" s="25"/>
      <c r="B98" s="212" t="s">
        <v>459</v>
      </c>
      <c r="C98" s="213"/>
      <c r="D98" s="35"/>
      <c r="E98" s="144">
        <f t="shared" ref="E98:H98" si="27">SUM(E91:E97)</f>
        <v>0</v>
      </c>
      <c r="F98" s="144">
        <f t="shared" si="27"/>
        <v>0</v>
      </c>
      <c r="G98" s="144">
        <f t="shared" si="27"/>
        <v>0</v>
      </c>
      <c r="H98" s="144">
        <f t="shared" si="27"/>
        <v>0</v>
      </c>
      <c r="I98" s="144">
        <f t="shared" ref="I98:P98" si="28">SUM(I91:I97)</f>
        <v>0</v>
      </c>
      <c r="J98" s="144">
        <f t="shared" si="28"/>
        <v>0</v>
      </c>
      <c r="K98" s="144">
        <f t="shared" si="28"/>
        <v>0</v>
      </c>
      <c r="L98" s="144">
        <f t="shared" si="28"/>
        <v>0</v>
      </c>
      <c r="M98" s="144">
        <f t="shared" si="28"/>
        <v>0</v>
      </c>
      <c r="N98" s="144">
        <f t="shared" si="28"/>
        <v>0</v>
      </c>
      <c r="O98" s="144">
        <f t="shared" si="28"/>
        <v>0</v>
      </c>
      <c r="P98" s="144">
        <f t="shared" si="28"/>
        <v>0</v>
      </c>
    </row>
    <row r="99" spans="1:16">
      <c r="A99" s="22"/>
      <c r="B99" s="22"/>
      <c r="C99" s="34"/>
      <c r="D99" s="34"/>
      <c r="E99" s="30"/>
      <c r="F99" s="16"/>
      <c r="G99" s="16"/>
      <c r="H99" s="16"/>
      <c r="I99" s="30"/>
      <c r="J99" s="16"/>
      <c r="K99" s="16"/>
      <c r="L99" s="16"/>
      <c r="M99" s="30"/>
      <c r="N99" s="16"/>
      <c r="O99" s="16"/>
      <c r="P99" s="16"/>
    </row>
    <row r="100" spans="1:16" s="5" customFormat="1">
      <c r="A100" s="98" t="s">
        <v>21</v>
      </c>
      <c r="B100" s="216" t="s">
        <v>465</v>
      </c>
      <c r="C100" s="216"/>
      <c r="D100" s="124" t="s">
        <v>460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 s="19" customFormat="1" ht="31.2">
      <c r="A101" s="22"/>
      <c r="B101" s="21" t="s">
        <v>77</v>
      </c>
      <c r="C101" s="152" t="s">
        <v>466</v>
      </c>
      <c r="D101" s="152" t="s">
        <v>461</v>
      </c>
      <c r="E101" s="30"/>
      <c r="F101" s="16"/>
      <c r="G101" s="16"/>
      <c r="H101" s="16"/>
      <c r="I101" s="30"/>
      <c r="J101" s="16"/>
      <c r="K101" s="16"/>
      <c r="L101" s="16"/>
      <c r="M101" s="30"/>
      <c r="N101" s="16"/>
      <c r="O101" s="16"/>
      <c r="P101" s="16"/>
    </row>
    <row r="102" spans="1:16" s="19" customFormat="1" ht="31.2">
      <c r="A102" s="22"/>
      <c r="B102" s="21" t="s">
        <v>78</v>
      </c>
      <c r="C102" s="152" t="s">
        <v>467</v>
      </c>
      <c r="D102" s="152" t="s">
        <v>493</v>
      </c>
      <c r="E102" s="30"/>
      <c r="F102" s="16"/>
      <c r="G102" s="16"/>
      <c r="H102" s="16"/>
      <c r="I102" s="30"/>
      <c r="J102" s="16"/>
      <c r="K102" s="16"/>
      <c r="L102" s="16"/>
      <c r="M102" s="30"/>
      <c r="N102" s="16"/>
      <c r="O102" s="16"/>
      <c r="P102" s="16"/>
    </row>
    <row r="103" spans="1:16" s="19" customFormat="1" ht="31.2">
      <c r="A103" s="22"/>
      <c r="B103" s="21" t="s">
        <v>79</v>
      </c>
      <c r="C103" s="152" t="s">
        <v>468</v>
      </c>
      <c r="D103" s="152" t="s">
        <v>462</v>
      </c>
      <c r="E103" s="30"/>
      <c r="F103" s="16"/>
      <c r="G103" s="16"/>
      <c r="H103" s="16"/>
      <c r="I103" s="30"/>
      <c r="J103" s="16"/>
      <c r="K103" s="16"/>
      <c r="L103" s="16"/>
      <c r="M103" s="30"/>
      <c r="N103" s="16"/>
      <c r="O103" s="16"/>
      <c r="P103" s="16"/>
    </row>
    <row r="104" spans="1:16" s="19" customFormat="1" ht="31.2">
      <c r="A104" s="22"/>
      <c r="B104" s="21" t="s">
        <v>80</v>
      </c>
      <c r="C104" s="152" t="s">
        <v>469</v>
      </c>
      <c r="D104" s="152" t="s">
        <v>463</v>
      </c>
      <c r="E104" s="30"/>
      <c r="F104" s="16"/>
      <c r="G104" s="16"/>
      <c r="H104" s="16"/>
      <c r="I104" s="30"/>
      <c r="J104" s="16"/>
      <c r="K104" s="16"/>
      <c r="L104" s="16"/>
      <c r="M104" s="30"/>
      <c r="N104" s="16"/>
      <c r="O104" s="16"/>
      <c r="P104" s="16"/>
    </row>
    <row r="105" spans="1:16">
      <c r="A105" s="22"/>
      <c r="B105" s="22" t="s">
        <v>81</v>
      </c>
      <c r="C105" s="34" t="s">
        <v>470</v>
      </c>
      <c r="D105" s="34" t="s">
        <v>464</v>
      </c>
      <c r="E105" s="30"/>
      <c r="F105" s="16"/>
      <c r="G105" s="16"/>
      <c r="H105" s="16"/>
      <c r="I105" s="30"/>
      <c r="J105" s="16"/>
      <c r="K105" s="16"/>
      <c r="L105" s="16"/>
      <c r="M105" s="30"/>
      <c r="N105" s="16"/>
      <c r="O105" s="16"/>
      <c r="P105" s="16"/>
    </row>
    <row r="106" spans="1:16" s="18" customFormat="1">
      <c r="A106" s="23"/>
      <c r="B106" s="23"/>
      <c r="C106" s="153" t="s">
        <v>94</v>
      </c>
      <c r="D106" s="153"/>
      <c r="E106" s="32"/>
      <c r="F106" s="20"/>
      <c r="G106" s="20"/>
      <c r="H106" s="20"/>
      <c r="I106" s="32"/>
      <c r="J106" s="20"/>
      <c r="K106" s="20"/>
      <c r="L106" s="20"/>
      <c r="M106" s="32"/>
      <c r="N106" s="20"/>
      <c r="O106" s="20"/>
      <c r="P106" s="20"/>
    </row>
    <row r="107" spans="1:16" s="18" customFormat="1">
      <c r="A107" s="23"/>
      <c r="B107" s="23"/>
      <c r="C107" s="145" t="s">
        <v>95</v>
      </c>
      <c r="D107" s="145"/>
      <c r="E107" s="32"/>
      <c r="F107" s="20"/>
      <c r="G107" s="20"/>
      <c r="H107" s="20"/>
      <c r="I107" s="32"/>
      <c r="J107" s="20"/>
      <c r="K107" s="20"/>
      <c r="L107" s="20"/>
      <c r="M107" s="32"/>
      <c r="N107" s="20"/>
      <c r="O107" s="20"/>
      <c r="P107" s="20"/>
    </row>
    <row r="108" spans="1:16" s="18" customFormat="1">
      <c r="A108" s="23"/>
      <c r="B108" s="214" t="s">
        <v>471</v>
      </c>
      <c r="C108" s="215"/>
      <c r="D108" s="145"/>
      <c r="E108" s="146">
        <f t="shared" ref="E108:H108" si="29">SUM(E101:E107)</f>
        <v>0</v>
      </c>
      <c r="F108" s="146">
        <f t="shared" si="29"/>
        <v>0</v>
      </c>
      <c r="G108" s="146">
        <f t="shared" si="29"/>
        <v>0</v>
      </c>
      <c r="H108" s="146">
        <f t="shared" si="29"/>
        <v>0</v>
      </c>
      <c r="I108" s="146">
        <f t="shared" ref="I108:P108" si="30">SUM(I101:I107)</f>
        <v>0</v>
      </c>
      <c r="J108" s="146">
        <f t="shared" si="30"/>
        <v>0</v>
      </c>
      <c r="K108" s="146">
        <f t="shared" si="30"/>
        <v>0</v>
      </c>
      <c r="L108" s="146">
        <f t="shared" si="30"/>
        <v>0</v>
      </c>
      <c r="M108" s="146">
        <f t="shared" si="30"/>
        <v>0</v>
      </c>
      <c r="N108" s="146">
        <f t="shared" si="30"/>
        <v>0</v>
      </c>
      <c r="O108" s="146">
        <f t="shared" si="30"/>
        <v>0</v>
      </c>
      <c r="P108" s="146">
        <f t="shared" si="30"/>
        <v>0</v>
      </c>
    </row>
    <row r="109" spans="1:16">
      <c r="A109" s="22"/>
      <c r="B109" s="22"/>
      <c r="C109" s="34"/>
      <c r="D109" s="34"/>
      <c r="E109" s="30"/>
      <c r="F109" s="16"/>
      <c r="G109" s="16"/>
      <c r="H109" s="16"/>
      <c r="I109" s="30"/>
      <c r="J109" s="16"/>
      <c r="K109" s="16"/>
      <c r="L109" s="16"/>
      <c r="M109" s="30"/>
      <c r="N109" s="16"/>
      <c r="O109" s="16"/>
      <c r="P109" s="16"/>
    </row>
    <row r="110" spans="1:16" s="5" customFormat="1" ht="22.2" customHeight="1">
      <c r="A110" s="218" t="s">
        <v>28</v>
      </c>
      <c r="B110" s="218"/>
      <c r="C110" s="218"/>
      <c r="D110" s="137"/>
      <c r="E110" s="158">
        <f t="shared" ref="E110:H110" si="31">SUM(E108+E98+E88+E80+E66+E47+E39)</f>
        <v>20373345</v>
      </c>
      <c r="F110" s="158">
        <f t="shared" si="31"/>
        <v>14418445</v>
      </c>
      <c r="G110" s="158">
        <f t="shared" si="31"/>
        <v>5954900</v>
      </c>
      <c r="H110" s="158">
        <f t="shared" si="31"/>
        <v>0</v>
      </c>
      <c r="I110" s="158">
        <f t="shared" ref="I110:P110" si="32">SUM(I108+I98+I88+I80+I66+I47+I39)</f>
        <v>24038395</v>
      </c>
      <c r="J110" s="158">
        <f t="shared" si="32"/>
        <v>14418445</v>
      </c>
      <c r="K110" s="158">
        <f t="shared" si="32"/>
        <v>9619950</v>
      </c>
      <c r="L110" s="158">
        <f t="shared" si="32"/>
        <v>0</v>
      </c>
      <c r="M110" s="158">
        <f t="shared" si="32"/>
        <v>24298343</v>
      </c>
      <c r="N110" s="158">
        <f t="shared" si="32"/>
        <v>14460454</v>
      </c>
      <c r="O110" s="158">
        <f t="shared" si="32"/>
        <v>9837889</v>
      </c>
      <c r="P110" s="158">
        <f t="shared" si="32"/>
        <v>0</v>
      </c>
    </row>
    <row r="111" spans="1:16" s="5" customFormat="1">
      <c r="A111" s="154"/>
      <c r="B111" s="217"/>
      <c r="C111" s="217"/>
      <c r="D111" s="25"/>
      <c r="E111" s="31"/>
      <c r="F111" s="17"/>
      <c r="G111" s="17"/>
      <c r="H111" s="17"/>
      <c r="I111" s="31"/>
      <c r="J111" s="17"/>
      <c r="K111" s="17"/>
      <c r="L111" s="17"/>
      <c r="M111" s="31"/>
      <c r="N111" s="17"/>
      <c r="O111" s="17"/>
      <c r="P111" s="17"/>
    </row>
    <row r="112" spans="1:16" s="5" customFormat="1" ht="23.25" customHeight="1">
      <c r="A112" s="125" t="s">
        <v>23</v>
      </c>
      <c r="B112" s="216" t="s">
        <v>473</v>
      </c>
      <c r="C112" s="216"/>
      <c r="D112" s="124" t="s">
        <v>472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s="5" customFormat="1">
      <c r="A113" s="154"/>
      <c r="B113" s="25" t="s">
        <v>77</v>
      </c>
      <c r="C113" s="59" t="s">
        <v>474</v>
      </c>
      <c r="D113" s="59" t="s">
        <v>475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s="18" customFormat="1">
      <c r="A114" s="155"/>
      <c r="B114" s="23"/>
      <c r="C114" s="156" t="s">
        <v>96</v>
      </c>
      <c r="D114" s="156" t="s">
        <v>484</v>
      </c>
      <c r="E114" s="32"/>
      <c r="F114" s="20"/>
      <c r="G114" s="20"/>
      <c r="H114" s="20"/>
      <c r="I114" s="32"/>
      <c r="J114" s="20"/>
      <c r="K114" s="20"/>
      <c r="L114" s="20"/>
      <c r="M114" s="32"/>
      <c r="N114" s="20"/>
      <c r="O114" s="20"/>
      <c r="P114" s="20"/>
    </row>
    <row r="115" spans="1:16" s="18" customFormat="1">
      <c r="A115" s="155"/>
      <c r="B115" s="155"/>
      <c r="C115" s="156" t="s">
        <v>97</v>
      </c>
      <c r="D115" s="156" t="s">
        <v>485</v>
      </c>
      <c r="E115" s="32"/>
      <c r="F115" s="20"/>
      <c r="G115" s="20"/>
      <c r="H115" s="20"/>
      <c r="I115" s="32"/>
      <c r="J115" s="20"/>
      <c r="K115" s="20"/>
      <c r="L115" s="20"/>
      <c r="M115" s="32"/>
      <c r="N115" s="20"/>
      <c r="O115" s="20"/>
      <c r="P115" s="20"/>
    </row>
    <row r="116" spans="1:16" s="18" customFormat="1">
      <c r="A116" s="155"/>
      <c r="B116" s="155"/>
      <c r="C116" s="157" t="s">
        <v>98</v>
      </c>
      <c r="D116" s="157" t="s">
        <v>486</v>
      </c>
      <c r="E116" s="32">
        <f>SUM(F116:G116)</f>
        <v>4531460</v>
      </c>
      <c r="F116" s="20">
        <v>1238523</v>
      </c>
      <c r="G116" s="20">
        <v>3292937</v>
      </c>
      <c r="H116" s="20"/>
      <c r="I116" s="32">
        <f>SUM(J116:K116)</f>
        <v>5772530</v>
      </c>
      <c r="J116" s="20">
        <v>4617160</v>
      </c>
      <c r="K116" s="20">
        <v>1155370</v>
      </c>
      <c r="L116" s="20"/>
      <c r="M116" s="32">
        <f>SUM(N116:O116)</f>
        <v>5772530</v>
      </c>
      <c r="N116" s="20">
        <v>4617160</v>
      </c>
      <c r="O116" s="20">
        <v>1155370</v>
      </c>
      <c r="P116" s="20"/>
    </row>
    <row r="117" spans="1:16" s="18" customFormat="1">
      <c r="A117" s="155"/>
      <c r="B117" s="155"/>
      <c r="C117" s="157" t="s">
        <v>99</v>
      </c>
      <c r="D117" s="157" t="s">
        <v>487</v>
      </c>
      <c r="E117" s="32"/>
      <c r="F117" s="20"/>
      <c r="G117" s="20"/>
      <c r="H117" s="20"/>
      <c r="I117" s="32"/>
      <c r="J117" s="20"/>
      <c r="K117" s="20"/>
      <c r="L117" s="20"/>
      <c r="M117" s="32"/>
      <c r="N117" s="20"/>
      <c r="O117" s="20"/>
      <c r="P117" s="20"/>
    </row>
    <row r="118" spans="1:16" s="18" customFormat="1">
      <c r="A118" s="155"/>
      <c r="B118" s="155"/>
      <c r="C118" s="157" t="s">
        <v>100</v>
      </c>
      <c r="D118" s="157" t="s">
        <v>488</v>
      </c>
      <c r="E118" s="32"/>
      <c r="F118" s="20"/>
      <c r="G118" s="20"/>
      <c r="H118" s="20"/>
      <c r="I118" s="32"/>
      <c r="J118" s="20"/>
      <c r="K118" s="20"/>
      <c r="L118" s="20"/>
      <c r="M118" s="32"/>
      <c r="N118" s="20"/>
      <c r="O118" s="20"/>
      <c r="P118" s="20"/>
    </row>
    <row r="119" spans="1:16" s="18" customFormat="1">
      <c r="A119" s="155"/>
      <c r="B119" s="155"/>
      <c r="C119" s="156" t="s">
        <v>101</v>
      </c>
      <c r="D119" s="156" t="s">
        <v>489</v>
      </c>
      <c r="E119" s="32"/>
      <c r="F119" s="20"/>
      <c r="G119" s="20"/>
      <c r="H119" s="20"/>
      <c r="I119" s="32"/>
      <c r="J119" s="20"/>
      <c r="K119" s="20"/>
      <c r="L119" s="20"/>
      <c r="M119" s="32"/>
      <c r="N119" s="20"/>
      <c r="O119" s="20"/>
      <c r="P119" s="20"/>
    </row>
    <row r="120" spans="1:16" s="18" customFormat="1">
      <c r="A120" s="155"/>
      <c r="B120" s="155"/>
      <c r="C120" s="156" t="s">
        <v>102</v>
      </c>
      <c r="D120" s="156" t="s">
        <v>490</v>
      </c>
      <c r="E120" s="32"/>
      <c r="F120" s="20"/>
      <c r="G120" s="20"/>
      <c r="H120" s="20"/>
      <c r="I120" s="32"/>
      <c r="J120" s="20"/>
      <c r="K120" s="20"/>
      <c r="L120" s="20"/>
      <c r="M120" s="32"/>
      <c r="N120" s="20"/>
      <c r="O120" s="20"/>
      <c r="P120" s="20"/>
    </row>
    <row r="121" spans="1:16" s="18" customFormat="1">
      <c r="A121" s="155"/>
      <c r="B121" s="155"/>
      <c r="C121" s="157" t="s">
        <v>103</v>
      </c>
      <c r="D121" s="157" t="s">
        <v>491</v>
      </c>
      <c r="E121" s="32"/>
      <c r="F121" s="20"/>
      <c r="G121" s="20"/>
      <c r="H121" s="20"/>
      <c r="I121" s="32"/>
      <c r="J121" s="20"/>
      <c r="K121" s="20"/>
      <c r="L121" s="20"/>
      <c r="M121" s="32"/>
      <c r="N121" s="20"/>
      <c r="O121" s="20"/>
      <c r="P121" s="20"/>
    </row>
    <row r="122" spans="1:16" s="18" customFormat="1">
      <c r="A122" s="155"/>
      <c r="B122" s="155"/>
      <c r="C122" s="156" t="s">
        <v>104</v>
      </c>
      <c r="D122" s="156" t="s">
        <v>492</v>
      </c>
      <c r="E122" s="32"/>
      <c r="F122" s="20"/>
      <c r="G122" s="20"/>
      <c r="H122" s="20"/>
      <c r="I122" s="32"/>
      <c r="J122" s="20"/>
      <c r="K122" s="20"/>
      <c r="L122" s="20"/>
      <c r="M122" s="32"/>
      <c r="N122" s="20"/>
      <c r="O122" s="20"/>
      <c r="P122" s="20"/>
    </row>
    <row r="123" spans="1:16" s="18" customFormat="1">
      <c r="A123" s="155"/>
      <c r="B123" s="155"/>
      <c r="C123" s="156" t="s">
        <v>105</v>
      </c>
      <c r="D123" s="156"/>
      <c r="E123" s="32"/>
      <c r="F123" s="20"/>
      <c r="G123" s="20"/>
      <c r="H123" s="20"/>
      <c r="I123" s="32"/>
      <c r="J123" s="20"/>
      <c r="K123" s="20"/>
      <c r="L123" s="20"/>
      <c r="M123" s="32"/>
      <c r="N123" s="20"/>
      <c r="O123" s="20"/>
      <c r="P123" s="20"/>
    </row>
    <row r="124" spans="1:16" s="18" customFormat="1">
      <c r="A124" s="23"/>
      <c r="B124" s="23"/>
      <c r="C124" s="145" t="s">
        <v>106</v>
      </c>
      <c r="D124" s="145"/>
      <c r="E124" s="32"/>
      <c r="F124" s="20"/>
      <c r="G124" s="20"/>
      <c r="H124" s="20"/>
      <c r="I124" s="32"/>
      <c r="J124" s="20"/>
      <c r="K124" s="20"/>
      <c r="L124" s="20"/>
      <c r="M124" s="32"/>
      <c r="N124" s="20"/>
      <c r="O124" s="20"/>
      <c r="P124" s="20"/>
    </row>
    <row r="125" spans="1:16" s="6" customFormat="1" ht="16.2">
      <c r="A125" s="24"/>
      <c r="B125" s="210" t="s">
        <v>482</v>
      </c>
      <c r="C125" s="211"/>
      <c r="D125" s="148"/>
      <c r="E125" s="149">
        <f t="shared" ref="E125:H125" si="33">SUM(E114:E124)</f>
        <v>4531460</v>
      </c>
      <c r="F125" s="149">
        <f t="shared" si="33"/>
        <v>1238523</v>
      </c>
      <c r="G125" s="149">
        <f t="shared" si="33"/>
        <v>3292937</v>
      </c>
      <c r="H125" s="149">
        <f t="shared" si="33"/>
        <v>0</v>
      </c>
      <c r="I125" s="149">
        <f t="shared" ref="I125:P125" si="34">SUM(I114:I124)</f>
        <v>5772530</v>
      </c>
      <c r="J125" s="149">
        <f t="shared" si="34"/>
        <v>4617160</v>
      </c>
      <c r="K125" s="149">
        <f t="shared" si="34"/>
        <v>1155370</v>
      </c>
      <c r="L125" s="149">
        <f t="shared" si="34"/>
        <v>0</v>
      </c>
      <c r="M125" s="149">
        <f t="shared" si="34"/>
        <v>5772530</v>
      </c>
      <c r="N125" s="149">
        <f t="shared" si="34"/>
        <v>4617160</v>
      </c>
      <c r="O125" s="149">
        <f t="shared" si="34"/>
        <v>1155370</v>
      </c>
      <c r="P125" s="149">
        <f t="shared" si="34"/>
        <v>0</v>
      </c>
    </row>
    <row r="126" spans="1:16" s="5" customFormat="1">
      <c r="A126" s="25"/>
      <c r="B126" s="25" t="s">
        <v>78</v>
      </c>
      <c r="C126" s="35" t="s">
        <v>479</v>
      </c>
      <c r="D126" s="35" t="s">
        <v>476</v>
      </c>
      <c r="E126" s="31"/>
      <c r="F126" s="17"/>
      <c r="G126" s="17"/>
      <c r="H126" s="17"/>
      <c r="I126" s="31"/>
      <c r="J126" s="17"/>
      <c r="K126" s="17"/>
      <c r="L126" s="17"/>
      <c r="M126" s="31"/>
      <c r="N126" s="17"/>
      <c r="O126" s="17"/>
      <c r="P126" s="17"/>
    </row>
    <row r="127" spans="1:16" s="5" customFormat="1">
      <c r="A127" s="25"/>
      <c r="B127" s="25" t="s">
        <v>79</v>
      </c>
      <c r="C127" s="35" t="s">
        <v>480</v>
      </c>
      <c r="D127" s="35" t="s">
        <v>477</v>
      </c>
      <c r="E127" s="31"/>
      <c r="F127" s="17"/>
      <c r="G127" s="17"/>
      <c r="H127" s="17"/>
      <c r="I127" s="31"/>
      <c r="J127" s="17"/>
      <c r="K127" s="17"/>
      <c r="L127" s="17"/>
      <c r="M127" s="31"/>
      <c r="N127" s="17"/>
      <c r="O127" s="17"/>
      <c r="P127" s="17"/>
    </row>
    <row r="128" spans="1:16" s="5" customFormat="1">
      <c r="A128" s="25"/>
      <c r="B128" s="25" t="s">
        <v>80</v>
      </c>
      <c r="C128" s="35" t="s">
        <v>481</v>
      </c>
      <c r="D128" s="35" t="s">
        <v>478</v>
      </c>
      <c r="E128" s="31"/>
      <c r="F128" s="17"/>
      <c r="G128" s="17"/>
      <c r="H128" s="17"/>
      <c r="I128" s="31"/>
      <c r="J128" s="17"/>
      <c r="K128" s="17"/>
      <c r="L128" s="17"/>
      <c r="M128" s="31"/>
      <c r="N128" s="17"/>
      <c r="O128" s="17"/>
      <c r="P128" s="17"/>
    </row>
    <row r="129" spans="1:16" s="5" customFormat="1" ht="19.95" customHeight="1">
      <c r="A129" s="25"/>
      <c r="B129" s="212" t="s">
        <v>483</v>
      </c>
      <c r="C129" s="213"/>
      <c r="D129" s="35"/>
      <c r="E129" s="144">
        <f t="shared" ref="E129:H129" si="35">SUM(E125:E128)</f>
        <v>4531460</v>
      </c>
      <c r="F129" s="144">
        <f t="shared" si="35"/>
        <v>1238523</v>
      </c>
      <c r="G129" s="144">
        <f t="shared" si="35"/>
        <v>3292937</v>
      </c>
      <c r="H129" s="144">
        <f t="shared" si="35"/>
        <v>0</v>
      </c>
      <c r="I129" s="144">
        <f t="shared" ref="I129:P129" si="36">SUM(I125:I128)</f>
        <v>5772530</v>
      </c>
      <c r="J129" s="144">
        <f t="shared" si="36"/>
        <v>4617160</v>
      </c>
      <c r="K129" s="144">
        <f t="shared" si="36"/>
        <v>1155370</v>
      </c>
      <c r="L129" s="144">
        <f t="shared" si="36"/>
        <v>0</v>
      </c>
      <c r="M129" s="144">
        <f t="shared" si="36"/>
        <v>5772530</v>
      </c>
      <c r="N129" s="144">
        <f t="shared" si="36"/>
        <v>4617160</v>
      </c>
      <c r="O129" s="144">
        <f t="shared" si="36"/>
        <v>1155370</v>
      </c>
      <c r="P129" s="144">
        <f t="shared" si="36"/>
        <v>0</v>
      </c>
    </row>
    <row r="130" spans="1:16">
      <c r="A130" s="22"/>
      <c r="B130" s="22"/>
      <c r="C130" s="34"/>
      <c r="D130" s="34"/>
      <c r="E130" s="30"/>
      <c r="F130" s="16"/>
      <c r="G130" s="16"/>
      <c r="H130" s="16"/>
      <c r="I130" s="30"/>
      <c r="J130" s="16"/>
      <c r="K130" s="16"/>
      <c r="L130" s="16"/>
      <c r="M130" s="30"/>
      <c r="N130" s="16"/>
      <c r="O130" s="16"/>
      <c r="P130" s="16"/>
    </row>
    <row r="131" spans="1:16" s="5" customFormat="1" ht="30" customHeight="1">
      <c r="A131" s="125" t="s">
        <v>30</v>
      </c>
      <c r="B131" s="125"/>
      <c r="C131" s="124"/>
      <c r="D131" s="124"/>
      <c r="E131" s="158">
        <f t="shared" ref="E131:H131" si="37">SUM(E129+E110)</f>
        <v>24904805</v>
      </c>
      <c r="F131" s="158">
        <f t="shared" si="37"/>
        <v>15656968</v>
      </c>
      <c r="G131" s="158">
        <f t="shared" si="37"/>
        <v>9247837</v>
      </c>
      <c r="H131" s="158">
        <f t="shared" si="37"/>
        <v>0</v>
      </c>
      <c r="I131" s="158">
        <f t="shared" ref="I131:P131" si="38">SUM(I129+I110)</f>
        <v>29810925</v>
      </c>
      <c r="J131" s="158">
        <f t="shared" si="38"/>
        <v>19035605</v>
      </c>
      <c r="K131" s="158">
        <f t="shared" si="38"/>
        <v>10775320</v>
      </c>
      <c r="L131" s="158">
        <f t="shared" si="38"/>
        <v>0</v>
      </c>
      <c r="M131" s="158">
        <f t="shared" si="38"/>
        <v>30070873</v>
      </c>
      <c r="N131" s="158">
        <f t="shared" si="38"/>
        <v>19077614</v>
      </c>
      <c r="O131" s="158">
        <f t="shared" si="38"/>
        <v>10993259</v>
      </c>
      <c r="P131" s="158">
        <f t="shared" si="38"/>
        <v>0</v>
      </c>
    </row>
  </sheetData>
  <mergeCells count="34">
    <mergeCell ref="A1:P1"/>
    <mergeCell ref="A3:P3"/>
    <mergeCell ref="B41:C41"/>
    <mergeCell ref="B10:C10"/>
    <mergeCell ref="B32:C32"/>
    <mergeCell ref="A4:P4"/>
    <mergeCell ref="A5:P5"/>
    <mergeCell ref="E7:H8"/>
    <mergeCell ref="I7:L8"/>
    <mergeCell ref="M7:P8"/>
    <mergeCell ref="N6:P6"/>
    <mergeCell ref="A7:C9"/>
    <mergeCell ref="D7:D9"/>
    <mergeCell ref="A2:P2"/>
    <mergeCell ref="B49:C49"/>
    <mergeCell ref="B68:C68"/>
    <mergeCell ref="B82:C82"/>
    <mergeCell ref="B47:C47"/>
    <mergeCell ref="B39:C39"/>
    <mergeCell ref="B66:C66"/>
    <mergeCell ref="B52:C52"/>
    <mergeCell ref="B61:C61"/>
    <mergeCell ref="B125:C125"/>
    <mergeCell ref="B129:C129"/>
    <mergeCell ref="B65:C65"/>
    <mergeCell ref="B80:C80"/>
    <mergeCell ref="B88:C88"/>
    <mergeCell ref="B98:C98"/>
    <mergeCell ref="B108:C108"/>
    <mergeCell ref="B90:C90"/>
    <mergeCell ref="B100:C100"/>
    <mergeCell ref="B112:C112"/>
    <mergeCell ref="B111:C111"/>
    <mergeCell ref="A110:C110"/>
  </mergeCells>
  <pageMargins left="0" right="0" top="0.94488188976377963" bottom="0.74803149606299213" header="0.31496062992125984" footer="0.31496062992125984"/>
  <pageSetup paperSize="9" scale="55" orientation="landscape" r:id="rId1"/>
  <headerFoot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="89" zoomScaleNormal="89" workbookViewId="0">
      <selection activeCell="A3" sqref="A3:P3"/>
    </sheetView>
  </sheetViews>
  <sheetFormatPr defaultRowHeight="15.6"/>
  <cols>
    <col min="1" max="2" width="5.88671875" style="4" customWidth="1"/>
    <col min="3" max="3" width="57.109375" style="2" customWidth="1"/>
    <col min="4" max="4" width="14" style="2" customWidth="1"/>
    <col min="5" max="5" width="16.109375" style="7" customWidth="1"/>
    <col min="6" max="6" width="16.5546875" style="7" customWidth="1"/>
    <col min="7" max="7" width="15.5546875" style="7" customWidth="1"/>
    <col min="8" max="8" width="10.44140625" style="7" customWidth="1"/>
    <col min="9" max="9" width="15.88671875" bestFit="1" customWidth="1"/>
    <col min="10" max="10" width="15.6640625" bestFit="1" customWidth="1"/>
    <col min="11" max="11" width="15.44140625" bestFit="1" customWidth="1"/>
    <col min="13" max="13" width="19.6640625" customWidth="1"/>
    <col min="14" max="14" width="16.88671875" customWidth="1"/>
    <col min="15" max="15" width="16.33203125" customWidth="1"/>
    <col min="16" max="16" width="10.6640625" customWidth="1"/>
  </cols>
  <sheetData>
    <row r="1" spans="1:16" s="33" customFormat="1">
      <c r="A1" s="245" t="s">
        <v>529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s="33" customFormat="1">
      <c r="A2" s="245" t="s">
        <v>534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s="33" customFormat="1">
      <c r="A3" s="246" t="s">
        <v>527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s="33" customFormat="1">
      <c r="A4" s="246" t="s">
        <v>495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33" customFormat="1">
      <c r="A5" s="251" t="s">
        <v>31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6" s="33" customFormat="1">
      <c r="A6" s="40"/>
      <c r="B6" s="40"/>
      <c r="C6" s="40"/>
      <c r="D6" s="60"/>
      <c r="E6" s="40"/>
      <c r="F6" s="40"/>
      <c r="G6" s="40"/>
      <c r="H6" s="40"/>
      <c r="M6" s="252" t="s">
        <v>165</v>
      </c>
      <c r="N6" s="252"/>
      <c r="O6" s="252"/>
      <c r="P6" s="252"/>
    </row>
    <row r="7" spans="1:16" s="33" customFormat="1" ht="15.6" customHeight="1">
      <c r="A7" s="253" t="s">
        <v>1</v>
      </c>
      <c r="B7" s="253"/>
      <c r="C7" s="253"/>
      <c r="D7" s="254"/>
      <c r="E7" s="224" t="s">
        <v>508</v>
      </c>
      <c r="F7" s="225"/>
      <c r="G7" s="225"/>
      <c r="H7" s="226"/>
      <c r="I7" s="224" t="s">
        <v>509</v>
      </c>
      <c r="J7" s="225"/>
      <c r="K7" s="225"/>
      <c r="L7" s="226"/>
      <c r="M7" s="224" t="s">
        <v>524</v>
      </c>
      <c r="N7" s="225"/>
      <c r="O7" s="225"/>
      <c r="P7" s="226"/>
    </row>
    <row r="8" spans="1:16" s="33" customFormat="1" ht="16.5" customHeight="1">
      <c r="A8" s="253"/>
      <c r="B8" s="253"/>
      <c r="C8" s="253"/>
      <c r="D8" s="255"/>
      <c r="E8" s="227"/>
      <c r="F8" s="228"/>
      <c r="G8" s="228"/>
      <c r="H8" s="229"/>
      <c r="I8" s="227"/>
      <c r="J8" s="228"/>
      <c r="K8" s="228"/>
      <c r="L8" s="229"/>
      <c r="M8" s="227"/>
      <c r="N8" s="228"/>
      <c r="O8" s="228"/>
      <c r="P8" s="229"/>
    </row>
    <row r="9" spans="1:16" s="33" customFormat="1" ht="31.2">
      <c r="A9" s="253"/>
      <c r="B9" s="253"/>
      <c r="C9" s="253"/>
      <c r="D9" s="256"/>
      <c r="E9" s="141" t="s">
        <v>2</v>
      </c>
      <c r="F9" s="141" t="s">
        <v>3</v>
      </c>
      <c r="G9" s="141" t="s">
        <v>4</v>
      </c>
      <c r="H9" s="141" t="s">
        <v>5</v>
      </c>
      <c r="I9" s="141" t="s">
        <v>510</v>
      </c>
      <c r="J9" s="141" t="s">
        <v>3</v>
      </c>
      <c r="K9" s="141" t="s">
        <v>4</v>
      </c>
      <c r="L9" s="141" t="s">
        <v>5</v>
      </c>
      <c r="M9" s="141" t="s">
        <v>510</v>
      </c>
      <c r="N9" s="141" t="s">
        <v>3</v>
      </c>
      <c r="O9" s="141" t="s">
        <v>4</v>
      </c>
      <c r="P9" s="141" t="s">
        <v>5</v>
      </c>
    </row>
    <row r="10" spans="1:16" s="36" customFormat="1" ht="21" customHeight="1">
      <c r="A10" s="98" t="s">
        <v>6</v>
      </c>
      <c r="B10" s="244" t="s">
        <v>226</v>
      </c>
      <c r="C10" s="244"/>
      <c r="D10" s="123" t="s">
        <v>221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s="36" customFormat="1">
      <c r="A11" s="100"/>
      <c r="B11" s="100" t="s">
        <v>77</v>
      </c>
      <c r="C11" s="101" t="s">
        <v>225</v>
      </c>
      <c r="D11" s="101" t="s">
        <v>222</v>
      </c>
      <c r="E11" s="57"/>
      <c r="F11" s="57"/>
      <c r="G11" s="57"/>
      <c r="H11" s="57"/>
      <c r="I11" s="57"/>
      <c r="J11" s="57"/>
      <c r="K11" s="57"/>
      <c r="L11" s="57"/>
      <c r="M11" s="198"/>
      <c r="N11" s="198"/>
      <c r="O11" s="198"/>
      <c r="P11" s="198"/>
    </row>
    <row r="12" spans="1:16" s="33" customFormat="1">
      <c r="A12" s="102"/>
      <c r="B12" s="102"/>
      <c r="C12" s="103" t="s">
        <v>33</v>
      </c>
      <c r="D12" s="103" t="s">
        <v>223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42" customFormat="1">
      <c r="A13" s="104"/>
      <c r="B13" s="104"/>
      <c r="C13" s="105" t="s">
        <v>214</v>
      </c>
      <c r="D13" s="105" t="s">
        <v>223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s="42" customFormat="1">
      <c r="A14" s="104"/>
      <c r="B14" s="104"/>
      <c r="C14" s="106" t="s">
        <v>215</v>
      </c>
      <c r="D14" s="106" t="s">
        <v>223</v>
      </c>
      <c r="E14" s="41"/>
      <c r="F14" s="41" t="s">
        <v>164</v>
      </c>
      <c r="G14" s="41"/>
      <c r="H14" s="41"/>
      <c r="I14" s="41"/>
      <c r="J14" s="41" t="s">
        <v>164</v>
      </c>
      <c r="K14" s="41"/>
      <c r="L14" s="41"/>
      <c r="M14" s="41"/>
      <c r="N14" s="41" t="s">
        <v>164</v>
      </c>
      <c r="O14" s="41"/>
      <c r="P14" s="41"/>
    </row>
    <row r="15" spans="1:16" s="42" customFormat="1">
      <c r="A15" s="104"/>
      <c r="B15" s="104"/>
      <c r="C15" s="105" t="s">
        <v>213</v>
      </c>
      <c r="D15" s="105" t="s">
        <v>223</v>
      </c>
      <c r="E15" s="41">
        <v>5185620</v>
      </c>
      <c r="F15" s="41"/>
      <c r="G15" s="41">
        <v>5185620</v>
      </c>
      <c r="H15" s="41"/>
      <c r="I15" s="41">
        <v>6050000</v>
      </c>
      <c r="J15" s="41"/>
      <c r="K15" s="41">
        <v>6050000</v>
      </c>
      <c r="L15" s="41"/>
      <c r="M15" s="41">
        <v>6138750</v>
      </c>
      <c r="N15" s="41">
        <v>78750</v>
      </c>
      <c r="O15" s="41">
        <v>6060000</v>
      </c>
      <c r="P15" s="41"/>
    </row>
    <row r="16" spans="1:16" s="42" customFormat="1">
      <c r="A16" s="104"/>
      <c r="B16" s="104"/>
      <c r="C16" s="105" t="s">
        <v>234</v>
      </c>
      <c r="D16" s="105"/>
      <c r="E16" s="41">
        <f>SUM(E13:E15)</f>
        <v>5185620</v>
      </c>
      <c r="F16" s="41">
        <f t="shared" ref="F16:H16" si="0">SUM(F13:F15)</f>
        <v>0</v>
      </c>
      <c r="G16" s="41">
        <f t="shared" si="0"/>
        <v>5185620</v>
      </c>
      <c r="H16" s="41">
        <f t="shared" si="0"/>
        <v>0</v>
      </c>
      <c r="I16" s="41">
        <f>SUM(I13:I15)</f>
        <v>6050000</v>
      </c>
      <c r="J16" s="41">
        <f t="shared" ref="J16:L16" si="1">SUM(J13:J15)</f>
        <v>0</v>
      </c>
      <c r="K16" s="41">
        <f t="shared" si="1"/>
        <v>6050000</v>
      </c>
      <c r="L16" s="41">
        <f t="shared" si="1"/>
        <v>0</v>
      </c>
      <c r="M16" s="41">
        <f>SUM(M13:M15)</f>
        <v>6138750</v>
      </c>
      <c r="N16" s="41">
        <f t="shared" ref="N16:P16" si="2">SUM(N13:N15)</f>
        <v>78750</v>
      </c>
      <c r="O16" s="41">
        <f t="shared" si="2"/>
        <v>6060000</v>
      </c>
      <c r="P16" s="41">
        <f t="shared" si="2"/>
        <v>0</v>
      </c>
    </row>
    <row r="17" spans="1:16" s="42" customFormat="1">
      <c r="A17" s="104"/>
      <c r="B17" s="104"/>
      <c r="C17" s="105" t="s">
        <v>501</v>
      </c>
      <c r="D17" s="105" t="s">
        <v>500</v>
      </c>
      <c r="E17" s="41">
        <v>610560</v>
      </c>
      <c r="F17" s="41">
        <v>610560</v>
      </c>
      <c r="G17" s="41"/>
      <c r="H17" s="41"/>
      <c r="I17" s="41">
        <v>610560</v>
      </c>
      <c r="J17" s="41">
        <v>610560</v>
      </c>
      <c r="K17" s="41"/>
      <c r="L17" s="41"/>
      <c r="M17" s="41">
        <v>610560</v>
      </c>
      <c r="N17" s="41">
        <v>610560</v>
      </c>
      <c r="O17" s="41"/>
      <c r="P17" s="41"/>
    </row>
    <row r="18" spans="1:16" s="36" customFormat="1" ht="18" customHeight="1">
      <c r="A18" s="100"/>
      <c r="B18" s="247" t="s">
        <v>233</v>
      </c>
      <c r="C18" s="248"/>
      <c r="D18" s="101"/>
      <c r="E18" s="49">
        <f t="shared" ref="E18:H18" si="3">SUM(E16:E17)</f>
        <v>5796180</v>
      </c>
      <c r="F18" s="49">
        <f t="shared" si="3"/>
        <v>610560</v>
      </c>
      <c r="G18" s="49">
        <f t="shared" si="3"/>
        <v>5185620</v>
      </c>
      <c r="H18" s="49">
        <f t="shared" si="3"/>
        <v>0</v>
      </c>
      <c r="I18" s="49">
        <f t="shared" ref="I18:P18" si="4">SUM(I16:I17)</f>
        <v>6660560</v>
      </c>
      <c r="J18" s="49">
        <f t="shared" si="4"/>
        <v>610560</v>
      </c>
      <c r="K18" s="49">
        <f t="shared" si="4"/>
        <v>6050000</v>
      </c>
      <c r="L18" s="49">
        <f t="shared" si="4"/>
        <v>0</v>
      </c>
      <c r="M18" s="49">
        <f t="shared" si="4"/>
        <v>6749310</v>
      </c>
      <c r="N18" s="49">
        <f t="shared" si="4"/>
        <v>689310</v>
      </c>
      <c r="O18" s="49">
        <f t="shared" si="4"/>
        <v>6060000</v>
      </c>
      <c r="P18" s="49">
        <f t="shared" si="4"/>
        <v>0</v>
      </c>
    </row>
    <row r="19" spans="1:16" s="131" customFormat="1" ht="19.2" customHeight="1">
      <c r="A19" s="126"/>
      <c r="B19" s="126" t="s">
        <v>78</v>
      </c>
      <c r="C19" s="133" t="s">
        <v>227</v>
      </c>
      <c r="D19" s="133" t="s">
        <v>224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s="33" customFormat="1" ht="19.2" customHeight="1">
      <c r="A20" s="102"/>
      <c r="B20" s="102"/>
      <c r="C20" s="103" t="s">
        <v>34</v>
      </c>
      <c r="D20" s="103" t="s">
        <v>228</v>
      </c>
      <c r="E20" s="44">
        <v>4070400</v>
      </c>
      <c r="F20" s="44">
        <v>4070400</v>
      </c>
      <c r="G20" s="44"/>
      <c r="H20" s="44"/>
      <c r="I20" s="44">
        <v>5200000</v>
      </c>
      <c r="J20" s="44">
        <v>5200000</v>
      </c>
      <c r="K20" s="44"/>
      <c r="L20" s="44"/>
      <c r="M20" s="44">
        <v>5200000</v>
      </c>
      <c r="N20" s="44">
        <v>5200000</v>
      </c>
      <c r="O20" s="44"/>
      <c r="P20" s="44"/>
    </row>
    <row r="21" spans="1:16" s="33" customFormat="1">
      <c r="A21" s="102"/>
      <c r="B21" s="102"/>
      <c r="C21" s="103" t="s">
        <v>52</v>
      </c>
      <c r="D21" s="103" t="s">
        <v>229</v>
      </c>
      <c r="E21" s="44"/>
      <c r="F21" s="44"/>
      <c r="G21" s="44"/>
      <c r="H21" s="44"/>
      <c r="I21" s="44"/>
      <c r="J21" s="44"/>
      <c r="K21" s="44"/>
      <c r="L21" s="44"/>
      <c r="M21" s="44">
        <v>240000</v>
      </c>
      <c r="N21" s="44">
        <v>240000</v>
      </c>
      <c r="O21" s="44"/>
      <c r="P21" s="44"/>
    </row>
    <row r="22" spans="1:16" s="33" customFormat="1" ht="14.4" customHeight="1">
      <c r="A22" s="102"/>
      <c r="B22" s="102"/>
      <c r="C22" s="103" t="s">
        <v>216</v>
      </c>
      <c r="D22" s="103" t="s">
        <v>230</v>
      </c>
      <c r="E22" s="44">
        <v>480000</v>
      </c>
      <c r="F22" s="44">
        <v>480000</v>
      </c>
      <c r="G22" s="44"/>
      <c r="H22" s="44"/>
      <c r="I22" s="44">
        <v>500000</v>
      </c>
      <c r="J22" s="44">
        <v>500000</v>
      </c>
      <c r="K22" s="44"/>
      <c r="L22" s="44"/>
      <c r="M22" s="44">
        <v>500000</v>
      </c>
      <c r="N22" s="44">
        <v>500000</v>
      </c>
      <c r="O22" s="44"/>
      <c r="P22" s="44"/>
    </row>
    <row r="23" spans="1:16" s="36" customFormat="1" ht="14.4" customHeight="1">
      <c r="A23" s="100"/>
      <c r="B23" s="247" t="s">
        <v>235</v>
      </c>
      <c r="C23" s="248"/>
      <c r="D23" s="101" t="s">
        <v>224</v>
      </c>
      <c r="E23" s="49">
        <f>SUM(E20:E22)</f>
        <v>4550400</v>
      </c>
      <c r="F23" s="49">
        <f>SUM(F20:F22)</f>
        <v>4550400</v>
      </c>
      <c r="G23" s="49"/>
      <c r="H23" s="49"/>
      <c r="I23" s="49">
        <f>SUM(I20:I22)</f>
        <v>5700000</v>
      </c>
      <c r="J23" s="49">
        <f>SUM(J20:J22)</f>
        <v>5700000</v>
      </c>
      <c r="K23" s="49"/>
      <c r="L23" s="49"/>
      <c r="M23" s="49">
        <f>SUM(M20:M22)</f>
        <v>5940000</v>
      </c>
      <c r="N23" s="49">
        <f>SUM(N20:N22)</f>
        <v>5940000</v>
      </c>
      <c r="O23" s="49"/>
      <c r="P23" s="49"/>
    </row>
    <row r="24" spans="1:16" s="36" customFormat="1" ht="18.600000000000001" customHeight="1">
      <c r="A24" s="100"/>
      <c r="B24" s="236" t="s">
        <v>237</v>
      </c>
      <c r="C24" s="237"/>
      <c r="D24" s="101" t="s">
        <v>221</v>
      </c>
      <c r="E24" s="49">
        <f t="shared" ref="E24:P24" si="5">SUM(E23+E18)</f>
        <v>10346580</v>
      </c>
      <c r="F24" s="49">
        <f t="shared" si="5"/>
        <v>5160960</v>
      </c>
      <c r="G24" s="49">
        <f t="shared" si="5"/>
        <v>5185620</v>
      </c>
      <c r="H24" s="49">
        <f t="shared" si="5"/>
        <v>0</v>
      </c>
      <c r="I24" s="49">
        <f t="shared" si="5"/>
        <v>12360560</v>
      </c>
      <c r="J24" s="49">
        <f t="shared" si="5"/>
        <v>6310560</v>
      </c>
      <c r="K24" s="49">
        <f t="shared" si="5"/>
        <v>6050000</v>
      </c>
      <c r="L24" s="49">
        <f t="shared" si="5"/>
        <v>0</v>
      </c>
      <c r="M24" s="49">
        <f t="shared" si="5"/>
        <v>12689310</v>
      </c>
      <c r="N24" s="49">
        <f t="shared" si="5"/>
        <v>6629310</v>
      </c>
      <c r="O24" s="49">
        <f t="shared" si="5"/>
        <v>6060000</v>
      </c>
      <c r="P24" s="49">
        <f t="shared" si="5"/>
        <v>0</v>
      </c>
    </row>
    <row r="25" spans="1:16" s="36" customFormat="1" ht="13.95" customHeight="1">
      <c r="A25" s="100"/>
      <c r="B25" s="55"/>
      <c r="C25" s="140"/>
      <c r="D25" s="101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s="45" customFormat="1" ht="32.25" customHeight="1">
      <c r="A26" s="98" t="s">
        <v>35</v>
      </c>
      <c r="B26" s="216" t="s">
        <v>157</v>
      </c>
      <c r="C26" s="216"/>
      <c r="D26" s="124" t="s">
        <v>231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127" customFormat="1" ht="24" customHeight="1">
      <c r="A27" s="102"/>
      <c r="B27" s="132"/>
      <c r="C27" s="132" t="s">
        <v>217</v>
      </c>
      <c r="D27" s="132" t="s">
        <v>231</v>
      </c>
      <c r="E27" s="30">
        <f>SUM(F27:G27)</f>
        <v>1701070</v>
      </c>
      <c r="F27" s="30">
        <v>796320</v>
      </c>
      <c r="G27" s="30">
        <v>904750</v>
      </c>
      <c r="H27" s="30"/>
      <c r="I27" s="30" t="s">
        <v>514</v>
      </c>
      <c r="J27" s="30">
        <v>1497390</v>
      </c>
      <c r="K27" s="30">
        <v>1904750</v>
      </c>
      <c r="L27" s="30"/>
      <c r="M27" s="30">
        <v>3453329</v>
      </c>
      <c r="N27" s="30">
        <v>1548579</v>
      </c>
      <c r="O27" s="30">
        <v>1904750</v>
      </c>
      <c r="P27" s="30"/>
    </row>
    <row r="28" spans="1:16" s="127" customFormat="1" ht="24" customHeight="1">
      <c r="A28" s="102"/>
      <c r="B28" s="132"/>
      <c r="C28" s="132" t="s">
        <v>218</v>
      </c>
      <c r="D28" s="132" t="s">
        <v>231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45" customFormat="1" ht="22.95" customHeight="1">
      <c r="A29" s="100"/>
      <c r="B29" s="242" t="s">
        <v>236</v>
      </c>
      <c r="C29" s="243"/>
      <c r="D29" s="122" t="s">
        <v>231</v>
      </c>
      <c r="E29" s="31">
        <f t="shared" ref="E29:H29" si="6">SUM(E27:E28)</f>
        <v>1701070</v>
      </c>
      <c r="F29" s="31">
        <f t="shared" si="6"/>
        <v>796320</v>
      </c>
      <c r="G29" s="31">
        <f t="shared" si="6"/>
        <v>904750</v>
      </c>
      <c r="H29" s="31">
        <f t="shared" si="6"/>
        <v>0</v>
      </c>
      <c r="I29" s="31" t="s">
        <v>514</v>
      </c>
      <c r="J29" s="31">
        <f t="shared" ref="J29:L29" si="7">SUM(J27:J28)</f>
        <v>1497390</v>
      </c>
      <c r="K29" s="31">
        <f t="shared" si="7"/>
        <v>1904750</v>
      </c>
      <c r="L29" s="31">
        <f t="shared" si="7"/>
        <v>0</v>
      </c>
      <c r="M29" s="31">
        <v>3453329</v>
      </c>
      <c r="N29" s="31">
        <f t="shared" ref="N29:P29" si="8">SUM(N27:N28)</f>
        <v>1548579</v>
      </c>
      <c r="O29" s="31">
        <f t="shared" si="8"/>
        <v>1904750</v>
      </c>
      <c r="P29" s="31">
        <f t="shared" si="8"/>
        <v>0</v>
      </c>
    </row>
    <row r="30" spans="1:16" s="45" customFormat="1" ht="21" customHeight="1">
      <c r="A30" s="100"/>
      <c r="B30" s="56"/>
      <c r="C30" s="139"/>
      <c r="D30" s="12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45" customFormat="1" ht="22.5" customHeight="1">
      <c r="A31" s="98" t="s">
        <v>15</v>
      </c>
      <c r="B31" s="218" t="s">
        <v>158</v>
      </c>
      <c r="C31" s="218"/>
      <c r="D31" s="125" t="s">
        <v>232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s="48" customFormat="1" ht="20.399999999999999" customHeight="1">
      <c r="A32" s="107"/>
      <c r="B32" s="107" t="s">
        <v>77</v>
      </c>
      <c r="C32" s="108" t="s">
        <v>144</v>
      </c>
      <c r="D32" s="108" t="s">
        <v>241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2" customFormat="1" ht="31.2">
      <c r="A33" s="104"/>
      <c r="B33" s="104"/>
      <c r="C33" s="109" t="s">
        <v>54</v>
      </c>
      <c r="D33" s="109" t="s">
        <v>239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s="33" customFormat="1">
      <c r="A34" s="102"/>
      <c r="B34" s="102"/>
      <c r="C34" s="105" t="s">
        <v>55</v>
      </c>
      <c r="D34" s="105" t="s">
        <v>240</v>
      </c>
      <c r="E34" s="44">
        <f>SUM(F34:G34)</f>
        <v>1263435</v>
      </c>
      <c r="F34" s="44">
        <v>763435</v>
      </c>
      <c r="G34" s="44">
        <v>500000</v>
      </c>
      <c r="H34" s="44"/>
      <c r="I34" s="44" t="s">
        <v>519</v>
      </c>
      <c r="J34" s="44">
        <v>763435</v>
      </c>
      <c r="K34" s="44">
        <v>450000</v>
      </c>
      <c r="L34" s="44"/>
      <c r="M34" s="44">
        <v>1413435</v>
      </c>
      <c r="N34" s="44">
        <v>963435</v>
      </c>
      <c r="O34" s="44">
        <v>450000</v>
      </c>
      <c r="P34" s="44"/>
    </row>
    <row r="35" spans="1:16" s="33" customFormat="1" ht="20.399999999999999" customHeight="1">
      <c r="A35" s="102"/>
      <c r="B35" s="249" t="s">
        <v>238</v>
      </c>
      <c r="C35" s="250"/>
      <c r="D35" s="105" t="s">
        <v>241</v>
      </c>
      <c r="E35" s="49">
        <f t="shared" ref="E35:H35" si="9">SUM(E33:E34)</f>
        <v>1263435</v>
      </c>
      <c r="F35" s="49">
        <f t="shared" si="9"/>
        <v>763435</v>
      </c>
      <c r="G35" s="49">
        <f t="shared" si="9"/>
        <v>500000</v>
      </c>
      <c r="H35" s="49">
        <f t="shared" si="9"/>
        <v>0</v>
      </c>
      <c r="I35" s="49" t="s">
        <v>519</v>
      </c>
      <c r="J35" s="49">
        <f t="shared" ref="J35:L35" si="10">SUM(J33:J34)</f>
        <v>763435</v>
      </c>
      <c r="K35" s="49">
        <f t="shared" si="10"/>
        <v>450000</v>
      </c>
      <c r="L35" s="49">
        <f t="shared" si="10"/>
        <v>0</v>
      </c>
      <c r="M35" s="49">
        <v>1413435</v>
      </c>
      <c r="N35" s="49">
        <f t="shared" ref="N35:P35" si="11">SUM(N33:N34)</f>
        <v>963435</v>
      </c>
      <c r="O35" s="49">
        <f t="shared" si="11"/>
        <v>450000</v>
      </c>
      <c r="P35" s="49">
        <f t="shared" si="11"/>
        <v>0</v>
      </c>
    </row>
    <row r="36" spans="1:16" s="33" customFormat="1" ht="20.399999999999999" customHeight="1">
      <c r="A36" s="102"/>
      <c r="B36" s="102" t="s">
        <v>78</v>
      </c>
      <c r="C36" s="108" t="s">
        <v>142</v>
      </c>
      <c r="D36" s="108" t="s">
        <v>243</v>
      </c>
      <c r="E36" s="49"/>
      <c r="F36" s="44"/>
      <c r="G36" s="44"/>
      <c r="H36" s="44"/>
      <c r="I36" s="49"/>
      <c r="J36" s="44"/>
      <c r="K36" s="44"/>
      <c r="L36" s="44"/>
      <c r="M36" s="49"/>
      <c r="N36" s="44"/>
      <c r="O36" s="44"/>
      <c r="P36" s="44"/>
    </row>
    <row r="37" spans="1:16" s="42" customFormat="1">
      <c r="A37" s="104"/>
      <c r="B37" s="104"/>
      <c r="C37" s="105" t="s">
        <v>219</v>
      </c>
      <c r="D37" s="105" t="s">
        <v>244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s="42" customFormat="1">
      <c r="A38" s="104"/>
      <c r="B38" s="104"/>
      <c r="C38" s="105" t="s">
        <v>220</v>
      </c>
      <c r="D38" s="105" t="s">
        <v>245</v>
      </c>
      <c r="E38" s="41">
        <f>SUM(F38:G38)</f>
        <v>210000</v>
      </c>
      <c r="F38" s="41">
        <v>210000</v>
      </c>
      <c r="G38" s="41"/>
      <c r="H38" s="41"/>
      <c r="I38" s="41">
        <f>SUM(J38:K38)</f>
        <v>210000</v>
      </c>
      <c r="J38" s="41">
        <v>210000</v>
      </c>
      <c r="K38" s="41"/>
      <c r="L38" s="41"/>
      <c r="M38" s="41">
        <f>SUM(N38:O38)</f>
        <v>210000</v>
      </c>
      <c r="N38" s="41">
        <v>210000</v>
      </c>
      <c r="O38" s="41"/>
      <c r="P38" s="41"/>
    </row>
    <row r="39" spans="1:16" s="42" customFormat="1" ht="21.6" customHeight="1">
      <c r="A39" s="104"/>
      <c r="B39" s="232" t="s">
        <v>242</v>
      </c>
      <c r="C39" s="233"/>
      <c r="D39" s="105" t="s">
        <v>243</v>
      </c>
      <c r="E39" s="41">
        <f t="shared" ref="E39:H39" si="12">SUM(E37:E38)</f>
        <v>210000</v>
      </c>
      <c r="F39" s="41">
        <f t="shared" si="12"/>
        <v>210000</v>
      </c>
      <c r="G39" s="41">
        <f t="shared" si="12"/>
        <v>0</v>
      </c>
      <c r="H39" s="41">
        <f t="shared" si="12"/>
        <v>0</v>
      </c>
      <c r="I39" s="41">
        <f t="shared" ref="I39:P39" si="13">SUM(I37:I38)</f>
        <v>210000</v>
      </c>
      <c r="J39" s="41">
        <f t="shared" si="13"/>
        <v>210000</v>
      </c>
      <c r="K39" s="41">
        <f t="shared" si="13"/>
        <v>0</v>
      </c>
      <c r="L39" s="41">
        <f t="shared" si="13"/>
        <v>0</v>
      </c>
      <c r="M39" s="41">
        <f t="shared" si="13"/>
        <v>210000</v>
      </c>
      <c r="N39" s="41">
        <f t="shared" si="13"/>
        <v>210000</v>
      </c>
      <c r="O39" s="41">
        <f t="shared" si="13"/>
        <v>0</v>
      </c>
      <c r="P39" s="41">
        <f t="shared" si="13"/>
        <v>0</v>
      </c>
    </row>
    <row r="40" spans="1:16" s="48" customFormat="1" ht="16.2">
      <c r="A40" s="107"/>
      <c r="B40" s="107" t="s">
        <v>79</v>
      </c>
      <c r="C40" s="108" t="s">
        <v>143</v>
      </c>
      <c r="D40" s="108" t="s">
        <v>254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33" customFormat="1">
      <c r="A41" s="102"/>
      <c r="B41" s="102"/>
      <c r="C41" s="103" t="s">
        <v>38</v>
      </c>
      <c r="D41" s="103" t="s">
        <v>247</v>
      </c>
      <c r="E41" s="44">
        <f>SUM(F41:G41)</f>
        <v>542000</v>
      </c>
      <c r="F41" s="44">
        <v>542000</v>
      </c>
      <c r="G41" s="44"/>
      <c r="H41" s="44"/>
      <c r="I41" s="44">
        <f>SUM(J41:K41)</f>
        <v>542000</v>
      </c>
      <c r="J41" s="44">
        <v>542000</v>
      </c>
      <c r="K41" s="44"/>
      <c r="L41" s="44"/>
      <c r="M41" s="44">
        <v>642000</v>
      </c>
      <c r="N41" s="199">
        <v>642000</v>
      </c>
      <c r="O41" s="44"/>
      <c r="P41" s="44"/>
    </row>
    <row r="42" spans="1:16" s="33" customFormat="1">
      <c r="A42" s="102"/>
      <c r="B42" s="102"/>
      <c r="C42" s="103" t="s">
        <v>39</v>
      </c>
      <c r="D42" s="103" t="s">
        <v>248</v>
      </c>
      <c r="E42" s="44">
        <f>SUM(F42:G42)</f>
        <v>60550</v>
      </c>
      <c r="F42" s="44">
        <v>60550</v>
      </c>
      <c r="G42" s="44"/>
      <c r="H42" s="44"/>
      <c r="I42" s="44">
        <f>SUM(J42:K42)</f>
        <v>60550</v>
      </c>
      <c r="J42" s="44">
        <v>60550</v>
      </c>
      <c r="K42" s="44"/>
      <c r="L42" s="44"/>
      <c r="M42" s="44">
        <f>SUM(N42:O42)</f>
        <v>60550</v>
      </c>
      <c r="N42" s="44">
        <v>60550</v>
      </c>
      <c r="O42" s="44"/>
      <c r="P42" s="44"/>
    </row>
    <row r="43" spans="1:16" s="46" customFormat="1">
      <c r="A43" s="102"/>
      <c r="B43" s="102"/>
      <c r="C43" s="110" t="s">
        <v>56</v>
      </c>
      <c r="D43" s="110" t="s">
        <v>249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s="46" customFormat="1">
      <c r="A44" s="102"/>
      <c r="B44" s="102"/>
      <c r="C44" s="110" t="s">
        <v>57</v>
      </c>
      <c r="D44" s="110" t="s">
        <v>250</v>
      </c>
      <c r="E44" s="44">
        <f>SUM(F44:G44)</f>
        <v>20000</v>
      </c>
      <c r="F44" s="44">
        <v>20000</v>
      </c>
      <c r="G44" s="44"/>
      <c r="H44" s="44"/>
      <c r="I44" s="44">
        <f>SUM(J44:K44)</f>
        <v>20000</v>
      </c>
      <c r="J44" s="44">
        <v>20000</v>
      </c>
      <c r="K44" s="44"/>
      <c r="L44" s="44"/>
      <c r="M44" s="44">
        <f>SUM(N44:O44)</f>
        <v>20000</v>
      </c>
      <c r="N44" s="44">
        <v>20000</v>
      </c>
      <c r="O44" s="44"/>
      <c r="P44" s="44"/>
    </row>
    <row r="45" spans="1:16" s="46" customFormat="1">
      <c r="A45" s="102"/>
      <c r="B45" s="102"/>
      <c r="C45" s="110" t="s">
        <v>58</v>
      </c>
      <c r="D45" s="110" t="s">
        <v>251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s="46" customFormat="1">
      <c r="A46" s="102"/>
      <c r="B46" s="102"/>
      <c r="C46" s="110" t="s">
        <v>59</v>
      </c>
      <c r="D46" s="110" t="s">
        <v>252</v>
      </c>
      <c r="E46" s="44">
        <v>400000</v>
      </c>
      <c r="F46" s="44">
        <v>400000</v>
      </c>
      <c r="G46" s="44"/>
      <c r="H46" s="44"/>
      <c r="I46" s="44">
        <v>400000</v>
      </c>
      <c r="J46" s="44">
        <v>400000</v>
      </c>
      <c r="K46" s="44"/>
      <c r="L46" s="44"/>
      <c r="M46" s="44">
        <v>400000</v>
      </c>
      <c r="N46" s="44">
        <v>400000</v>
      </c>
      <c r="O46" s="44"/>
      <c r="P46" s="44"/>
    </row>
    <row r="47" spans="1:16" s="46" customFormat="1">
      <c r="A47" s="102"/>
      <c r="B47" s="102"/>
      <c r="C47" s="110" t="s">
        <v>60</v>
      </c>
      <c r="D47" s="110" t="s">
        <v>253</v>
      </c>
      <c r="E47" s="44">
        <f>SUM(F47:G47)</f>
        <v>960000</v>
      </c>
      <c r="F47" s="44">
        <v>960000</v>
      </c>
      <c r="G47" s="44"/>
      <c r="H47" s="44"/>
      <c r="I47" s="44">
        <f>SUM(J47:K47)</f>
        <v>960000</v>
      </c>
      <c r="J47" s="44">
        <v>960000</v>
      </c>
      <c r="K47" s="44"/>
      <c r="L47" s="44"/>
      <c r="M47" s="44">
        <f>SUM(N47:O47)</f>
        <v>960000</v>
      </c>
      <c r="N47" s="44">
        <v>960000</v>
      </c>
      <c r="O47" s="44"/>
      <c r="P47" s="44"/>
    </row>
    <row r="48" spans="1:16" s="129" customFormat="1" ht="21.6" customHeight="1">
      <c r="A48" s="104"/>
      <c r="B48" s="232" t="s">
        <v>246</v>
      </c>
      <c r="C48" s="233"/>
      <c r="D48" s="128" t="s">
        <v>254</v>
      </c>
      <c r="E48" s="32">
        <f t="shared" ref="E48:H48" si="14">SUM(E41:E47)</f>
        <v>1982550</v>
      </c>
      <c r="F48" s="32">
        <f t="shared" si="14"/>
        <v>1982550</v>
      </c>
      <c r="G48" s="32">
        <f t="shared" si="14"/>
        <v>0</v>
      </c>
      <c r="H48" s="32">
        <f t="shared" si="14"/>
        <v>0</v>
      </c>
      <c r="I48" s="32">
        <f t="shared" ref="I48:P48" si="15">SUM(I41:I47)</f>
        <v>1982550</v>
      </c>
      <c r="J48" s="32">
        <f t="shared" si="15"/>
        <v>1982550</v>
      </c>
      <c r="K48" s="32">
        <f t="shared" si="15"/>
        <v>0</v>
      </c>
      <c r="L48" s="32">
        <f t="shared" si="15"/>
        <v>0</v>
      </c>
      <c r="M48" s="32">
        <f>SUM(M41:M47)</f>
        <v>2082550</v>
      </c>
      <c r="N48" s="32">
        <f t="shared" si="15"/>
        <v>2082550</v>
      </c>
      <c r="O48" s="32">
        <f t="shared" si="15"/>
        <v>0</v>
      </c>
      <c r="P48" s="32">
        <f t="shared" si="15"/>
        <v>0</v>
      </c>
    </row>
    <row r="49" spans="1:16" s="36" customFormat="1" ht="19.95" customHeight="1">
      <c r="A49" s="100"/>
      <c r="B49" s="100" t="s">
        <v>80</v>
      </c>
      <c r="C49" s="108" t="s">
        <v>141</v>
      </c>
      <c r="D49" s="108" t="s">
        <v>256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s="33" customFormat="1">
      <c r="A50" s="102"/>
      <c r="B50" s="102"/>
      <c r="C50" s="103" t="s">
        <v>61</v>
      </c>
      <c r="D50" s="103" t="s">
        <v>257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s="33" customFormat="1">
      <c r="A51" s="102"/>
      <c r="B51" s="102"/>
      <c r="C51" s="103" t="s">
        <v>62</v>
      </c>
      <c r="D51" s="103" t="s">
        <v>258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s="129" customFormat="1" ht="19.95" customHeight="1">
      <c r="A52" s="104"/>
      <c r="B52" s="232" t="s">
        <v>255</v>
      </c>
      <c r="C52" s="233"/>
      <c r="D52" s="130" t="s">
        <v>256</v>
      </c>
      <c r="E52" s="32">
        <f t="shared" ref="E52:H52" si="16">SUM(E50:E51)</f>
        <v>0</v>
      </c>
      <c r="F52" s="32">
        <f t="shared" si="16"/>
        <v>0</v>
      </c>
      <c r="G52" s="32">
        <f t="shared" si="16"/>
        <v>0</v>
      </c>
      <c r="H52" s="32">
        <f t="shared" si="16"/>
        <v>0</v>
      </c>
      <c r="I52" s="32">
        <f t="shared" ref="I52:P52" si="17">SUM(I50:I51)</f>
        <v>0</v>
      </c>
      <c r="J52" s="32">
        <f t="shared" si="17"/>
        <v>0</v>
      </c>
      <c r="K52" s="32">
        <f t="shared" si="17"/>
        <v>0</v>
      </c>
      <c r="L52" s="32">
        <f t="shared" si="17"/>
        <v>0</v>
      </c>
      <c r="M52" s="32">
        <f t="shared" si="17"/>
        <v>0</v>
      </c>
      <c r="N52" s="32">
        <f t="shared" si="17"/>
        <v>0</v>
      </c>
      <c r="O52" s="32">
        <f t="shared" si="17"/>
        <v>0</v>
      </c>
      <c r="P52" s="32">
        <f t="shared" si="17"/>
        <v>0</v>
      </c>
    </row>
    <row r="53" spans="1:16" s="48" customFormat="1" ht="19.95" customHeight="1">
      <c r="A53" s="107"/>
      <c r="B53" s="107" t="s">
        <v>81</v>
      </c>
      <c r="C53" s="108" t="s">
        <v>140</v>
      </c>
      <c r="D53" s="108" t="s">
        <v>259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s="33" customFormat="1" ht="31.2">
      <c r="A54" s="102"/>
      <c r="B54" s="102"/>
      <c r="C54" s="116" t="s">
        <v>63</v>
      </c>
      <c r="D54" s="103" t="s">
        <v>261</v>
      </c>
      <c r="E54" s="44">
        <f>SUM(F54:G54)</f>
        <v>793800</v>
      </c>
      <c r="F54" s="44">
        <v>706300</v>
      </c>
      <c r="G54" s="44">
        <v>87500</v>
      </c>
      <c r="H54" s="44"/>
      <c r="I54" s="44">
        <f>SUM(J54:K54)</f>
        <v>793800</v>
      </c>
      <c r="J54" s="44">
        <v>706300</v>
      </c>
      <c r="K54" s="44">
        <v>87500</v>
      </c>
      <c r="L54" s="44"/>
      <c r="M54" s="44">
        <f>SUM(N54:O54)</f>
        <v>793800</v>
      </c>
      <c r="N54" s="44">
        <v>706300</v>
      </c>
      <c r="O54" s="44">
        <v>87500</v>
      </c>
      <c r="P54" s="44"/>
    </row>
    <row r="55" spans="1:16" s="46" customFormat="1">
      <c r="A55" s="102"/>
      <c r="B55" s="102"/>
      <c r="C55" s="103" t="s">
        <v>64</v>
      </c>
      <c r="D55" s="103" t="s">
        <v>262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s="46" customFormat="1">
      <c r="A56" s="102"/>
      <c r="B56" s="102"/>
      <c r="C56" s="103" t="s">
        <v>65</v>
      </c>
      <c r="D56" s="103" t="s">
        <v>263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s="46" customFormat="1">
      <c r="A57" s="102"/>
      <c r="B57" s="102"/>
      <c r="C57" s="103" t="s">
        <v>66</v>
      </c>
      <c r="D57" s="103" t="s">
        <v>264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s="46" customFormat="1">
      <c r="A58" s="102"/>
      <c r="B58" s="102"/>
      <c r="C58" s="103" t="s">
        <v>67</v>
      </c>
      <c r="D58" s="103" t="s">
        <v>263</v>
      </c>
      <c r="E58" s="44">
        <f>SUM(F58:G58)</f>
        <v>50000</v>
      </c>
      <c r="F58" s="44">
        <v>50000</v>
      </c>
      <c r="G58" s="44"/>
      <c r="H58" s="44"/>
      <c r="I58" s="44">
        <f>SUM(J58:K58)</f>
        <v>50000</v>
      </c>
      <c r="J58" s="44">
        <v>50000</v>
      </c>
      <c r="K58" s="44"/>
      <c r="L58" s="44"/>
      <c r="M58" s="44">
        <f>SUM(N58:O58)</f>
        <v>50000</v>
      </c>
      <c r="N58" s="44">
        <v>50000</v>
      </c>
      <c r="O58" s="44"/>
      <c r="P58" s="44"/>
    </row>
    <row r="59" spans="1:16" s="42" customFormat="1" ht="19.95" customHeight="1">
      <c r="A59" s="104"/>
      <c r="B59" s="232" t="s">
        <v>260</v>
      </c>
      <c r="C59" s="233"/>
      <c r="D59" s="105" t="s">
        <v>259</v>
      </c>
      <c r="E59" s="41">
        <f t="shared" ref="E59:H59" si="18">SUM(E54:E58)</f>
        <v>843800</v>
      </c>
      <c r="F59" s="41">
        <f t="shared" si="18"/>
        <v>756300</v>
      </c>
      <c r="G59" s="41">
        <f t="shared" si="18"/>
        <v>87500</v>
      </c>
      <c r="H59" s="41">
        <f t="shared" si="18"/>
        <v>0</v>
      </c>
      <c r="I59" s="41">
        <f t="shared" ref="I59:P59" si="19">SUM(I54:I58)</f>
        <v>843800</v>
      </c>
      <c r="J59" s="41">
        <f t="shared" si="19"/>
        <v>756300</v>
      </c>
      <c r="K59" s="41">
        <f t="shared" si="19"/>
        <v>87500</v>
      </c>
      <c r="L59" s="41">
        <f t="shared" si="19"/>
        <v>0</v>
      </c>
      <c r="M59" s="41">
        <f t="shared" si="19"/>
        <v>843800</v>
      </c>
      <c r="N59" s="41">
        <f t="shared" si="19"/>
        <v>756300</v>
      </c>
      <c r="O59" s="41">
        <f t="shared" si="19"/>
        <v>87500</v>
      </c>
      <c r="P59" s="41">
        <f t="shared" si="19"/>
        <v>0</v>
      </c>
    </row>
    <row r="60" spans="1:16" s="48" customFormat="1" ht="19.95" customHeight="1">
      <c r="A60" s="107"/>
      <c r="B60" s="234" t="s">
        <v>274</v>
      </c>
      <c r="C60" s="235"/>
      <c r="D60" s="108" t="s">
        <v>232</v>
      </c>
      <c r="E60" s="47">
        <f t="shared" ref="E60:K60" si="20">SUM(E59+E52+E48+E39+E35)</f>
        <v>4299785</v>
      </c>
      <c r="F60" s="47">
        <f t="shared" si="20"/>
        <v>3712285</v>
      </c>
      <c r="G60" s="47">
        <f t="shared" si="20"/>
        <v>587500</v>
      </c>
      <c r="H60" s="47">
        <f t="shared" si="20"/>
        <v>0</v>
      </c>
      <c r="I60" s="47">
        <v>4249785</v>
      </c>
      <c r="J60" s="47">
        <f t="shared" si="20"/>
        <v>3712285</v>
      </c>
      <c r="K60" s="47">
        <f t="shared" si="20"/>
        <v>537500</v>
      </c>
      <c r="L60" s="47">
        <f t="shared" ref="L60" si="21">SUM(L59+L52+L48+L39+L35)</f>
        <v>0</v>
      </c>
      <c r="M60" s="47">
        <v>4549785</v>
      </c>
      <c r="N60" s="47">
        <f t="shared" ref="N60:O60" si="22">SUM(N59+N52+N48+N39+N35)</f>
        <v>4012285</v>
      </c>
      <c r="O60" s="47">
        <f t="shared" si="22"/>
        <v>537500</v>
      </c>
      <c r="P60" s="47">
        <f t="shared" ref="P60" si="23">SUM(P59+P52+P48+P39+P35)</f>
        <v>0</v>
      </c>
    </row>
    <row r="61" spans="1:16" s="33" customFormat="1" ht="15.6" customHeight="1">
      <c r="A61" s="102"/>
      <c r="B61" s="102"/>
      <c r="C61" s="103"/>
      <c r="D61" s="10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s="36" customFormat="1" ht="21" customHeight="1">
      <c r="A62" s="135" t="s">
        <v>17</v>
      </c>
      <c r="B62" s="244" t="s">
        <v>159</v>
      </c>
      <c r="C62" s="244"/>
      <c r="D62" s="123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48" customFormat="1" ht="16.2">
      <c r="A63" s="107"/>
      <c r="B63" s="107" t="s">
        <v>77</v>
      </c>
      <c r="C63" s="108" t="s">
        <v>132</v>
      </c>
      <c r="D63" s="108" t="s">
        <v>265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48" customFormat="1" ht="16.2">
      <c r="A64" s="107"/>
      <c r="B64" s="107" t="s">
        <v>78</v>
      </c>
      <c r="C64" s="108" t="s">
        <v>133</v>
      </c>
      <c r="D64" s="108" t="s">
        <v>266</v>
      </c>
      <c r="E64" s="47"/>
      <c r="F64" s="47"/>
      <c r="G64" s="47"/>
      <c r="H64" s="47"/>
      <c r="I64" s="47"/>
      <c r="J64" s="47"/>
      <c r="K64" s="47"/>
      <c r="L64" s="47"/>
      <c r="M64" s="47">
        <v>88000</v>
      </c>
      <c r="N64" s="47">
        <v>88000</v>
      </c>
      <c r="O64" s="47"/>
      <c r="P64" s="47"/>
    </row>
    <row r="65" spans="1:16" s="48" customFormat="1" ht="16.2">
      <c r="A65" s="107"/>
      <c r="B65" s="107" t="s">
        <v>79</v>
      </c>
      <c r="C65" s="108" t="s">
        <v>134</v>
      </c>
      <c r="D65" s="108" t="s">
        <v>267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s="48" customFormat="1" ht="16.2">
      <c r="A66" s="107"/>
      <c r="B66" s="107" t="s">
        <v>80</v>
      </c>
      <c r="C66" s="108" t="s">
        <v>135</v>
      </c>
      <c r="D66" s="108" t="s">
        <v>268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s="36" customFormat="1" ht="31.2">
      <c r="A67" s="100"/>
      <c r="B67" s="100" t="s">
        <v>81</v>
      </c>
      <c r="C67" s="111" t="s">
        <v>136</v>
      </c>
      <c r="D67" s="111" t="s">
        <v>269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s="36" customFormat="1">
      <c r="A68" s="100"/>
      <c r="B68" s="100" t="s">
        <v>82</v>
      </c>
      <c r="C68" s="101" t="s">
        <v>137</v>
      </c>
      <c r="D68" s="101" t="s">
        <v>270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s="36" customFormat="1">
      <c r="A69" s="100"/>
      <c r="B69" s="100" t="s">
        <v>90</v>
      </c>
      <c r="C69" s="101" t="s">
        <v>138</v>
      </c>
      <c r="D69" s="101" t="s">
        <v>271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s="36" customFormat="1">
      <c r="A70" s="100"/>
      <c r="B70" s="100" t="s">
        <v>91</v>
      </c>
      <c r="C70" s="101" t="s">
        <v>139</v>
      </c>
      <c r="D70" s="101" t="s">
        <v>272</v>
      </c>
      <c r="E70" s="49">
        <f>SUM(F70:G70)</f>
        <v>2956000</v>
      </c>
      <c r="F70" s="49">
        <v>2956000</v>
      </c>
      <c r="G70" s="49"/>
      <c r="H70" s="49"/>
      <c r="I70" s="49">
        <f>SUM(J70:K70)</f>
        <v>2956000</v>
      </c>
      <c r="J70" s="49">
        <v>2956000</v>
      </c>
      <c r="K70" s="49"/>
      <c r="L70" s="49"/>
      <c r="M70" s="49">
        <f>SUM(N70:O70)</f>
        <v>2956000</v>
      </c>
      <c r="N70" s="49">
        <v>2956000</v>
      </c>
      <c r="O70" s="49"/>
      <c r="P70" s="49"/>
    </row>
    <row r="71" spans="1:16" s="33" customFormat="1">
      <c r="A71" s="102"/>
      <c r="B71" s="102"/>
      <c r="C71" s="112" t="s">
        <v>167</v>
      </c>
      <c r="D71" s="112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s="33" customFormat="1">
      <c r="A72" s="102"/>
      <c r="B72" s="102"/>
      <c r="C72" s="112"/>
      <c r="D72" s="112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s="33" customFormat="1">
      <c r="A73" s="102"/>
      <c r="B73" s="102"/>
      <c r="C73" s="112"/>
      <c r="D73" s="112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s="33" customFormat="1">
      <c r="A74" s="102"/>
      <c r="B74" s="238" t="s">
        <v>273</v>
      </c>
      <c r="C74" s="239"/>
      <c r="D74" s="136"/>
      <c r="E74" s="49">
        <f t="shared" ref="E74:H74" si="24">SUM(E71:E73)</f>
        <v>0</v>
      </c>
      <c r="F74" s="49">
        <f t="shared" si="24"/>
        <v>0</v>
      </c>
      <c r="G74" s="49">
        <f t="shared" si="24"/>
        <v>0</v>
      </c>
      <c r="H74" s="49">
        <f t="shared" si="24"/>
        <v>0</v>
      </c>
      <c r="I74" s="49">
        <f t="shared" ref="I74:P74" si="25">SUM(I71:I73)</f>
        <v>0</v>
      </c>
      <c r="J74" s="49">
        <f t="shared" si="25"/>
        <v>0</v>
      </c>
      <c r="K74" s="49">
        <f t="shared" si="25"/>
        <v>0</v>
      </c>
      <c r="L74" s="49">
        <f t="shared" si="25"/>
        <v>0</v>
      </c>
      <c r="M74" s="49">
        <f t="shared" si="25"/>
        <v>0</v>
      </c>
      <c r="N74" s="49">
        <f t="shared" si="25"/>
        <v>0</v>
      </c>
      <c r="O74" s="49">
        <f t="shared" si="25"/>
        <v>0</v>
      </c>
      <c r="P74" s="49">
        <f t="shared" si="25"/>
        <v>0</v>
      </c>
    </row>
    <row r="75" spans="1:16" s="36" customFormat="1">
      <c r="A75" s="100"/>
      <c r="B75" s="236" t="s">
        <v>349</v>
      </c>
      <c r="C75" s="237"/>
      <c r="D75" s="136" t="s">
        <v>350</v>
      </c>
      <c r="E75" s="49">
        <f t="shared" ref="E75:H75" si="26">SUM(E74+E70+E69+E68+E67+E66+E65+E64+E63)</f>
        <v>2956000</v>
      </c>
      <c r="F75" s="49">
        <f t="shared" si="26"/>
        <v>2956000</v>
      </c>
      <c r="G75" s="49">
        <f t="shared" si="26"/>
        <v>0</v>
      </c>
      <c r="H75" s="49">
        <f t="shared" si="26"/>
        <v>0</v>
      </c>
      <c r="I75" s="49">
        <f t="shared" ref="I75:P75" si="27">SUM(I74+I70+I69+I68+I67+I66+I65+I64+I63)</f>
        <v>2956000</v>
      </c>
      <c r="J75" s="49">
        <f t="shared" si="27"/>
        <v>2956000</v>
      </c>
      <c r="K75" s="49">
        <f t="shared" si="27"/>
        <v>0</v>
      </c>
      <c r="L75" s="49">
        <f t="shared" si="27"/>
        <v>0</v>
      </c>
      <c r="M75" s="49">
        <f t="shared" si="27"/>
        <v>3044000</v>
      </c>
      <c r="N75" s="49">
        <f t="shared" si="27"/>
        <v>3044000</v>
      </c>
      <c r="O75" s="49">
        <f t="shared" si="27"/>
        <v>0</v>
      </c>
      <c r="P75" s="44">
        <f t="shared" si="27"/>
        <v>0</v>
      </c>
    </row>
    <row r="76" spans="1:16" s="33" customFormat="1" ht="16.2" customHeight="1">
      <c r="A76" s="102"/>
      <c r="B76" s="112"/>
      <c r="C76" s="112"/>
      <c r="D76" s="10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s="45" customFormat="1" ht="19.95" customHeight="1">
      <c r="A77" s="98" t="s">
        <v>41</v>
      </c>
      <c r="B77" s="218" t="s">
        <v>282</v>
      </c>
      <c r="C77" s="218"/>
      <c r="D77" s="125" t="s">
        <v>275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1:16" s="36" customFormat="1">
      <c r="A78" s="100"/>
      <c r="B78" s="100" t="s">
        <v>77</v>
      </c>
      <c r="C78" s="111" t="s">
        <v>283</v>
      </c>
      <c r="D78" s="111" t="s">
        <v>276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s="36" customFormat="1">
      <c r="A79" s="100"/>
      <c r="B79" s="100" t="s">
        <v>78</v>
      </c>
      <c r="C79" s="111" t="s">
        <v>284</v>
      </c>
      <c r="D79" s="111" t="s">
        <v>277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s="36" customFormat="1" ht="31.2">
      <c r="A80" s="100"/>
      <c r="B80" s="100" t="s">
        <v>79</v>
      </c>
      <c r="C80" s="111" t="s">
        <v>285</v>
      </c>
      <c r="D80" s="111" t="s">
        <v>278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s="36" customFormat="1" ht="31.2">
      <c r="A81" s="100"/>
      <c r="B81" s="100" t="s">
        <v>80</v>
      </c>
      <c r="C81" s="111" t="s">
        <v>286</v>
      </c>
      <c r="D81" s="111" t="s">
        <v>279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s="36" customFormat="1" ht="31.2">
      <c r="A82" s="100"/>
      <c r="B82" s="100" t="s">
        <v>81</v>
      </c>
      <c r="C82" s="111" t="s">
        <v>287</v>
      </c>
      <c r="D82" s="111" t="s">
        <v>280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s="36" customFormat="1">
      <c r="A83" s="100"/>
      <c r="B83" s="100" t="s">
        <v>82</v>
      </c>
      <c r="C83" s="111" t="s">
        <v>288</v>
      </c>
      <c r="D83" s="111" t="s">
        <v>281</v>
      </c>
      <c r="E83" s="49"/>
      <c r="F83" s="49">
        <f t="shared" ref="F83:H83" si="28">SUM(F84:F88)</f>
        <v>0</v>
      </c>
      <c r="G83" s="49"/>
      <c r="H83" s="49">
        <f t="shared" si="28"/>
        <v>0</v>
      </c>
      <c r="I83" s="49"/>
      <c r="J83" s="49">
        <f t="shared" ref="J83" si="29">SUM(J84:J88)</f>
        <v>0</v>
      </c>
      <c r="K83" s="49"/>
      <c r="L83" s="49">
        <f t="shared" ref="L83" si="30">SUM(L84:L88)</f>
        <v>0</v>
      </c>
      <c r="M83" s="49"/>
      <c r="N83" s="49">
        <f t="shared" ref="N83" si="31">SUM(N84:N88)</f>
        <v>0</v>
      </c>
      <c r="O83" s="49"/>
      <c r="P83" s="49">
        <f t="shared" ref="P83" si="32">SUM(P84:P88)</f>
        <v>0</v>
      </c>
    </row>
    <row r="84" spans="1:16" s="33" customFormat="1">
      <c r="A84" s="102"/>
      <c r="B84" s="102"/>
      <c r="C84" s="103" t="s">
        <v>168</v>
      </c>
      <c r="D84" s="103"/>
      <c r="E84" s="44">
        <v>7919</v>
      </c>
      <c r="F84" s="44"/>
      <c r="G84" s="44">
        <v>7919</v>
      </c>
      <c r="H84" s="44"/>
      <c r="I84" s="44">
        <v>7919</v>
      </c>
      <c r="J84" s="44"/>
      <c r="K84" s="44">
        <v>7919</v>
      </c>
      <c r="L84" s="44"/>
      <c r="M84" s="44">
        <v>7919</v>
      </c>
      <c r="N84" s="44"/>
      <c r="O84" s="44">
        <v>7919</v>
      </c>
      <c r="P84" s="44"/>
    </row>
    <row r="85" spans="1:16" s="50" customFormat="1">
      <c r="A85" s="102"/>
      <c r="B85" s="102"/>
      <c r="C85" s="113" t="s">
        <v>502</v>
      </c>
      <c r="D85" s="113"/>
      <c r="E85" s="30">
        <f>SUM(F85:G85)</f>
        <v>137886</v>
      </c>
      <c r="F85" s="30"/>
      <c r="G85" s="30">
        <v>137886</v>
      </c>
      <c r="H85" s="30"/>
      <c r="I85" s="30">
        <f>SUM(J85:K85)</f>
        <v>137886</v>
      </c>
      <c r="J85" s="30"/>
      <c r="K85" s="30">
        <v>137886</v>
      </c>
      <c r="L85" s="30"/>
      <c r="M85" s="30">
        <f>SUM(N85:O85)</f>
        <v>0</v>
      </c>
      <c r="N85" s="30"/>
      <c r="O85" s="30"/>
      <c r="P85" s="30"/>
    </row>
    <row r="86" spans="1:16" s="33" customFormat="1" ht="31.2" customHeight="1">
      <c r="A86" s="102"/>
      <c r="B86" s="102"/>
      <c r="C86" s="114" t="s">
        <v>504</v>
      </c>
      <c r="D86" s="114"/>
      <c r="E86" s="44">
        <v>126864</v>
      </c>
      <c r="F86" s="44"/>
      <c r="G86" s="44">
        <v>126864</v>
      </c>
      <c r="H86" s="44"/>
      <c r="I86" s="44">
        <v>126864</v>
      </c>
      <c r="J86" s="44"/>
      <c r="K86" s="44">
        <v>126864</v>
      </c>
      <c r="L86" s="44"/>
      <c r="M86" s="44"/>
      <c r="N86" s="44"/>
      <c r="O86" s="44"/>
      <c r="P86" s="44"/>
    </row>
    <row r="87" spans="1:16" s="33" customFormat="1" ht="19.5" customHeight="1">
      <c r="A87" s="102"/>
      <c r="B87" s="102"/>
      <c r="C87" s="103" t="s">
        <v>503</v>
      </c>
      <c r="D87" s="114"/>
      <c r="E87" s="44">
        <v>220353</v>
      </c>
      <c r="F87" s="44"/>
      <c r="G87" s="44">
        <v>220353</v>
      </c>
      <c r="H87" s="44"/>
      <c r="I87" s="44">
        <v>220353</v>
      </c>
      <c r="J87" s="44"/>
      <c r="K87" s="44">
        <v>220353</v>
      </c>
      <c r="L87" s="44"/>
      <c r="M87" s="44">
        <v>266817</v>
      </c>
      <c r="N87" s="44"/>
      <c r="O87" s="44">
        <v>266817</v>
      </c>
      <c r="P87" s="44"/>
    </row>
    <row r="88" spans="1:16" s="33" customFormat="1">
      <c r="A88" s="102"/>
      <c r="B88" s="102"/>
      <c r="C88" s="110"/>
      <c r="D88" s="10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33" customFormat="1" ht="18" customHeight="1">
      <c r="A89" s="102"/>
      <c r="B89" s="238" t="s">
        <v>302</v>
      </c>
      <c r="C89" s="239"/>
      <c r="D89" s="103"/>
      <c r="E89" s="44"/>
      <c r="F89" s="44">
        <f t="shared" ref="F89:H89" si="33">SUM(F84:F88)</f>
        <v>0</v>
      </c>
      <c r="G89" s="44"/>
      <c r="H89" s="44">
        <f t="shared" si="33"/>
        <v>0</v>
      </c>
      <c r="I89" s="44"/>
      <c r="J89" s="44">
        <f t="shared" ref="J89" si="34">SUM(J84:J88)</f>
        <v>0</v>
      </c>
      <c r="K89" s="44"/>
      <c r="L89" s="44">
        <f t="shared" ref="L89" si="35">SUM(L84:L88)</f>
        <v>0</v>
      </c>
      <c r="M89" s="44"/>
      <c r="N89" s="44">
        <f t="shared" ref="N89" si="36">SUM(N84:N88)</f>
        <v>0</v>
      </c>
      <c r="O89" s="44"/>
      <c r="P89" s="44">
        <f t="shared" ref="P89" si="37">SUM(P84:P88)</f>
        <v>0</v>
      </c>
    </row>
    <row r="90" spans="1:16" s="52" customFormat="1" ht="31.2">
      <c r="A90" s="115"/>
      <c r="B90" s="115" t="s">
        <v>90</v>
      </c>
      <c r="C90" s="111" t="s">
        <v>294</v>
      </c>
      <c r="D90" s="111" t="s">
        <v>289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s="52" customFormat="1" ht="31.2">
      <c r="A91" s="115"/>
      <c r="B91" s="115" t="s">
        <v>91</v>
      </c>
      <c r="C91" s="111" t="s">
        <v>295</v>
      </c>
      <c r="D91" s="111" t="s">
        <v>290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s="52" customFormat="1">
      <c r="A92" s="115"/>
      <c r="B92" s="115" t="s">
        <v>92</v>
      </c>
      <c r="C92" s="111" t="s">
        <v>296</v>
      </c>
      <c r="D92" s="11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s="52" customFormat="1">
      <c r="A93" s="115"/>
      <c r="B93" s="115" t="s">
        <v>93</v>
      </c>
      <c r="C93" s="111" t="s">
        <v>297</v>
      </c>
      <c r="D93" s="111" t="s">
        <v>291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s="52" customFormat="1">
      <c r="A94" s="115"/>
      <c r="B94" s="115" t="s">
        <v>128</v>
      </c>
      <c r="C94" s="111" t="s">
        <v>298</v>
      </c>
      <c r="D94" s="111" t="s">
        <v>292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s="36" customFormat="1" ht="31.2">
      <c r="A95" s="100"/>
      <c r="B95" s="100" t="s">
        <v>129</v>
      </c>
      <c r="C95" s="111" t="s">
        <v>299</v>
      </c>
      <c r="D95" s="111" t="s">
        <v>293</v>
      </c>
      <c r="E95" s="49">
        <f>SUM(F95:G95)</f>
        <v>50000</v>
      </c>
      <c r="F95" s="49"/>
      <c r="G95" s="49">
        <v>50000</v>
      </c>
      <c r="H95" s="49"/>
      <c r="I95" s="49">
        <f>SUM(J95:K95)</f>
        <v>50000</v>
      </c>
      <c r="J95" s="49"/>
      <c r="K95" s="49">
        <v>50000</v>
      </c>
      <c r="L95" s="49"/>
      <c r="M95" s="49">
        <f>SUM(N95:O95)</f>
        <v>50000</v>
      </c>
      <c r="N95" s="49"/>
      <c r="O95" s="49">
        <v>50000</v>
      </c>
      <c r="P95" s="49"/>
    </row>
    <row r="96" spans="1:16" s="33" customFormat="1">
      <c r="A96" s="102"/>
      <c r="B96" s="102"/>
      <c r="C96" s="116" t="s">
        <v>169</v>
      </c>
      <c r="D96" s="11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s="33" customFormat="1">
      <c r="A97" s="102"/>
      <c r="B97" s="102"/>
      <c r="C97" s="103" t="s">
        <v>160</v>
      </c>
      <c r="D97" s="103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s="50" customFormat="1" ht="33" customHeight="1">
      <c r="A98" s="102"/>
      <c r="B98" s="240" t="s">
        <v>301</v>
      </c>
      <c r="C98" s="241"/>
      <c r="D98" s="112"/>
      <c r="E98" s="30">
        <f t="shared" ref="E98:H98" si="38">SUM(E96:E97)</f>
        <v>0</v>
      </c>
      <c r="F98" s="30">
        <f t="shared" si="38"/>
        <v>0</v>
      </c>
      <c r="G98" s="30">
        <f t="shared" si="38"/>
        <v>0</v>
      </c>
      <c r="H98" s="30">
        <f t="shared" si="38"/>
        <v>0</v>
      </c>
      <c r="I98" s="30">
        <f t="shared" ref="I98:P98" si="39">SUM(I96:I97)</f>
        <v>0</v>
      </c>
      <c r="J98" s="30">
        <f t="shared" si="39"/>
        <v>0</v>
      </c>
      <c r="K98" s="30">
        <f t="shared" si="39"/>
        <v>0</v>
      </c>
      <c r="L98" s="30">
        <f t="shared" si="39"/>
        <v>0</v>
      </c>
      <c r="M98" s="30">
        <f t="shared" si="39"/>
        <v>0</v>
      </c>
      <c r="N98" s="30">
        <f t="shared" si="39"/>
        <v>0</v>
      </c>
      <c r="O98" s="30">
        <f t="shared" si="39"/>
        <v>0</v>
      </c>
      <c r="P98" s="30">
        <f t="shared" si="39"/>
        <v>0</v>
      </c>
    </row>
    <row r="99" spans="1:16" s="36" customFormat="1">
      <c r="A99" s="100"/>
      <c r="B99" s="100" t="s">
        <v>130</v>
      </c>
      <c r="C99" s="101" t="s">
        <v>131</v>
      </c>
      <c r="D99" s="101" t="s">
        <v>300</v>
      </c>
      <c r="E99" s="49">
        <f>SUM(F99:G99)</f>
        <v>1211577</v>
      </c>
      <c r="F99" s="49"/>
      <c r="G99" s="49">
        <v>1211577</v>
      </c>
      <c r="H99" s="49"/>
      <c r="I99" s="49">
        <v>2452647</v>
      </c>
      <c r="J99" s="49"/>
      <c r="K99" s="49">
        <v>2452647</v>
      </c>
      <c r="L99" s="49"/>
      <c r="M99" s="49">
        <f>SUM(N99:O99)</f>
        <v>1162942</v>
      </c>
      <c r="N99" s="49"/>
      <c r="O99" s="49">
        <v>1162942</v>
      </c>
      <c r="P99" s="49"/>
    </row>
    <row r="100" spans="1:16" s="36" customFormat="1" ht="21.6" customHeight="1">
      <c r="A100" s="100"/>
      <c r="B100" s="236" t="s">
        <v>348</v>
      </c>
      <c r="C100" s="237"/>
      <c r="D100" s="101"/>
      <c r="E100" s="49">
        <f>SUM(E84:E99)</f>
        <v>1754599</v>
      </c>
      <c r="F100" s="49">
        <f>SUM(F95:F99)</f>
        <v>0</v>
      </c>
      <c r="G100" s="49">
        <f>SUM(G84:G99)</f>
        <v>1754599</v>
      </c>
      <c r="H100" s="49"/>
      <c r="I100" s="49">
        <f>SUM(I84:I99)</f>
        <v>2995669</v>
      </c>
      <c r="J100" s="49">
        <f>SUM(J95:J99)</f>
        <v>0</v>
      </c>
      <c r="K100" s="49">
        <f>SUM(K84:K99)</f>
        <v>2995669</v>
      </c>
      <c r="L100" s="49"/>
      <c r="M100" s="49">
        <v>1487678</v>
      </c>
      <c r="N100" s="49">
        <f>SUM(N95:N99)</f>
        <v>0</v>
      </c>
      <c r="O100" s="49">
        <v>1487678</v>
      </c>
      <c r="P100" s="49"/>
    </row>
    <row r="101" spans="1:16" s="33" customFormat="1">
      <c r="A101" s="102"/>
      <c r="B101" s="102"/>
      <c r="C101" s="103"/>
      <c r="D101" s="103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s="36" customFormat="1">
      <c r="A102" s="98" t="s">
        <v>43</v>
      </c>
      <c r="B102" s="244" t="s">
        <v>304</v>
      </c>
      <c r="C102" s="244"/>
      <c r="D102" s="123" t="s">
        <v>303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s="36" customFormat="1">
      <c r="A103" s="100"/>
      <c r="B103" s="100" t="s">
        <v>77</v>
      </c>
      <c r="C103" s="101" t="s">
        <v>123</v>
      </c>
      <c r="D103" s="101" t="s">
        <v>305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s="33" customFormat="1">
      <c r="A104" s="102"/>
      <c r="B104" s="102"/>
      <c r="C104" s="110"/>
      <c r="D104" s="110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s="36" customFormat="1">
      <c r="A105" s="100"/>
      <c r="B105" s="100" t="s">
        <v>78</v>
      </c>
      <c r="C105" s="101" t="s">
        <v>124</v>
      </c>
      <c r="D105" s="101" t="s">
        <v>306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s="46" customFormat="1">
      <c r="A106" s="102"/>
      <c r="B106" s="102"/>
      <c r="C106" s="110"/>
      <c r="D106" s="110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s="46" customFormat="1">
      <c r="A107" s="102"/>
      <c r="B107" s="102"/>
      <c r="C107" s="103"/>
      <c r="D107" s="103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s="52" customFormat="1">
      <c r="A108" s="115"/>
      <c r="B108" s="115" t="s">
        <v>79</v>
      </c>
      <c r="C108" s="111" t="s">
        <v>125</v>
      </c>
      <c r="D108" s="111" t="s">
        <v>307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s="52" customFormat="1">
      <c r="A109" s="115"/>
      <c r="B109" s="115" t="s">
        <v>80</v>
      </c>
      <c r="C109" s="111" t="s">
        <v>126</v>
      </c>
      <c r="D109" s="111" t="s">
        <v>308</v>
      </c>
      <c r="E109" s="51">
        <f>SUM(F109:G109)</f>
        <v>120000</v>
      </c>
      <c r="F109" s="51"/>
      <c r="G109" s="51">
        <v>120000</v>
      </c>
      <c r="H109" s="51"/>
      <c r="I109" s="51">
        <f>SUM(J109:K109)</f>
        <v>120000</v>
      </c>
      <c r="J109" s="51"/>
      <c r="K109" s="51">
        <v>120000</v>
      </c>
      <c r="L109" s="51"/>
      <c r="M109" s="51">
        <f>SUM(N109:O109)</f>
        <v>2552889</v>
      </c>
      <c r="N109" s="51">
        <v>2432889</v>
      </c>
      <c r="O109" s="51">
        <v>120000</v>
      </c>
      <c r="P109" s="51"/>
    </row>
    <row r="110" spans="1:16" s="54" customFormat="1">
      <c r="A110" s="117"/>
      <c r="B110" s="117"/>
      <c r="C110" s="116"/>
      <c r="D110" s="116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s="52" customFormat="1">
      <c r="A111" s="115"/>
      <c r="B111" s="115" t="s">
        <v>81</v>
      </c>
      <c r="C111" s="111" t="s">
        <v>312</v>
      </c>
      <c r="D111" s="111" t="s">
        <v>309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s="52" customFormat="1">
      <c r="A112" s="115"/>
      <c r="B112" s="115" t="s">
        <v>82</v>
      </c>
      <c r="C112" s="111" t="s">
        <v>311</v>
      </c>
      <c r="D112" s="111" t="s">
        <v>310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s="52" customFormat="1">
      <c r="A113" s="115"/>
      <c r="B113" s="115" t="s">
        <v>90</v>
      </c>
      <c r="C113" s="111" t="s">
        <v>127</v>
      </c>
      <c r="D113" s="111" t="s">
        <v>313</v>
      </c>
      <c r="E113" s="51">
        <f>SUM(F113:G113)</f>
        <v>32400</v>
      </c>
      <c r="F113" s="51"/>
      <c r="G113" s="51">
        <v>32400</v>
      </c>
      <c r="H113" s="51"/>
      <c r="I113" s="51">
        <f>SUM(J113:K113)</f>
        <v>32400</v>
      </c>
      <c r="J113" s="51"/>
      <c r="K113" s="51">
        <v>32400</v>
      </c>
      <c r="L113" s="51"/>
      <c r="M113" s="51">
        <f>SUM(N113:O113)</f>
        <v>689285</v>
      </c>
      <c r="N113" s="51">
        <v>656885</v>
      </c>
      <c r="O113" s="51">
        <v>32400</v>
      </c>
      <c r="P113" s="51"/>
    </row>
    <row r="114" spans="1:16" s="52" customFormat="1" ht="17.399999999999999" customHeight="1">
      <c r="A114" s="115"/>
      <c r="B114" s="242" t="s">
        <v>314</v>
      </c>
      <c r="C114" s="243"/>
      <c r="D114" s="111"/>
      <c r="E114" s="51">
        <f t="shared" ref="E114:H114" si="40">SUM(E103:E113)</f>
        <v>152400</v>
      </c>
      <c r="F114" s="51">
        <f t="shared" si="40"/>
        <v>0</v>
      </c>
      <c r="G114" s="51">
        <f t="shared" si="40"/>
        <v>152400</v>
      </c>
      <c r="H114" s="51">
        <f t="shared" si="40"/>
        <v>0</v>
      </c>
      <c r="I114" s="51">
        <f t="shared" ref="I114:P114" si="41">SUM(I103:I113)</f>
        <v>152400</v>
      </c>
      <c r="J114" s="51">
        <f t="shared" si="41"/>
        <v>0</v>
      </c>
      <c r="K114" s="51">
        <f t="shared" si="41"/>
        <v>152400</v>
      </c>
      <c r="L114" s="51">
        <f t="shared" si="41"/>
        <v>0</v>
      </c>
      <c r="M114" s="51">
        <f t="shared" si="41"/>
        <v>3242174</v>
      </c>
      <c r="N114" s="51">
        <f t="shared" si="41"/>
        <v>3089774</v>
      </c>
      <c r="O114" s="51">
        <f t="shared" si="41"/>
        <v>152400</v>
      </c>
      <c r="P114" s="53">
        <f t="shared" si="41"/>
        <v>0</v>
      </c>
    </row>
    <row r="115" spans="1:16" s="33" customFormat="1">
      <c r="A115" s="102"/>
      <c r="B115" s="102"/>
      <c r="C115" s="103"/>
      <c r="D115" s="103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s="36" customFormat="1">
      <c r="A116" s="98" t="s">
        <v>21</v>
      </c>
      <c r="B116" s="244" t="s">
        <v>45</v>
      </c>
      <c r="C116" s="244"/>
      <c r="D116" s="123" t="s">
        <v>315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s="36" customFormat="1">
      <c r="A117" s="100"/>
      <c r="B117" s="100" t="s">
        <v>77</v>
      </c>
      <c r="C117" s="101" t="s">
        <v>119</v>
      </c>
      <c r="D117" s="101" t="s">
        <v>317</v>
      </c>
      <c r="E117" s="49">
        <f>SUM(F117:G117)</f>
        <v>2459833</v>
      </c>
      <c r="F117" s="49">
        <v>2459833</v>
      </c>
      <c r="G117" s="49"/>
      <c r="H117" s="49"/>
      <c r="I117" s="49">
        <f>SUM(J117:K117)</f>
        <v>2459833</v>
      </c>
      <c r="J117" s="49">
        <v>2459833</v>
      </c>
      <c r="K117" s="49"/>
      <c r="L117" s="49"/>
      <c r="M117" s="49">
        <v>677059</v>
      </c>
      <c r="N117" s="49">
        <v>677059</v>
      </c>
      <c r="O117" s="49"/>
      <c r="P117" s="49"/>
    </row>
    <row r="118" spans="1:16" s="36" customFormat="1">
      <c r="A118" s="100"/>
      <c r="B118" s="100" t="s">
        <v>78</v>
      </c>
      <c r="C118" s="101" t="s">
        <v>120</v>
      </c>
      <c r="D118" s="101" t="s">
        <v>318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1:16" s="36" customFormat="1">
      <c r="A119" s="100"/>
      <c r="B119" s="100" t="s">
        <v>79</v>
      </c>
      <c r="C119" s="101" t="s">
        <v>121</v>
      </c>
      <c r="D119" s="101" t="s">
        <v>319</v>
      </c>
      <c r="E119" s="49">
        <f>SUM(F119:G119)</f>
        <v>0</v>
      </c>
      <c r="F119" s="49"/>
      <c r="G119" s="49"/>
      <c r="H119" s="49"/>
      <c r="I119" s="49">
        <f>SUM(J119:K119)</f>
        <v>0</v>
      </c>
      <c r="J119" s="49"/>
      <c r="K119" s="49"/>
      <c r="L119" s="49"/>
      <c r="M119" s="49">
        <f>SUM(N119:O119)</f>
        <v>0</v>
      </c>
      <c r="N119" s="49"/>
      <c r="O119" s="49"/>
      <c r="P119" s="49"/>
    </row>
    <row r="120" spans="1:16" s="45" customFormat="1" ht="35.25" customHeight="1">
      <c r="A120" s="100"/>
      <c r="B120" s="100" t="s">
        <v>80</v>
      </c>
      <c r="C120" s="118" t="s">
        <v>122</v>
      </c>
      <c r="D120" s="101" t="s">
        <v>316</v>
      </c>
      <c r="E120" s="31">
        <f>SUM(F120:G120)</f>
        <v>665000</v>
      </c>
      <c r="F120" s="31">
        <v>665000</v>
      </c>
      <c r="G120" s="31"/>
      <c r="H120" s="31"/>
      <c r="I120" s="31">
        <f>SUM(J120:K120)</f>
        <v>665000</v>
      </c>
      <c r="J120" s="31">
        <v>665000</v>
      </c>
      <c r="K120" s="31"/>
      <c r="L120" s="31"/>
      <c r="M120" s="31">
        <v>358000</v>
      </c>
      <c r="N120" s="31">
        <v>358000</v>
      </c>
      <c r="O120" s="31"/>
      <c r="P120" s="31"/>
    </row>
    <row r="121" spans="1:16" s="45" customFormat="1" ht="20.399999999999999" customHeight="1">
      <c r="A121" s="100"/>
      <c r="B121" s="236" t="s">
        <v>320</v>
      </c>
      <c r="C121" s="237"/>
      <c r="D121" s="103"/>
      <c r="E121" s="31">
        <f>SUM(F121:G121)</f>
        <v>3124833</v>
      </c>
      <c r="F121" s="31">
        <f t="shared" ref="F121:H121" si="42">SUM(F117:F120)</f>
        <v>3124833</v>
      </c>
      <c r="G121" s="31">
        <f t="shared" si="42"/>
        <v>0</v>
      </c>
      <c r="H121" s="31">
        <f t="shared" si="42"/>
        <v>0</v>
      </c>
      <c r="I121" s="31">
        <f>SUM(J121:K121)</f>
        <v>3124833</v>
      </c>
      <c r="J121" s="31">
        <f t="shared" ref="J121:L121" si="43">SUM(J117:J120)</f>
        <v>3124833</v>
      </c>
      <c r="K121" s="31">
        <f t="shared" si="43"/>
        <v>0</v>
      </c>
      <c r="L121" s="31">
        <f t="shared" si="43"/>
        <v>0</v>
      </c>
      <c r="M121" s="31">
        <f>SUM(N121:O121)</f>
        <v>1035059</v>
      </c>
      <c r="N121" s="31">
        <f t="shared" ref="N121:P121" si="44">SUM(N117:N120)</f>
        <v>1035059</v>
      </c>
      <c r="O121" s="31">
        <f t="shared" si="44"/>
        <v>0</v>
      </c>
      <c r="P121" s="30">
        <f t="shared" si="44"/>
        <v>0</v>
      </c>
    </row>
    <row r="122" spans="1:16" s="33" customFormat="1">
      <c r="A122" s="102"/>
      <c r="B122" s="102"/>
      <c r="C122" s="103"/>
      <c r="D122" s="10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36" customFormat="1">
      <c r="A123" s="98" t="s">
        <v>23</v>
      </c>
      <c r="B123" s="244" t="s">
        <v>332</v>
      </c>
      <c r="C123" s="244"/>
      <c r="D123" s="123" t="s">
        <v>322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s="36" customFormat="1" ht="31.2">
      <c r="A124" s="100"/>
      <c r="B124" s="100" t="s">
        <v>77</v>
      </c>
      <c r="C124" s="111" t="s">
        <v>111</v>
      </c>
      <c r="D124" s="111" t="s">
        <v>323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6" s="36" customFormat="1" ht="31.2">
      <c r="A125" s="100"/>
      <c r="B125" s="100" t="s">
        <v>78</v>
      </c>
      <c r="C125" s="111" t="s">
        <v>112</v>
      </c>
      <c r="D125" s="111" t="s">
        <v>324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s="36" customFormat="1" ht="31.2">
      <c r="A126" s="100"/>
      <c r="B126" s="100" t="s">
        <v>79</v>
      </c>
      <c r="C126" s="111" t="s">
        <v>113</v>
      </c>
      <c r="D126" s="111" t="s">
        <v>325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s="36" customFormat="1">
      <c r="A127" s="100"/>
      <c r="B127" s="100" t="s">
        <v>80</v>
      </c>
      <c r="C127" s="111" t="s">
        <v>114</v>
      </c>
      <c r="D127" s="111" t="s">
        <v>326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s="36" customFormat="1" ht="31.2">
      <c r="A128" s="100"/>
      <c r="B128" s="100" t="s">
        <v>81</v>
      </c>
      <c r="C128" s="111" t="s">
        <v>115</v>
      </c>
      <c r="D128" s="111" t="s">
        <v>327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s="36" customFormat="1" ht="31.2">
      <c r="A129" s="100"/>
      <c r="B129" s="100" t="s">
        <v>82</v>
      </c>
      <c r="C129" s="111" t="s">
        <v>116</v>
      </c>
      <c r="D129" s="111" t="s">
        <v>328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16" s="33" customFormat="1">
      <c r="A130" s="102"/>
      <c r="B130" s="102" t="s">
        <v>90</v>
      </c>
      <c r="C130" s="101" t="s">
        <v>117</v>
      </c>
      <c r="D130" s="101" t="s">
        <v>329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s="36" customFormat="1">
      <c r="A131" s="100"/>
      <c r="B131" s="100" t="s">
        <v>91</v>
      </c>
      <c r="C131" s="101" t="s">
        <v>118</v>
      </c>
      <c r="D131" s="101" t="s">
        <v>330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1:16" s="36" customFormat="1" ht="17.399999999999999" customHeight="1">
      <c r="A132" s="100"/>
      <c r="B132" s="236" t="s">
        <v>331</v>
      </c>
      <c r="C132" s="237"/>
      <c r="D132" s="101"/>
      <c r="E132" s="44">
        <f t="shared" ref="E132:H132" si="45">SUM(E124:E131)</f>
        <v>0</v>
      </c>
      <c r="F132" s="44">
        <f t="shared" si="45"/>
        <v>0</v>
      </c>
      <c r="G132" s="44">
        <f t="shared" si="45"/>
        <v>0</v>
      </c>
      <c r="H132" s="44">
        <f t="shared" si="45"/>
        <v>0</v>
      </c>
      <c r="I132" s="44">
        <f t="shared" ref="I132:P132" si="46">SUM(I124:I131)</f>
        <v>0</v>
      </c>
      <c r="J132" s="44">
        <f t="shared" si="46"/>
        <v>0</v>
      </c>
      <c r="K132" s="44">
        <f t="shared" si="46"/>
        <v>0</v>
      </c>
      <c r="L132" s="44">
        <f t="shared" si="46"/>
        <v>0</v>
      </c>
      <c r="M132" s="44">
        <f t="shared" si="46"/>
        <v>0</v>
      </c>
      <c r="N132" s="44">
        <f t="shared" si="46"/>
        <v>0</v>
      </c>
      <c r="O132" s="44">
        <f t="shared" si="46"/>
        <v>0</v>
      </c>
      <c r="P132" s="44">
        <f t="shared" si="46"/>
        <v>0</v>
      </c>
    </row>
    <row r="133" spans="1:16" s="33" customFormat="1">
      <c r="A133" s="102"/>
      <c r="B133" s="102"/>
      <c r="C133" s="103"/>
      <c r="D133" s="103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s="127" customFormat="1" ht="22.2" customHeight="1">
      <c r="A134" s="218" t="s">
        <v>47</v>
      </c>
      <c r="B134" s="218"/>
      <c r="C134" s="218"/>
      <c r="D134" s="137"/>
      <c r="E134" s="138">
        <f>SUM(F134:G134)</f>
        <v>24335267</v>
      </c>
      <c r="F134" s="138">
        <f t="shared" ref="F134:H134" si="47">SUM(F132+F121+F114+F100+F75+F60+F29+F24)</f>
        <v>15750398</v>
      </c>
      <c r="G134" s="138">
        <f t="shared" si="47"/>
        <v>8584869</v>
      </c>
      <c r="H134" s="138">
        <f t="shared" si="47"/>
        <v>0</v>
      </c>
      <c r="I134" s="138">
        <f>SUM(J134:K134)</f>
        <v>29241387</v>
      </c>
      <c r="J134" s="138">
        <f t="shared" ref="J134:L134" si="48">SUM(J132+J121+J114+J100+J75+J60+J29+J24)</f>
        <v>17601068</v>
      </c>
      <c r="K134" s="138">
        <f t="shared" si="48"/>
        <v>11640319</v>
      </c>
      <c r="L134" s="138">
        <f t="shared" si="48"/>
        <v>0</v>
      </c>
      <c r="M134" s="138">
        <v>29501335</v>
      </c>
      <c r="N134" s="138">
        <f t="shared" ref="N134:P134" si="49">SUM(N132+N121+N114+N100+N75+N60+N29+N24)</f>
        <v>19359007</v>
      </c>
      <c r="O134" s="138">
        <f t="shared" si="49"/>
        <v>10142328</v>
      </c>
      <c r="P134" s="138">
        <f t="shared" si="49"/>
        <v>0</v>
      </c>
    </row>
    <row r="135" spans="1:16" s="36" customFormat="1" ht="15" customHeight="1">
      <c r="A135" s="100"/>
      <c r="B135" s="100"/>
      <c r="C135" s="119"/>
      <c r="D135" s="11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1:16" s="36" customFormat="1" ht="17.25" customHeight="1">
      <c r="A136" s="98" t="s">
        <v>25</v>
      </c>
      <c r="B136" s="218" t="s">
        <v>333</v>
      </c>
      <c r="C136" s="218"/>
      <c r="D136" s="125" t="s">
        <v>321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1:16" s="36" customFormat="1" ht="17.25" customHeight="1">
      <c r="A137" s="100"/>
      <c r="B137" s="100" t="s">
        <v>77</v>
      </c>
      <c r="C137" s="119" t="s">
        <v>107</v>
      </c>
      <c r="D137" s="119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</row>
    <row r="138" spans="1:16" s="46" customFormat="1" ht="17.25" customHeight="1">
      <c r="A138" s="102"/>
      <c r="B138" s="102"/>
      <c r="C138" s="120" t="s">
        <v>68</v>
      </c>
      <c r="D138" s="120" t="s">
        <v>334</v>
      </c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s="36" customFormat="1" ht="17.25" customHeight="1">
      <c r="A139" s="100"/>
      <c r="B139" s="100"/>
      <c r="C139" s="120" t="s">
        <v>69</v>
      </c>
      <c r="D139" s="120" t="s">
        <v>335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</row>
    <row r="140" spans="1:16" s="36" customFormat="1" ht="17.25" customHeight="1">
      <c r="A140" s="100"/>
      <c r="B140" s="100"/>
      <c r="C140" s="120" t="s">
        <v>70</v>
      </c>
      <c r="D140" s="120" t="s">
        <v>336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1:16" s="36" customFormat="1" ht="17.25" customHeight="1">
      <c r="A141" s="100"/>
      <c r="B141" s="100"/>
      <c r="C141" s="120" t="s">
        <v>71</v>
      </c>
      <c r="D141" s="120" t="s">
        <v>337</v>
      </c>
      <c r="E141" s="49">
        <f>SUM(F141:G141)</f>
        <v>569538</v>
      </c>
      <c r="F141" s="49">
        <v>569538</v>
      </c>
      <c r="G141" s="49"/>
      <c r="H141" s="49"/>
      <c r="I141" s="49">
        <f>SUM(J141:K141)</f>
        <v>569538</v>
      </c>
      <c r="J141" s="49">
        <v>569538</v>
      </c>
      <c r="K141" s="49"/>
      <c r="L141" s="49"/>
      <c r="M141" s="49">
        <f>SUM(N141:O141)</f>
        <v>569538</v>
      </c>
      <c r="N141" s="49">
        <v>569538</v>
      </c>
      <c r="O141" s="49"/>
      <c r="P141" s="49"/>
    </row>
    <row r="142" spans="1:16" s="36" customFormat="1" ht="17.25" customHeight="1">
      <c r="A142" s="100"/>
      <c r="B142" s="100"/>
      <c r="C142" s="121" t="s">
        <v>72</v>
      </c>
      <c r="D142" s="121" t="s">
        <v>338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1:16" s="36" customFormat="1" ht="17.25" customHeight="1">
      <c r="A143" s="100"/>
      <c r="B143" s="100"/>
      <c r="C143" s="120" t="s">
        <v>73</v>
      </c>
      <c r="D143" s="120" t="s">
        <v>339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1:16" s="36" customFormat="1" ht="17.25" customHeight="1">
      <c r="A144" s="100"/>
      <c r="B144" s="100"/>
      <c r="C144" s="120" t="s">
        <v>74</v>
      </c>
      <c r="D144" s="120" t="s">
        <v>340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1:16" s="36" customFormat="1" ht="17.25" customHeight="1">
      <c r="A145" s="100"/>
      <c r="B145" s="100"/>
      <c r="C145" s="120" t="s">
        <v>75</v>
      </c>
      <c r="D145" s="120" t="s">
        <v>341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1:16" s="36" customFormat="1" ht="17.25" customHeight="1">
      <c r="A146" s="100"/>
      <c r="B146" s="100"/>
      <c r="C146" s="120" t="s">
        <v>76</v>
      </c>
      <c r="D146" s="120" t="s">
        <v>342</v>
      </c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1:16" s="36" customFormat="1" ht="17.25" customHeight="1">
      <c r="A147" s="100"/>
      <c r="B147" s="236" t="s">
        <v>347</v>
      </c>
      <c r="C147" s="237"/>
      <c r="D147" s="120"/>
      <c r="E147" s="49">
        <f>SUM(F147:G147)</f>
        <v>569538</v>
      </c>
      <c r="F147" s="49">
        <v>569538</v>
      </c>
      <c r="G147" s="49">
        <f t="shared" ref="G147:H147" si="50">SUM(G138:G146)</f>
        <v>0</v>
      </c>
      <c r="H147" s="49">
        <f t="shared" si="50"/>
        <v>0</v>
      </c>
      <c r="I147" s="49">
        <f>SUM(J147:K147)</f>
        <v>569538</v>
      </c>
      <c r="J147" s="49">
        <v>569538</v>
      </c>
      <c r="K147" s="49">
        <f t="shared" ref="K147:L147" si="51">SUM(K138:K146)</f>
        <v>0</v>
      </c>
      <c r="L147" s="49">
        <f t="shared" si="51"/>
        <v>0</v>
      </c>
      <c r="M147" s="49">
        <f>SUM(N147:O147)</f>
        <v>569538</v>
      </c>
      <c r="N147" s="49">
        <v>569538</v>
      </c>
      <c r="O147" s="49">
        <f t="shared" ref="O147:P147" si="52">SUM(O138:O146)</f>
        <v>0</v>
      </c>
      <c r="P147" s="49">
        <f t="shared" si="52"/>
        <v>0</v>
      </c>
    </row>
    <row r="148" spans="1:16" s="36" customFormat="1" ht="17.25" customHeight="1">
      <c r="A148" s="100"/>
      <c r="B148" s="100" t="s">
        <v>78</v>
      </c>
      <c r="C148" s="119" t="s">
        <v>108</v>
      </c>
      <c r="D148" s="119" t="s">
        <v>343</v>
      </c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1:16" s="36" customFormat="1" ht="33" customHeight="1">
      <c r="A149" s="100"/>
      <c r="B149" s="100" t="s">
        <v>79</v>
      </c>
      <c r="C149" s="122" t="s">
        <v>109</v>
      </c>
      <c r="D149" s="122" t="s">
        <v>344</v>
      </c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1:16" s="36" customFormat="1" ht="18.75" customHeight="1">
      <c r="A150" s="100"/>
      <c r="B150" s="100" t="s">
        <v>80</v>
      </c>
      <c r="C150" s="122" t="s">
        <v>110</v>
      </c>
      <c r="D150" s="122" t="s">
        <v>345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 spans="1:16" s="36" customFormat="1" ht="18.75" customHeight="1">
      <c r="A151" s="100"/>
      <c r="B151" s="236" t="s">
        <v>346</v>
      </c>
      <c r="C151" s="237"/>
      <c r="D151" s="122"/>
      <c r="E151" s="31">
        <f>SUM(E147:E150)</f>
        <v>569538</v>
      </c>
      <c r="F151" s="31">
        <f t="shared" ref="F151:H151" si="53">SUM(F147:F150)</f>
        <v>569538</v>
      </c>
      <c r="G151" s="31">
        <f t="shared" si="53"/>
        <v>0</v>
      </c>
      <c r="H151" s="31">
        <f t="shared" si="53"/>
        <v>0</v>
      </c>
      <c r="I151" s="31">
        <f>SUM(I147:I150)</f>
        <v>569538</v>
      </c>
      <c r="J151" s="31">
        <f t="shared" ref="J151:L151" si="54">SUM(J147:J150)</f>
        <v>569538</v>
      </c>
      <c r="K151" s="31">
        <f t="shared" si="54"/>
        <v>0</v>
      </c>
      <c r="L151" s="31">
        <f t="shared" si="54"/>
        <v>0</v>
      </c>
      <c r="M151" s="31">
        <f>SUM(M147:M150)</f>
        <v>569538</v>
      </c>
      <c r="N151" s="31">
        <f t="shared" ref="N151:P151" si="55">SUM(N147:N150)</f>
        <v>569538</v>
      </c>
      <c r="O151" s="30">
        <f t="shared" si="55"/>
        <v>0</v>
      </c>
      <c r="P151" s="30">
        <f t="shared" si="55"/>
        <v>0</v>
      </c>
    </row>
    <row r="152" spans="1:16" s="33" customFormat="1">
      <c r="A152" s="102"/>
      <c r="B152" s="102"/>
      <c r="C152" s="103"/>
      <c r="D152" s="103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s="127" customFormat="1" ht="36.75" customHeight="1">
      <c r="A153" s="218" t="s">
        <v>49</v>
      </c>
      <c r="B153" s="218"/>
      <c r="C153" s="218"/>
      <c r="D153" s="137"/>
      <c r="E153" s="138">
        <f>SUM(E134+E151)</f>
        <v>24904805</v>
      </c>
      <c r="F153" s="138">
        <f>SUM(F134+F151)</f>
        <v>16319936</v>
      </c>
      <c r="G153" s="138">
        <f t="shared" ref="G153:H153" si="56">SUM(G134+G136)</f>
        <v>8584869</v>
      </c>
      <c r="H153" s="138">
        <f t="shared" si="56"/>
        <v>0</v>
      </c>
      <c r="I153" s="138">
        <f>SUM(I134+I151)</f>
        <v>29810925</v>
      </c>
      <c r="J153" s="138">
        <f>SUM(J134+J151)</f>
        <v>18170606</v>
      </c>
      <c r="K153" s="138">
        <f t="shared" ref="K153:L153" si="57">SUM(K134+K136)</f>
        <v>11640319</v>
      </c>
      <c r="L153" s="138">
        <f t="shared" si="57"/>
        <v>0</v>
      </c>
      <c r="M153" s="138">
        <f>SUM(M134+M151)</f>
        <v>30070873</v>
      </c>
      <c r="N153" s="138">
        <f>SUM(N134+N151)</f>
        <v>19928545</v>
      </c>
      <c r="O153" s="138">
        <f t="shared" ref="O153:P153" si="58">SUM(O134+O136)</f>
        <v>10142328</v>
      </c>
      <c r="P153" s="138">
        <f t="shared" si="58"/>
        <v>0</v>
      </c>
    </row>
  </sheetData>
  <mergeCells count="42">
    <mergeCell ref="B39:C39"/>
    <mergeCell ref="A1:P1"/>
    <mergeCell ref="A4:P4"/>
    <mergeCell ref="A5:P5"/>
    <mergeCell ref="E7:H8"/>
    <mergeCell ref="I7:L8"/>
    <mergeCell ref="M7:P8"/>
    <mergeCell ref="M6:P6"/>
    <mergeCell ref="A7:C9"/>
    <mergeCell ref="D7:D9"/>
    <mergeCell ref="A134:C134"/>
    <mergeCell ref="A2:P2"/>
    <mergeCell ref="A3:P3"/>
    <mergeCell ref="A153:C153"/>
    <mergeCell ref="B10:C10"/>
    <mergeCell ref="B62:C62"/>
    <mergeCell ref="B116:C116"/>
    <mergeCell ref="B77:C77"/>
    <mergeCell ref="B31:C31"/>
    <mergeCell ref="B26:C26"/>
    <mergeCell ref="B102:C102"/>
    <mergeCell ref="B24:C24"/>
    <mergeCell ref="B29:C29"/>
    <mergeCell ref="B23:C23"/>
    <mergeCell ref="B18:C18"/>
    <mergeCell ref="B35:C35"/>
    <mergeCell ref="B48:C48"/>
    <mergeCell ref="B52:C52"/>
    <mergeCell ref="B59:C59"/>
    <mergeCell ref="B60:C60"/>
    <mergeCell ref="B151:C151"/>
    <mergeCell ref="B147:C147"/>
    <mergeCell ref="B100:C100"/>
    <mergeCell ref="B74:C74"/>
    <mergeCell ref="B75:C75"/>
    <mergeCell ref="B98:C98"/>
    <mergeCell ref="B89:C89"/>
    <mergeCell ref="B114:C114"/>
    <mergeCell ref="B121:C121"/>
    <mergeCell ref="B132:C132"/>
    <mergeCell ref="B136:C136"/>
    <mergeCell ref="B123:C123"/>
  </mergeCells>
  <pageMargins left="0.11811023622047245" right="0" top="0.74803149606299213" bottom="0.74803149606299213" header="0.31496062992125984" footer="0.31496062992125984"/>
  <pageSetup paperSize="9" scale="55" orientation="landscape" r:id="rId1"/>
  <headerFooter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D1" sqref="D1:K1"/>
    </sheetView>
  </sheetViews>
  <sheetFormatPr defaultRowHeight="14.4"/>
  <cols>
    <col min="1" max="1" width="4.6640625" style="1" customWidth="1"/>
    <col min="2" max="2" width="31" style="200" customWidth="1"/>
    <col min="3" max="3" width="14.6640625" style="10" bestFit="1" customWidth="1"/>
    <col min="4" max="5" width="14.6640625" style="1" bestFit="1" customWidth="1"/>
    <col min="6" max="6" width="3.33203125" style="1" customWidth="1"/>
    <col min="7" max="7" width="4.6640625" style="10" customWidth="1"/>
    <col min="8" max="8" width="24.6640625" style="200" customWidth="1"/>
    <col min="9" max="9" width="15.44140625" customWidth="1"/>
    <col min="10" max="10" width="14.109375" customWidth="1"/>
    <col min="11" max="11" width="14.6640625" bestFit="1" customWidth="1"/>
  </cols>
  <sheetData>
    <row r="1" spans="1:12">
      <c r="D1" s="282" t="s">
        <v>528</v>
      </c>
      <c r="E1" s="282"/>
      <c r="F1" s="282"/>
      <c r="G1" s="282"/>
      <c r="H1" s="282"/>
      <c r="I1" s="282"/>
      <c r="J1" s="282"/>
      <c r="K1" s="282"/>
    </row>
    <row r="2" spans="1:12">
      <c r="A2" s="257" t="s">
        <v>535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2">
      <c r="A3" s="258" t="s">
        <v>496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2">
      <c r="A4" s="258" t="s">
        <v>521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2">
      <c r="F5" s="257" t="s">
        <v>165</v>
      </c>
      <c r="G5" s="257"/>
      <c r="H5" s="257"/>
      <c r="I5" s="257"/>
      <c r="J5" s="257"/>
      <c r="K5" s="257"/>
    </row>
    <row r="6" spans="1:12" s="5" customFormat="1">
      <c r="A6" s="261" t="s">
        <v>0</v>
      </c>
      <c r="B6" s="261"/>
      <c r="C6" s="13"/>
      <c r="D6" s="12"/>
      <c r="G6" s="261" t="s">
        <v>31</v>
      </c>
      <c r="H6" s="261"/>
    </row>
    <row r="7" spans="1:12" s="196" customFormat="1" ht="41.4">
      <c r="A7" s="260" t="s">
        <v>50</v>
      </c>
      <c r="B7" s="260"/>
      <c r="C7" s="207" t="s">
        <v>51</v>
      </c>
      <c r="D7" s="208" t="s">
        <v>511</v>
      </c>
      <c r="E7" s="208" t="s">
        <v>526</v>
      </c>
      <c r="F7" s="197"/>
      <c r="G7" s="260" t="s">
        <v>50</v>
      </c>
      <c r="H7" s="260"/>
      <c r="I7" s="207" t="s">
        <v>51</v>
      </c>
      <c r="J7" s="208" t="s">
        <v>511</v>
      </c>
      <c r="K7" s="208" t="s">
        <v>523</v>
      </c>
      <c r="L7" s="197"/>
    </row>
    <row r="8" spans="1:12" s="14" customFormat="1" ht="27.6">
      <c r="A8" s="202" t="s">
        <v>6</v>
      </c>
      <c r="B8" s="203" t="s">
        <v>14</v>
      </c>
      <c r="C8" s="204">
        <v>19913345</v>
      </c>
      <c r="D8" s="205" t="s">
        <v>517</v>
      </c>
      <c r="E8" s="205">
        <v>23996334</v>
      </c>
      <c r="F8" s="205"/>
      <c r="G8" s="202" t="s">
        <v>6</v>
      </c>
      <c r="H8" s="203" t="s">
        <v>32</v>
      </c>
      <c r="I8" s="204">
        <v>10346580</v>
      </c>
      <c r="J8" s="205" t="s">
        <v>513</v>
      </c>
      <c r="K8" s="205">
        <v>12689310</v>
      </c>
      <c r="L8" s="205"/>
    </row>
    <row r="9" spans="1:12" s="14" customFormat="1" ht="46.2" customHeight="1">
      <c r="A9" s="202" t="s">
        <v>15</v>
      </c>
      <c r="B9" s="203" t="s">
        <v>20</v>
      </c>
      <c r="C9" s="204">
        <v>460000</v>
      </c>
      <c r="D9" s="205">
        <v>460000</v>
      </c>
      <c r="E9" s="205">
        <v>302009</v>
      </c>
      <c r="F9" s="205"/>
      <c r="G9" s="202" t="s">
        <v>35</v>
      </c>
      <c r="H9" s="203" t="s">
        <v>36</v>
      </c>
      <c r="I9" s="204">
        <v>1701070</v>
      </c>
      <c r="J9" s="205" t="s">
        <v>514</v>
      </c>
      <c r="K9" s="205">
        <v>3453329</v>
      </c>
      <c r="L9" s="205"/>
    </row>
    <row r="10" spans="1:12">
      <c r="A10" s="9" t="s">
        <v>17</v>
      </c>
      <c r="B10" s="200" t="s">
        <v>22</v>
      </c>
      <c r="D10" s="10"/>
      <c r="E10" s="10"/>
      <c r="F10" s="10"/>
      <c r="G10" s="9" t="s">
        <v>15</v>
      </c>
      <c r="H10" s="200" t="s">
        <v>37</v>
      </c>
      <c r="I10" s="10">
        <v>4299785</v>
      </c>
      <c r="J10" s="193" t="s">
        <v>515</v>
      </c>
      <c r="K10" s="193">
        <v>4549785</v>
      </c>
      <c r="L10" s="193"/>
    </row>
    <row r="11" spans="1:12">
      <c r="A11" s="9" t="s">
        <v>19</v>
      </c>
      <c r="B11" s="200" t="s">
        <v>26</v>
      </c>
      <c r="D11" s="10"/>
      <c r="E11" s="10"/>
      <c r="F11" s="10"/>
      <c r="G11" s="9" t="s">
        <v>17</v>
      </c>
      <c r="H11" s="200" t="s">
        <v>40</v>
      </c>
      <c r="I11" s="10">
        <v>2956000</v>
      </c>
      <c r="J11" s="193">
        <v>2956000</v>
      </c>
      <c r="K11" s="193">
        <v>3044000</v>
      </c>
      <c r="L11" s="193"/>
    </row>
    <row r="12" spans="1:12" ht="28.2">
      <c r="A12" s="9"/>
      <c r="D12" s="10"/>
      <c r="E12" s="10"/>
      <c r="F12" s="10"/>
      <c r="G12" s="9" t="s">
        <v>41</v>
      </c>
      <c r="H12" s="200" t="s">
        <v>42</v>
      </c>
      <c r="I12" s="10">
        <v>1754599</v>
      </c>
      <c r="J12" s="193" t="s">
        <v>516</v>
      </c>
      <c r="K12" s="193">
        <v>1487678</v>
      </c>
      <c r="L12" s="193"/>
    </row>
    <row r="13" spans="1:12" s="6" customFormat="1">
      <c r="A13" s="28"/>
      <c r="B13" s="201" t="s">
        <v>22</v>
      </c>
      <c r="C13" s="29">
        <f>SUM(C8:C11)</f>
        <v>20373345</v>
      </c>
      <c r="D13" s="29">
        <v>24038395</v>
      </c>
      <c r="E13" s="29">
        <v>24298343</v>
      </c>
      <c r="F13" s="29"/>
      <c r="G13" s="28"/>
      <c r="H13" s="201" t="s">
        <v>147</v>
      </c>
      <c r="I13" s="29">
        <f>SUM(I8:I12)</f>
        <v>21058034</v>
      </c>
      <c r="J13" s="194">
        <v>25964154</v>
      </c>
      <c r="K13" s="29">
        <f>SUM(K8:K12)</f>
        <v>25224102</v>
      </c>
      <c r="L13" s="29"/>
    </row>
    <row r="14" spans="1:12">
      <c r="D14" s="10"/>
      <c r="E14" s="10"/>
      <c r="F14" s="10"/>
      <c r="G14" s="9"/>
      <c r="I14" s="10"/>
      <c r="J14" s="10"/>
      <c r="K14" s="10"/>
      <c r="L14" s="10"/>
    </row>
    <row r="15" spans="1:12" s="14" customFormat="1" ht="27.6">
      <c r="A15" s="202" t="s">
        <v>35</v>
      </c>
      <c r="B15" s="203" t="s">
        <v>16</v>
      </c>
      <c r="C15" s="204"/>
      <c r="D15" s="204"/>
      <c r="E15" s="204"/>
      <c r="F15" s="204"/>
      <c r="G15" s="202" t="s">
        <v>43</v>
      </c>
      <c r="H15" s="203" t="s">
        <v>44</v>
      </c>
      <c r="I15" s="204">
        <v>152400</v>
      </c>
      <c r="J15" s="204">
        <v>152400</v>
      </c>
      <c r="K15" s="204">
        <v>3242174</v>
      </c>
      <c r="L15" s="204"/>
    </row>
    <row r="16" spans="1:12">
      <c r="A16" s="9" t="s">
        <v>18</v>
      </c>
      <c r="B16" s="200" t="s">
        <v>24</v>
      </c>
      <c r="D16" s="10"/>
      <c r="E16" s="10"/>
      <c r="F16" s="10"/>
      <c r="G16" s="9" t="s">
        <v>21</v>
      </c>
      <c r="H16" s="200" t="s">
        <v>45</v>
      </c>
      <c r="I16" s="10">
        <v>3124833</v>
      </c>
      <c r="J16" s="10">
        <v>3124833</v>
      </c>
      <c r="K16" s="10">
        <v>1035059</v>
      </c>
      <c r="L16" s="10"/>
    </row>
    <row r="17" spans="1:12" ht="28.2">
      <c r="A17" s="9" t="s">
        <v>21</v>
      </c>
      <c r="B17" s="200" t="s">
        <v>27</v>
      </c>
      <c r="D17" s="10"/>
      <c r="E17" s="10"/>
      <c r="F17" s="10"/>
      <c r="G17" s="9" t="s">
        <v>23</v>
      </c>
      <c r="H17" s="200" t="s">
        <v>46</v>
      </c>
      <c r="I17" s="10"/>
      <c r="J17" s="10"/>
      <c r="K17" s="10"/>
      <c r="L17" s="10"/>
    </row>
    <row r="18" spans="1:12" s="6" customFormat="1">
      <c r="A18" s="28"/>
      <c r="B18" s="201" t="s">
        <v>24</v>
      </c>
      <c r="C18" s="29">
        <f>SUM(C15:C17)</f>
        <v>0</v>
      </c>
      <c r="D18" s="29">
        <f>SUM(D15:D17)</f>
        <v>0</v>
      </c>
      <c r="E18" s="29">
        <f>SUM(E15:E17)</f>
        <v>0</v>
      </c>
      <c r="F18" s="29"/>
      <c r="G18" s="15"/>
      <c r="H18" s="201" t="s">
        <v>148</v>
      </c>
      <c r="I18" s="29">
        <f>SUM(I15:I17)</f>
        <v>3277233</v>
      </c>
      <c r="J18" s="29">
        <f>SUM(J15:J17)</f>
        <v>3277233</v>
      </c>
      <c r="K18" s="29">
        <f>SUM(K15:K17)</f>
        <v>4277233</v>
      </c>
      <c r="L18" s="29"/>
    </row>
    <row r="19" spans="1:12">
      <c r="D19" s="10"/>
      <c r="E19" s="10"/>
      <c r="F19" s="10"/>
      <c r="G19" s="1"/>
      <c r="I19" s="10"/>
      <c r="J19" s="10"/>
      <c r="K19" s="10"/>
      <c r="L19" s="10"/>
    </row>
    <row r="20" spans="1:12" s="5" customFormat="1" ht="28.95" customHeight="1">
      <c r="A20" s="259" t="s">
        <v>28</v>
      </c>
      <c r="B20" s="259"/>
      <c r="C20" s="13">
        <f>SUM(C13+C18)</f>
        <v>20373345</v>
      </c>
      <c r="D20" s="13">
        <f>SUM(D13+D18)</f>
        <v>24038395</v>
      </c>
      <c r="E20" s="13">
        <f>SUM(E13+E18)</f>
        <v>24298343</v>
      </c>
      <c r="F20" s="13"/>
      <c r="G20" s="259" t="s">
        <v>47</v>
      </c>
      <c r="H20" s="259"/>
      <c r="I20" s="13">
        <f>SUM(I18+I13)</f>
        <v>24335267</v>
      </c>
      <c r="J20" s="13">
        <f>SUM(J18+J13)</f>
        <v>29241387</v>
      </c>
      <c r="K20" s="13">
        <f>SUM(K18+K13)</f>
        <v>29501335</v>
      </c>
      <c r="L20" s="13"/>
    </row>
    <row r="21" spans="1:12" s="5" customFormat="1">
      <c r="A21" s="12"/>
      <c r="B21" s="197"/>
      <c r="C21" s="13"/>
      <c r="D21" s="195"/>
      <c r="E21" s="195"/>
      <c r="F21" s="195"/>
      <c r="G21" s="12"/>
      <c r="H21" s="197"/>
      <c r="I21" s="13"/>
      <c r="J21" s="13"/>
      <c r="K21" s="13"/>
      <c r="L21" s="13"/>
    </row>
    <row r="22" spans="1:12" s="209" customFormat="1" ht="27.6">
      <c r="A22" s="206"/>
      <c r="B22" s="203" t="s">
        <v>149</v>
      </c>
      <c r="C22" s="204">
        <v>4531460</v>
      </c>
      <c r="D22" s="205" t="s">
        <v>518</v>
      </c>
      <c r="E22" s="205" t="s">
        <v>518</v>
      </c>
      <c r="F22" s="205"/>
      <c r="G22" s="206"/>
      <c r="H22" s="203" t="s">
        <v>151</v>
      </c>
      <c r="I22" s="204">
        <v>569538</v>
      </c>
      <c r="J22" s="204">
        <v>569538</v>
      </c>
      <c r="K22" s="204">
        <v>569538</v>
      </c>
      <c r="L22" s="204"/>
    </row>
    <row r="23" spans="1:12" s="209" customFormat="1" ht="27.6">
      <c r="A23" s="206"/>
      <c r="B23" s="203" t="s">
        <v>150</v>
      </c>
      <c r="C23" s="204"/>
      <c r="D23" s="204"/>
      <c r="E23" s="204"/>
      <c r="F23" s="204"/>
      <c r="G23" s="206"/>
      <c r="H23" s="203" t="s">
        <v>152</v>
      </c>
      <c r="I23" s="204"/>
      <c r="J23" s="204"/>
      <c r="K23" s="204"/>
      <c r="L23" s="204"/>
    </row>
    <row r="24" spans="1:12">
      <c r="D24" s="10"/>
      <c r="E24" s="10"/>
      <c r="F24" s="10"/>
      <c r="G24" s="1"/>
      <c r="I24" s="10"/>
      <c r="J24" s="10"/>
      <c r="K24" s="10"/>
      <c r="L24" s="10"/>
    </row>
    <row r="25" spans="1:12" s="5" customFormat="1">
      <c r="A25" s="12" t="s">
        <v>29</v>
      </c>
      <c r="B25" s="197"/>
      <c r="C25" s="13">
        <f>SUM(C22:C24)</f>
        <v>4531460</v>
      </c>
      <c r="D25" s="195" t="s">
        <v>518</v>
      </c>
      <c r="E25" s="195" t="s">
        <v>518</v>
      </c>
      <c r="F25" s="195"/>
      <c r="G25" s="12" t="s">
        <v>48</v>
      </c>
      <c r="H25" s="197"/>
      <c r="I25" s="13">
        <f>SUM(I22:I24)</f>
        <v>569538</v>
      </c>
      <c r="J25" s="13">
        <f>SUM(J22:J24)</f>
        <v>569538</v>
      </c>
      <c r="K25" s="13">
        <f>SUM(K22:K24)</f>
        <v>569538</v>
      </c>
      <c r="L25" s="13"/>
    </row>
    <row r="26" spans="1:12">
      <c r="D26" s="10"/>
      <c r="E26" s="10"/>
      <c r="F26" s="10"/>
      <c r="G26" s="1"/>
      <c r="I26" s="10"/>
      <c r="J26" s="10"/>
      <c r="K26" s="10"/>
      <c r="L26" s="10"/>
    </row>
    <row r="27" spans="1:12" s="5" customFormat="1">
      <c r="A27" s="12" t="s">
        <v>30</v>
      </c>
      <c r="B27" s="197"/>
      <c r="C27" s="13">
        <f>SUM(C25+C20)</f>
        <v>24904805</v>
      </c>
      <c r="D27" s="13">
        <v>29810925</v>
      </c>
      <c r="E27" s="13">
        <v>30070873</v>
      </c>
      <c r="F27" s="13"/>
      <c r="G27" s="12" t="s">
        <v>49</v>
      </c>
      <c r="H27" s="197"/>
      <c r="I27" s="13">
        <f>SUM(I20+I25)</f>
        <v>24904805</v>
      </c>
      <c r="J27" s="13">
        <f>SUM(J20+J25)</f>
        <v>29810925</v>
      </c>
      <c r="K27" s="13">
        <f>SUM(K20+K25)</f>
        <v>30070873</v>
      </c>
      <c r="L27" s="13"/>
    </row>
  </sheetData>
  <mergeCells count="11">
    <mergeCell ref="A20:B20"/>
    <mergeCell ref="G20:H20"/>
    <mergeCell ref="A7:B7"/>
    <mergeCell ref="G7:H7"/>
    <mergeCell ref="A6:B6"/>
    <mergeCell ref="G6:H6"/>
    <mergeCell ref="D1:K1"/>
    <mergeCell ref="F5:K5"/>
    <mergeCell ref="A4:K4"/>
    <mergeCell ref="A3:K3"/>
    <mergeCell ref="A2:K2"/>
  </mergeCells>
  <pageMargins left="1.1023622047244095" right="0.31496062992125984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topLeftCell="D1" workbookViewId="0">
      <selection activeCell="A3" sqref="A3:S3"/>
    </sheetView>
  </sheetViews>
  <sheetFormatPr defaultRowHeight="14.4"/>
  <cols>
    <col min="1" max="1" width="5" style="63" customWidth="1"/>
    <col min="2" max="2" width="23" style="66" bestFit="1" customWidth="1"/>
    <col min="3" max="3" width="15" style="66" bestFit="1" customWidth="1"/>
    <col min="4" max="4" width="15" style="66" customWidth="1"/>
    <col min="5" max="5" width="8.109375" style="66" bestFit="1" customWidth="1"/>
    <col min="6" max="6" width="10.88671875" style="66" customWidth="1"/>
    <col min="7" max="7" width="13.5546875" style="66" customWidth="1"/>
    <col min="8" max="8" width="12.33203125" style="66" customWidth="1"/>
    <col min="9" max="9" width="13.5546875" style="66" customWidth="1"/>
    <col min="10" max="10" width="14.44140625" style="66" customWidth="1"/>
    <col min="11" max="11" width="10" style="66" customWidth="1"/>
    <col min="12" max="12" width="9.6640625" style="66" customWidth="1"/>
    <col min="13" max="13" width="12.44140625" style="66" customWidth="1"/>
    <col min="14" max="14" width="8.5546875" style="66" customWidth="1"/>
    <col min="15" max="15" width="7.5546875" style="66" customWidth="1"/>
    <col min="16" max="16" width="8" style="66" bestFit="1" customWidth="1"/>
    <col min="17" max="17" width="9.5546875" style="66" customWidth="1"/>
    <col min="18" max="18" width="8.44140625" customWidth="1"/>
    <col min="19" max="19" width="14" customWidth="1"/>
  </cols>
  <sheetData>
    <row r="1" spans="1:19">
      <c r="B1" s="270" t="s">
        <v>530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>
      <c r="B2" s="64"/>
      <c r="C2" s="64"/>
      <c r="D2" s="64"/>
      <c r="E2" s="64"/>
      <c r="F2" s="64"/>
      <c r="G2" s="270" t="s">
        <v>536</v>
      </c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>
      <c r="A3" s="271" t="s">
        <v>497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</row>
    <row r="4" spans="1:19">
      <c r="A4" s="271" t="s">
        <v>520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</row>
    <row r="5" spans="1:19">
      <c r="A5" s="271" t="s">
        <v>204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1:19" ht="15" thickBot="1">
      <c r="A6" s="274" t="s">
        <v>512</v>
      </c>
      <c r="B6" s="274"/>
      <c r="C6" s="274"/>
      <c r="K6" s="272" t="s">
        <v>161</v>
      </c>
      <c r="L6" s="272"/>
      <c r="M6" s="272"/>
      <c r="N6" s="272"/>
      <c r="O6" s="272"/>
      <c r="P6" s="272"/>
      <c r="Q6" s="272"/>
      <c r="R6" s="272"/>
      <c r="S6" s="272"/>
    </row>
    <row r="7" spans="1:19" ht="24" customHeight="1" thickBot="1">
      <c r="A7" s="275"/>
      <c r="B7" s="262" t="s">
        <v>50</v>
      </c>
      <c r="C7" s="264" t="s">
        <v>205</v>
      </c>
      <c r="D7" s="266" t="s">
        <v>206</v>
      </c>
      <c r="E7" s="267"/>
      <c r="F7" s="268" t="s">
        <v>207</v>
      </c>
      <c r="G7" s="269"/>
      <c r="H7" s="268" t="s">
        <v>20</v>
      </c>
      <c r="I7" s="269"/>
      <c r="J7" s="273" t="s">
        <v>22</v>
      </c>
      <c r="K7" s="269"/>
      <c r="L7" s="268" t="s">
        <v>24</v>
      </c>
      <c r="M7" s="269"/>
      <c r="N7" s="268" t="s">
        <v>208</v>
      </c>
      <c r="O7" s="269"/>
      <c r="P7" s="268" t="s">
        <v>209</v>
      </c>
      <c r="Q7" s="269"/>
      <c r="R7" s="268" t="s">
        <v>210</v>
      </c>
      <c r="S7" s="269"/>
    </row>
    <row r="8" spans="1:19" ht="27" thickBot="1">
      <c r="A8" s="276"/>
      <c r="B8" s="263"/>
      <c r="C8" s="265"/>
      <c r="D8" s="68" t="s">
        <v>199</v>
      </c>
      <c r="E8" s="69" t="s">
        <v>200</v>
      </c>
      <c r="F8" s="68" t="s">
        <v>199</v>
      </c>
      <c r="G8" s="69" t="s">
        <v>200</v>
      </c>
      <c r="H8" s="68" t="s">
        <v>199</v>
      </c>
      <c r="I8" s="69" t="s">
        <v>200</v>
      </c>
      <c r="J8" s="68" t="s">
        <v>199</v>
      </c>
      <c r="K8" s="69" t="s">
        <v>200</v>
      </c>
      <c r="L8" s="68" t="s">
        <v>199</v>
      </c>
      <c r="M8" s="69" t="s">
        <v>200</v>
      </c>
      <c r="N8" s="68" t="s">
        <v>199</v>
      </c>
      <c r="O8" s="69" t="s">
        <v>200</v>
      </c>
      <c r="P8" s="68" t="s">
        <v>199</v>
      </c>
      <c r="Q8" s="69" t="s">
        <v>200</v>
      </c>
      <c r="R8" s="68" t="s">
        <v>199</v>
      </c>
      <c r="S8" s="69" t="s">
        <v>200</v>
      </c>
    </row>
    <row r="9" spans="1:19">
      <c r="A9" s="72" t="s">
        <v>6</v>
      </c>
      <c r="B9" s="73" t="s">
        <v>170</v>
      </c>
      <c r="C9" s="74">
        <f>SUM(D9:S9)</f>
        <v>8147423</v>
      </c>
      <c r="D9" s="75">
        <v>6908900</v>
      </c>
      <c r="E9" s="76"/>
      <c r="F9" s="75"/>
      <c r="G9" s="76"/>
      <c r="H9" s="75"/>
      <c r="I9" s="76"/>
      <c r="J9" s="75"/>
      <c r="K9" s="76"/>
      <c r="L9" s="75"/>
      <c r="M9" s="76"/>
      <c r="N9" s="75"/>
      <c r="O9" s="76"/>
      <c r="P9" s="75"/>
      <c r="Q9" s="76"/>
      <c r="R9" s="75"/>
      <c r="S9" s="76">
        <v>1238523</v>
      </c>
    </row>
    <row r="10" spans="1:19">
      <c r="A10" s="77" t="s">
        <v>35</v>
      </c>
      <c r="B10" s="78" t="s">
        <v>171</v>
      </c>
      <c r="C10" s="74">
        <f>SUM(D10:S10)</f>
        <v>16757382</v>
      </c>
      <c r="D10" s="74">
        <f t="shared" ref="D10:S10" si="0">SUM(D11:D31)</f>
        <v>7329545</v>
      </c>
      <c r="E10" s="74">
        <f t="shared" si="0"/>
        <v>0</v>
      </c>
      <c r="F10" s="74">
        <f t="shared" si="0"/>
        <v>0</v>
      </c>
      <c r="G10" s="74">
        <f t="shared" si="0"/>
        <v>5674900</v>
      </c>
      <c r="H10" s="74">
        <f t="shared" si="0"/>
        <v>180000</v>
      </c>
      <c r="I10" s="74">
        <f t="shared" si="0"/>
        <v>280000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3292937</v>
      </c>
    </row>
    <row r="11" spans="1:19">
      <c r="A11" s="81">
        <v>1</v>
      </c>
      <c r="B11" s="82" t="s">
        <v>172</v>
      </c>
      <c r="C11" s="74">
        <f t="shared" ref="C11:C29" si="1">SUM(D11:O11)</f>
        <v>155975</v>
      </c>
      <c r="D11" s="83">
        <v>155975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</row>
    <row r="12" spans="1:19">
      <c r="A12" s="81">
        <v>2</v>
      </c>
      <c r="B12" s="82" t="s">
        <v>173</v>
      </c>
      <c r="C12" s="74">
        <f t="shared" si="1"/>
        <v>5674900</v>
      </c>
      <c r="D12" s="83"/>
      <c r="E12" s="84"/>
      <c r="F12" s="83"/>
      <c r="G12" s="84">
        <v>5674900</v>
      </c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>
        <v>1155370</v>
      </c>
    </row>
    <row r="13" spans="1:19">
      <c r="A13" s="81">
        <v>3</v>
      </c>
      <c r="B13" s="82" t="s">
        <v>174</v>
      </c>
      <c r="C13" s="74">
        <f t="shared" si="1"/>
        <v>1266660</v>
      </c>
      <c r="D13" s="83">
        <v>1266660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</row>
    <row r="14" spans="1:19">
      <c r="A14" s="81">
        <v>4</v>
      </c>
      <c r="B14" s="82" t="s">
        <v>175</v>
      </c>
      <c r="C14" s="74">
        <f t="shared" si="1"/>
        <v>512000</v>
      </c>
      <c r="D14" s="83">
        <v>512000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</row>
    <row r="15" spans="1:19">
      <c r="A15" s="81">
        <v>5</v>
      </c>
      <c r="B15" s="82" t="s">
        <v>176</v>
      </c>
      <c r="C15" s="74">
        <f t="shared" si="1"/>
        <v>561960</v>
      </c>
      <c r="D15" s="83">
        <v>561960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</row>
    <row r="16" spans="1:19" ht="26.4">
      <c r="A16" s="91">
        <v>6</v>
      </c>
      <c r="B16" s="92" t="s">
        <v>177</v>
      </c>
      <c r="C16" s="86">
        <f t="shared" si="1"/>
        <v>0</v>
      </c>
      <c r="D16" s="83"/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</row>
    <row r="17" spans="1:19">
      <c r="A17" s="81">
        <v>7</v>
      </c>
      <c r="B17" s="82" t="s">
        <v>178</v>
      </c>
      <c r="C17" s="74">
        <f t="shared" si="1"/>
        <v>0</v>
      </c>
      <c r="D17" s="83"/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</row>
    <row r="18" spans="1:19">
      <c r="A18" s="81">
        <v>8</v>
      </c>
      <c r="B18" s="82" t="s">
        <v>179</v>
      </c>
      <c r="C18" s="74">
        <f t="shared" si="1"/>
        <v>0</v>
      </c>
      <c r="D18" s="83"/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</row>
    <row r="19" spans="1:19">
      <c r="A19" s="81">
        <v>9</v>
      </c>
      <c r="B19" s="82" t="s">
        <v>180</v>
      </c>
      <c r="C19" s="74">
        <f t="shared" si="1"/>
        <v>1800000</v>
      </c>
      <c r="D19" s="83">
        <v>1800000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>
        <v>2137567</v>
      </c>
    </row>
    <row r="20" spans="1:19">
      <c r="A20" s="81">
        <v>10</v>
      </c>
      <c r="B20" s="82" t="s">
        <v>181</v>
      </c>
      <c r="C20" s="74">
        <f t="shared" si="1"/>
        <v>0</v>
      </c>
      <c r="D20" s="83"/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</row>
    <row r="21" spans="1:19" ht="26.4">
      <c r="A21" s="81">
        <v>11</v>
      </c>
      <c r="B21" s="85" t="s">
        <v>182</v>
      </c>
      <c r="C21" s="86">
        <f t="shared" si="1"/>
        <v>0</v>
      </c>
      <c r="D21" s="83"/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</row>
    <row r="22" spans="1:19">
      <c r="A22" s="81">
        <v>12</v>
      </c>
      <c r="B22" s="82" t="s">
        <v>183</v>
      </c>
      <c r="C22" s="74">
        <f t="shared" si="1"/>
        <v>76950</v>
      </c>
      <c r="D22" s="83">
        <v>76950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1:19">
      <c r="A23" s="81">
        <v>13</v>
      </c>
      <c r="B23" s="82" t="s">
        <v>184</v>
      </c>
      <c r="C23" s="74">
        <f t="shared" si="1"/>
        <v>0</v>
      </c>
      <c r="D23" s="83"/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</row>
    <row r="24" spans="1:19">
      <c r="A24" s="81">
        <v>14</v>
      </c>
      <c r="B24" s="82" t="s">
        <v>185</v>
      </c>
      <c r="C24" s="74">
        <f t="shared" si="1"/>
        <v>2956000</v>
      </c>
      <c r="D24" s="83">
        <v>2956000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</row>
    <row r="25" spans="1:19">
      <c r="A25" s="81">
        <v>15</v>
      </c>
      <c r="B25" s="82" t="s">
        <v>186</v>
      </c>
      <c r="C25" s="74">
        <f t="shared" si="1"/>
        <v>0</v>
      </c>
      <c r="D25" s="83"/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1:19">
      <c r="A26" s="81">
        <v>16</v>
      </c>
      <c r="B26" s="87" t="s">
        <v>187</v>
      </c>
      <c r="C26" s="74">
        <f t="shared" si="1"/>
        <v>0</v>
      </c>
      <c r="D26" s="83"/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</row>
    <row r="27" spans="1:19">
      <c r="A27" s="81">
        <v>17</v>
      </c>
      <c r="B27" s="87" t="s">
        <v>188</v>
      </c>
      <c r="C27" s="74">
        <f t="shared" si="1"/>
        <v>0</v>
      </c>
      <c r="D27" s="83"/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</row>
    <row r="28" spans="1:19" ht="26.4">
      <c r="A28" s="93">
        <v>18</v>
      </c>
      <c r="B28" s="94" t="s">
        <v>211</v>
      </c>
      <c r="C28" s="74">
        <f t="shared" si="1"/>
        <v>460000</v>
      </c>
      <c r="D28" s="95"/>
      <c r="E28" s="96"/>
      <c r="F28" s="95"/>
      <c r="G28" s="96"/>
      <c r="H28" s="95">
        <v>180000</v>
      </c>
      <c r="I28" s="96">
        <v>280000</v>
      </c>
      <c r="J28" s="95"/>
      <c r="K28" s="96"/>
      <c r="L28" s="95"/>
      <c r="M28" s="96"/>
      <c r="N28" s="95"/>
      <c r="O28" s="96"/>
      <c r="P28" s="95"/>
      <c r="Q28" s="96"/>
      <c r="R28" s="95"/>
      <c r="S28" s="96"/>
    </row>
    <row r="29" spans="1:19" ht="40.200000000000003">
      <c r="A29" s="91">
        <v>19</v>
      </c>
      <c r="B29" s="97" t="s">
        <v>212</v>
      </c>
      <c r="C29" s="86">
        <f t="shared" si="1"/>
        <v>0</v>
      </c>
      <c r="D29" s="83"/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</row>
    <row r="30" spans="1:19">
      <c r="A30" s="81"/>
      <c r="B30" s="82"/>
      <c r="C30" s="74"/>
      <c r="D30" s="83"/>
      <c r="E30" s="84"/>
      <c r="F30" s="83"/>
      <c r="G30" s="84"/>
      <c r="H30" s="88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</row>
    <row r="31" spans="1:19">
      <c r="A31" s="81"/>
      <c r="B31" s="87"/>
      <c r="C31" s="74"/>
      <c r="D31" s="83"/>
      <c r="E31" s="84"/>
      <c r="F31" s="83"/>
      <c r="G31" s="84"/>
      <c r="H31" s="89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</row>
    <row r="32" spans="1:19">
      <c r="A32" s="77"/>
      <c r="B32" s="90" t="s">
        <v>189</v>
      </c>
      <c r="C32" s="74">
        <f t="shared" ref="C32:I32" si="2">SUM(C10+C9)</f>
        <v>24904805</v>
      </c>
      <c r="D32" s="74">
        <f t="shared" si="2"/>
        <v>14238445</v>
      </c>
      <c r="E32" s="74">
        <f t="shared" si="2"/>
        <v>0</v>
      </c>
      <c r="F32" s="74">
        <f t="shared" si="2"/>
        <v>0</v>
      </c>
      <c r="G32" s="74">
        <f t="shared" si="2"/>
        <v>5674900</v>
      </c>
      <c r="H32" s="74">
        <f t="shared" si="2"/>
        <v>180000</v>
      </c>
      <c r="I32" s="74">
        <f t="shared" si="2"/>
        <v>280000</v>
      </c>
      <c r="J32" s="79"/>
      <c r="K32" s="80"/>
      <c r="L32" s="79"/>
      <c r="M32" s="80"/>
      <c r="N32" s="79"/>
      <c r="O32" s="80"/>
      <c r="P32" s="79"/>
      <c r="Q32" s="80"/>
      <c r="R32" s="79"/>
      <c r="S32" s="80">
        <f>SUM(S10+S9)</f>
        <v>4531460</v>
      </c>
    </row>
    <row r="34" spans="1:19" ht="15" thickBot="1">
      <c r="A34" s="274" t="s">
        <v>522</v>
      </c>
      <c r="B34" s="274"/>
      <c r="C34" s="274"/>
      <c r="K34" s="272" t="s">
        <v>161</v>
      </c>
      <c r="L34" s="272"/>
      <c r="M34" s="272"/>
      <c r="N34" s="272"/>
      <c r="O34" s="272"/>
      <c r="P34" s="272"/>
      <c r="Q34" s="272"/>
      <c r="R34" s="272"/>
      <c r="S34" s="272"/>
    </row>
    <row r="35" spans="1:19" ht="15" thickBot="1">
      <c r="A35" s="275"/>
      <c r="B35" s="262" t="s">
        <v>50</v>
      </c>
      <c r="C35" s="264" t="s">
        <v>205</v>
      </c>
      <c r="D35" s="268" t="s">
        <v>206</v>
      </c>
      <c r="E35" s="269"/>
      <c r="F35" s="268" t="s">
        <v>207</v>
      </c>
      <c r="G35" s="269"/>
      <c r="H35" s="268" t="s">
        <v>20</v>
      </c>
      <c r="I35" s="269"/>
      <c r="J35" s="273" t="s">
        <v>22</v>
      </c>
      <c r="K35" s="269"/>
      <c r="L35" s="268" t="s">
        <v>24</v>
      </c>
      <c r="M35" s="269"/>
      <c r="N35" s="268" t="s">
        <v>208</v>
      </c>
      <c r="O35" s="269"/>
      <c r="P35" s="268" t="s">
        <v>209</v>
      </c>
      <c r="Q35" s="269"/>
      <c r="R35" s="268" t="s">
        <v>210</v>
      </c>
      <c r="S35" s="269"/>
    </row>
    <row r="36" spans="1:19" ht="27" thickBot="1">
      <c r="A36" s="276"/>
      <c r="B36" s="263"/>
      <c r="C36" s="265"/>
      <c r="D36" s="68" t="s">
        <v>199</v>
      </c>
      <c r="E36" s="69" t="s">
        <v>200</v>
      </c>
      <c r="F36" s="68" t="s">
        <v>199</v>
      </c>
      <c r="G36" s="69" t="s">
        <v>200</v>
      </c>
      <c r="H36" s="68" t="s">
        <v>199</v>
      </c>
      <c r="I36" s="69" t="s">
        <v>200</v>
      </c>
      <c r="J36" s="68" t="s">
        <v>199</v>
      </c>
      <c r="K36" s="69" t="s">
        <v>200</v>
      </c>
      <c r="L36" s="68" t="s">
        <v>199</v>
      </c>
      <c r="M36" s="69" t="s">
        <v>200</v>
      </c>
      <c r="N36" s="68" t="s">
        <v>199</v>
      </c>
      <c r="O36" s="69" t="s">
        <v>200</v>
      </c>
      <c r="P36" s="68" t="s">
        <v>199</v>
      </c>
      <c r="Q36" s="69" t="s">
        <v>200</v>
      </c>
      <c r="R36" s="68" t="s">
        <v>199</v>
      </c>
      <c r="S36" s="69" t="s">
        <v>200</v>
      </c>
    </row>
    <row r="37" spans="1:19">
      <c r="A37" s="72" t="s">
        <v>6</v>
      </c>
      <c r="B37" s="73" t="s">
        <v>170</v>
      </c>
      <c r="C37" s="74">
        <f>SUM(D37:S37)</f>
        <v>9388493</v>
      </c>
      <c r="D37" s="75">
        <v>6908900</v>
      </c>
      <c r="E37" s="76"/>
      <c r="F37" s="75"/>
      <c r="G37" s="76"/>
      <c r="H37" s="75"/>
      <c r="I37" s="76"/>
      <c r="J37" s="75"/>
      <c r="K37" s="76"/>
      <c r="L37" s="75"/>
      <c r="M37" s="76"/>
      <c r="N37" s="75"/>
      <c r="O37" s="76"/>
      <c r="P37" s="75"/>
      <c r="Q37" s="76"/>
      <c r="R37" s="75"/>
      <c r="S37" s="76">
        <v>2479593</v>
      </c>
    </row>
    <row r="38" spans="1:19">
      <c r="A38" s="77" t="s">
        <v>35</v>
      </c>
      <c r="B38" s="78" t="s">
        <v>171</v>
      </c>
      <c r="C38" s="74">
        <f>SUM(D38:S38)</f>
        <v>20682380</v>
      </c>
      <c r="D38" s="74">
        <f t="shared" ref="D38:S38" si="3">SUM(D39:D59)</f>
        <v>7529545</v>
      </c>
      <c r="E38" s="74">
        <f t="shared" si="3"/>
        <v>0</v>
      </c>
      <c r="F38" s="74">
        <f t="shared" si="3"/>
        <v>0</v>
      </c>
      <c r="G38" s="74">
        <f t="shared" si="3"/>
        <v>9557889</v>
      </c>
      <c r="H38" s="74">
        <v>22009</v>
      </c>
      <c r="I38" s="74">
        <f t="shared" si="3"/>
        <v>280000</v>
      </c>
      <c r="J38" s="74">
        <f t="shared" si="3"/>
        <v>0</v>
      </c>
      <c r="K38" s="74">
        <f t="shared" si="3"/>
        <v>0</v>
      </c>
      <c r="L38" s="74">
        <f t="shared" si="3"/>
        <v>0</v>
      </c>
      <c r="M38" s="74">
        <f t="shared" si="3"/>
        <v>0</v>
      </c>
      <c r="N38" s="74">
        <f t="shared" si="3"/>
        <v>0</v>
      </c>
      <c r="O38" s="74">
        <f t="shared" si="3"/>
        <v>0</v>
      </c>
      <c r="P38" s="74">
        <f t="shared" si="3"/>
        <v>0</v>
      </c>
      <c r="Q38" s="74">
        <f t="shared" si="3"/>
        <v>0</v>
      </c>
      <c r="R38" s="74">
        <f t="shared" si="3"/>
        <v>0</v>
      </c>
      <c r="S38" s="74">
        <f t="shared" si="3"/>
        <v>3292937</v>
      </c>
    </row>
    <row r="39" spans="1:19">
      <c r="A39" s="81">
        <v>1</v>
      </c>
      <c r="B39" s="82" t="s">
        <v>172</v>
      </c>
      <c r="C39" s="74">
        <f t="shared" ref="C39:C57" si="4">SUM(D39:O39)</f>
        <v>155975</v>
      </c>
      <c r="D39" s="83">
        <v>155975</v>
      </c>
      <c r="E39" s="84"/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</row>
    <row r="40" spans="1:19">
      <c r="A40" s="81">
        <v>2</v>
      </c>
      <c r="B40" s="82" t="s">
        <v>173</v>
      </c>
      <c r="C40" s="74">
        <f t="shared" si="4"/>
        <v>9557889</v>
      </c>
      <c r="D40" s="83"/>
      <c r="E40" s="84"/>
      <c r="F40" s="83"/>
      <c r="G40" s="84">
        <v>9557889</v>
      </c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>
        <v>1155370</v>
      </c>
    </row>
    <row r="41" spans="1:19">
      <c r="A41" s="81">
        <v>3</v>
      </c>
      <c r="B41" s="82" t="s">
        <v>174</v>
      </c>
      <c r="C41" s="74">
        <f t="shared" si="4"/>
        <v>1266660</v>
      </c>
      <c r="D41" s="83">
        <v>1266660</v>
      </c>
      <c r="E41" s="84"/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</row>
    <row r="42" spans="1:19">
      <c r="A42" s="81">
        <v>4</v>
      </c>
      <c r="B42" s="82" t="s">
        <v>175</v>
      </c>
      <c r="C42" s="74">
        <f t="shared" si="4"/>
        <v>512000</v>
      </c>
      <c r="D42" s="83">
        <v>512000</v>
      </c>
      <c r="E42" s="84"/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</row>
    <row r="43" spans="1:19">
      <c r="A43" s="81">
        <v>5</v>
      </c>
      <c r="B43" s="82" t="s">
        <v>176</v>
      </c>
      <c r="C43" s="74">
        <f t="shared" si="4"/>
        <v>561960</v>
      </c>
      <c r="D43" s="83">
        <v>561960</v>
      </c>
      <c r="E43" s="84"/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</row>
    <row r="44" spans="1:19" ht="26.4">
      <c r="A44" s="91">
        <v>6</v>
      </c>
      <c r="B44" s="92" t="s">
        <v>177</v>
      </c>
      <c r="C44" s="86">
        <f t="shared" si="4"/>
        <v>0</v>
      </c>
      <c r="D44" s="83"/>
      <c r="E44" s="84"/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</row>
    <row r="45" spans="1:19">
      <c r="A45" s="81">
        <v>7</v>
      </c>
      <c r="B45" s="82" t="s">
        <v>178</v>
      </c>
      <c r="C45" s="74">
        <f t="shared" si="4"/>
        <v>0</v>
      </c>
      <c r="D45" s="83"/>
      <c r="E45" s="84"/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</row>
    <row r="46" spans="1:19">
      <c r="A46" s="81">
        <v>8</v>
      </c>
      <c r="B46" s="82" t="s">
        <v>179</v>
      </c>
      <c r="C46" s="74">
        <f t="shared" si="4"/>
        <v>0</v>
      </c>
      <c r="D46" s="83"/>
      <c r="E46" s="84"/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</row>
    <row r="47" spans="1:19">
      <c r="A47" s="81">
        <v>9</v>
      </c>
      <c r="B47" s="82" t="s">
        <v>180</v>
      </c>
      <c r="C47" s="74">
        <f t="shared" si="4"/>
        <v>2000000</v>
      </c>
      <c r="D47" s="83">
        <v>2000000</v>
      </c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>
        <v>2137567</v>
      </c>
    </row>
    <row r="48" spans="1:19">
      <c r="A48" s="81">
        <v>10</v>
      </c>
      <c r="B48" s="82" t="s">
        <v>181</v>
      </c>
      <c r="C48" s="74">
        <f t="shared" si="4"/>
        <v>0</v>
      </c>
      <c r="D48" s="83"/>
      <c r="E48" s="84"/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</row>
    <row r="49" spans="1:19" ht="26.4">
      <c r="A49" s="81">
        <v>11</v>
      </c>
      <c r="B49" s="85" t="s">
        <v>182</v>
      </c>
      <c r="C49" s="86">
        <f t="shared" si="4"/>
        <v>0</v>
      </c>
      <c r="D49" s="83"/>
      <c r="E49" s="84"/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</row>
    <row r="50" spans="1:19">
      <c r="A50" s="81">
        <v>12</v>
      </c>
      <c r="B50" s="82" t="s">
        <v>183</v>
      </c>
      <c r="C50" s="74">
        <f t="shared" si="4"/>
        <v>76950</v>
      </c>
      <c r="D50" s="83">
        <v>76950</v>
      </c>
      <c r="E50" s="84"/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</row>
    <row r="51" spans="1:19">
      <c r="A51" s="81">
        <v>13</v>
      </c>
      <c r="B51" s="82" t="s">
        <v>184</v>
      </c>
      <c r="C51" s="74">
        <f t="shared" si="4"/>
        <v>0</v>
      </c>
      <c r="D51" s="83"/>
      <c r="E51" s="84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</row>
    <row r="52" spans="1:19">
      <c r="A52" s="81">
        <v>14</v>
      </c>
      <c r="B52" s="82" t="s">
        <v>185</v>
      </c>
      <c r="C52" s="74">
        <f t="shared" si="4"/>
        <v>2956000</v>
      </c>
      <c r="D52" s="83">
        <v>2956000</v>
      </c>
      <c r="E52" s="84"/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</row>
    <row r="53" spans="1:19">
      <c r="A53" s="81">
        <v>15</v>
      </c>
      <c r="B53" s="82" t="s">
        <v>186</v>
      </c>
      <c r="C53" s="74">
        <f t="shared" si="4"/>
        <v>0</v>
      </c>
      <c r="D53" s="83"/>
      <c r="E53" s="84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</row>
    <row r="54" spans="1:19">
      <c r="A54" s="81">
        <v>16</v>
      </c>
      <c r="B54" s="87" t="s">
        <v>187</v>
      </c>
      <c r="C54" s="74">
        <f t="shared" si="4"/>
        <v>0</v>
      </c>
      <c r="D54" s="83"/>
      <c r="E54" s="84"/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</row>
    <row r="55" spans="1:19">
      <c r="A55" s="81">
        <v>17</v>
      </c>
      <c r="B55" s="87" t="s">
        <v>188</v>
      </c>
      <c r="C55" s="74">
        <f t="shared" si="4"/>
        <v>0</v>
      </c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</row>
    <row r="56" spans="1:19" ht="26.4">
      <c r="A56" s="93">
        <v>18</v>
      </c>
      <c r="B56" s="94" t="s">
        <v>211</v>
      </c>
      <c r="C56" s="74">
        <f t="shared" si="4"/>
        <v>302009</v>
      </c>
      <c r="D56" s="95"/>
      <c r="E56" s="96"/>
      <c r="F56" s="95"/>
      <c r="G56" s="96"/>
      <c r="H56" s="95">
        <v>22009</v>
      </c>
      <c r="I56" s="96">
        <v>280000</v>
      </c>
      <c r="J56" s="95"/>
      <c r="K56" s="96"/>
      <c r="L56" s="95"/>
      <c r="M56" s="96"/>
      <c r="N56" s="95"/>
      <c r="O56" s="96"/>
      <c r="P56" s="95"/>
      <c r="Q56" s="96"/>
      <c r="R56" s="95"/>
      <c r="S56" s="96"/>
    </row>
    <row r="57" spans="1:19" ht="40.200000000000003">
      <c r="A57" s="91">
        <v>19</v>
      </c>
      <c r="B57" s="97" t="s">
        <v>212</v>
      </c>
      <c r="C57" s="86">
        <f t="shared" si="4"/>
        <v>0</v>
      </c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</row>
    <row r="58" spans="1:19">
      <c r="A58" s="81"/>
      <c r="B58" s="82"/>
      <c r="C58" s="74"/>
      <c r="D58" s="83"/>
      <c r="E58" s="84"/>
      <c r="F58" s="83"/>
      <c r="G58" s="84"/>
      <c r="H58" s="88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</row>
    <row r="59" spans="1:19">
      <c r="A59" s="81"/>
      <c r="B59" s="87"/>
      <c r="C59" s="74"/>
      <c r="D59" s="83"/>
      <c r="E59" s="84"/>
      <c r="F59" s="83"/>
      <c r="G59" s="84"/>
      <c r="H59" s="89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</row>
    <row r="60" spans="1:19">
      <c r="A60" s="77"/>
      <c r="B60" s="90" t="s">
        <v>189</v>
      </c>
      <c r="C60" s="74">
        <f t="shared" ref="C60:I60" si="5">SUM(C38+C37)</f>
        <v>30070873</v>
      </c>
      <c r="D60" s="74">
        <f t="shared" si="5"/>
        <v>14438445</v>
      </c>
      <c r="E60" s="74">
        <f t="shared" si="5"/>
        <v>0</v>
      </c>
      <c r="F60" s="74">
        <f t="shared" si="5"/>
        <v>0</v>
      </c>
      <c r="G60" s="74">
        <f t="shared" si="5"/>
        <v>9557889</v>
      </c>
      <c r="H60" s="74">
        <f t="shared" si="5"/>
        <v>22009</v>
      </c>
      <c r="I60" s="74">
        <f t="shared" si="5"/>
        <v>280000</v>
      </c>
      <c r="J60" s="79"/>
      <c r="K60" s="80"/>
      <c r="L60" s="79"/>
      <c r="M60" s="80"/>
      <c r="N60" s="79"/>
      <c r="O60" s="80"/>
      <c r="P60" s="79"/>
      <c r="Q60" s="80"/>
      <c r="R60" s="79"/>
      <c r="S60" s="80">
        <f>SUM(S38+S37)</f>
        <v>5772530</v>
      </c>
    </row>
  </sheetData>
  <mergeCells count="31">
    <mergeCell ref="A34:C34"/>
    <mergeCell ref="A6:C6"/>
    <mergeCell ref="G2:S2"/>
    <mergeCell ref="K34:S34"/>
    <mergeCell ref="A35:A36"/>
    <mergeCell ref="B35:B36"/>
    <mergeCell ref="C35:C36"/>
    <mergeCell ref="D35:E35"/>
    <mergeCell ref="F35:G35"/>
    <mergeCell ref="H35:I35"/>
    <mergeCell ref="J35:K35"/>
    <mergeCell ref="L35:M35"/>
    <mergeCell ref="N35:O35"/>
    <mergeCell ref="P35:Q35"/>
    <mergeCell ref="R35:S35"/>
    <mergeCell ref="A7:A8"/>
    <mergeCell ref="B7:B8"/>
    <mergeCell ref="C7:C8"/>
    <mergeCell ref="D7:E7"/>
    <mergeCell ref="F7:G7"/>
    <mergeCell ref="B1:S1"/>
    <mergeCell ref="A3:S3"/>
    <mergeCell ref="A4:S4"/>
    <mergeCell ref="A5:S5"/>
    <mergeCell ref="K6:S6"/>
    <mergeCell ref="P7:Q7"/>
    <mergeCell ref="R7:S7"/>
    <mergeCell ref="H7:I7"/>
    <mergeCell ref="J7:K7"/>
    <mergeCell ref="L7:M7"/>
    <mergeCell ref="N7:O7"/>
  </mergeCells>
  <pageMargins left="0.31496062992125984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tabSelected="1" topLeftCell="E1" workbookViewId="0">
      <selection activeCell="B4" sqref="B4:R4"/>
    </sheetView>
  </sheetViews>
  <sheetFormatPr defaultRowHeight="14.4"/>
  <cols>
    <col min="1" max="1" width="5" style="63" customWidth="1"/>
    <col min="2" max="2" width="23.44140625" style="66" customWidth="1"/>
    <col min="3" max="3" width="15" style="66" bestFit="1" customWidth="1"/>
    <col min="4" max="4" width="13.6640625" style="66" bestFit="1" customWidth="1"/>
    <col min="5" max="5" width="13.109375" style="66" bestFit="1" customWidth="1"/>
    <col min="6" max="7" width="12.5546875" style="66" bestFit="1" customWidth="1"/>
    <col min="8" max="8" width="13.109375" style="66" bestFit="1" customWidth="1"/>
    <col min="9" max="9" width="12" style="66" bestFit="1" customWidth="1"/>
    <col min="10" max="10" width="13.109375" style="66" bestFit="1" customWidth="1"/>
    <col min="11" max="11" width="8.109375" style="66" bestFit="1" customWidth="1"/>
    <col min="12" max="12" width="13.109375" style="66" bestFit="1" customWidth="1"/>
    <col min="13" max="13" width="13.109375" style="66" customWidth="1"/>
    <col min="14" max="14" width="13.6640625" style="66" customWidth="1"/>
    <col min="15" max="15" width="11" style="66" customWidth="1"/>
    <col min="16" max="16" width="13.109375" style="66" customWidth="1"/>
    <col min="17" max="17" width="9.5546875" style="66" bestFit="1" customWidth="1"/>
    <col min="18" max="18" width="10.6640625" style="66" customWidth="1"/>
    <col min="19" max="19" width="9.109375" style="65" customWidth="1"/>
  </cols>
  <sheetData>
    <row r="1" spans="1:19">
      <c r="B1" s="270" t="s">
        <v>531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>
      <c r="B2" s="64"/>
      <c r="C2" s="64"/>
      <c r="D2" s="64"/>
      <c r="E2" s="64"/>
      <c r="F2" s="64"/>
      <c r="G2" s="64"/>
      <c r="H2" s="64"/>
      <c r="I2" s="64"/>
      <c r="J2" s="64"/>
      <c r="K2" s="270" t="s">
        <v>537</v>
      </c>
      <c r="L2" s="270"/>
      <c r="M2" s="270"/>
      <c r="N2" s="270"/>
      <c r="O2" s="270"/>
      <c r="P2" s="270"/>
      <c r="Q2" s="270"/>
      <c r="R2" s="270"/>
      <c r="S2" s="270"/>
    </row>
    <row r="3" spans="1:19">
      <c r="B3" s="281" t="s">
        <v>498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9">
      <c r="B4" s="281" t="s">
        <v>520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9">
      <c r="B5" s="281" t="s">
        <v>190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9" ht="15" thickBot="1">
      <c r="A6" s="274" t="s">
        <v>512</v>
      </c>
      <c r="B6" s="274"/>
      <c r="K6" s="272" t="s">
        <v>161</v>
      </c>
      <c r="L6" s="272"/>
      <c r="M6" s="272"/>
      <c r="N6" s="272"/>
      <c r="O6" s="272"/>
      <c r="P6" s="272"/>
      <c r="Q6" s="272"/>
      <c r="R6" s="272"/>
      <c r="S6" s="272"/>
    </row>
    <row r="7" spans="1:19" s="14" customFormat="1" ht="66.599999999999994" thickBot="1">
      <c r="A7" s="275"/>
      <c r="B7" s="262" t="s">
        <v>50</v>
      </c>
      <c r="C7" s="279" t="s">
        <v>191</v>
      </c>
      <c r="D7" s="268" t="s">
        <v>192</v>
      </c>
      <c r="E7" s="269"/>
      <c r="F7" s="268" t="s">
        <v>193</v>
      </c>
      <c r="G7" s="269"/>
      <c r="H7" s="268" t="s">
        <v>162</v>
      </c>
      <c r="I7" s="269"/>
      <c r="J7" s="273" t="s">
        <v>194</v>
      </c>
      <c r="K7" s="269"/>
      <c r="L7" s="268" t="s">
        <v>195</v>
      </c>
      <c r="M7" s="269"/>
      <c r="N7" s="191" t="s">
        <v>499</v>
      </c>
      <c r="O7" s="160"/>
      <c r="P7" s="268" t="s">
        <v>196</v>
      </c>
      <c r="Q7" s="269"/>
      <c r="R7" s="67" t="s">
        <v>197</v>
      </c>
      <c r="S7" s="192" t="s">
        <v>198</v>
      </c>
    </row>
    <row r="8" spans="1:19" ht="15" thickBot="1">
      <c r="A8" s="276"/>
      <c r="B8" s="263"/>
      <c r="C8" s="280"/>
      <c r="D8" s="68" t="s">
        <v>199</v>
      </c>
      <c r="E8" s="69" t="s">
        <v>203</v>
      </c>
      <c r="F8" s="68" t="s">
        <v>199</v>
      </c>
      <c r="G8" s="69" t="s">
        <v>203</v>
      </c>
      <c r="H8" s="68" t="s">
        <v>199</v>
      </c>
      <c r="I8" s="69" t="s">
        <v>203</v>
      </c>
      <c r="J8" s="68" t="s">
        <v>199</v>
      </c>
      <c r="K8" s="69" t="s">
        <v>203</v>
      </c>
      <c r="L8" s="68" t="s">
        <v>199</v>
      </c>
      <c r="M8" s="69" t="s">
        <v>203</v>
      </c>
      <c r="N8" s="159" t="s">
        <v>199</v>
      </c>
      <c r="O8" s="159" t="s">
        <v>203</v>
      </c>
      <c r="P8" s="68" t="s">
        <v>199</v>
      </c>
      <c r="Q8" s="69" t="s">
        <v>203</v>
      </c>
      <c r="R8" s="70"/>
      <c r="S8" s="71"/>
    </row>
    <row r="9" spans="1:19">
      <c r="A9" s="72" t="s">
        <v>6</v>
      </c>
      <c r="B9" s="73" t="s">
        <v>170</v>
      </c>
      <c r="C9" s="74">
        <f>SUM(D9:Q9)</f>
        <v>8064395</v>
      </c>
      <c r="D9" s="161">
        <v>4680960</v>
      </c>
      <c r="E9" s="162"/>
      <c r="F9" s="161">
        <v>712320</v>
      </c>
      <c r="G9" s="162"/>
      <c r="H9" s="161">
        <v>890000</v>
      </c>
      <c r="I9" s="162"/>
      <c r="J9" s="161"/>
      <c r="K9" s="162"/>
      <c r="L9" s="161">
        <v>569538</v>
      </c>
      <c r="M9" s="162">
        <v>1211577</v>
      </c>
      <c r="N9" s="163"/>
      <c r="O9" s="163"/>
      <c r="P9" s="161"/>
      <c r="Q9" s="162"/>
      <c r="R9" s="164"/>
      <c r="S9" s="165">
        <v>5</v>
      </c>
    </row>
    <row r="10" spans="1:19">
      <c r="A10" s="77" t="s">
        <v>35</v>
      </c>
      <c r="B10" s="78" t="s">
        <v>171</v>
      </c>
      <c r="C10" s="74">
        <f>SUM(D10:Q10)</f>
        <v>16840410</v>
      </c>
      <c r="D10" s="166">
        <f t="shared" ref="D10:L10" si="0">SUM(D11:D31)</f>
        <v>480000</v>
      </c>
      <c r="E10" s="166">
        <f t="shared" si="0"/>
        <v>5185620</v>
      </c>
      <c r="F10" s="166">
        <f t="shared" si="0"/>
        <v>84000</v>
      </c>
      <c r="G10" s="166">
        <f t="shared" si="0"/>
        <v>904750</v>
      </c>
      <c r="H10" s="166">
        <f t="shared" si="0"/>
        <v>2822285</v>
      </c>
      <c r="I10" s="166">
        <f t="shared" si="0"/>
        <v>587500</v>
      </c>
      <c r="J10" s="166">
        <f t="shared" si="0"/>
        <v>2956000</v>
      </c>
      <c r="K10" s="166">
        <f t="shared" si="0"/>
        <v>0</v>
      </c>
      <c r="L10" s="166">
        <f t="shared" si="0"/>
        <v>0</v>
      </c>
      <c r="M10" s="166">
        <f>SUM(M11:M32)</f>
        <v>543022</v>
      </c>
      <c r="N10" s="166">
        <f>SUM(N11:N31)</f>
        <v>0</v>
      </c>
      <c r="O10" s="166">
        <f>SUM(O11:O31)</f>
        <v>152400</v>
      </c>
      <c r="P10" s="166">
        <f>SUM(P11:P31)</f>
        <v>3124833</v>
      </c>
      <c r="Q10" s="166">
        <f>SUM(Q11:Q31)</f>
        <v>0</v>
      </c>
      <c r="R10" s="167"/>
      <c r="S10" s="168"/>
    </row>
    <row r="11" spans="1:19">
      <c r="A11" s="81">
        <v>1</v>
      </c>
      <c r="B11" s="82" t="s">
        <v>172</v>
      </c>
      <c r="C11" s="74">
        <f t="shared" ref="C11:C24" si="1">SUM(D11:Q11)</f>
        <v>155975</v>
      </c>
      <c r="D11" s="169"/>
      <c r="E11" s="170"/>
      <c r="F11" s="169"/>
      <c r="G11" s="170"/>
      <c r="H11" s="169">
        <v>155975</v>
      </c>
      <c r="I11" s="170"/>
      <c r="J11" s="169"/>
      <c r="K11" s="170"/>
      <c r="L11" s="169"/>
      <c r="M11" s="170"/>
      <c r="N11" s="171"/>
      <c r="O11" s="171"/>
      <c r="P11" s="169"/>
      <c r="Q11" s="170"/>
      <c r="R11" s="167"/>
      <c r="S11" s="168"/>
    </row>
    <row r="12" spans="1:19">
      <c r="A12" s="81">
        <v>2</v>
      </c>
      <c r="B12" s="82" t="s">
        <v>173</v>
      </c>
      <c r="C12" s="74">
        <f t="shared" si="1"/>
        <v>6830270</v>
      </c>
      <c r="D12" s="169"/>
      <c r="E12" s="170">
        <v>5185620</v>
      </c>
      <c r="F12" s="169"/>
      <c r="G12" s="170">
        <v>904750</v>
      </c>
      <c r="H12" s="169"/>
      <c r="I12" s="170">
        <v>587500</v>
      </c>
      <c r="J12" s="169"/>
      <c r="K12" s="170"/>
      <c r="L12" s="169"/>
      <c r="M12" s="170"/>
      <c r="N12" s="171"/>
      <c r="O12" s="171">
        <v>152400</v>
      </c>
      <c r="P12" s="169"/>
      <c r="Q12" s="170"/>
      <c r="R12" s="167"/>
      <c r="S12" s="168">
        <v>3</v>
      </c>
    </row>
    <row r="13" spans="1:19">
      <c r="A13" s="81">
        <v>3</v>
      </c>
      <c r="B13" s="82" t="s">
        <v>174</v>
      </c>
      <c r="C13" s="74">
        <f t="shared" si="1"/>
        <v>1266666</v>
      </c>
      <c r="D13" s="169"/>
      <c r="E13" s="170"/>
      <c r="F13" s="169"/>
      <c r="G13" s="170"/>
      <c r="H13" s="169">
        <v>279400</v>
      </c>
      <c r="I13" s="170"/>
      <c r="J13" s="169"/>
      <c r="K13" s="170"/>
      <c r="L13" s="169"/>
      <c r="M13" s="170"/>
      <c r="N13" s="171"/>
      <c r="O13" s="171"/>
      <c r="P13" s="169">
        <v>987266</v>
      </c>
      <c r="Q13" s="170"/>
      <c r="R13" s="167"/>
      <c r="S13" s="168"/>
    </row>
    <row r="14" spans="1:19">
      <c r="A14" s="81">
        <v>4</v>
      </c>
      <c r="B14" s="82" t="s">
        <v>175</v>
      </c>
      <c r="C14" s="74">
        <f t="shared" si="1"/>
        <v>512000</v>
      </c>
      <c r="D14" s="169"/>
      <c r="E14" s="170"/>
      <c r="F14" s="169"/>
      <c r="G14" s="170"/>
      <c r="H14" s="169">
        <v>512000</v>
      </c>
      <c r="I14" s="170"/>
      <c r="J14" s="169"/>
      <c r="K14" s="170"/>
      <c r="L14" s="169"/>
      <c r="M14" s="170"/>
      <c r="N14" s="171"/>
      <c r="O14" s="171"/>
      <c r="P14" s="169"/>
      <c r="Q14" s="170"/>
      <c r="R14" s="167"/>
      <c r="S14" s="168"/>
    </row>
    <row r="15" spans="1:19">
      <c r="A15" s="81">
        <v>5</v>
      </c>
      <c r="B15" s="82" t="s">
        <v>176</v>
      </c>
      <c r="C15" s="74">
        <f t="shared" si="1"/>
        <v>561960</v>
      </c>
      <c r="D15" s="169"/>
      <c r="E15" s="170"/>
      <c r="F15" s="169"/>
      <c r="G15" s="170"/>
      <c r="H15" s="169">
        <v>561960</v>
      </c>
      <c r="I15" s="170"/>
      <c r="J15" s="169"/>
      <c r="K15" s="170"/>
      <c r="L15" s="169"/>
      <c r="M15" s="170"/>
      <c r="N15" s="171"/>
      <c r="O15" s="171"/>
      <c r="P15" s="169"/>
      <c r="Q15" s="170"/>
      <c r="R15" s="167"/>
      <c r="S15" s="168"/>
    </row>
    <row r="16" spans="1:19">
      <c r="A16" s="81">
        <v>6</v>
      </c>
      <c r="B16" s="82" t="s">
        <v>177</v>
      </c>
      <c r="C16" s="74">
        <f t="shared" si="1"/>
        <v>0</v>
      </c>
      <c r="D16" s="169"/>
      <c r="E16" s="170"/>
      <c r="F16" s="169"/>
      <c r="G16" s="170"/>
      <c r="H16" s="169"/>
      <c r="I16" s="170"/>
      <c r="J16" s="169"/>
      <c r="K16" s="170"/>
      <c r="L16" s="169"/>
      <c r="M16" s="170"/>
      <c r="N16" s="171"/>
      <c r="O16" s="171"/>
      <c r="P16" s="169"/>
      <c r="Q16" s="170"/>
      <c r="R16" s="167"/>
      <c r="S16" s="168"/>
    </row>
    <row r="17" spans="1:19">
      <c r="A17" s="81">
        <v>7</v>
      </c>
      <c r="B17" s="82" t="s">
        <v>178</v>
      </c>
      <c r="C17" s="74">
        <f t="shared" si="1"/>
        <v>0</v>
      </c>
      <c r="D17" s="169"/>
      <c r="E17" s="170"/>
      <c r="F17" s="169"/>
      <c r="G17" s="170"/>
      <c r="H17" s="169"/>
      <c r="I17" s="170"/>
      <c r="J17" s="169"/>
      <c r="K17" s="170"/>
      <c r="L17" s="169"/>
      <c r="M17" s="170"/>
      <c r="N17" s="171"/>
      <c r="O17" s="171"/>
      <c r="P17" s="169"/>
      <c r="Q17" s="170"/>
      <c r="R17" s="167"/>
      <c r="S17" s="168"/>
    </row>
    <row r="18" spans="1:19">
      <c r="A18" s="81">
        <v>8</v>
      </c>
      <c r="B18" s="82" t="s">
        <v>179</v>
      </c>
      <c r="C18" s="74">
        <f t="shared" si="1"/>
        <v>0</v>
      </c>
      <c r="D18" s="169"/>
      <c r="E18" s="170"/>
      <c r="F18" s="169"/>
      <c r="G18" s="170"/>
      <c r="H18" s="169"/>
      <c r="I18" s="170"/>
      <c r="J18" s="169"/>
      <c r="K18" s="170"/>
      <c r="L18" s="169"/>
      <c r="M18" s="170"/>
      <c r="N18" s="171"/>
      <c r="O18" s="171"/>
      <c r="P18" s="169"/>
      <c r="Q18" s="170"/>
      <c r="R18" s="167"/>
      <c r="S18" s="168"/>
    </row>
    <row r="19" spans="1:19">
      <c r="A19" s="81">
        <v>9</v>
      </c>
      <c r="B19" s="82" t="s">
        <v>180</v>
      </c>
      <c r="C19" s="74">
        <f t="shared" si="1"/>
        <v>3937567</v>
      </c>
      <c r="D19" s="169">
        <v>480000</v>
      </c>
      <c r="E19" s="170"/>
      <c r="F19" s="169">
        <v>84000</v>
      </c>
      <c r="G19" s="170"/>
      <c r="H19" s="169">
        <v>1236000</v>
      </c>
      <c r="I19" s="170"/>
      <c r="J19" s="169"/>
      <c r="K19" s="170"/>
      <c r="L19" s="169"/>
      <c r="M19" s="170"/>
      <c r="N19" s="171"/>
      <c r="O19" s="171"/>
      <c r="P19" s="169">
        <v>2137567</v>
      </c>
      <c r="Q19" s="170"/>
      <c r="R19" s="167"/>
      <c r="S19" s="168"/>
    </row>
    <row r="20" spans="1:19">
      <c r="A20" s="81">
        <v>10</v>
      </c>
      <c r="B20" s="82" t="s">
        <v>181</v>
      </c>
      <c r="C20" s="74">
        <f t="shared" si="1"/>
        <v>50000</v>
      </c>
      <c r="D20" s="169"/>
      <c r="E20" s="170"/>
      <c r="F20" s="169"/>
      <c r="G20" s="170"/>
      <c r="H20" s="169"/>
      <c r="I20" s="170"/>
      <c r="J20" s="169"/>
      <c r="K20" s="170"/>
      <c r="L20" s="169"/>
      <c r="M20" s="170">
        <v>50000</v>
      </c>
      <c r="N20" s="171"/>
      <c r="O20" s="171"/>
      <c r="P20" s="169"/>
      <c r="Q20" s="170"/>
      <c r="R20" s="167"/>
      <c r="S20" s="168"/>
    </row>
    <row r="21" spans="1:19" ht="26.4">
      <c r="A21" s="81">
        <v>11</v>
      </c>
      <c r="B21" s="85" t="s">
        <v>182</v>
      </c>
      <c r="C21" s="86">
        <f t="shared" si="1"/>
        <v>0</v>
      </c>
      <c r="D21" s="169"/>
      <c r="E21" s="170"/>
      <c r="F21" s="169"/>
      <c r="G21" s="170"/>
      <c r="H21" s="169"/>
      <c r="I21" s="170"/>
      <c r="J21" s="169"/>
      <c r="K21" s="170"/>
      <c r="L21" s="169"/>
      <c r="M21" s="170"/>
      <c r="N21" s="171"/>
      <c r="O21" s="171"/>
      <c r="P21" s="169"/>
      <c r="Q21" s="170"/>
      <c r="R21" s="167"/>
      <c r="S21" s="172"/>
    </row>
    <row r="22" spans="1:19">
      <c r="A22" s="81">
        <v>12</v>
      </c>
      <c r="B22" s="82" t="s">
        <v>183</v>
      </c>
      <c r="C22" s="74">
        <f t="shared" si="1"/>
        <v>76950</v>
      </c>
      <c r="D22" s="169"/>
      <c r="E22" s="170"/>
      <c r="F22" s="169"/>
      <c r="G22" s="170"/>
      <c r="H22" s="169">
        <v>76950</v>
      </c>
      <c r="I22" s="170"/>
      <c r="J22" s="169"/>
      <c r="K22" s="170"/>
      <c r="L22" s="169"/>
      <c r="M22" s="170"/>
      <c r="N22" s="171"/>
      <c r="O22" s="171"/>
      <c r="P22" s="169"/>
      <c r="Q22" s="170"/>
      <c r="R22" s="167"/>
      <c r="S22" s="168"/>
    </row>
    <row r="23" spans="1:19">
      <c r="A23" s="81">
        <v>13</v>
      </c>
      <c r="B23" s="82" t="s">
        <v>184</v>
      </c>
      <c r="C23" s="74">
        <f t="shared" si="1"/>
        <v>0</v>
      </c>
      <c r="D23" s="169"/>
      <c r="E23" s="170"/>
      <c r="F23" s="169"/>
      <c r="G23" s="170"/>
      <c r="H23" s="169"/>
      <c r="I23" s="170"/>
      <c r="J23" s="169"/>
      <c r="K23" s="170"/>
      <c r="L23" s="169"/>
      <c r="M23" s="170"/>
      <c r="N23" s="171"/>
      <c r="O23" s="171"/>
      <c r="P23" s="169"/>
      <c r="Q23" s="170"/>
      <c r="R23" s="167"/>
      <c r="S23" s="168"/>
    </row>
    <row r="24" spans="1:19">
      <c r="A24" s="81">
        <v>14</v>
      </c>
      <c r="B24" s="82" t="s">
        <v>185</v>
      </c>
      <c r="C24" s="74">
        <f t="shared" si="1"/>
        <v>2956000</v>
      </c>
      <c r="D24" s="169"/>
      <c r="E24" s="170"/>
      <c r="F24" s="169"/>
      <c r="G24" s="170"/>
      <c r="H24" s="169"/>
      <c r="I24" s="170"/>
      <c r="J24" s="169">
        <v>2956000</v>
      </c>
      <c r="K24" s="170"/>
      <c r="L24" s="169"/>
      <c r="M24" s="170"/>
      <c r="N24" s="171"/>
      <c r="O24" s="171"/>
      <c r="P24" s="169"/>
      <c r="Q24" s="170"/>
      <c r="R24" s="167"/>
      <c r="S24" s="168"/>
    </row>
    <row r="25" spans="1:19">
      <c r="A25" s="81">
        <v>15</v>
      </c>
      <c r="B25" s="82" t="s">
        <v>186</v>
      </c>
      <c r="C25" s="74"/>
      <c r="D25" s="169"/>
      <c r="E25" s="170"/>
      <c r="F25" s="169"/>
      <c r="G25" s="170"/>
      <c r="H25" s="169"/>
      <c r="I25" s="170"/>
      <c r="J25" s="169"/>
      <c r="K25" s="170"/>
      <c r="L25" s="169"/>
      <c r="M25" s="170"/>
      <c r="N25" s="171"/>
      <c r="O25" s="171"/>
      <c r="P25" s="169"/>
      <c r="Q25" s="170"/>
      <c r="R25" s="167"/>
      <c r="S25" s="168"/>
    </row>
    <row r="26" spans="1:19">
      <c r="A26" s="81">
        <v>16</v>
      </c>
      <c r="B26" s="87" t="s">
        <v>187</v>
      </c>
      <c r="C26" s="74"/>
      <c r="D26" s="169"/>
      <c r="E26" s="170"/>
      <c r="F26" s="169"/>
      <c r="G26" s="170"/>
      <c r="H26" s="169"/>
      <c r="I26" s="170"/>
      <c r="J26" s="169"/>
      <c r="K26" s="170"/>
      <c r="L26" s="169"/>
      <c r="M26" s="170"/>
      <c r="N26" s="171"/>
      <c r="O26" s="171"/>
      <c r="P26" s="169"/>
      <c r="Q26" s="170"/>
      <c r="R26" s="167"/>
      <c r="S26" s="168"/>
    </row>
    <row r="27" spans="1:19">
      <c r="A27" s="81">
        <v>17</v>
      </c>
      <c r="B27" s="87" t="s">
        <v>188</v>
      </c>
      <c r="C27" s="74">
        <f>SUM(D27:Q27)</f>
        <v>0</v>
      </c>
      <c r="D27" s="169"/>
      <c r="E27" s="170"/>
      <c r="F27" s="169"/>
      <c r="G27" s="170"/>
      <c r="H27" s="169"/>
      <c r="I27" s="170"/>
      <c r="J27" s="169"/>
      <c r="K27" s="170"/>
      <c r="L27" s="169"/>
      <c r="M27" s="170"/>
      <c r="N27" s="171"/>
      <c r="O27" s="171"/>
      <c r="P27" s="169"/>
      <c r="Q27" s="170"/>
      <c r="R27" s="167"/>
      <c r="S27" s="168"/>
    </row>
    <row r="28" spans="1:19">
      <c r="A28" s="277" t="s">
        <v>201</v>
      </c>
      <c r="B28" s="278"/>
      <c r="C28" s="74">
        <f>SUM(D28:Q28)</f>
        <v>0</v>
      </c>
      <c r="D28" s="169"/>
      <c r="E28" s="170"/>
      <c r="F28" s="169"/>
      <c r="G28" s="170"/>
      <c r="H28" s="169"/>
      <c r="I28" s="170"/>
      <c r="J28" s="169"/>
      <c r="K28" s="170"/>
      <c r="L28" s="169"/>
      <c r="M28" s="170"/>
      <c r="N28" s="171"/>
      <c r="O28" s="171"/>
      <c r="P28" s="169"/>
      <c r="Q28" s="170"/>
      <c r="R28" s="167"/>
      <c r="S28" s="168"/>
    </row>
    <row r="29" spans="1:19">
      <c r="A29" s="81">
        <v>18</v>
      </c>
      <c r="B29" s="82" t="s">
        <v>505</v>
      </c>
      <c r="C29" s="74">
        <f>SUM(D29:R29)</f>
        <v>137886</v>
      </c>
      <c r="D29" s="169"/>
      <c r="E29" s="170"/>
      <c r="F29" s="169"/>
      <c r="G29" s="170"/>
      <c r="H29" s="169"/>
      <c r="I29" s="170"/>
      <c r="J29" s="169"/>
      <c r="K29" s="170"/>
      <c r="L29" s="169"/>
      <c r="M29" s="170">
        <v>137886</v>
      </c>
      <c r="N29" s="171"/>
      <c r="O29" s="171"/>
      <c r="P29" s="169"/>
      <c r="Q29" s="170"/>
      <c r="R29" s="167"/>
      <c r="S29" s="168"/>
    </row>
    <row r="30" spans="1:19">
      <c r="A30" s="81">
        <v>19</v>
      </c>
      <c r="B30" s="82" t="s">
        <v>202</v>
      </c>
      <c r="C30" s="74">
        <f>SUM(D30:Q30)</f>
        <v>220353</v>
      </c>
      <c r="D30" s="169"/>
      <c r="E30" s="170"/>
      <c r="F30" s="169"/>
      <c r="G30" s="170"/>
      <c r="H30" s="173"/>
      <c r="I30" s="170"/>
      <c r="J30" s="169"/>
      <c r="K30" s="170"/>
      <c r="L30" s="169"/>
      <c r="M30" s="170">
        <v>220353</v>
      </c>
      <c r="N30" s="171"/>
      <c r="O30" s="171"/>
      <c r="P30" s="169"/>
      <c r="Q30" s="170"/>
      <c r="R30" s="167"/>
      <c r="S30" s="168"/>
    </row>
    <row r="31" spans="1:19">
      <c r="A31" s="81">
        <v>20</v>
      </c>
      <c r="B31" s="87" t="s">
        <v>506</v>
      </c>
      <c r="C31" s="74">
        <f>SUM(D31:Q31)</f>
        <v>7919</v>
      </c>
      <c r="D31" s="169"/>
      <c r="E31" s="170"/>
      <c r="F31" s="169"/>
      <c r="G31" s="170"/>
      <c r="H31" s="174"/>
      <c r="I31" s="170"/>
      <c r="J31" s="169"/>
      <c r="K31" s="170"/>
      <c r="L31" s="169"/>
      <c r="M31" s="170">
        <v>7919</v>
      </c>
      <c r="N31" s="171"/>
      <c r="O31" s="171"/>
      <c r="P31" s="169"/>
      <c r="Q31" s="170"/>
      <c r="R31" s="167"/>
      <c r="S31" s="168"/>
    </row>
    <row r="32" spans="1:19" ht="15" thickBot="1">
      <c r="A32" s="81">
        <v>21</v>
      </c>
      <c r="B32" s="87" t="s">
        <v>507</v>
      </c>
      <c r="C32" s="74">
        <f>SUM(D32:Q32)</f>
        <v>126864</v>
      </c>
      <c r="D32" s="175"/>
      <c r="E32" s="176"/>
      <c r="F32" s="175"/>
      <c r="G32" s="176"/>
      <c r="H32" s="177"/>
      <c r="I32" s="176"/>
      <c r="J32" s="178"/>
      <c r="K32" s="179"/>
      <c r="L32" s="180"/>
      <c r="M32" s="179">
        <v>126864</v>
      </c>
      <c r="N32" s="180"/>
      <c r="O32" s="180"/>
      <c r="P32" s="178"/>
      <c r="Q32" s="180"/>
      <c r="R32" s="175"/>
      <c r="S32" s="181"/>
    </row>
    <row r="33" spans="1:19" ht="15" thickBot="1">
      <c r="A33" s="77"/>
      <c r="B33" s="90" t="s">
        <v>189</v>
      </c>
      <c r="C33" s="74">
        <f t="shared" ref="C33:Q33" si="2">SUM(C10+C9)</f>
        <v>24904805</v>
      </c>
      <c r="D33" s="166">
        <f t="shared" si="2"/>
        <v>5160960</v>
      </c>
      <c r="E33" s="166">
        <f t="shared" si="2"/>
        <v>5185620</v>
      </c>
      <c r="F33" s="166">
        <f t="shared" si="2"/>
        <v>796320</v>
      </c>
      <c r="G33" s="166">
        <f t="shared" si="2"/>
        <v>904750</v>
      </c>
      <c r="H33" s="166">
        <f t="shared" si="2"/>
        <v>3712285</v>
      </c>
      <c r="I33" s="166">
        <f t="shared" si="2"/>
        <v>587500</v>
      </c>
      <c r="J33" s="182">
        <f t="shared" si="2"/>
        <v>2956000</v>
      </c>
      <c r="K33" s="183">
        <f t="shared" si="2"/>
        <v>0</v>
      </c>
      <c r="L33" s="183">
        <f t="shared" si="2"/>
        <v>569538</v>
      </c>
      <c r="M33" s="183">
        <f t="shared" si="2"/>
        <v>1754599</v>
      </c>
      <c r="N33" s="183">
        <f t="shared" si="2"/>
        <v>0</v>
      </c>
      <c r="O33" s="183">
        <f t="shared" si="2"/>
        <v>152400</v>
      </c>
      <c r="P33" s="182">
        <f t="shared" si="2"/>
        <v>3124833</v>
      </c>
      <c r="Q33" s="182">
        <f t="shared" si="2"/>
        <v>0</v>
      </c>
      <c r="R33" s="182"/>
      <c r="S33" s="184">
        <v>8</v>
      </c>
    </row>
    <row r="36" spans="1:19" ht="15" thickBot="1">
      <c r="B36" s="66" t="s">
        <v>522</v>
      </c>
      <c r="K36" s="272" t="s">
        <v>161</v>
      </c>
      <c r="L36" s="272"/>
      <c r="M36" s="272"/>
      <c r="N36" s="272"/>
      <c r="O36" s="272"/>
      <c r="P36" s="272"/>
      <c r="Q36" s="272"/>
      <c r="R36" s="272"/>
      <c r="S36" s="272"/>
    </row>
    <row r="37" spans="1:19" ht="66.599999999999994" thickBot="1">
      <c r="A37" s="275"/>
      <c r="B37" s="262" t="s">
        <v>50</v>
      </c>
      <c r="C37" s="279" t="s">
        <v>191</v>
      </c>
      <c r="D37" s="268" t="s">
        <v>192</v>
      </c>
      <c r="E37" s="269"/>
      <c r="F37" s="268" t="s">
        <v>193</v>
      </c>
      <c r="G37" s="269"/>
      <c r="H37" s="268" t="s">
        <v>162</v>
      </c>
      <c r="I37" s="269"/>
      <c r="J37" s="273" t="s">
        <v>194</v>
      </c>
      <c r="K37" s="269"/>
      <c r="L37" s="268" t="s">
        <v>195</v>
      </c>
      <c r="M37" s="269"/>
      <c r="N37" s="191" t="s">
        <v>499</v>
      </c>
      <c r="O37" s="160"/>
      <c r="P37" s="268" t="s">
        <v>196</v>
      </c>
      <c r="Q37" s="269"/>
      <c r="R37" s="67" t="s">
        <v>197</v>
      </c>
      <c r="S37" s="192" t="s">
        <v>198</v>
      </c>
    </row>
    <row r="38" spans="1:19" ht="15" thickBot="1">
      <c r="A38" s="276"/>
      <c r="B38" s="263"/>
      <c r="C38" s="280"/>
      <c r="D38" s="68" t="s">
        <v>199</v>
      </c>
      <c r="E38" s="69" t="s">
        <v>203</v>
      </c>
      <c r="F38" s="68" t="s">
        <v>199</v>
      </c>
      <c r="G38" s="69" t="s">
        <v>203</v>
      </c>
      <c r="H38" s="68" t="s">
        <v>199</v>
      </c>
      <c r="I38" s="69" t="s">
        <v>203</v>
      </c>
      <c r="J38" s="68" t="s">
        <v>199</v>
      </c>
      <c r="K38" s="69" t="s">
        <v>203</v>
      </c>
      <c r="L38" s="68" t="s">
        <v>199</v>
      </c>
      <c r="M38" s="69" t="s">
        <v>203</v>
      </c>
      <c r="N38" s="159" t="s">
        <v>199</v>
      </c>
      <c r="O38" s="159" t="s">
        <v>203</v>
      </c>
      <c r="P38" s="68" t="s">
        <v>199</v>
      </c>
      <c r="Q38" s="69" t="s">
        <v>203</v>
      </c>
      <c r="R38" s="70"/>
      <c r="S38" s="71"/>
    </row>
    <row r="39" spans="1:19">
      <c r="A39" s="72" t="s">
        <v>6</v>
      </c>
      <c r="B39" s="73" t="s">
        <v>170</v>
      </c>
      <c r="C39" s="74">
        <f>SUM(D39:Q39)</f>
        <v>9846430</v>
      </c>
      <c r="D39" s="161">
        <v>5810560</v>
      </c>
      <c r="E39" s="162"/>
      <c r="F39" s="161">
        <v>1413390</v>
      </c>
      <c r="G39" s="162"/>
      <c r="H39" s="161">
        <v>890000</v>
      </c>
      <c r="I39" s="162"/>
      <c r="J39" s="161"/>
      <c r="K39" s="162"/>
      <c r="L39" s="161">
        <v>569538</v>
      </c>
      <c r="M39" s="162">
        <v>1162942</v>
      </c>
      <c r="N39" s="163"/>
      <c r="O39" s="163"/>
      <c r="P39" s="161"/>
      <c r="Q39" s="162"/>
      <c r="R39" s="164"/>
      <c r="S39" s="165">
        <v>5</v>
      </c>
    </row>
    <row r="40" spans="1:19">
      <c r="A40" s="77" t="s">
        <v>35</v>
      </c>
      <c r="B40" s="78" t="s">
        <v>171</v>
      </c>
      <c r="C40" s="74">
        <f>SUM(C41:C62)</f>
        <v>20136443</v>
      </c>
      <c r="D40" s="166">
        <f t="shared" ref="D40:L40" si="3">SUM(D41:D61)</f>
        <v>818750</v>
      </c>
      <c r="E40" s="166">
        <f t="shared" si="3"/>
        <v>6060000</v>
      </c>
      <c r="F40" s="166">
        <f t="shared" si="3"/>
        <v>135189</v>
      </c>
      <c r="G40" s="166">
        <f t="shared" si="3"/>
        <v>1904750</v>
      </c>
      <c r="H40" s="166">
        <f t="shared" si="3"/>
        <v>3122285</v>
      </c>
      <c r="I40" s="166">
        <f t="shared" si="3"/>
        <v>537500</v>
      </c>
      <c r="J40" s="166">
        <f t="shared" si="3"/>
        <v>3044000</v>
      </c>
      <c r="K40" s="166">
        <f t="shared" si="3"/>
        <v>0</v>
      </c>
      <c r="L40" s="166">
        <f t="shared" si="3"/>
        <v>0</v>
      </c>
      <c r="M40" s="166">
        <f>SUM(M41:M62)</f>
        <v>324736</v>
      </c>
      <c r="N40" s="166">
        <f>SUM(N41:N61)</f>
        <v>3089774</v>
      </c>
      <c r="O40" s="166">
        <f>SUM(O41:O61)</f>
        <v>152400</v>
      </c>
      <c r="P40" s="166">
        <f>SUM(P41:P61)</f>
        <v>1035059</v>
      </c>
      <c r="Q40" s="166">
        <f>SUM(Q41:Q61)</f>
        <v>0</v>
      </c>
      <c r="R40" s="167"/>
      <c r="S40" s="168"/>
    </row>
    <row r="41" spans="1:19">
      <c r="A41" s="81">
        <v>1</v>
      </c>
      <c r="B41" s="82" t="s">
        <v>172</v>
      </c>
      <c r="C41" s="74">
        <f>SUM(D41:Q41)</f>
        <v>155975</v>
      </c>
      <c r="D41" s="169"/>
      <c r="E41" s="170"/>
      <c r="F41" s="169"/>
      <c r="G41" s="170"/>
      <c r="H41" s="169">
        <v>155975</v>
      </c>
      <c r="I41" s="170"/>
      <c r="J41" s="169"/>
      <c r="K41" s="170"/>
      <c r="L41" s="169"/>
      <c r="M41" s="170"/>
      <c r="N41" s="171"/>
      <c r="O41" s="171"/>
      <c r="P41" s="169"/>
      <c r="Q41" s="170"/>
      <c r="R41" s="167"/>
      <c r="S41" s="168"/>
    </row>
    <row r="42" spans="1:19">
      <c r="A42" s="81">
        <v>2</v>
      </c>
      <c r="B42" s="82" t="s">
        <v>173</v>
      </c>
      <c r="C42" s="74">
        <f t="shared" ref="C42:C54" si="4">SUM(D42:Q42)</f>
        <v>8654650</v>
      </c>
      <c r="D42" s="169"/>
      <c r="E42" s="170">
        <v>6060000</v>
      </c>
      <c r="F42" s="169"/>
      <c r="G42" s="170">
        <v>1904750</v>
      </c>
      <c r="H42" s="169"/>
      <c r="I42" s="170">
        <v>537500</v>
      </c>
      <c r="J42" s="169"/>
      <c r="K42" s="170"/>
      <c r="L42" s="169"/>
      <c r="M42" s="170"/>
      <c r="N42" s="171"/>
      <c r="O42" s="171">
        <v>152400</v>
      </c>
      <c r="P42" s="169"/>
      <c r="Q42" s="170"/>
      <c r="R42" s="167"/>
      <c r="S42" s="168">
        <v>3</v>
      </c>
    </row>
    <row r="43" spans="1:19">
      <c r="A43" s="81">
        <v>3</v>
      </c>
      <c r="B43" s="82" t="s">
        <v>174</v>
      </c>
      <c r="C43" s="74">
        <f t="shared" si="4"/>
        <v>1266666</v>
      </c>
      <c r="D43" s="169"/>
      <c r="E43" s="170"/>
      <c r="F43" s="169"/>
      <c r="G43" s="170"/>
      <c r="H43" s="169">
        <v>279400</v>
      </c>
      <c r="I43" s="170"/>
      <c r="J43" s="169"/>
      <c r="K43" s="170"/>
      <c r="L43" s="169"/>
      <c r="M43" s="170"/>
      <c r="N43" s="171"/>
      <c r="O43" s="171"/>
      <c r="P43" s="169">
        <v>987266</v>
      </c>
      <c r="Q43" s="170"/>
      <c r="R43" s="167"/>
      <c r="S43" s="168"/>
    </row>
    <row r="44" spans="1:19">
      <c r="A44" s="81">
        <v>4</v>
      </c>
      <c r="B44" s="82" t="s">
        <v>175</v>
      </c>
      <c r="C44" s="74">
        <f t="shared" si="4"/>
        <v>612000</v>
      </c>
      <c r="D44" s="169"/>
      <c r="E44" s="170"/>
      <c r="F44" s="169"/>
      <c r="G44" s="170"/>
      <c r="H44" s="169">
        <v>612000</v>
      </c>
      <c r="I44" s="170"/>
      <c r="J44" s="169"/>
      <c r="K44" s="170"/>
      <c r="L44" s="169"/>
      <c r="M44" s="170"/>
      <c r="N44" s="171"/>
      <c r="O44" s="171"/>
      <c r="P44" s="169"/>
      <c r="Q44" s="170"/>
      <c r="R44" s="167"/>
      <c r="S44" s="168"/>
    </row>
    <row r="45" spans="1:19">
      <c r="A45" s="81">
        <v>5</v>
      </c>
      <c r="B45" s="82" t="s">
        <v>176</v>
      </c>
      <c r="C45" s="74">
        <f t="shared" si="4"/>
        <v>561960</v>
      </c>
      <c r="D45" s="169"/>
      <c r="E45" s="170"/>
      <c r="F45" s="169"/>
      <c r="G45" s="170"/>
      <c r="H45" s="169">
        <v>561960</v>
      </c>
      <c r="I45" s="170"/>
      <c r="J45" s="169"/>
      <c r="K45" s="170"/>
      <c r="L45" s="169"/>
      <c r="M45" s="170"/>
      <c r="N45" s="171"/>
      <c r="O45" s="171"/>
      <c r="P45" s="169"/>
      <c r="Q45" s="170"/>
      <c r="R45" s="167"/>
      <c r="S45" s="168"/>
    </row>
    <row r="46" spans="1:19">
      <c r="A46" s="81">
        <v>6</v>
      </c>
      <c r="B46" s="82" t="s">
        <v>177</v>
      </c>
      <c r="C46" s="74">
        <f t="shared" si="4"/>
        <v>129939</v>
      </c>
      <c r="D46" s="169">
        <v>78750</v>
      </c>
      <c r="E46" s="170"/>
      <c r="F46" s="169">
        <v>51189</v>
      </c>
      <c r="G46" s="170"/>
      <c r="H46" s="169"/>
      <c r="I46" s="170"/>
      <c r="J46" s="169"/>
      <c r="K46" s="170"/>
      <c r="L46" s="169"/>
      <c r="M46" s="170"/>
      <c r="N46" s="171"/>
      <c r="O46" s="171"/>
      <c r="P46" s="169"/>
      <c r="Q46" s="170"/>
      <c r="R46" s="167"/>
      <c r="S46" s="168"/>
    </row>
    <row r="47" spans="1:19">
      <c r="A47" s="81">
        <v>7</v>
      </c>
      <c r="B47" s="82" t="s">
        <v>178</v>
      </c>
      <c r="C47" s="74">
        <f t="shared" si="4"/>
        <v>0</v>
      </c>
      <c r="D47" s="169"/>
      <c r="E47" s="170"/>
      <c r="F47" s="169"/>
      <c r="G47" s="170"/>
      <c r="H47" s="169"/>
      <c r="I47" s="170"/>
      <c r="J47" s="169"/>
      <c r="K47" s="170"/>
      <c r="L47" s="169"/>
      <c r="M47" s="170"/>
      <c r="N47" s="171"/>
      <c r="O47" s="171"/>
      <c r="P47" s="169"/>
      <c r="Q47" s="170"/>
      <c r="R47" s="167"/>
      <c r="S47" s="168"/>
    </row>
    <row r="48" spans="1:19">
      <c r="A48" s="81">
        <v>8</v>
      </c>
      <c r="B48" s="82" t="s">
        <v>179</v>
      </c>
      <c r="C48" s="74">
        <f t="shared" si="4"/>
        <v>0</v>
      </c>
      <c r="D48" s="169"/>
      <c r="E48" s="170"/>
      <c r="F48" s="169"/>
      <c r="G48" s="170"/>
      <c r="H48" s="169"/>
      <c r="I48" s="170"/>
      <c r="J48" s="169"/>
      <c r="K48" s="170"/>
      <c r="L48" s="169"/>
      <c r="M48" s="170"/>
      <c r="N48" s="171"/>
      <c r="O48" s="171"/>
      <c r="P48" s="169"/>
      <c r="Q48" s="170"/>
      <c r="R48" s="167"/>
      <c r="S48" s="168"/>
    </row>
    <row r="49" spans="1:19">
      <c r="A49" s="81">
        <v>9</v>
      </c>
      <c r="B49" s="82" t="s">
        <v>180</v>
      </c>
      <c r="C49" s="74">
        <f>SUM(D49:Q49)</f>
        <v>5397567</v>
      </c>
      <c r="D49" s="169">
        <v>740000</v>
      </c>
      <c r="E49" s="170"/>
      <c r="F49" s="169">
        <v>84000</v>
      </c>
      <c r="G49" s="170"/>
      <c r="H49" s="169">
        <v>1436000</v>
      </c>
      <c r="I49" s="170"/>
      <c r="J49" s="169"/>
      <c r="K49" s="170"/>
      <c r="L49" s="169"/>
      <c r="M49" s="170"/>
      <c r="N49" s="171">
        <v>3089774</v>
      </c>
      <c r="O49" s="171"/>
      <c r="P49" s="169">
        <v>47793</v>
      </c>
      <c r="Q49" s="170"/>
      <c r="R49" s="167"/>
      <c r="S49" s="168"/>
    </row>
    <row r="50" spans="1:19">
      <c r="A50" s="81">
        <v>10</v>
      </c>
      <c r="B50" s="82" t="s">
        <v>181</v>
      </c>
      <c r="C50" s="74">
        <f t="shared" si="4"/>
        <v>50000</v>
      </c>
      <c r="D50" s="169"/>
      <c r="E50" s="170"/>
      <c r="F50" s="169"/>
      <c r="G50" s="170"/>
      <c r="H50" s="169"/>
      <c r="I50" s="170"/>
      <c r="J50" s="169"/>
      <c r="K50" s="170"/>
      <c r="L50" s="169"/>
      <c r="M50" s="170">
        <v>50000</v>
      </c>
      <c r="N50" s="171"/>
      <c r="O50" s="171"/>
      <c r="P50" s="169"/>
      <c r="Q50" s="170"/>
      <c r="R50" s="167"/>
      <c r="S50" s="168"/>
    </row>
    <row r="51" spans="1:19" ht="26.4">
      <c r="A51" s="81">
        <v>11</v>
      </c>
      <c r="B51" s="85" t="s">
        <v>182</v>
      </c>
      <c r="C51" s="86">
        <f t="shared" si="4"/>
        <v>0</v>
      </c>
      <c r="D51" s="169"/>
      <c r="E51" s="170"/>
      <c r="F51" s="169"/>
      <c r="G51" s="170"/>
      <c r="H51" s="169"/>
      <c r="I51" s="170"/>
      <c r="J51" s="169"/>
      <c r="K51" s="170"/>
      <c r="L51" s="169"/>
      <c r="M51" s="170"/>
      <c r="N51" s="171"/>
      <c r="O51" s="171"/>
      <c r="P51" s="169"/>
      <c r="Q51" s="170"/>
      <c r="R51" s="167"/>
      <c r="S51" s="172"/>
    </row>
    <row r="52" spans="1:19">
      <c r="A52" s="81">
        <v>12</v>
      </c>
      <c r="B52" s="82" t="s">
        <v>183</v>
      </c>
      <c r="C52" s="74">
        <f t="shared" si="4"/>
        <v>76950</v>
      </c>
      <c r="D52" s="169"/>
      <c r="E52" s="170"/>
      <c r="F52" s="169"/>
      <c r="G52" s="170"/>
      <c r="H52" s="169">
        <v>76950</v>
      </c>
      <c r="I52" s="170"/>
      <c r="J52" s="169"/>
      <c r="K52" s="170"/>
      <c r="L52" s="169"/>
      <c r="M52" s="170"/>
      <c r="N52" s="171"/>
      <c r="O52" s="171"/>
      <c r="P52" s="169"/>
      <c r="Q52" s="170"/>
      <c r="R52" s="167"/>
      <c r="S52" s="168"/>
    </row>
    <row r="53" spans="1:19">
      <c r="A53" s="81">
        <v>13</v>
      </c>
      <c r="B53" s="82" t="s">
        <v>184</v>
      </c>
      <c r="C53" s="74">
        <f t="shared" si="4"/>
        <v>0</v>
      </c>
      <c r="D53" s="169"/>
      <c r="E53" s="170"/>
      <c r="F53" s="169"/>
      <c r="G53" s="170"/>
      <c r="H53" s="169"/>
      <c r="I53" s="170"/>
      <c r="J53" s="169"/>
      <c r="K53" s="170"/>
      <c r="L53" s="169"/>
      <c r="M53" s="170"/>
      <c r="N53" s="171"/>
      <c r="O53" s="171"/>
      <c r="P53" s="169"/>
      <c r="Q53" s="170"/>
      <c r="R53" s="167"/>
      <c r="S53" s="168"/>
    </row>
    <row r="54" spans="1:19">
      <c r="A54" s="81">
        <v>14</v>
      </c>
      <c r="B54" s="82" t="s">
        <v>185</v>
      </c>
      <c r="C54" s="74">
        <f t="shared" si="4"/>
        <v>2956000</v>
      </c>
      <c r="D54" s="169"/>
      <c r="E54" s="170"/>
      <c r="F54" s="169"/>
      <c r="G54" s="170"/>
      <c r="H54" s="169"/>
      <c r="I54" s="170"/>
      <c r="J54" s="169">
        <v>2956000</v>
      </c>
      <c r="K54" s="170"/>
      <c r="L54" s="169"/>
      <c r="M54" s="170"/>
      <c r="N54" s="171"/>
      <c r="O54" s="171"/>
      <c r="P54" s="169"/>
      <c r="Q54" s="170"/>
      <c r="R54" s="167"/>
      <c r="S54" s="168"/>
    </row>
    <row r="55" spans="1:19">
      <c r="A55" s="81">
        <v>15</v>
      </c>
      <c r="B55" s="82" t="s">
        <v>186</v>
      </c>
      <c r="C55" s="74"/>
      <c r="D55" s="169"/>
      <c r="E55" s="170"/>
      <c r="F55" s="169"/>
      <c r="G55" s="170"/>
      <c r="H55" s="169"/>
      <c r="I55" s="170"/>
      <c r="J55" s="169"/>
      <c r="K55" s="170"/>
      <c r="L55" s="169"/>
      <c r="M55" s="170"/>
      <c r="N55" s="171"/>
      <c r="O55" s="171"/>
      <c r="P55" s="169"/>
      <c r="Q55" s="170"/>
      <c r="R55" s="167"/>
      <c r="S55" s="168"/>
    </row>
    <row r="56" spans="1:19">
      <c r="A56" s="81">
        <v>16</v>
      </c>
      <c r="B56" s="87" t="s">
        <v>187</v>
      </c>
      <c r="C56" s="74"/>
      <c r="D56" s="169"/>
      <c r="E56" s="170"/>
      <c r="F56" s="169"/>
      <c r="G56" s="170"/>
      <c r="H56" s="169"/>
      <c r="I56" s="170"/>
      <c r="J56" s="169">
        <v>88000</v>
      </c>
      <c r="K56" s="170"/>
      <c r="L56" s="169"/>
      <c r="M56" s="170"/>
      <c r="N56" s="171"/>
      <c r="O56" s="171"/>
      <c r="P56" s="169"/>
      <c r="Q56" s="170"/>
      <c r="R56" s="167"/>
      <c r="S56" s="168"/>
    </row>
    <row r="57" spans="1:19">
      <c r="A57" s="81">
        <v>17</v>
      </c>
      <c r="B57" s="87" t="s">
        <v>188</v>
      </c>
      <c r="C57" s="74">
        <f>SUM(D57:Q57)</f>
        <v>0</v>
      </c>
      <c r="D57" s="169"/>
      <c r="E57" s="170"/>
      <c r="F57" s="169"/>
      <c r="G57" s="170"/>
      <c r="H57" s="169"/>
      <c r="I57" s="170"/>
      <c r="J57" s="169"/>
      <c r="K57" s="170"/>
      <c r="L57" s="169"/>
      <c r="M57" s="170"/>
      <c r="N57" s="171"/>
      <c r="O57" s="171"/>
      <c r="P57" s="169"/>
      <c r="Q57" s="170"/>
      <c r="R57" s="167"/>
      <c r="S57" s="168"/>
    </row>
    <row r="58" spans="1:19">
      <c r="A58" s="277" t="s">
        <v>201</v>
      </c>
      <c r="B58" s="278"/>
      <c r="C58" s="74">
        <f>SUM(D58:Q58)</f>
        <v>0</v>
      </c>
      <c r="D58" s="169"/>
      <c r="E58" s="170"/>
      <c r="F58" s="169"/>
      <c r="G58" s="170"/>
      <c r="H58" s="169"/>
      <c r="I58" s="170"/>
      <c r="J58" s="169"/>
      <c r="K58" s="170"/>
      <c r="L58" s="169"/>
      <c r="M58" s="170"/>
      <c r="N58" s="171"/>
      <c r="O58" s="171"/>
      <c r="P58" s="169"/>
      <c r="Q58" s="170"/>
      <c r="R58" s="167"/>
      <c r="S58" s="168"/>
    </row>
    <row r="59" spans="1:19">
      <c r="A59" s="81">
        <v>18</v>
      </c>
      <c r="B59" s="82" t="s">
        <v>505</v>
      </c>
      <c r="C59" s="74">
        <f>SUM(D59:R59)</f>
        <v>0</v>
      </c>
      <c r="D59" s="169"/>
      <c r="E59" s="170"/>
      <c r="F59" s="169"/>
      <c r="G59" s="170"/>
      <c r="H59" s="169"/>
      <c r="I59" s="170"/>
      <c r="J59" s="169"/>
      <c r="K59" s="170"/>
      <c r="L59" s="169"/>
      <c r="M59" s="170"/>
      <c r="N59" s="171"/>
      <c r="O59" s="171"/>
      <c r="P59" s="169"/>
      <c r="Q59" s="170"/>
      <c r="R59" s="167"/>
      <c r="S59" s="168"/>
    </row>
    <row r="60" spans="1:19">
      <c r="A60" s="81">
        <v>19</v>
      </c>
      <c r="B60" s="82" t="s">
        <v>202</v>
      </c>
      <c r="C60" s="74">
        <f>SUM(D60:Q60)</f>
        <v>266817</v>
      </c>
      <c r="D60" s="169"/>
      <c r="E60" s="170"/>
      <c r="F60" s="169"/>
      <c r="G60" s="170"/>
      <c r="H60" s="173"/>
      <c r="I60" s="170"/>
      <c r="J60" s="169"/>
      <c r="K60" s="170"/>
      <c r="L60" s="169"/>
      <c r="M60" s="170">
        <v>266817</v>
      </c>
      <c r="N60" s="171"/>
      <c r="O60" s="171"/>
      <c r="P60" s="169"/>
      <c r="Q60" s="170"/>
      <c r="R60" s="167"/>
      <c r="S60" s="168"/>
    </row>
    <row r="61" spans="1:19">
      <c r="A61" s="81">
        <v>20</v>
      </c>
      <c r="B61" s="87" t="s">
        <v>506</v>
      </c>
      <c r="C61" s="74">
        <f>SUM(D61:Q61)</f>
        <v>7919</v>
      </c>
      <c r="D61" s="169"/>
      <c r="E61" s="170"/>
      <c r="F61" s="169"/>
      <c r="G61" s="170"/>
      <c r="H61" s="174"/>
      <c r="I61" s="170"/>
      <c r="J61" s="169"/>
      <c r="K61" s="170"/>
      <c r="L61" s="169"/>
      <c r="M61" s="170">
        <v>7919</v>
      </c>
      <c r="N61" s="171"/>
      <c r="O61" s="171"/>
      <c r="P61" s="169"/>
      <c r="Q61" s="170"/>
      <c r="R61" s="167"/>
      <c r="S61" s="168"/>
    </row>
    <row r="62" spans="1:19" ht="15" thickBot="1">
      <c r="A62" s="81">
        <v>21</v>
      </c>
      <c r="B62" s="87" t="s">
        <v>507</v>
      </c>
      <c r="C62" s="74">
        <f>SUM(D62:Q62)</f>
        <v>0</v>
      </c>
      <c r="D62" s="175"/>
      <c r="E62" s="176"/>
      <c r="F62" s="175"/>
      <c r="G62" s="176"/>
      <c r="H62" s="177"/>
      <c r="I62" s="176"/>
      <c r="J62" s="178"/>
      <c r="K62" s="179"/>
      <c r="L62" s="180"/>
      <c r="M62" s="179"/>
      <c r="N62" s="180"/>
      <c r="O62" s="180"/>
      <c r="P62" s="178"/>
      <c r="Q62" s="180"/>
      <c r="R62" s="175"/>
      <c r="S62" s="181"/>
    </row>
    <row r="63" spans="1:19" ht="15" thickBot="1">
      <c r="A63" s="77"/>
      <c r="B63" s="90" t="s">
        <v>189</v>
      </c>
      <c r="C63" s="74">
        <f>SUM(D63:Q63)</f>
        <v>30070873</v>
      </c>
      <c r="D63" s="166">
        <f t="shared" ref="D63:Q63" si="5">SUM(D40+D39)</f>
        <v>6629310</v>
      </c>
      <c r="E63" s="166">
        <f t="shared" si="5"/>
        <v>6060000</v>
      </c>
      <c r="F63" s="166">
        <f t="shared" si="5"/>
        <v>1548579</v>
      </c>
      <c r="G63" s="166">
        <f t="shared" si="5"/>
        <v>1904750</v>
      </c>
      <c r="H63" s="166">
        <f t="shared" si="5"/>
        <v>4012285</v>
      </c>
      <c r="I63" s="166">
        <f t="shared" si="5"/>
        <v>537500</v>
      </c>
      <c r="J63" s="182">
        <f t="shared" si="5"/>
        <v>3044000</v>
      </c>
      <c r="K63" s="183">
        <f t="shared" si="5"/>
        <v>0</v>
      </c>
      <c r="L63" s="183">
        <f t="shared" si="5"/>
        <v>569538</v>
      </c>
      <c r="M63" s="183">
        <f t="shared" si="5"/>
        <v>1487678</v>
      </c>
      <c r="N63" s="183">
        <f t="shared" si="5"/>
        <v>3089774</v>
      </c>
      <c r="O63" s="183">
        <f t="shared" si="5"/>
        <v>152400</v>
      </c>
      <c r="P63" s="182">
        <f t="shared" si="5"/>
        <v>1035059</v>
      </c>
      <c r="Q63" s="182">
        <f t="shared" si="5"/>
        <v>0</v>
      </c>
      <c r="R63" s="182"/>
      <c r="S63" s="184">
        <v>8</v>
      </c>
    </row>
  </sheetData>
  <mergeCells count="28">
    <mergeCell ref="A58:B58"/>
    <mergeCell ref="K2:S2"/>
    <mergeCell ref="K36:S36"/>
    <mergeCell ref="A37:A38"/>
    <mergeCell ref="B37:B38"/>
    <mergeCell ref="C37:C38"/>
    <mergeCell ref="D37:E37"/>
    <mergeCell ref="F37:G37"/>
    <mergeCell ref="H37:I37"/>
    <mergeCell ref="J37:K37"/>
    <mergeCell ref="L37:M37"/>
    <mergeCell ref="P37:Q37"/>
    <mergeCell ref="B1:S1"/>
    <mergeCell ref="B3:R3"/>
    <mergeCell ref="B4:R4"/>
    <mergeCell ref="B5:R5"/>
    <mergeCell ref="K6:S6"/>
    <mergeCell ref="H7:I7"/>
    <mergeCell ref="J7:K7"/>
    <mergeCell ref="L7:M7"/>
    <mergeCell ref="P7:Q7"/>
    <mergeCell ref="F7:G7"/>
    <mergeCell ref="A6:B6"/>
    <mergeCell ref="A28:B28"/>
    <mergeCell ref="A7:A8"/>
    <mergeCell ref="B7:B8"/>
    <mergeCell ref="C7:C8"/>
    <mergeCell ref="D7:E7"/>
  </mergeCells>
  <pageMargins left="0.31496062992125984" right="0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1.mell_bevételek</vt:lpstr>
      <vt:lpstr>2.mell_kiadások</vt:lpstr>
      <vt:lpstr>3.mell_mérleg</vt:lpstr>
      <vt:lpstr>4_mell_cofog bevétel</vt:lpstr>
      <vt:lpstr>5_mell_cofog_kiadások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2020-10-12T07:50:46Z</cp:lastPrinted>
  <dcterms:created xsi:type="dcterms:W3CDTF">2014-01-30T18:57:07Z</dcterms:created>
  <dcterms:modified xsi:type="dcterms:W3CDTF">2020-10-12T11:18:08Z</dcterms:modified>
</cp:coreProperties>
</file>