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4350" tabRatio="599" activeTab="1"/>
  </bookViews>
  <sheets>
    <sheet name="1.sz.melléklet" sheetId="1" r:id="rId1"/>
    <sheet name="2. sz. melléklet" sheetId="2" r:id="rId2"/>
  </sheets>
  <definedNames/>
  <calcPr fullCalcOnLoad="1"/>
</workbook>
</file>

<file path=xl/sharedStrings.xml><?xml version="1.0" encoding="utf-8"?>
<sst xmlns="http://schemas.openxmlformats.org/spreadsheetml/2006/main" count="320" uniqueCount="285">
  <si>
    <t>Működési bevételek</t>
  </si>
  <si>
    <t>Személyi juttatás</t>
  </si>
  <si>
    <t>Szolgáltatások ellenértéke</t>
  </si>
  <si>
    <t>Megnevezés</t>
  </si>
  <si>
    <t>Bevételi jogcím</t>
  </si>
  <si>
    <t>1.</t>
  </si>
  <si>
    <t>2.</t>
  </si>
  <si>
    <t>3.</t>
  </si>
  <si>
    <t>4.</t>
  </si>
  <si>
    <t>5.</t>
  </si>
  <si>
    <t>Közhatalmi bevételek</t>
  </si>
  <si>
    <t xml:space="preserve">                    B E V É T E L E K</t>
  </si>
  <si>
    <t>sorszám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</si>
  <si>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</si>
  <si>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</si>
  <si>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</si>
  <si>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</si>
  <si>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</si>
  <si>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</si>
  <si>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</si>
  <si>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</si>
  <si>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</si>
  <si>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4</t>
  </si>
  <si>
    <t>5</t>
  </si>
  <si>
    <t>5.1</t>
  </si>
  <si>
    <t>5.2</t>
  </si>
  <si>
    <t>5.3</t>
  </si>
  <si>
    <t>5.4</t>
  </si>
  <si>
    <t>6</t>
  </si>
  <si>
    <t>7</t>
  </si>
  <si>
    <t>7.1.</t>
  </si>
  <si>
    <t>7.2</t>
  </si>
  <si>
    <t>7.3</t>
  </si>
  <si>
    <t>8</t>
  </si>
  <si>
    <t>8.1</t>
  </si>
  <si>
    <t>8.2</t>
  </si>
  <si>
    <t>9</t>
  </si>
  <si>
    <t>10</t>
  </si>
  <si>
    <t>11.</t>
  </si>
  <si>
    <t xml:space="preserve">                    K I A D Á S O K</t>
  </si>
  <si>
    <t xml:space="preserve">    2.sz táblázat</t>
  </si>
  <si>
    <t>Kiadási jogcímek</t>
  </si>
  <si>
    <t>1</t>
  </si>
  <si>
    <t>I. Működési költségvetés kiadásai (1.1+…+.1.5)</t>
  </si>
  <si>
    <t>1.1</t>
  </si>
  <si>
    <t>Személyi juttatások</t>
  </si>
  <si>
    <t>1.2</t>
  </si>
  <si>
    <t>Munkaadókat terhelő járulékok és szociális hozzájárulási adó</t>
  </si>
  <si>
    <t>1.3</t>
  </si>
  <si>
    <t>Dologi kiadások</t>
  </si>
  <si>
    <t>1.4</t>
  </si>
  <si>
    <t>Ellátottak pénzbeli juttatásai</t>
  </si>
  <si>
    <t>1.5</t>
  </si>
  <si>
    <t>Egyéb működés célú kiadások</t>
  </si>
  <si>
    <t>Felújítások</t>
  </si>
  <si>
    <t>Egyéb felhalmozási célú kiadások</t>
  </si>
  <si>
    <t>6.</t>
  </si>
  <si>
    <t>7.</t>
  </si>
  <si>
    <t>KÖLTSÉGVETÉSI BEVÉTELEK ÉS KIADÁSOK EGYENLEGE</t>
  </si>
  <si>
    <t>FINANSZÍROZÁSI CÉLÚ PÉNZÜGYI BEVÉTELEK ÉS KIADÁSOK EGYENLEGE</t>
  </si>
  <si>
    <t>Finanszírozási cálú pénzügyi műveletek egyenlege (1.1. -1.2.) +/-</t>
  </si>
  <si>
    <t>1.1.</t>
  </si>
  <si>
    <t>1.1.1</t>
  </si>
  <si>
    <t>1.1.2</t>
  </si>
  <si>
    <t>1.2.1</t>
  </si>
  <si>
    <t>1.2.2</t>
  </si>
  <si>
    <t>Egyéb működési célú kiadások</t>
  </si>
  <si>
    <t>8.</t>
  </si>
  <si>
    <t>10.</t>
  </si>
  <si>
    <t>12.</t>
  </si>
  <si>
    <t>13.</t>
  </si>
  <si>
    <t>14.</t>
  </si>
  <si>
    <t>15.</t>
  </si>
  <si>
    <t>16.</t>
  </si>
  <si>
    <t>17.</t>
  </si>
  <si>
    <t>18.</t>
  </si>
  <si>
    <t>BEVÉTELEK ÖSSZESEN:</t>
  </si>
  <si>
    <t>Felhalmozási kiadások</t>
  </si>
  <si>
    <t>Működési kiadások</t>
  </si>
  <si>
    <t>Működési bevételek:</t>
  </si>
  <si>
    <t>Működési kiadások:</t>
  </si>
  <si>
    <t>Felhalmozási bevételek</t>
  </si>
  <si>
    <t>Felhalmozási bevételek:</t>
  </si>
  <si>
    <t>Felhalmozási kiadások:</t>
  </si>
  <si>
    <t>KIADÁSOK ÖSSZESEN:</t>
  </si>
  <si>
    <t>Eredeti előirányzat
(eFt)</t>
  </si>
  <si>
    <t>I. Önkormányzatok működési támogatásai</t>
  </si>
  <si>
    <t>1.2.</t>
  </si>
  <si>
    <t>Helyi önkormányzatok működésének általános támogatása</t>
  </si>
  <si>
    <t>Települési önkormányzatok egyes köznevelési feladatainak támogatása</t>
  </si>
  <si>
    <t>1.3.</t>
  </si>
  <si>
    <t>Települési önkormányzatok szociális és gyermekjóléti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</si>
  <si>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</si>
  <si>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</si>
  <si>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</si>
  <si>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1.4.</t>
  </si>
  <si>
    <t>1.5.</t>
  </si>
  <si>
    <t>1.6.</t>
  </si>
  <si>
    <t>Elvonások és befizetések bevételei</t>
  </si>
  <si>
    <t>Működési célú garancia-és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</si>
  <si>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</si>
  <si>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állahmháztartáson belülről</t>
  </si>
  <si>
    <t>Egyéb működési célú támogatások bevételei államháztartáson belülről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</si>
  <si>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</si>
  <si>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</si>
  <si>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</si>
  <si>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Egyéb felhalmozási célú támogatások bevételei államháztartáson belülről</t>
  </si>
  <si>
    <t>IV. Jövedelemadók</t>
  </si>
  <si>
    <t>4.1.</t>
  </si>
  <si>
    <t>Magánszemélyek jövedelemadói</t>
  </si>
  <si>
    <t>Vagyoni típusú adók</t>
  </si>
  <si>
    <t>Értékesítési és forgalmi adók</t>
  </si>
  <si>
    <t>Gépjárműadó</t>
  </si>
  <si>
    <t>Egyéb áruhasználati és szolgáltatási adó</t>
  </si>
  <si>
    <t>V. Termékek és szolgáltatások adói</t>
  </si>
  <si>
    <t>VI. Közhatalmi bevételek</t>
  </si>
  <si>
    <t>VII. Működési bevételek</t>
  </si>
  <si>
    <t>Áru- és készletértékesítés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</si>
  <si>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</si>
  <si>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</si>
  <si>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</si>
  <si>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</si>
  <si>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</si>
  <si>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</si>
  <si>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</si>
  <si>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</si>
  <si>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7.4</t>
  </si>
  <si>
    <t>7.5</t>
  </si>
  <si>
    <t>7.6</t>
  </si>
  <si>
    <t>7.7</t>
  </si>
  <si>
    <t>7.8</t>
  </si>
  <si>
    <t>7.9</t>
  </si>
  <si>
    <t>7.10</t>
  </si>
  <si>
    <t>VIII. Felhalmozási bevételek</t>
  </si>
  <si>
    <t>Immateriális javak értékesítése</t>
  </si>
  <si>
    <t>Egyéb tárgyi eszközök értékesítése</t>
  </si>
  <si>
    <t>Részesedések értékesítése</t>
  </si>
  <si>
    <t>Ingatlanok értékesítése</t>
  </si>
  <si>
    <t>8.3</t>
  </si>
  <si>
    <t>8.4</t>
  </si>
  <si>
    <t>8.5</t>
  </si>
  <si>
    <t>IX. Működési célú átvett pénzeszközök</t>
  </si>
  <si>
    <t>Működési célú garancia-és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</si>
  <si>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</si>
  <si>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</si>
  <si>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9.1</t>
  </si>
  <si>
    <t>9.2</t>
  </si>
  <si>
    <t>9.3</t>
  </si>
  <si>
    <t>X. Felhalmozási célú átvett pénzeszközök</t>
  </si>
  <si>
    <t>Felhamozási célú visszatérítendő támogatások, kölcsönök visszatérülése államháztartáson kívülről</t>
  </si>
  <si>
    <t>Egyéb felhalmozási célú átvett pénzeszközök</t>
  </si>
  <si>
    <t>Előző év költségvetési maradványának igénybevétele</t>
  </si>
  <si>
    <t>Előző év vállalkozási maradványának igénybevétele</t>
  </si>
  <si>
    <t>10.1</t>
  </si>
  <si>
    <t>10.2</t>
  </si>
  <si>
    <t>10.3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</si>
  <si>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</si>
  <si>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</si>
  <si>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</si>
  <si>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</si>
  <si>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</si>
  <si>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Forgatási célú külföldi értékpapírok beváltása, értékesítése</t>
  </si>
  <si>
    <t>Befeketési célú külföldi értékpapírok beváltása, értékesítése</t>
  </si>
  <si>
    <t>Külföldi értékpapírok kibocsátása</t>
  </si>
  <si>
    <t>Külföldi hitelek, kölcsönök felvétele</t>
  </si>
  <si>
    <t xml:space="preserve"> Adóssághoz nem kapcsolódó származékos ügyletek bevételei</t>
  </si>
  <si>
    <t>ebből: családi támogatások</t>
  </si>
  <si>
    <t xml:space="preserve">          Pénzbeli kárpótlások, kártérítések</t>
  </si>
  <si>
    <t xml:space="preserve">          Betegséggel kapcsolatos (nem társadalombiztosítási) ellátások</t>
  </si>
  <si>
    <t xml:space="preserve">          Foglalkoztatással, munkanélküliséggel kapcsolatos ellátások</t>
  </si>
  <si>
    <t xml:space="preserve">          Lakhatással kapcsolatos ellátások</t>
  </si>
  <si>
    <t xml:space="preserve">          Intézményi ellátottak pénzbeli juttatásai</t>
  </si>
  <si>
    <t xml:space="preserve">          Egyéb nem intézményi ellátások</t>
  </si>
  <si>
    <t>ebből: elvonások és befizetések</t>
  </si>
  <si>
    <t xml:space="preserve">          Működési célú garancia- és kezességvállaásból származó kifizetés államháztartáson belülre</t>
  </si>
  <si>
    <t xml:space="preserve">          Működési célú visszatérítendő támogatások, kölcsönök nyújtása államházartáson belülre</t>
  </si>
  <si>
    <t xml:space="preserve">          Működési célú visszatérítendő támogatások, kölcsönök törlesztése államháztartáson belülre</t>
  </si>
  <si>
    <t xml:space="preserve">          Egyéb működési célú támogatások államháztartáson belülre</t>
  </si>
  <si>
    <t xml:space="preserve">          Működési célú garancia- és kezességvállaásból származó kifizetés államháztartáson kívülre</t>
  </si>
  <si>
    <t xml:space="preserve">          Működési célú visszatérítendő támogatások, kölcsönök nyújtása államházartáson kívülre</t>
  </si>
  <si>
    <t xml:space="preserve">          Működési célú tartalék</t>
  </si>
  <si>
    <t>Beruházások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</si>
  <si>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</si>
  <si>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</si>
  <si>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</si>
  <si>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III. Hitel- és kölcsöntörlesztés államháztartáson kívülre</t>
  </si>
  <si>
    <t>IV. Belföldi értékpapírok kiadásai</t>
  </si>
  <si>
    <t>KÖLTSÉGVETÉSI KIADÁSOK ÖSSZESEN (1+2)</t>
  </si>
  <si>
    <t>V. Belföldi finanszírozás kiadásai</t>
  </si>
  <si>
    <t>Államháztartáson belüli megelőlegezések visszafizetése</t>
  </si>
  <si>
    <t>Központi, irányító szervi támogatás folyósítása</t>
  </si>
  <si>
    <t>Pénzeszközök betétként elhelyezése</t>
  </si>
  <si>
    <t>Pénzügyi lízing kiadásai</t>
  </si>
  <si>
    <t>Központi költségvetés sajátos finanszírozási kiadásai</t>
  </si>
  <si>
    <t>VI. Külföldi finanszírozás kiadásai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</si>
  <si>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</si>
  <si>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</si>
  <si>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</si>
  <si>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</si>
  <si>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VII. Adóssághoz nem kapcsolódó származékos ügyletek kiadásai</t>
  </si>
  <si>
    <t xml:space="preserve">9. </t>
  </si>
  <si>
    <t>VIII. Finanszírozási kiadások (4+5+6+7+8)</t>
  </si>
  <si>
    <t>KIADÁSOK ÖSSZESEN: (3+9)</t>
  </si>
  <si>
    <t>II. Felhalmozási költségvetés kiadásai (2.1.+…..2.3)</t>
  </si>
  <si>
    <t>Finanszírozási célú pénzügyi műveletek bevételei (1sz. mell. 1sz. táblázat 19.sor)</t>
  </si>
  <si>
    <t xml:space="preserve"> 1.1.-ből: Hitel-, kölcsönfelvétel állmháztartáson kívülről</t>
  </si>
  <si>
    <t xml:space="preserve">              Belföldi értékpapírok bevételei</t>
  </si>
  <si>
    <t xml:space="preserve">              Belföldi finanszírozás bevételei</t>
  </si>
  <si>
    <t xml:space="preserve">              Külföldi finanszírozás bevételei</t>
  </si>
  <si>
    <t>1.1.3</t>
  </si>
  <si>
    <t>1.1.4</t>
  </si>
  <si>
    <t xml:space="preserve"> 1.2.-ből: Hitel- és kölcsöntörlesztés államháztartáson kívülre</t>
  </si>
  <si>
    <t xml:space="preserve">              Belföldi értékpapírok kiadásai</t>
  </si>
  <si>
    <t xml:space="preserve">              Belföldi finanszírozás kiadásai</t>
  </si>
  <si>
    <t xml:space="preserve">              Külföldi finanszírozás kiadásai</t>
  </si>
  <si>
    <t xml:space="preserve">             Adóssághoz nem kapcsolódó származékos ügyletek kiadásai</t>
  </si>
  <si>
    <t xml:space="preserve">             Adóssághoz nem kapcsolódó származékos ügyletek bevételei</t>
  </si>
  <si>
    <t>1.1.5</t>
  </si>
  <si>
    <t>1.2.3</t>
  </si>
  <si>
    <t>1.2.4</t>
  </si>
  <si>
    <t>1.2.5</t>
  </si>
  <si>
    <t>Finanszírozási célú pénzügyi műveletek kiadása (1sz. Mell. 2sz. Táblázat 9.sor)</t>
  </si>
  <si>
    <t>Felhalmozási célú visszatérítendő támogatások, kölcsönök igénybevétele államháztartáson belülről</t>
  </si>
  <si>
    <t>Felhalmozási célú garancia- és kezességvállalásból származó megtérülések államháztartáson kívülről</t>
  </si>
  <si>
    <t>Részesedések megyszűnéséhez kapcsolódó bevételek</t>
  </si>
  <si>
    <t>Belföldi finanszírozás kiadásai</t>
  </si>
  <si>
    <t>Adóssághoz nem kapcsolódó származékos ügyletek kiadásai</t>
  </si>
  <si>
    <t>Hitel-, kölcsönfelvétel államháztartáson kívülről</t>
  </si>
  <si>
    <t>Maradvány igénybevétele</t>
  </si>
  <si>
    <t>Működési célú támogatások államháztartáson belülről</t>
  </si>
  <si>
    <t>Felhalmozási célú támogatások államháztartáson belülről</t>
  </si>
  <si>
    <t>Működési célú átvett pénzeszközök</t>
  </si>
  <si>
    <t xml:space="preserve">kötelező </t>
  </si>
  <si>
    <t>önként vállalt</t>
  </si>
  <si>
    <t>államigazgatási</t>
  </si>
  <si>
    <t>feladat</t>
  </si>
  <si>
    <t>összesen</t>
  </si>
  <si>
    <t>éves engedélyezett létszám előirányzat (fő):</t>
  </si>
  <si>
    <t>Közfoglalkoztatottak száma (fő):</t>
  </si>
  <si>
    <t>Belföldi finanszírozás bevétele</t>
  </si>
  <si>
    <t>Külföldi finanszírozás bevétele</t>
  </si>
  <si>
    <t>Dologi kiadás</t>
  </si>
  <si>
    <t>Külföldi finansízrozás kiadásai</t>
  </si>
  <si>
    <t>Felhalmozási célú átvett pénzeszköz</t>
  </si>
  <si>
    <t xml:space="preserve">Beruházások </t>
  </si>
  <si>
    <t>6.1.</t>
  </si>
  <si>
    <t>egyéb közhatalmi bevételek</t>
  </si>
  <si>
    <t>XI. Hitel-, kölcsönfelvétel államháztartáson kívülről</t>
  </si>
  <si>
    <t>XII. Belföldi értékpapírok bevételei</t>
  </si>
  <si>
    <t>XIII. Maradvány igénybevétele</t>
  </si>
  <si>
    <t>XIV. Belföldi finanszírozás bevételei</t>
  </si>
  <si>
    <t>XV. Külföldi finanszírozás bevételei</t>
  </si>
  <si>
    <t>XVI. Finanszírozási bevételek</t>
  </si>
  <si>
    <t>14.1</t>
  </si>
  <si>
    <t>14.2</t>
  </si>
  <si>
    <t>15.1.</t>
  </si>
  <si>
    <t>15.2.</t>
  </si>
  <si>
    <t>15.3.</t>
  </si>
  <si>
    <t>15.4.</t>
  </si>
  <si>
    <t>15.5.</t>
  </si>
  <si>
    <t>16.1.</t>
  </si>
  <si>
    <t>16.2.</t>
  </si>
  <si>
    <t>16.3.</t>
  </si>
  <si>
    <t>16.4.</t>
  </si>
  <si>
    <t>16.5</t>
  </si>
  <si>
    <t>Költségvetési bevételek (2+3+6+7+8+9+10)</t>
  </si>
  <si>
    <t>BEVÉTELEK ÖSSZESEN (11+17)</t>
  </si>
  <si>
    <t>Költségvetési hiány, többlet (költségvetési bevételek 18. sor - költségvetési kiadások 10. sor) (+/-)</t>
  </si>
  <si>
    <t>MÉRLEG</t>
  </si>
  <si>
    <t>II. Működési célú támogatások államháztartáson belülről</t>
  </si>
  <si>
    <t>III. Felhalmozási célú támogatások államháztartáson  belülről</t>
  </si>
  <si>
    <t>3.4</t>
  </si>
  <si>
    <t>3.5</t>
  </si>
  <si>
    <t xml:space="preserve"> </t>
  </si>
  <si>
    <t xml:space="preserve">2014. évi eredeti előirányzat
 </t>
  </si>
  <si>
    <t>Módosított előirányzat
(eFt)</t>
  </si>
  <si>
    <t>2014. évi I. félévi teljesítés</t>
  </si>
  <si>
    <t>2014. évi módosított előirányzat</t>
  </si>
  <si>
    <t xml:space="preserve">  </t>
  </si>
  <si>
    <t>2014. évi  teljesítés
előirányzat</t>
  </si>
  <si>
    <t>2014. évi teljesítés</t>
  </si>
  <si>
    <t>2015. évi módosított
előirányzat</t>
  </si>
  <si>
    <t>2015. évi eredeti
előirányzat</t>
  </si>
  <si>
    <t>Csór Község Önkormányzatának 2015. évi költségvetése</t>
  </si>
  <si>
    <t>2. melléklet a 4/2016.(V.09.) önkormányzati rendelethez</t>
  </si>
</sst>
</file>

<file path=xl/styles.xml><?xml version="1.0" encoding="utf-8"?>
<styleSheet xmlns="http://schemas.openxmlformats.org/spreadsheetml/2006/main">
  <numFmts count="5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_);[Red]\(#,##0\)"/>
    <numFmt numFmtId="168" formatCode="#,##0.00_);[Red]\(#,##0.00\)"/>
    <numFmt numFmtId="169" formatCode="&quot; Ft&quot;#,##0_);[Red]\(&quot; Ft&quot;#,##0\)"/>
    <numFmt numFmtId="170" formatCode="&quot; Ft&quot;#,##0.00_);[Red]\(&quot; Ft&quot;#,##0.00\)"/>
    <numFmt numFmtId="171" formatCode="#,##0.0"/>
    <numFmt numFmtId="172" formatCode="#,##0_ ;\-#,##0\ "/>
    <numFmt numFmtId="173" formatCode="0.0"/>
    <numFmt numFmtId="174" formatCode="#,##0.0_);[Red]\(#,##0.0\)"/>
    <numFmt numFmtId="175" formatCode="#,##0.000_);[Red]\(#,##0.000\)"/>
    <numFmt numFmtId="176" formatCode="#,##0.0000_);[Red]\(#,##0.0000\)"/>
    <numFmt numFmtId="177" formatCode="0.000"/>
    <numFmt numFmtId="178" formatCode="0.0%"/>
    <numFmt numFmtId="179" formatCode="_-* #,##0.0\ _F_t_-;\-* #,##0.0\ _F_t_-;_-* &quot;-&quot;??\ _F_t_-;_-@_-"/>
    <numFmt numFmtId="180" formatCode="_-* #,##0\ _F_t_-;\-* #,##0\ _F_t_-;_-* &quot;-&quot;??\ _F_t_-;_-@_-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_-* #,##0.000\ _F_t_-;\-* #,##0.000\ _F_t_-;_-* &quot;-&quot;??\ _F_t_-;_-@_-"/>
    <numFmt numFmtId="190" formatCode="_-* #,##0.0000\ _F_t_-;\-* #,##0.0000\ _F_t_-;_-* &quot;-&quot;??\ _F_t_-;_-@_-"/>
    <numFmt numFmtId="191" formatCode="[$-40E]yyyy\.\ mmmm\ d\."/>
    <numFmt numFmtId="192" formatCode="m/d"/>
    <numFmt numFmtId="193" formatCode="yy\-mm\-dd"/>
    <numFmt numFmtId="194" formatCode="#,##0.000"/>
    <numFmt numFmtId="195" formatCode="_-* #,##0.0\ _F_t_-;\-* #,##0.0\ _F_t_-;_-* &quot;-&quot;?\ _F_t_-;_-@_-"/>
    <numFmt numFmtId="196" formatCode="#,##0\ &quot;Ft&quot;"/>
    <numFmt numFmtId="197" formatCode="#,###,##0"/>
    <numFmt numFmtId="198" formatCode="mmm/yyyy"/>
    <numFmt numFmtId="199" formatCode="_-* #,##0\ _F_t_-;\-* #,##0\ _F_t_-;_-* &quot;- &quot;_F_t_-;_-@_-"/>
    <numFmt numFmtId="200" formatCode="00"/>
    <numFmt numFmtId="201" formatCode="\ ##########"/>
    <numFmt numFmtId="202" formatCode="0__"/>
    <numFmt numFmtId="203" formatCode="0.0000000"/>
    <numFmt numFmtId="204" formatCode="0.000000"/>
    <numFmt numFmtId="205" formatCode="0.00000"/>
    <numFmt numFmtId="206" formatCode="0.000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1" fontId="4" fillId="0" borderId="12" xfId="58" applyNumberFormat="1" applyFont="1" applyBorder="1" applyAlignment="1">
      <alignment horizontal="center"/>
      <protection/>
    </xf>
    <xf numFmtId="41" fontId="4" fillId="0" borderId="15" xfId="58" applyNumberFormat="1" applyFont="1" applyBorder="1" applyAlignment="1">
      <alignment horizontal="center"/>
      <protection/>
    </xf>
    <xf numFmtId="41" fontId="5" fillId="0" borderId="12" xfId="58" applyNumberFormat="1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5" xfId="0" applyFont="1" applyBorder="1" applyAlignment="1">
      <alignment/>
    </xf>
    <xf numFmtId="180" fontId="4" fillId="0" borderId="12" xfId="40" applyNumberFormat="1" applyFont="1" applyFill="1" applyBorder="1" applyAlignment="1">
      <alignment horizontal="left" vertical="top" wrapText="1"/>
    </xf>
    <xf numFmtId="180" fontId="4" fillId="33" borderId="15" xfId="40" applyNumberFormat="1" applyFont="1" applyFill="1" applyBorder="1" applyAlignment="1">
      <alignment horizontal="left" vertical="top" wrapText="1"/>
    </xf>
    <xf numFmtId="180" fontId="4" fillId="33" borderId="12" xfId="40" applyNumberFormat="1" applyFont="1" applyFill="1" applyBorder="1" applyAlignment="1">
      <alignment horizontal="left" vertical="top" wrapText="1"/>
    </xf>
    <xf numFmtId="180" fontId="5" fillId="33" borderId="12" xfId="40" applyNumberFormat="1" applyFont="1" applyFill="1" applyBorder="1" applyAlignment="1">
      <alignment horizontal="left" vertical="top" wrapText="1"/>
    </xf>
    <xf numFmtId="180" fontId="5" fillId="33" borderId="15" xfId="4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justify"/>
    </xf>
    <xf numFmtId="0" fontId="5" fillId="34" borderId="17" xfId="0" applyFont="1" applyFill="1" applyBorder="1" applyAlignment="1">
      <alignment/>
    </xf>
    <xf numFmtId="3" fontId="5" fillId="34" borderId="18" xfId="0" applyNumberFormat="1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/>
    </xf>
    <xf numFmtId="3" fontId="5" fillId="34" borderId="19" xfId="0" applyNumberFormat="1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/>
    </xf>
    <xf numFmtId="41" fontId="5" fillId="0" borderId="15" xfId="58" applyNumberFormat="1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180" fontId="4" fillId="0" borderId="21" xfId="40" applyNumberFormat="1" applyFont="1" applyBorder="1" applyAlignment="1">
      <alignment/>
    </xf>
    <xf numFmtId="41" fontId="4" fillId="0" borderId="22" xfId="58" applyNumberFormat="1" applyFont="1" applyBorder="1" applyAlignment="1">
      <alignment horizontal="center"/>
      <protection/>
    </xf>
    <xf numFmtId="0" fontId="4" fillId="0" borderId="23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4" fillId="0" borderId="20" xfId="0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0" fontId="5" fillId="0" borderId="20" xfId="0" applyFont="1" applyFill="1" applyBorder="1" applyAlignment="1">
      <alignment horizontal="justify"/>
    </xf>
    <xf numFmtId="0" fontId="4" fillId="0" borderId="24" xfId="0" applyFont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 wrapText="1"/>
    </xf>
    <xf numFmtId="0" fontId="5" fillId="0" borderId="20" xfId="0" applyFont="1" applyFill="1" applyBorder="1" applyAlignment="1">
      <alignment horizontal="right" wrapText="1"/>
    </xf>
    <xf numFmtId="180" fontId="4" fillId="33" borderId="25" xfId="40" applyNumberFormat="1" applyFont="1" applyFill="1" applyBorder="1" applyAlignment="1">
      <alignment horizontal="left" vertical="top" wrapText="1"/>
    </xf>
    <xf numFmtId="180" fontId="4" fillId="0" borderId="24" xfId="40" applyNumberFormat="1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justify"/>
    </xf>
    <xf numFmtId="0" fontId="5" fillId="0" borderId="26" xfId="0" applyFont="1" applyFill="1" applyBorder="1" applyAlignment="1">
      <alignment/>
    </xf>
    <xf numFmtId="180" fontId="5" fillId="0" borderId="27" xfId="40" applyNumberFormat="1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/>
    </xf>
    <xf numFmtId="180" fontId="5" fillId="0" borderId="28" xfId="40" applyNumberFormat="1" applyFont="1" applyFill="1" applyBorder="1" applyAlignment="1">
      <alignment horizontal="left" vertical="top" wrapText="1"/>
    </xf>
    <xf numFmtId="0" fontId="5" fillId="34" borderId="20" xfId="0" applyFont="1" applyFill="1" applyBorder="1" applyAlignment="1">
      <alignment/>
    </xf>
    <xf numFmtId="180" fontId="5" fillId="34" borderId="20" xfId="40" applyNumberFormat="1" applyFont="1" applyFill="1" applyBorder="1" applyAlignment="1">
      <alignment horizontal="left" vertical="top" wrapText="1"/>
    </xf>
    <xf numFmtId="180" fontId="4" fillId="0" borderId="27" xfId="40" applyNumberFormat="1" applyFont="1" applyFill="1" applyBorder="1" applyAlignment="1">
      <alignment horizontal="left" vertical="top" wrapText="1"/>
    </xf>
    <xf numFmtId="180" fontId="4" fillId="33" borderId="28" xfId="40" applyNumberFormat="1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vertical="center"/>
    </xf>
    <xf numFmtId="180" fontId="5" fillId="34" borderId="20" xfId="40" applyNumberFormat="1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justify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justify"/>
    </xf>
    <xf numFmtId="0" fontId="4" fillId="0" borderId="25" xfId="0" applyFont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41" fontId="4" fillId="0" borderId="24" xfId="58" applyNumberFormat="1" applyFont="1" applyBorder="1" applyAlignment="1">
      <alignment horizontal="center"/>
      <protection/>
    </xf>
    <xf numFmtId="41" fontId="4" fillId="0" borderId="27" xfId="58" applyNumberFormat="1" applyFont="1" applyBorder="1" applyAlignment="1">
      <alignment horizontal="center"/>
      <protection/>
    </xf>
    <xf numFmtId="41" fontId="4" fillId="0" borderId="14" xfId="58" applyNumberFormat="1" applyFont="1" applyBorder="1" applyAlignment="1">
      <alignment horizontal="center"/>
      <protection/>
    </xf>
    <xf numFmtId="41" fontId="4" fillId="0" borderId="20" xfId="58" applyNumberFormat="1" applyFont="1" applyBorder="1" applyAlignment="1">
      <alignment horizontal="center"/>
      <protection/>
    </xf>
    <xf numFmtId="41" fontId="4" fillId="0" borderId="29" xfId="58" applyNumberFormat="1" applyFont="1" applyBorder="1" applyAlignment="1">
      <alignment horizontal="center"/>
      <protection/>
    </xf>
    <xf numFmtId="41" fontId="4" fillId="0" borderId="30" xfId="58" applyNumberFormat="1" applyFont="1" applyBorder="1" applyAlignment="1">
      <alignment horizontal="center"/>
      <protection/>
    </xf>
    <xf numFmtId="41" fontId="5" fillId="0" borderId="20" xfId="58" applyNumberFormat="1" applyFont="1" applyBorder="1" applyAlignment="1">
      <alignment horizontal="center"/>
      <protection/>
    </xf>
    <xf numFmtId="41" fontId="4" fillId="0" borderId="31" xfId="58" applyNumberFormat="1" applyFont="1" applyBorder="1" applyAlignment="1">
      <alignment horizontal="center"/>
      <protection/>
    </xf>
    <xf numFmtId="41" fontId="4" fillId="0" borderId="32" xfId="58" applyNumberFormat="1" applyFont="1" applyBorder="1" applyAlignment="1">
      <alignment horizontal="center"/>
      <protection/>
    </xf>
    <xf numFmtId="3" fontId="4" fillId="0" borderId="15" xfId="0" applyNumberFormat="1" applyFont="1" applyFill="1" applyBorder="1" applyAlignment="1">
      <alignment horizontal="right"/>
    </xf>
    <xf numFmtId="41" fontId="4" fillId="0" borderId="25" xfId="58" applyNumberFormat="1" applyFont="1" applyBorder="1" applyAlignment="1">
      <alignment horizontal="center"/>
      <protection/>
    </xf>
    <xf numFmtId="41" fontId="4" fillId="0" borderId="28" xfId="58" applyNumberFormat="1" applyFont="1" applyBorder="1" applyAlignment="1">
      <alignment horizontal="center"/>
      <protection/>
    </xf>
    <xf numFmtId="41" fontId="4" fillId="0" borderId="33" xfId="58" applyNumberFormat="1" applyFont="1" applyBorder="1" applyAlignment="1">
      <alignment horizontal="center"/>
      <protection/>
    </xf>
    <xf numFmtId="3" fontId="5" fillId="0" borderId="34" xfId="0" applyNumberFormat="1" applyFont="1" applyFill="1" applyBorder="1" applyAlignment="1">
      <alignment horizontal="right" wrapText="1"/>
    </xf>
    <xf numFmtId="41" fontId="4" fillId="0" borderId="13" xfId="58" applyNumberFormat="1" applyFont="1" applyBorder="1" applyAlignment="1">
      <alignment horizontal="center"/>
      <protection/>
    </xf>
    <xf numFmtId="41" fontId="4" fillId="0" borderId="35" xfId="58" applyNumberFormat="1" applyFont="1" applyBorder="1" applyAlignment="1">
      <alignment horizontal="center"/>
      <protection/>
    </xf>
    <xf numFmtId="0" fontId="6" fillId="0" borderId="3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6" xfId="0" applyFont="1" applyFill="1" applyBorder="1" applyAlignment="1">
      <alignment wrapText="1"/>
    </xf>
    <xf numFmtId="0" fontId="4" fillId="0" borderId="38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49" fontId="5" fillId="0" borderId="39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right" vertical="center"/>
    </xf>
    <xf numFmtId="180" fontId="5" fillId="0" borderId="44" xfId="4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180" fontId="5" fillId="0" borderId="14" xfId="4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 horizontal="right"/>
    </xf>
    <xf numFmtId="180" fontId="5" fillId="0" borderId="13" xfId="40" applyNumberFormat="1" applyFont="1" applyFill="1" applyBorder="1" applyAlignment="1">
      <alignment horizontal="right"/>
    </xf>
    <xf numFmtId="180" fontId="5" fillId="0" borderId="30" xfId="40" applyNumberFormat="1" applyFont="1" applyFill="1" applyBorder="1" applyAlignment="1">
      <alignment horizontal="right"/>
    </xf>
    <xf numFmtId="180" fontId="5" fillId="0" borderId="35" xfId="40" applyNumberFormat="1" applyFont="1" applyFill="1" applyBorder="1" applyAlignment="1">
      <alignment horizontal="right"/>
    </xf>
    <xf numFmtId="180" fontId="4" fillId="0" borderId="14" xfId="40" applyNumberFormat="1" applyFont="1" applyFill="1" applyBorder="1" applyAlignment="1">
      <alignment horizontal="right"/>
    </xf>
    <xf numFmtId="0" fontId="5" fillId="0" borderId="45" xfId="0" applyFont="1" applyFill="1" applyBorder="1" applyAlignment="1">
      <alignment/>
    </xf>
    <xf numFmtId="0" fontId="4" fillId="0" borderId="36" xfId="0" applyFont="1" applyFill="1" applyBorder="1" applyAlignment="1">
      <alignment horizontal="justify"/>
    </xf>
    <xf numFmtId="0" fontId="4" fillId="0" borderId="38" xfId="0" applyFont="1" applyFill="1" applyBorder="1" applyAlignment="1">
      <alignment horizontal="justify"/>
    </xf>
    <xf numFmtId="0" fontId="4" fillId="0" borderId="37" xfId="0" applyFont="1" applyFill="1" applyBorder="1" applyAlignment="1">
      <alignment horizontal="justify"/>
    </xf>
    <xf numFmtId="3" fontId="4" fillId="0" borderId="13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3" fontId="5" fillId="0" borderId="14" xfId="0" applyNumberFormat="1" applyFont="1" applyFill="1" applyBorder="1" applyAlignment="1">
      <alignment horizontal="right"/>
    </xf>
    <xf numFmtId="172" fontId="4" fillId="0" borderId="14" xfId="40" applyNumberFormat="1" applyFont="1" applyFill="1" applyBorder="1" applyAlignment="1">
      <alignment/>
    </xf>
    <xf numFmtId="172" fontId="4" fillId="0" borderId="14" xfId="40" applyNumberFormat="1" applyFont="1" applyFill="1" applyBorder="1" applyAlignment="1">
      <alignment horizontal="right"/>
    </xf>
    <xf numFmtId="172" fontId="4" fillId="0" borderId="30" xfId="40" applyNumberFormat="1" applyFont="1" applyFill="1" applyBorder="1" applyAlignment="1">
      <alignment horizontal="right"/>
    </xf>
    <xf numFmtId="180" fontId="5" fillId="0" borderId="35" xfId="40" applyNumberFormat="1" applyFont="1" applyFill="1" applyBorder="1" applyAlignment="1">
      <alignment/>
    </xf>
    <xf numFmtId="180" fontId="4" fillId="0" borderId="13" xfId="40" applyNumberFormat="1" applyFont="1" applyFill="1" applyBorder="1" applyAlignment="1">
      <alignment horizontal="right"/>
    </xf>
    <xf numFmtId="180" fontId="4" fillId="0" borderId="13" xfId="40" applyNumberFormat="1" applyFont="1" applyFill="1" applyBorder="1" applyAlignment="1">
      <alignment horizontal="left" vertical="top" wrapText="1"/>
    </xf>
    <xf numFmtId="180" fontId="4" fillId="0" borderId="14" xfId="40" applyNumberFormat="1" applyFont="1" applyFill="1" applyBorder="1" applyAlignment="1">
      <alignment horizontal="left" vertical="top" wrapText="1"/>
    </xf>
    <xf numFmtId="180" fontId="4" fillId="0" borderId="0" xfId="40" applyNumberFormat="1" applyFont="1" applyFill="1" applyBorder="1" applyAlignment="1">
      <alignment horizontal="left" vertical="top" wrapText="1"/>
    </xf>
    <xf numFmtId="180" fontId="4" fillId="33" borderId="14" xfId="40" applyNumberFormat="1" applyFont="1" applyFill="1" applyBorder="1" applyAlignment="1">
      <alignment horizontal="left" vertical="top" wrapText="1"/>
    </xf>
    <xf numFmtId="0" fontId="4" fillId="0" borderId="20" xfId="0" applyFont="1" applyBorder="1" applyAlignment="1">
      <alignment/>
    </xf>
    <xf numFmtId="180" fontId="4" fillId="33" borderId="46" xfId="40" applyNumberFormat="1" applyFont="1" applyFill="1" applyBorder="1" applyAlignment="1">
      <alignment horizontal="left" vertical="top" wrapText="1"/>
    </xf>
    <xf numFmtId="180" fontId="4" fillId="33" borderId="22" xfId="40" applyNumberFormat="1" applyFont="1" applyFill="1" applyBorder="1" applyAlignment="1">
      <alignment horizontal="left" vertical="top" wrapText="1"/>
    </xf>
    <xf numFmtId="180" fontId="4" fillId="33" borderId="29" xfId="40" applyNumberFormat="1" applyFont="1" applyFill="1" applyBorder="1" applyAlignment="1">
      <alignment horizontal="left" vertical="top" wrapText="1"/>
    </xf>
    <xf numFmtId="180" fontId="4" fillId="33" borderId="32" xfId="40" applyNumberFormat="1" applyFont="1" applyFill="1" applyBorder="1" applyAlignment="1">
      <alignment horizontal="left" vertical="top" wrapText="1"/>
    </xf>
    <xf numFmtId="180" fontId="4" fillId="33" borderId="19" xfId="40" applyNumberFormat="1" applyFont="1" applyFill="1" applyBorder="1" applyAlignment="1">
      <alignment horizontal="left" vertical="top" wrapText="1"/>
    </xf>
    <xf numFmtId="180" fontId="5" fillId="0" borderId="46" xfId="40" applyNumberFormat="1" applyFont="1" applyFill="1" applyBorder="1" applyAlignment="1">
      <alignment horizontal="left" vertical="top" wrapText="1"/>
    </xf>
    <xf numFmtId="180" fontId="5" fillId="33" borderId="22" xfId="40" applyNumberFormat="1" applyFont="1" applyFill="1" applyBorder="1" applyAlignment="1">
      <alignment horizontal="left" vertical="top" wrapText="1"/>
    </xf>
    <xf numFmtId="180" fontId="4" fillId="0" borderId="0" xfId="4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9" xfId="0" applyFont="1" applyBorder="1" applyAlignment="1">
      <alignment/>
    </xf>
    <xf numFmtId="180" fontId="5" fillId="0" borderId="32" xfId="40" applyNumberFormat="1" applyFont="1" applyFill="1" applyBorder="1" applyAlignment="1">
      <alignment horizontal="left" vertical="top" wrapText="1"/>
    </xf>
    <xf numFmtId="180" fontId="4" fillId="0" borderId="47" xfId="40" applyNumberFormat="1" applyFont="1" applyBorder="1" applyAlignment="1">
      <alignment/>
    </xf>
    <xf numFmtId="0" fontId="4" fillId="0" borderId="19" xfId="0" applyFont="1" applyBorder="1" applyAlignment="1">
      <alignment/>
    </xf>
    <xf numFmtId="3" fontId="5" fillId="0" borderId="46" xfId="0" applyNumberFormat="1" applyFont="1" applyFill="1" applyBorder="1" applyAlignment="1">
      <alignment horizontal="left" vertical="center" wrapText="1"/>
    </xf>
    <xf numFmtId="3" fontId="5" fillId="34" borderId="48" xfId="0" applyNumberFormat="1" applyFont="1" applyFill="1" applyBorder="1" applyAlignment="1">
      <alignment horizontal="center" vertical="top" wrapText="1"/>
    </xf>
    <xf numFmtId="3" fontId="5" fillId="0" borderId="32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wrapText="1"/>
    </xf>
    <xf numFmtId="0" fontId="7" fillId="0" borderId="36" xfId="0" applyFont="1" applyFill="1" applyBorder="1" applyAlignment="1">
      <alignment horizontal="justify"/>
    </xf>
    <xf numFmtId="0" fontId="5" fillId="0" borderId="3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_2009.I.félév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156"/>
  <sheetViews>
    <sheetView view="pageLayout" zoomScaleSheetLayoutView="100" workbookViewId="0" topLeftCell="A1">
      <selection activeCell="M3" sqref="M3"/>
    </sheetView>
  </sheetViews>
  <sheetFormatPr defaultColWidth="9.00390625" defaultRowHeight="12.75"/>
  <cols>
    <col min="1" max="1" width="9.00390625" style="3" customWidth="1"/>
    <col min="2" max="2" width="68.625" style="3" customWidth="1"/>
    <col min="3" max="3" width="13.375" style="50" customWidth="1"/>
    <col min="4" max="4" width="12.25390625" style="3" customWidth="1"/>
    <col min="5" max="5" width="11.375" style="3" hidden="1" customWidth="1"/>
    <col min="6" max="6" width="11.625" style="3" hidden="1" customWidth="1"/>
    <col min="7" max="7" width="11.25390625" style="3" hidden="1" customWidth="1"/>
    <col min="8" max="8" width="13.00390625" style="3" hidden="1" customWidth="1"/>
    <col min="9" max="9" width="8.125" style="3" hidden="1" customWidth="1"/>
    <col min="10" max="16384" width="9.125" style="3" customWidth="1"/>
  </cols>
  <sheetData>
    <row r="1" ht="15">
      <c r="A1" s="2"/>
    </row>
    <row r="2" spans="1:3" ht="15">
      <c r="A2" s="4"/>
      <c r="B2" s="5" t="s">
        <v>11</v>
      </c>
      <c r="C2" s="51"/>
    </row>
    <row r="3" ht="15">
      <c r="A3" s="2"/>
    </row>
    <row r="4" spans="1:8" ht="48" customHeight="1">
      <c r="A4" s="159" t="s">
        <v>12</v>
      </c>
      <c r="B4" s="158" t="s">
        <v>4</v>
      </c>
      <c r="C4" s="161" t="s">
        <v>282</v>
      </c>
      <c r="D4" s="161" t="s">
        <v>281</v>
      </c>
      <c r="E4" s="163" t="s">
        <v>279</v>
      </c>
      <c r="F4" s="164"/>
      <c r="G4" s="164"/>
      <c r="H4" s="164"/>
    </row>
    <row r="5" spans="1:8" ht="15">
      <c r="A5" s="102" t="s">
        <v>5</v>
      </c>
      <c r="B5" s="121" t="s">
        <v>86</v>
      </c>
      <c r="C5" s="112">
        <v>0</v>
      </c>
      <c r="D5" s="112">
        <v>0</v>
      </c>
      <c r="E5" s="112">
        <v>0</v>
      </c>
      <c r="F5" s="87">
        <v>0</v>
      </c>
      <c r="G5" s="87">
        <v>0</v>
      </c>
      <c r="H5" s="88">
        <v>0</v>
      </c>
    </row>
    <row r="6" spans="1:9" ht="15">
      <c r="A6" s="103" t="s">
        <v>61</v>
      </c>
      <c r="B6" s="98" t="s">
        <v>88</v>
      </c>
      <c r="C6" s="113">
        <v>21263</v>
      </c>
      <c r="D6" s="113">
        <v>21418</v>
      </c>
      <c r="E6" s="113">
        <v>51545</v>
      </c>
      <c r="F6" s="14">
        <v>0</v>
      </c>
      <c r="G6" s="14">
        <v>0</v>
      </c>
      <c r="H6" s="15">
        <f aca="true" t="shared" si="0" ref="H6:H11">SUM(E6:G6)</f>
        <v>51545</v>
      </c>
      <c r="I6" s="155" t="e">
        <f>H6/#REF!</f>
        <v>#REF!</v>
      </c>
    </row>
    <row r="7" spans="1:9" ht="15">
      <c r="A7" s="103" t="s">
        <v>87</v>
      </c>
      <c r="B7" s="98" t="s">
        <v>89</v>
      </c>
      <c r="C7" s="113">
        <v>34037</v>
      </c>
      <c r="D7" s="113">
        <v>34254</v>
      </c>
      <c r="E7" s="113">
        <v>58986</v>
      </c>
      <c r="F7" s="14">
        <v>0</v>
      </c>
      <c r="G7" s="14">
        <v>0</v>
      </c>
      <c r="H7" s="15">
        <f t="shared" si="0"/>
        <v>58986</v>
      </c>
      <c r="I7" s="155" t="e">
        <f>H7/#REF!</f>
        <v>#REF!</v>
      </c>
    </row>
    <row r="8" spans="1:9" ht="15">
      <c r="A8" s="103" t="s">
        <v>90</v>
      </c>
      <c r="B8" s="98" t="s">
        <v>91</v>
      </c>
      <c r="C8" s="113">
        <v>18063</v>
      </c>
      <c r="D8" s="113">
        <v>19167</v>
      </c>
      <c r="E8" s="113">
        <v>12466</v>
      </c>
      <c r="F8" s="14">
        <v>0</v>
      </c>
      <c r="G8" s="14">
        <v>0</v>
      </c>
      <c r="H8" s="15">
        <f t="shared" si="0"/>
        <v>12466</v>
      </c>
      <c r="I8" s="155" t="e">
        <f>H8/#REF!</f>
        <v>#REF!</v>
      </c>
    </row>
    <row r="9" spans="1:9" ht="15">
      <c r="A9" s="103" t="s">
        <v>95</v>
      </c>
      <c r="B9" s="98" t="s">
        <v>92</v>
      </c>
      <c r="C9" s="113">
        <v>2150</v>
      </c>
      <c r="D9" s="113">
        <v>2150</v>
      </c>
      <c r="E9" s="113">
        <v>1970</v>
      </c>
      <c r="F9" s="14">
        <v>0</v>
      </c>
      <c r="G9" s="14">
        <v>0</v>
      </c>
      <c r="H9" s="15">
        <f t="shared" si="0"/>
        <v>1970</v>
      </c>
      <c r="I9" s="155">
        <v>0</v>
      </c>
    </row>
    <row r="10" spans="1:9" ht="15">
      <c r="A10" s="103" t="s">
        <v>96</v>
      </c>
      <c r="B10" s="98" t="s">
        <v>93</v>
      </c>
      <c r="C10" s="120">
        <v>298</v>
      </c>
      <c r="D10" s="120">
        <v>5671</v>
      </c>
      <c r="E10" s="120">
        <v>1649</v>
      </c>
      <c r="F10" s="14">
        <v>0</v>
      </c>
      <c r="G10" s="14">
        <v>0</v>
      </c>
      <c r="H10" s="15">
        <f t="shared" si="0"/>
        <v>1649</v>
      </c>
      <c r="I10" s="155">
        <v>0</v>
      </c>
    </row>
    <row r="11" spans="1:9" ht="15">
      <c r="A11" s="103" t="s">
        <v>97</v>
      </c>
      <c r="B11" s="98" t="s">
        <v>94</v>
      </c>
      <c r="C11" s="129"/>
      <c r="D11" s="129">
        <v>635</v>
      </c>
      <c r="E11" s="129">
        <v>4339</v>
      </c>
      <c r="F11" s="14">
        <v>0</v>
      </c>
      <c r="G11" s="14">
        <v>0</v>
      </c>
      <c r="H11" s="15">
        <f t="shared" si="0"/>
        <v>4339</v>
      </c>
      <c r="I11" s="155">
        <v>0</v>
      </c>
    </row>
    <row r="12" spans="1:9" ht="15">
      <c r="A12" s="103" t="s">
        <v>5</v>
      </c>
      <c r="B12" s="98" t="s">
        <v>86</v>
      </c>
      <c r="C12" s="113">
        <f aca="true" t="shared" si="1" ref="C12:H12">SUM(C6:C11)</f>
        <v>75811</v>
      </c>
      <c r="D12" s="113">
        <f t="shared" si="1"/>
        <v>83295</v>
      </c>
      <c r="E12" s="113">
        <f t="shared" si="1"/>
        <v>130955</v>
      </c>
      <c r="F12" s="79">
        <f t="shared" si="1"/>
        <v>0</v>
      </c>
      <c r="G12" s="79">
        <f t="shared" si="1"/>
        <v>0</v>
      </c>
      <c r="H12" s="89">
        <f t="shared" si="1"/>
        <v>130955</v>
      </c>
      <c r="I12" s="155" t="e">
        <f>H12/#REF!</f>
        <v>#REF!</v>
      </c>
    </row>
    <row r="13" spans="1:9" ht="15">
      <c r="A13" s="103" t="s">
        <v>13</v>
      </c>
      <c r="B13" s="122" t="s">
        <v>98</v>
      </c>
      <c r="C13" s="114">
        <v>0</v>
      </c>
      <c r="D13" s="114">
        <v>0</v>
      </c>
      <c r="E13" s="114">
        <v>0</v>
      </c>
      <c r="F13" s="14">
        <v>0</v>
      </c>
      <c r="G13" s="14">
        <v>0</v>
      </c>
      <c r="H13" s="15">
        <f>SUM(E13:G13)</f>
        <v>0</v>
      </c>
      <c r="I13" s="155">
        <v>0</v>
      </c>
    </row>
    <row r="14" spans="1:9" ht="30">
      <c r="A14" s="103" t="s">
        <v>14</v>
      </c>
      <c r="B14" s="122" t="s">
        <v>99</v>
      </c>
      <c r="C14" s="114">
        <v>0</v>
      </c>
      <c r="D14" s="114">
        <v>0</v>
      </c>
      <c r="E14" s="114">
        <v>0</v>
      </c>
      <c r="F14" s="14">
        <v>0</v>
      </c>
      <c r="G14" s="14">
        <v>0</v>
      </c>
      <c r="H14" s="15">
        <f>SUM(E14:G14)</f>
        <v>0</v>
      </c>
      <c r="I14" s="155">
        <v>0</v>
      </c>
    </row>
    <row r="15" spans="1:9" ht="30">
      <c r="A15" s="103" t="s">
        <v>15</v>
      </c>
      <c r="B15" s="122" t="s">
        <v>100</v>
      </c>
      <c r="C15" s="114">
        <v>0</v>
      </c>
      <c r="D15" s="114">
        <v>0</v>
      </c>
      <c r="E15" s="114">
        <v>0</v>
      </c>
      <c r="F15" s="14">
        <v>0</v>
      </c>
      <c r="G15" s="14">
        <v>0</v>
      </c>
      <c r="H15" s="15">
        <f>SUM(E15:G15)</f>
        <v>0</v>
      </c>
      <c r="I15" s="155">
        <v>0</v>
      </c>
    </row>
    <row r="16" spans="1:9" ht="30">
      <c r="A16" s="103" t="s">
        <v>16</v>
      </c>
      <c r="B16" s="122" t="s">
        <v>101</v>
      </c>
      <c r="C16" s="114">
        <v>0</v>
      </c>
      <c r="D16" s="114">
        <v>0</v>
      </c>
      <c r="E16" s="114">
        <v>0</v>
      </c>
      <c r="F16" s="14">
        <v>0</v>
      </c>
      <c r="G16" s="14">
        <v>0</v>
      </c>
      <c r="H16" s="15">
        <f>SUM(E16:G16)</f>
        <v>0</v>
      </c>
      <c r="I16" s="155">
        <v>0</v>
      </c>
    </row>
    <row r="17" spans="1:9" ht="15">
      <c r="A17" s="104" t="s">
        <v>17</v>
      </c>
      <c r="B17" s="123" t="s">
        <v>102</v>
      </c>
      <c r="C17" s="115">
        <v>25970</v>
      </c>
      <c r="D17" s="115">
        <v>26190</v>
      </c>
      <c r="E17" s="115">
        <v>14</v>
      </c>
      <c r="F17" s="80">
        <v>0</v>
      </c>
      <c r="G17" s="80">
        <v>0</v>
      </c>
      <c r="H17" s="90">
        <f>SUM(E17:G17)</f>
        <v>14</v>
      </c>
      <c r="I17" s="155">
        <v>0</v>
      </c>
    </row>
    <row r="18" spans="1:9" ht="15">
      <c r="A18" s="105" t="s">
        <v>6</v>
      </c>
      <c r="B18" s="33" t="s">
        <v>269</v>
      </c>
      <c r="C18" s="116">
        <f aca="true" t="shared" si="2" ref="C18:H18">SUM(C13:C17)+C12</f>
        <v>101781</v>
      </c>
      <c r="D18" s="116">
        <f t="shared" si="2"/>
        <v>109485</v>
      </c>
      <c r="E18" s="116">
        <f t="shared" si="2"/>
        <v>130969</v>
      </c>
      <c r="F18" s="52">
        <f t="shared" si="2"/>
        <v>0</v>
      </c>
      <c r="G18" s="52">
        <f t="shared" si="2"/>
        <v>0</v>
      </c>
      <c r="H18" s="52">
        <f t="shared" si="2"/>
        <v>130969</v>
      </c>
      <c r="I18" s="155" t="e">
        <f>H18/#REF!</f>
        <v>#REF!</v>
      </c>
    </row>
    <row r="19" spans="1:9" ht="15">
      <c r="A19" s="106" t="s">
        <v>19</v>
      </c>
      <c r="B19" s="124" t="s">
        <v>103</v>
      </c>
      <c r="C19" s="117">
        <v>0</v>
      </c>
      <c r="D19" s="117">
        <v>22749</v>
      </c>
      <c r="E19" s="117">
        <v>0</v>
      </c>
      <c r="F19" s="81">
        <v>0</v>
      </c>
      <c r="G19" s="81">
        <v>0</v>
      </c>
      <c r="H19" s="91">
        <f>SUM(E19:G19)</f>
        <v>0</v>
      </c>
      <c r="I19" s="155">
        <v>0</v>
      </c>
    </row>
    <row r="20" spans="1:9" ht="30">
      <c r="A20" s="103" t="s">
        <v>20</v>
      </c>
      <c r="B20" s="122" t="s">
        <v>104</v>
      </c>
      <c r="C20" s="114">
        <v>0</v>
      </c>
      <c r="D20" s="114">
        <v>0</v>
      </c>
      <c r="E20" s="114">
        <v>0</v>
      </c>
      <c r="F20" s="14">
        <v>0</v>
      </c>
      <c r="G20" s="14">
        <v>0</v>
      </c>
      <c r="H20" s="15">
        <f>SUM(E20:G20)</f>
        <v>0</v>
      </c>
      <c r="I20" s="155">
        <v>0</v>
      </c>
    </row>
    <row r="21" spans="1:9" ht="30">
      <c r="A21" s="103" t="s">
        <v>21</v>
      </c>
      <c r="B21" s="122" t="s">
        <v>105</v>
      </c>
      <c r="C21" s="114">
        <v>0</v>
      </c>
      <c r="D21" s="114">
        <v>0</v>
      </c>
      <c r="E21" s="114">
        <v>0</v>
      </c>
      <c r="F21" s="14">
        <v>0</v>
      </c>
      <c r="H21" s="15">
        <f>SUM(E21:G21)</f>
        <v>0</v>
      </c>
      <c r="I21" s="155">
        <v>0</v>
      </c>
    </row>
    <row r="22" spans="1:9" ht="30">
      <c r="A22" s="104" t="s">
        <v>271</v>
      </c>
      <c r="B22" s="96" t="s">
        <v>222</v>
      </c>
      <c r="C22" s="114">
        <v>0</v>
      </c>
      <c r="D22" s="114">
        <v>0</v>
      </c>
      <c r="E22" s="114">
        <v>0</v>
      </c>
      <c r="F22" s="37">
        <v>0</v>
      </c>
      <c r="G22" s="14">
        <v>0</v>
      </c>
      <c r="H22" s="15">
        <v>0</v>
      </c>
      <c r="I22" s="155">
        <v>0</v>
      </c>
    </row>
    <row r="23" spans="1:9" ht="15">
      <c r="A23" s="104" t="s">
        <v>272</v>
      </c>
      <c r="B23" s="123" t="s">
        <v>106</v>
      </c>
      <c r="C23" s="115"/>
      <c r="D23" s="115"/>
      <c r="E23" s="115">
        <v>13852</v>
      </c>
      <c r="F23" s="80">
        <v>0</v>
      </c>
      <c r="G23" s="80">
        <v>0</v>
      </c>
      <c r="H23" s="90">
        <f>SUM(E23:G23)</f>
        <v>13852</v>
      </c>
      <c r="I23" s="155" t="e">
        <f>H23/#REF!</f>
        <v>#REF!</v>
      </c>
    </row>
    <row r="24" spans="1:9" s="7" customFormat="1" ht="15">
      <c r="A24" s="105" t="s">
        <v>18</v>
      </c>
      <c r="B24" s="33" t="s">
        <v>270</v>
      </c>
      <c r="C24" s="116">
        <f aca="true" t="shared" si="3" ref="C24:H24">SUM(C19:C23)</f>
        <v>0</v>
      </c>
      <c r="D24" s="116">
        <f t="shared" si="3"/>
        <v>22749</v>
      </c>
      <c r="E24" s="116">
        <f t="shared" si="3"/>
        <v>13852</v>
      </c>
      <c r="F24" s="52">
        <f t="shared" si="3"/>
        <v>0</v>
      </c>
      <c r="G24" s="52">
        <f t="shared" si="3"/>
        <v>0</v>
      </c>
      <c r="H24" s="52">
        <f t="shared" si="3"/>
        <v>13852</v>
      </c>
      <c r="I24" s="155" t="e">
        <f>H24/#REF!</f>
        <v>#REF!</v>
      </c>
    </row>
    <row r="25" spans="1:9" ht="15">
      <c r="A25" s="106" t="s">
        <v>108</v>
      </c>
      <c r="B25" s="97" t="s">
        <v>109</v>
      </c>
      <c r="C25" s="117">
        <v>0</v>
      </c>
      <c r="D25" s="117">
        <v>0</v>
      </c>
      <c r="E25" s="117">
        <v>0</v>
      </c>
      <c r="F25" s="81">
        <v>0</v>
      </c>
      <c r="G25" s="81">
        <v>0</v>
      </c>
      <c r="H25" s="91">
        <f aca="true" t="shared" si="4" ref="H25:H30">SUM(E25:G25)</f>
        <v>0</v>
      </c>
      <c r="I25" s="155">
        <v>0</v>
      </c>
    </row>
    <row r="26" spans="1:9" s="7" customFormat="1" ht="15">
      <c r="A26" s="107" t="s">
        <v>22</v>
      </c>
      <c r="B26" s="98" t="s">
        <v>107</v>
      </c>
      <c r="C26" s="114">
        <f>C25</f>
        <v>0</v>
      </c>
      <c r="D26" s="114">
        <f>D25</f>
        <v>0</v>
      </c>
      <c r="E26" s="114">
        <f>E25</f>
        <v>0</v>
      </c>
      <c r="F26" s="16">
        <v>0</v>
      </c>
      <c r="G26" s="16">
        <v>0</v>
      </c>
      <c r="H26" s="34">
        <f t="shared" si="4"/>
        <v>0</v>
      </c>
      <c r="I26" s="155">
        <v>0</v>
      </c>
    </row>
    <row r="27" spans="1:9" ht="15">
      <c r="A27" s="103" t="s">
        <v>24</v>
      </c>
      <c r="B27" s="98" t="s">
        <v>110</v>
      </c>
      <c r="C27" s="114">
        <v>5600</v>
      </c>
      <c r="D27" s="114">
        <v>5884</v>
      </c>
      <c r="E27" s="114">
        <v>0</v>
      </c>
      <c r="F27" s="14">
        <v>0</v>
      </c>
      <c r="G27" s="14">
        <v>0</v>
      </c>
      <c r="H27" s="15">
        <f t="shared" si="4"/>
        <v>0</v>
      </c>
      <c r="I27" s="155">
        <v>0</v>
      </c>
    </row>
    <row r="28" spans="1:9" ht="15">
      <c r="A28" s="103" t="s">
        <v>25</v>
      </c>
      <c r="B28" s="98" t="s">
        <v>111</v>
      </c>
      <c r="C28" s="113">
        <v>15700</v>
      </c>
      <c r="D28" s="113">
        <v>16623</v>
      </c>
      <c r="E28" s="113">
        <v>26150</v>
      </c>
      <c r="F28" s="14">
        <v>0</v>
      </c>
      <c r="G28" s="14">
        <v>0</v>
      </c>
      <c r="H28" s="15">
        <f t="shared" si="4"/>
        <v>26150</v>
      </c>
      <c r="I28" s="155" t="e">
        <f>H28/#REF!</f>
        <v>#REF!</v>
      </c>
    </row>
    <row r="29" spans="1:9" ht="15">
      <c r="A29" s="103" t="s">
        <v>26</v>
      </c>
      <c r="B29" s="98" t="s">
        <v>112</v>
      </c>
      <c r="C29" s="113">
        <v>6500</v>
      </c>
      <c r="D29" s="113">
        <v>7426</v>
      </c>
      <c r="E29" s="113">
        <v>4173</v>
      </c>
      <c r="F29" s="14">
        <v>0</v>
      </c>
      <c r="G29" s="14">
        <v>0</v>
      </c>
      <c r="H29" s="15">
        <f t="shared" si="4"/>
        <v>4173</v>
      </c>
      <c r="I29" s="155" t="e">
        <f>H29/#REF!</f>
        <v>#REF!</v>
      </c>
    </row>
    <row r="30" spans="1:9" ht="15">
      <c r="A30" s="103" t="s">
        <v>27</v>
      </c>
      <c r="B30" s="98" t="s">
        <v>113</v>
      </c>
      <c r="C30" s="113"/>
      <c r="D30" s="113"/>
      <c r="E30" s="113">
        <v>0</v>
      </c>
      <c r="F30" s="14">
        <v>0</v>
      </c>
      <c r="G30" s="14">
        <v>0</v>
      </c>
      <c r="H30" s="15">
        <f t="shared" si="4"/>
        <v>0</v>
      </c>
      <c r="I30" s="155">
        <v>0</v>
      </c>
    </row>
    <row r="31" spans="1:9" ht="15">
      <c r="A31" s="103" t="s">
        <v>23</v>
      </c>
      <c r="B31" s="98" t="s">
        <v>114</v>
      </c>
      <c r="C31" s="113">
        <v>27800</v>
      </c>
      <c r="D31" s="113">
        <v>29933</v>
      </c>
      <c r="E31" s="113">
        <f>SUM(E27:E30)</f>
        <v>30323</v>
      </c>
      <c r="F31" s="79">
        <f>SUM(F27:F30)</f>
        <v>0</v>
      </c>
      <c r="G31" s="79">
        <f>SUM(G27:G30)</f>
        <v>0</v>
      </c>
      <c r="H31" s="89">
        <f>SUM(H27:H30)</f>
        <v>30323</v>
      </c>
      <c r="I31" s="155" t="e">
        <f>H31/#REF!</f>
        <v>#REF!</v>
      </c>
    </row>
    <row r="32" spans="1:9" ht="15">
      <c r="A32" s="104" t="s">
        <v>245</v>
      </c>
      <c r="B32" s="100" t="s">
        <v>246</v>
      </c>
      <c r="C32" s="115"/>
      <c r="D32" s="115">
        <v>1676</v>
      </c>
      <c r="E32" s="115">
        <v>215</v>
      </c>
      <c r="F32" s="80">
        <v>0</v>
      </c>
      <c r="G32" s="80">
        <v>0</v>
      </c>
      <c r="H32" s="90">
        <f>SUM(E32:G32)</f>
        <v>215</v>
      </c>
      <c r="I32" s="155" t="e">
        <f>H32/#REF!</f>
        <v>#REF!</v>
      </c>
    </row>
    <row r="33" spans="1:9" ht="15">
      <c r="A33" s="105" t="s">
        <v>28</v>
      </c>
      <c r="B33" s="33" t="s">
        <v>115</v>
      </c>
      <c r="C33" s="116">
        <f aca="true" t="shared" si="5" ref="C33:H33">C31+C32</f>
        <v>27800</v>
      </c>
      <c r="D33" s="116">
        <f t="shared" si="5"/>
        <v>31609</v>
      </c>
      <c r="E33" s="116">
        <f t="shared" si="5"/>
        <v>30538</v>
      </c>
      <c r="F33" s="52">
        <f t="shared" si="5"/>
        <v>0</v>
      </c>
      <c r="G33" s="52">
        <f t="shared" si="5"/>
        <v>0</v>
      </c>
      <c r="H33" s="52">
        <f t="shared" si="5"/>
        <v>30538</v>
      </c>
      <c r="I33" s="155" t="e">
        <f>H33/#REF!</f>
        <v>#REF!</v>
      </c>
    </row>
    <row r="34" spans="1:9" ht="15">
      <c r="A34" s="106" t="s">
        <v>30</v>
      </c>
      <c r="B34" s="97" t="s">
        <v>117</v>
      </c>
      <c r="C34" s="117">
        <v>0</v>
      </c>
      <c r="D34" s="117">
        <v>611</v>
      </c>
      <c r="E34" s="117">
        <v>0</v>
      </c>
      <c r="F34" s="81">
        <v>0</v>
      </c>
      <c r="G34" s="81">
        <v>0</v>
      </c>
      <c r="H34" s="91">
        <f aca="true" t="shared" si="6" ref="H34:H43">SUM(E34:G34)</f>
        <v>0</v>
      </c>
      <c r="I34" s="155">
        <v>0</v>
      </c>
    </row>
    <row r="35" spans="1:9" ht="15">
      <c r="A35" s="103" t="s">
        <v>31</v>
      </c>
      <c r="B35" s="98" t="s">
        <v>2</v>
      </c>
      <c r="C35" s="113"/>
      <c r="D35" s="113">
        <v>2258</v>
      </c>
      <c r="E35" s="113">
        <v>5728</v>
      </c>
      <c r="F35" s="14">
        <v>0</v>
      </c>
      <c r="G35" s="14">
        <v>0</v>
      </c>
      <c r="H35" s="15">
        <f t="shared" si="6"/>
        <v>5728</v>
      </c>
      <c r="I35" s="155" t="e">
        <f>H35/#REF!</f>
        <v>#REF!</v>
      </c>
    </row>
    <row r="36" spans="1:9" ht="15">
      <c r="A36" s="103" t="s">
        <v>32</v>
      </c>
      <c r="B36" s="98" t="s">
        <v>118</v>
      </c>
      <c r="C36" s="113"/>
      <c r="D36" s="113"/>
      <c r="E36" s="113">
        <v>0</v>
      </c>
      <c r="F36" s="14">
        <v>0</v>
      </c>
      <c r="G36" s="14">
        <v>0</v>
      </c>
      <c r="H36" s="15">
        <f t="shared" si="6"/>
        <v>0</v>
      </c>
      <c r="I36" s="155">
        <v>0</v>
      </c>
    </row>
    <row r="37" spans="1:9" ht="15">
      <c r="A37" s="103" t="s">
        <v>126</v>
      </c>
      <c r="B37" s="98" t="s">
        <v>119</v>
      </c>
      <c r="C37" s="130">
        <v>6745</v>
      </c>
      <c r="D37" s="130">
        <v>1659</v>
      </c>
      <c r="E37" s="130">
        <v>3793</v>
      </c>
      <c r="F37" s="14">
        <v>0</v>
      </c>
      <c r="G37" s="14">
        <v>0</v>
      </c>
      <c r="H37" s="15">
        <f t="shared" si="6"/>
        <v>3793</v>
      </c>
      <c r="I37" s="155" t="e">
        <f>H37/#REF!</f>
        <v>#REF!</v>
      </c>
    </row>
    <row r="38" spans="1:9" ht="15">
      <c r="A38" s="103" t="s">
        <v>127</v>
      </c>
      <c r="B38" s="98" t="s">
        <v>120</v>
      </c>
      <c r="C38" s="113">
        <v>7000</v>
      </c>
      <c r="D38" s="113">
        <v>7060</v>
      </c>
      <c r="E38" s="113">
        <v>4772</v>
      </c>
      <c r="F38" s="14">
        <v>0</v>
      </c>
      <c r="G38" s="14">
        <v>0</v>
      </c>
      <c r="H38" s="15">
        <f t="shared" si="6"/>
        <v>4772</v>
      </c>
      <c r="I38" s="155" t="e">
        <f>H38/#REF!</f>
        <v>#REF!</v>
      </c>
    </row>
    <row r="39" spans="1:9" ht="15">
      <c r="A39" s="103" t="s">
        <v>128</v>
      </c>
      <c r="B39" s="98" t="s">
        <v>121</v>
      </c>
      <c r="C39" s="113">
        <v>1890</v>
      </c>
      <c r="D39" s="113">
        <v>2470</v>
      </c>
      <c r="E39" s="113">
        <v>823</v>
      </c>
      <c r="F39" s="14">
        <v>0</v>
      </c>
      <c r="G39" s="14">
        <v>0</v>
      </c>
      <c r="H39" s="15">
        <f t="shared" si="6"/>
        <v>823</v>
      </c>
      <c r="I39" s="155" t="e">
        <f>H39/#REF!</f>
        <v>#REF!</v>
      </c>
    </row>
    <row r="40" spans="1:9" ht="15">
      <c r="A40" s="103" t="s">
        <v>129</v>
      </c>
      <c r="B40" s="98" t="s">
        <v>122</v>
      </c>
      <c r="C40" s="114"/>
      <c r="D40" s="113"/>
      <c r="E40" s="113">
        <v>1584</v>
      </c>
      <c r="F40" s="14">
        <v>0</v>
      </c>
      <c r="G40" s="14">
        <v>0</v>
      </c>
      <c r="H40" s="15">
        <f t="shared" si="6"/>
        <v>1584</v>
      </c>
      <c r="I40" s="155">
        <v>0</v>
      </c>
    </row>
    <row r="41" spans="1:9" ht="15">
      <c r="A41" s="103" t="s">
        <v>130</v>
      </c>
      <c r="B41" s="98" t="s">
        <v>123</v>
      </c>
      <c r="C41" s="130">
        <v>50</v>
      </c>
      <c r="D41" s="130">
        <v>51</v>
      </c>
      <c r="E41" s="130">
        <v>90</v>
      </c>
      <c r="F41" s="14">
        <v>0</v>
      </c>
      <c r="G41" s="14">
        <v>0</v>
      </c>
      <c r="H41" s="15">
        <f t="shared" si="6"/>
        <v>90</v>
      </c>
      <c r="I41" s="155" t="e">
        <f>H41/#REF!</f>
        <v>#REF!</v>
      </c>
    </row>
    <row r="42" spans="1:9" ht="15">
      <c r="A42" s="103" t="s">
        <v>131</v>
      </c>
      <c r="B42" s="98" t="s">
        <v>124</v>
      </c>
      <c r="C42" s="114"/>
      <c r="D42" s="130"/>
      <c r="E42" s="130">
        <v>0</v>
      </c>
      <c r="F42" s="14">
        <v>0</v>
      </c>
      <c r="G42" s="14">
        <v>0</v>
      </c>
      <c r="H42" s="15">
        <f t="shared" si="6"/>
        <v>0</v>
      </c>
      <c r="I42" s="155">
        <v>0</v>
      </c>
    </row>
    <row r="43" spans="1:9" ht="15">
      <c r="A43" s="104" t="s">
        <v>132</v>
      </c>
      <c r="B43" s="100" t="s">
        <v>125</v>
      </c>
      <c r="C43" s="115">
        <v>5115</v>
      </c>
      <c r="D43" s="115">
        <v>4325</v>
      </c>
      <c r="E43" s="115">
        <v>43115</v>
      </c>
      <c r="F43" s="80">
        <v>0</v>
      </c>
      <c r="G43" s="80">
        <v>0</v>
      </c>
      <c r="H43" s="90">
        <f t="shared" si="6"/>
        <v>43115</v>
      </c>
      <c r="I43" s="155">
        <v>0</v>
      </c>
    </row>
    <row r="44" spans="1:9" s="7" customFormat="1" ht="15">
      <c r="A44" s="105" t="s">
        <v>29</v>
      </c>
      <c r="B44" s="33" t="s">
        <v>116</v>
      </c>
      <c r="C44" s="116">
        <f aca="true" t="shared" si="7" ref="C44:H44">SUM(C34:C43)</f>
        <v>20800</v>
      </c>
      <c r="D44" s="116">
        <f t="shared" si="7"/>
        <v>18434</v>
      </c>
      <c r="E44" s="116">
        <f t="shared" si="7"/>
        <v>59905</v>
      </c>
      <c r="F44" s="52">
        <f t="shared" si="7"/>
        <v>0</v>
      </c>
      <c r="G44" s="52">
        <f t="shared" si="7"/>
        <v>0</v>
      </c>
      <c r="H44" s="52">
        <f t="shared" si="7"/>
        <v>59905</v>
      </c>
      <c r="I44" s="155" t="e">
        <f>H44/#REF!</f>
        <v>#REF!</v>
      </c>
    </row>
    <row r="45" spans="1:9" ht="15">
      <c r="A45" s="106" t="s">
        <v>34</v>
      </c>
      <c r="B45" s="97" t="s">
        <v>134</v>
      </c>
      <c r="C45" s="117">
        <v>0</v>
      </c>
      <c r="D45" s="117">
        <v>0</v>
      </c>
      <c r="E45" s="117">
        <v>0</v>
      </c>
      <c r="F45" s="81">
        <v>0</v>
      </c>
      <c r="G45" s="81">
        <v>0</v>
      </c>
      <c r="H45" s="91">
        <f aca="true" t="shared" si="8" ref="H45:H53">SUM(E45:G45)</f>
        <v>0</v>
      </c>
      <c r="I45" s="155">
        <v>0</v>
      </c>
    </row>
    <row r="46" spans="1:9" ht="15">
      <c r="A46" s="103" t="s">
        <v>35</v>
      </c>
      <c r="B46" s="98" t="s">
        <v>137</v>
      </c>
      <c r="C46" s="114">
        <v>0</v>
      </c>
      <c r="D46" s="114">
        <v>0</v>
      </c>
      <c r="E46" s="114">
        <v>0</v>
      </c>
      <c r="F46" s="14">
        <v>0</v>
      </c>
      <c r="G46" s="14">
        <v>0</v>
      </c>
      <c r="H46" s="15">
        <f t="shared" si="8"/>
        <v>0</v>
      </c>
      <c r="I46" s="155">
        <v>0</v>
      </c>
    </row>
    <row r="47" spans="1:9" ht="15">
      <c r="A47" s="103" t="s">
        <v>138</v>
      </c>
      <c r="B47" s="98" t="s">
        <v>135</v>
      </c>
      <c r="C47" s="114">
        <v>0</v>
      </c>
      <c r="D47" s="114">
        <v>35</v>
      </c>
      <c r="E47" s="114">
        <v>0</v>
      </c>
      <c r="F47" s="14">
        <v>0</v>
      </c>
      <c r="G47" s="14">
        <v>0</v>
      </c>
      <c r="H47" s="15">
        <f t="shared" si="8"/>
        <v>0</v>
      </c>
      <c r="I47" s="155">
        <v>0</v>
      </c>
    </row>
    <row r="48" spans="1:9" ht="15">
      <c r="A48" s="103" t="s">
        <v>139</v>
      </c>
      <c r="B48" s="98" t="s">
        <v>136</v>
      </c>
      <c r="C48" s="114">
        <v>0</v>
      </c>
      <c r="D48" s="114">
        <v>0</v>
      </c>
      <c r="E48" s="114">
        <v>0</v>
      </c>
      <c r="F48" s="14">
        <v>0</v>
      </c>
      <c r="G48" s="14">
        <v>0</v>
      </c>
      <c r="H48" s="15">
        <f t="shared" si="8"/>
        <v>0</v>
      </c>
      <c r="I48" s="155">
        <v>0</v>
      </c>
    </row>
    <row r="49" spans="1:9" ht="15">
      <c r="A49" s="104" t="s">
        <v>140</v>
      </c>
      <c r="B49" s="100" t="s">
        <v>224</v>
      </c>
      <c r="C49" s="118">
        <v>0</v>
      </c>
      <c r="D49" s="118">
        <v>0</v>
      </c>
      <c r="E49" s="118">
        <v>0</v>
      </c>
      <c r="F49" s="80">
        <v>0</v>
      </c>
      <c r="G49" s="80">
        <v>0</v>
      </c>
      <c r="H49" s="90">
        <f t="shared" si="8"/>
        <v>0</v>
      </c>
      <c r="I49" s="155">
        <v>0</v>
      </c>
    </row>
    <row r="50" spans="1:9" ht="15">
      <c r="A50" s="105" t="s">
        <v>33</v>
      </c>
      <c r="B50" s="33" t="s">
        <v>133</v>
      </c>
      <c r="C50" s="119">
        <v>0</v>
      </c>
      <c r="D50" s="119">
        <f>D47</f>
        <v>35</v>
      </c>
      <c r="E50" s="119">
        <v>0</v>
      </c>
      <c r="F50" s="83">
        <v>0</v>
      </c>
      <c r="G50" s="83">
        <v>0</v>
      </c>
      <c r="H50" s="83">
        <f t="shared" si="8"/>
        <v>0</v>
      </c>
      <c r="I50" s="155">
        <v>0</v>
      </c>
    </row>
    <row r="51" spans="1:9" ht="30">
      <c r="A51" s="106" t="s">
        <v>145</v>
      </c>
      <c r="B51" s="124" t="s">
        <v>142</v>
      </c>
      <c r="C51" s="117">
        <v>0</v>
      </c>
      <c r="D51" s="117">
        <v>0</v>
      </c>
      <c r="E51" s="117">
        <v>0</v>
      </c>
      <c r="F51" s="81">
        <v>0</v>
      </c>
      <c r="G51" s="81">
        <v>0</v>
      </c>
      <c r="H51" s="91">
        <f t="shared" si="8"/>
        <v>0</v>
      </c>
      <c r="I51" s="155">
        <v>0</v>
      </c>
    </row>
    <row r="52" spans="1:9" ht="30">
      <c r="A52" s="103" t="s">
        <v>146</v>
      </c>
      <c r="B52" s="122" t="s">
        <v>143</v>
      </c>
      <c r="C52" s="113">
        <v>0</v>
      </c>
      <c r="D52" s="113">
        <v>0</v>
      </c>
      <c r="E52" s="113">
        <v>0</v>
      </c>
      <c r="F52" s="14">
        <v>0</v>
      </c>
      <c r="G52" s="14">
        <v>0</v>
      </c>
      <c r="H52" s="15">
        <f t="shared" si="8"/>
        <v>0</v>
      </c>
      <c r="I52" s="155">
        <v>0</v>
      </c>
    </row>
    <row r="53" spans="1:9" ht="15">
      <c r="A53" s="104" t="s">
        <v>147</v>
      </c>
      <c r="B53" s="123" t="s">
        <v>144</v>
      </c>
      <c r="C53" s="131">
        <v>0</v>
      </c>
      <c r="D53" s="131">
        <v>7476</v>
      </c>
      <c r="E53" s="131">
        <v>50</v>
      </c>
      <c r="F53" s="80">
        <v>0</v>
      </c>
      <c r="G53" s="80">
        <v>0</v>
      </c>
      <c r="H53" s="90">
        <f t="shared" si="8"/>
        <v>50</v>
      </c>
      <c r="I53" s="155">
        <v>0</v>
      </c>
    </row>
    <row r="54" spans="1:9" s="7" customFormat="1" ht="15">
      <c r="A54" s="105" t="s">
        <v>36</v>
      </c>
      <c r="B54" s="33" t="s">
        <v>141</v>
      </c>
      <c r="C54" s="116">
        <f aca="true" t="shared" si="9" ref="C54:H54">SUM(C51:C53)</f>
        <v>0</v>
      </c>
      <c r="D54" s="116">
        <f t="shared" si="9"/>
        <v>7476</v>
      </c>
      <c r="E54" s="116">
        <f t="shared" si="9"/>
        <v>50</v>
      </c>
      <c r="F54" s="52">
        <f t="shared" si="9"/>
        <v>0</v>
      </c>
      <c r="G54" s="52">
        <f t="shared" si="9"/>
        <v>0</v>
      </c>
      <c r="H54" s="52">
        <f t="shared" si="9"/>
        <v>50</v>
      </c>
      <c r="I54" s="155">
        <v>0</v>
      </c>
    </row>
    <row r="55" spans="1:9" ht="30">
      <c r="A55" s="106" t="s">
        <v>153</v>
      </c>
      <c r="B55" s="124" t="s">
        <v>223</v>
      </c>
      <c r="C55" s="117">
        <v>0</v>
      </c>
      <c r="D55" s="117">
        <v>0</v>
      </c>
      <c r="E55" s="117">
        <v>0</v>
      </c>
      <c r="F55" s="81">
        <v>0</v>
      </c>
      <c r="G55" s="81">
        <v>0</v>
      </c>
      <c r="H55" s="91">
        <f>SUM(E55:G55)</f>
        <v>0</v>
      </c>
      <c r="I55" s="155">
        <v>0</v>
      </c>
    </row>
    <row r="56" spans="1:9" ht="30">
      <c r="A56" s="103" t="s">
        <v>154</v>
      </c>
      <c r="B56" s="122" t="s">
        <v>149</v>
      </c>
      <c r="C56" s="114">
        <v>6215</v>
      </c>
      <c r="D56" s="114">
        <v>0</v>
      </c>
      <c r="E56" s="114">
        <v>0</v>
      </c>
      <c r="F56" s="14">
        <v>0</v>
      </c>
      <c r="G56" s="14">
        <v>0</v>
      </c>
      <c r="H56" s="15">
        <f>SUM(E56:G56)</f>
        <v>0</v>
      </c>
      <c r="I56" s="155">
        <v>0</v>
      </c>
    </row>
    <row r="57" spans="1:9" ht="15">
      <c r="A57" s="104" t="s">
        <v>155</v>
      </c>
      <c r="B57" s="123" t="s">
        <v>150</v>
      </c>
      <c r="C57" s="115">
        <v>0</v>
      </c>
      <c r="D57" s="115">
        <v>0</v>
      </c>
      <c r="E57" s="115">
        <v>0</v>
      </c>
      <c r="F57" s="80">
        <v>0</v>
      </c>
      <c r="G57" s="80">
        <v>0</v>
      </c>
      <c r="H57" s="90">
        <f>SUM(E57:G57)</f>
        <v>0</v>
      </c>
      <c r="I57" s="155">
        <v>0</v>
      </c>
    </row>
    <row r="58" spans="1:9" s="7" customFormat="1" ht="15">
      <c r="A58" s="105" t="s">
        <v>37</v>
      </c>
      <c r="B58" s="33" t="s">
        <v>148</v>
      </c>
      <c r="C58" s="116">
        <f aca="true" t="shared" si="10" ref="C58:H58">SUM(C55:C57)</f>
        <v>6215</v>
      </c>
      <c r="D58" s="116">
        <f t="shared" si="10"/>
        <v>0</v>
      </c>
      <c r="E58" s="116">
        <f t="shared" si="10"/>
        <v>0</v>
      </c>
      <c r="F58" s="52">
        <f t="shared" si="10"/>
        <v>0</v>
      </c>
      <c r="G58" s="52">
        <f t="shared" si="10"/>
        <v>0</v>
      </c>
      <c r="H58" s="52">
        <f t="shared" si="10"/>
        <v>0</v>
      </c>
      <c r="I58" s="155">
        <v>0</v>
      </c>
    </row>
    <row r="59" spans="1:9" s="7" customFormat="1" ht="15">
      <c r="A59" s="108" t="s">
        <v>38</v>
      </c>
      <c r="B59" s="42" t="s">
        <v>265</v>
      </c>
      <c r="C59" s="116">
        <f aca="true" t="shared" si="11" ref="C59:H59">C18+C24+C33+C44+C54+C50+C58</f>
        <v>156596</v>
      </c>
      <c r="D59" s="116">
        <f t="shared" si="11"/>
        <v>189788</v>
      </c>
      <c r="E59" s="116">
        <f t="shared" si="11"/>
        <v>235314</v>
      </c>
      <c r="F59" s="52">
        <f t="shared" si="11"/>
        <v>0</v>
      </c>
      <c r="G59" s="52">
        <f t="shared" si="11"/>
        <v>0</v>
      </c>
      <c r="H59" s="52">
        <f t="shared" si="11"/>
        <v>235314</v>
      </c>
      <c r="I59" s="155" t="e">
        <f>H59/#REF!</f>
        <v>#REF!</v>
      </c>
    </row>
    <row r="60" spans="1:9" ht="15">
      <c r="A60" s="109" t="s">
        <v>69</v>
      </c>
      <c r="B60" s="97" t="s">
        <v>247</v>
      </c>
      <c r="C60" s="117">
        <v>0</v>
      </c>
      <c r="D60" s="133"/>
      <c r="E60" s="117">
        <v>10000</v>
      </c>
      <c r="F60" s="81">
        <v>0</v>
      </c>
      <c r="G60" s="81">
        <v>0</v>
      </c>
      <c r="H60" s="91">
        <f aca="true" t="shared" si="12" ref="H60:H77">SUM(E60:G60)</f>
        <v>10000</v>
      </c>
      <c r="I60" s="155">
        <v>0</v>
      </c>
    </row>
    <row r="61" spans="1:9" ht="15">
      <c r="A61" s="110" t="s">
        <v>70</v>
      </c>
      <c r="B61" s="101" t="s">
        <v>248</v>
      </c>
      <c r="C61" s="128">
        <v>0</v>
      </c>
      <c r="D61" s="128">
        <f>SUM(D60)</f>
        <v>0</v>
      </c>
      <c r="E61" s="128">
        <f>SUM(E60)</f>
        <v>10000</v>
      </c>
      <c r="F61" s="16">
        <v>0</v>
      </c>
      <c r="G61" s="16">
        <v>0</v>
      </c>
      <c r="H61" s="34">
        <f t="shared" si="12"/>
        <v>10000</v>
      </c>
      <c r="I61" s="155">
        <v>0</v>
      </c>
    </row>
    <row r="62" spans="1:9" ht="15">
      <c r="A62" s="103" t="s">
        <v>253</v>
      </c>
      <c r="B62" s="98" t="s">
        <v>151</v>
      </c>
      <c r="C62" s="113">
        <v>20740</v>
      </c>
      <c r="D62" s="113">
        <v>21436</v>
      </c>
      <c r="E62" s="113">
        <v>29234</v>
      </c>
      <c r="F62" s="14">
        <v>0</v>
      </c>
      <c r="G62" s="14">
        <v>0</v>
      </c>
      <c r="H62" s="15">
        <f t="shared" si="12"/>
        <v>29234</v>
      </c>
      <c r="I62" s="155">
        <v>0</v>
      </c>
    </row>
    <row r="63" spans="1:9" ht="15">
      <c r="A63" s="103" t="s">
        <v>254</v>
      </c>
      <c r="B63" s="98" t="s">
        <v>152</v>
      </c>
      <c r="C63" s="120"/>
      <c r="D63" s="120"/>
      <c r="E63" s="120">
        <v>0</v>
      </c>
      <c r="F63" s="14">
        <v>0</v>
      </c>
      <c r="G63" s="14">
        <v>0</v>
      </c>
      <c r="H63" s="15">
        <f t="shared" si="12"/>
        <v>0</v>
      </c>
      <c r="I63" s="155">
        <v>0</v>
      </c>
    </row>
    <row r="64" spans="1:9" ht="15">
      <c r="A64" s="103" t="s">
        <v>71</v>
      </c>
      <c r="B64" s="101" t="s">
        <v>249</v>
      </c>
      <c r="C64" s="128">
        <f>SUM(C62:C63)</f>
        <v>20740</v>
      </c>
      <c r="D64" s="128">
        <f>SUM(D62:D63)</f>
        <v>21436</v>
      </c>
      <c r="E64" s="128">
        <f>SUM(E62:E63)</f>
        <v>29234</v>
      </c>
      <c r="F64" s="16">
        <v>0</v>
      </c>
      <c r="G64" s="16">
        <v>0</v>
      </c>
      <c r="H64" s="34">
        <f t="shared" si="12"/>
        <v>29234</v>
      </c>
      <c r="I64" s="155">
        <v>0</v>
      </c>
    </row>
    <row r="65" spans="1:9" ht="15">
      <c r="A65" s="103" t="s">
        <v>255</v>
      </c>
      <c r="B65" s="98" t="s">
        <v>156</v>
      </c>
      <c r="C65" s="114">
        <v>0</v>
      </c>
      <c r="D65" s="114"/>
      <c r="E65" s="114">
        <v>4241</v>
      </c>
      <c r="F65" s="14">
        <v>0</v>
      </c>
      <c r="G65" s="14">
        <v>0</v>
      </c>
      <c r="H65" s="15">
        <f t="shared" si="12"/>
        <v>4241</v>
      </c>
      <c r="I65" s="155">
        <v>0</v>
      </c>
    </row>
    <row r="66" spans="1:9" ht="15">
      <c r="A66" s="103" t="s">
        <v>256</v>
      </c>
      <c r="B66" s="98" t="s">
        <v>157</v>
      </c>
      <c r="C66" s="114">
        <v>0</v>
      </c>
      <c r="D66" s="114">
        <v>2786</v>
      </c>
      <c r="E66" s="114">
        <v>0</v>
      </c>
      <c r="F66" s="14">
        <v>0</v>
      </c>
      <c r="G66" s="14">
        <v>0</v>
      </c>
      <c r="H66" s="15">
        <f t="shared" si="12"/>
        <v>0</v>
      </c>
      <c r="I66" s="155">
        <v>0</v>
      </c>
    </row>
    <row r="67" spans="1:9" ht="15">
      <c r="A67" s="103" t="s">
        <v>257</v>
      </c>
      <c r="B67" s="98" t="s">
        <v>158</v>
      </c>
      <c r="C67" s="114">
        <v>52453</v>
      </c>
      <c r="D67" s="114">
        <v>52453</v>
      </c>
      <c r="E67" s="114">
        <v>0</v>
      </c>
      <c r="F67" s="14">
        <v>0</v>
      </c>
      <c r="G67" s="14">
        <v>0</v>
      </c>
      <c r="H67" s="15">
        <f t="shared" si="12"/>
        <v>0</v>
      </c>
      <c r="I67" s="155">
        <v>0</v>
      </c>
    </row>
    <row r="68" spans="1:9" ht="15">
      <c r="A68" s="103" t="s">
        <v>258</v>
      </c>
      <c r="B68" s="98" t="s">
        <v>159</v>
      </c>
      <c r="C68" s="114">
        <v>0</v>
      </c>
      <c r="D68" s="120">
        <v>0</v>
      </c>
      <c r="E68" s="120">
        <v>0</v>
      </c>
      <c r="F68" s="14">
        <v>0</v>
      </c>
      <c r="G68" s="14">
        <v>0</v>
      </c>
      <c r="H68" s="15">
        <f t="shared" si="12"/>
        <v>0</v>
      </c>
      <c r="I68" s="155">
        <v>0</v>
      </c>
    </row>
    <row r="69" spans="1:9" ht="15">
      <c r="A69" s="104" t="s">
        <v>259</v>
      </c>
      <c r="B69" s="100" t="s">
        <v>160</v>
      </c>
      <c r="C69" s="118">
        <v>0</v>
      </c>
      <c r="D69" s="118">
        <v>0</v>
      </c>
      <c r="E69" s="118">
        <v>0</v>
      </c>
      <c r="F69" s="80">
        <v>0</v>
      </c>
      <c r="G69" s="80">
        <v>0</v>
      </c>
      <c r="H69" s="90">
        <f t="shared" si="12"/>
        <v>0</v>
      </c>
      <c r="I69" s="155">
        <v>0</v>
      </c>
    </row>
    <row r="70" spans="1:9" ht="15">
      <c r="A70" s="105" t="s">
        <v>72</v>
      </c>
      <c r="B70" s="33" t="s">
        <v>250</v>
      </c>
      <c r="C70" s="119">
        <f>C67+C64</f>
        <v>73193</v>
      </c>
      <c r="D70" s="119">
        <f>D67+D66+D64</f>
        <v>76675</v>
      </c>
      <c r="E70" s="132">
        <f>E64+E61+E65</f>
        <v>43475</v>
      </c>
      <c r="F70" s="83">
        <v>0</v>
      </c>
      <c r="G70" s="83">
        <v>0</v>
      </c>
      <c r="H70" s="83">
        <f t="shared" si="12"/>
        <v>43475</v>
      </c>
      <c r="I70" s="155">
        <v>0</v>
      </c>
    </row>
    <row r="71" spans="1:9" ht="15">
      <c r="A71" s="106" t="s">
        <v>260</v>
      </c>
      <c r="B71" s="97" t="s">
        <v>161</v>
      </c>
      <c r="C71" s="117">
        <v>0</v>
      </c>
      <c r="D71" s="117">
        <v>0</v>
      </c>
      <c r="E71" s="117">
        <v>0</v>
      </c>
      <c r="F71" s="81">
        <v>0</v>
      </c>
      <c r="G71" s="81">
        <v>0</v>
      </c>
      <c r="H71" s="91">
        <f t="shared" si="12"/>
        <v>0</v>
      </c>
      <c r="I71" s="155">
        <v>0</v>
      </c>
    </row>
    <row r="72" spans="1:9" ht="15">
      <c r="A72" s="103" t="s">
        <v>261</v>
      </c>
      <c r="B72" s="98" t="s">
        <v>162</v>
      </c>
      <c r="C72" s="114">
        <v>0</v>
      </c>
      <c r="D72" s="114">
        <v>0</v>
      </c>
      <c r="E72" s="114">
        <v>0</v>
      </c>
      <c r="F72" s="14">
        <v>0</v>
      </c>
      <c r="G72" s="14">
        <v>0</v>
      </c>
      <c r="H72" s="15">
        <f t="shared" si="12"/>
        <v>0</v>
      </c>
      <c r="I72" s="155">
        <v>0</v>
      </c>
    </row>
    <row r="73" spans="1:9" ht="15">
      <c r="A73" s="103" t="s">
        <v>262</v>
      </c>
      <c r="B73" s="98" t="s">
        <v>163</v>
      </c>
      <c r="C73" s="114">
        <v>0</v>
      </c>
      <c r="D73" s="114">
        <v>0</v>
      </c>
      <c r="E73" s="114">
        <v>0</v>
      </c>
      <c r="F73" s="14">
        <v>0</v>
      </c>
      <c r="G73" s="14">
        <v>0</v>
      </c>
      <c r="H73" s="15">
        <f t="shared" si="12"/>
        <v>0</v>
      </c>
      <c r="I73" s="155">
        <v>0</v>
      </c>
    </row>
    <row r="74" spans="1:9" ht="15">
      <c r="A74" s="103" t="s">
        <v>263</v>
      </c>
      <c r="B74" s="98" t="s">
        <v>164</v>
      </c>
      <c r="C74" s="114"/>
      <c r="D74" s="114">
        <v>0</v>
      </c>
      <c r="E74" s="114">
        <v>0</v>
      </c>
      <c r="F74" s="14">
        <v>0</v>
      </c>
      <c r="G74" s="80">
        <v>0</v>
      </c>
      <c r="H74" s="15">
        <f t="shared" si="12"/>
        <v>0</v>
      </c>
      <c r="I74" s="155">
        <v>0</v>
      </c>
    </row>
    <row r="75" spans="1:9" ht="15">
      <c r="A75" s="104" t="s">
        <v>264</v>
      </c>
      <c r="B75" s="100" t="s">
        <v>165</v>
      </c>
      <c r="C75" s="118">
        <v>0</v>
      </c>
      <c r="D75" s="118">
        <v>0</v>
      </c>
      <c r="E75" s="118">
        <v>0</v>
      </c>
      <c r="F75" s="84">
        <v>0</v>
      </c>
      <c r="G75" s="80">
        <v>0</v>
      </c>
      <c r="H75" s="92">
        <f t="shared" si="12"/>
        <v>0</v>
      </c>
      <c r="I75" s="155">
        <v>0</v>
      </c>
    </row>
    <row r="76" spans="1:9" ht="15">
      <c r="A76" s="105" t="s">
        <v>73</v>
      </c>
      <c r="B76" s="33" t="s">
        <v>251</v>
      </c>
      <c r="C76" s="119">
        <v>0</v>
      </c>
      <c r="D76" s="119">
        <v>0</v>
      </c>
      <c r="E76" s="119">
        <v>0</v>
      </c>
      <c r="F76" s="83">
        <v>0</v>
      </c>
      <c r="G76" s="83">
        <v>0</v>
      </c>
      <c r="H76" s="83">
        <f t="shared" si="12"/>
        <v>0</v>
      </c>
      <c r="I76" s="155">
        <v>0</v>
      </c>
    </row>
    <row r="77" spans="1:9" s="7" customFormat="1" ht="15">
      <c r="A77" s="105" t="s">
        <v>74</v>
      </c>
      <c r="B77" s="33" t="s">
        <v>252</v>
      </c>
      <c r="C77" s="116">
        <f>C70+C76</f>
        <v>73193</v>
      </c>
      <c r="D77" s="116">
        <f>D70+D76</f>
        <v>76675</v>
      </c>
      <c r="E77" s="116">
        <f>SUM(E70)</f>
        <v>43475</v>
      </c>
      <c r="F77" s="52">
        <f>F60+F61+F64+F70+F76</f>
        <v>0</v>
      </c>
      <c r="G77" s="52">
        <f>G60+G61+G64+G70+G76</f>
        <v>0</v>
      </c>
      <c r="H77" s="86">
        <f t="shared" si="12"/>
        <v>43475</v>
      </c>
      <c r="I77" s="155" t="e">
        <f>H77/#REF!</f>
        <v>#REF!</v>
      </c>
    </row>
    <row r="78" spans="1:9" s="7" customFormat="1" ht="15">
      <c r="A78" s="105" t="s">
        <v>75</v>
      </c>
      <c r="B78" s="33" t="s">
        <v>266</v>
      </c>
      <c r="C78" s="116">
        <f aca="true" t="shared" si="13" ref="C78:H78">C59+C77</f>
        <v>229789</v>
      </c>
      <c r="D78" s="116">
        <f t="shared" si="13"/>
        <v>266463</v>
      </c>
      <c r="E78" s="116">
        <f t="shared" si="13"/>
        <v>278789</v>
      </c>
      <c r="F78" s="52">
        <f t="shared" si="13"/>
        <v>0</v>
      </c>
      <c r="G78" s="52">
        <f t="shared" si="13"/>
        <v>0</v>
      </c>
      <c r="H78" s="52">
        <f t="shared" si="13"/>
        <v>278789</v>
      </c>
      <c r="I78" s="155" t="e">
        <f>H78/#REF!</f>
        <v>#REF!</v>
      </c>
    </row>
    <row r="79" spans="1:9" ht="15">
      <c r="A79" s="2"/>
      <c r="D79" s="50"/>
      <c r="E79" s="50"/>
      <c r="I79" s="155" t="s">
        <v>278</v>
      </c>
    </row>
    <row r="80" spans="1:9" ht="15">
      <c r="A80" s="6"/>
      <c r="B80" s="5" t="s">
        <v>39</v>
      </c>
      <c r="C80" s="51"/>
      <c r="D80" s="51"/>
      <c r="E80" s="51"/>
      <c r="F80" s="5"/>
      <c r="G80" s="7"/>
      <c r="I80" s="155" t="s">
        <v>273</v>
      </c>
    </row>
    <row r="81" spans="1:9" ht="15">
      <c r="A81" s="2" t="s">
        <v>40</v>
      </c>
      <c r="D81" s="50"/>
      <c r="E81" s="50"/>
      <c r="I81" s="155" t="s">
        <v>273</v>
      </c>
    </row>
    <row r="82" spans="1:9" ht="28.5" customHeight="1">
      <c r="A82" s="168" t="s">
        <v>12</v>
      </c>
      <c r="B82" s="167" t="s">
        <v>41</v>
      </c>
      <c r="C82" s="160" t="s">
        <v>274</v>
      </c>
      <c r="D82" s="156" t="s">
        <v>277</v>
      </c>
      <c r="E82" s="163" t="s">
        <v>276</v>
      </c>
      <c r="F82" s="164"/>
      <c r="G82" s="164"/>
      <c r="H82" s="164"/>
      <c r="I82" s="155" t="s">
        <v>273</v>
      </c>
    </row>
    <row r="83" spans="1:9" ht="28.5" customHeight="1">
      <c r="A83" s="168"/>
      <c r="B83" s="167"/>
      <c r="C83" s="111" t="s">
        <v>232</v>
      </c>
      <c r="D83" s="111" t="s">
        <v>232</v>
      </c>
      <c r="E83" s="111" t="s">
        <v>232</v>
      </c>
      <c r="F83" s="47" t="s">
        <v>233</v>
      </c>
      <c r="G83" s="48" t="s">
        <v>234</v>
      </c>
      <c r="H83" s="33" t="s">
        <v>236</v>
      </c>
      <c r="I83" s="155" t="s">
        <v>273</v>
      </c>
    </row>
    <row r="84" spans="1:9" ht="15">
      <c r="A84" s="168"/>
      <c r="B84" s="167"/>
      <c r="C84" s="157" t="s">
        <v>235</v>
      </c>
      <c r="D84" s="157" t="s">
        <v>235</v>
      </c>
      <c r="E84" s="165" t="s">
        <v>235</v>
      </c>
      <c r="F84" s="166"/>
      <c r="G84" s="166"/>
      <c r="H84" s="33"/>
      <c r="I84" s="155" t="s">
        <v>273</v>
      </c>
    </row>
    <row r="85" spans="1:9" ht="15">
      <c r="A85" s="105" t="s">
        <v>42</v>
      </c>
      <c r="B85" s="33" t="s">
        <v>43</v>
      </c>
      <c r="C85" s="116">
        <f aca="true" t="shared" si="14" ref="C85:H85">C86+C87+C88+C89+C97</f>
        <v>158110</v>
      </c>
      <c r="D85" s="116">
        <f t="shared" si="14"/>
        <v>186265</v>
      </c>
      <c r="E85" s="116">
        <f t="shared" si="14"/>
        <v>224003</v>
      </c>
      <c r="F85" s="52">
        <f t="shared" si="14"/>
        <v>0</v>
      </c>
      <c r="G85" s="52">
        <f t="shared" si="14"/>
        <v>0</v>
      </c>
      <c r="H85" s="52">
        <f t="shared" si="14"/>
        <v>224003</v>
      </c>
      <c r="I85" s="155" t="e">
        <f>H85/#REF!</f>
        <v>#REF!</v>
      </c>
    </row>
    <row r="86" spans="1:9" ht="15">
      <c r="A86" s="106" t="s">
        <v>44</v>
      </c>
      <c r="B86" s="97" t="s">
        <v>45</v>
      </c>
      <c r="C86" s="125">
        <v>69287</v>
      </c>
      <c r="D86" s="125">
        <v>71657</v>
      </c>
      <c r="E86" s="125">
        <v>128494</v>
      </c>
      <c r="F86" s="81">
        <v>0</v>
      </c>
      <c r="G86" s="81">
        <v>0</v>
      </c>
      <c r="H86" s="91">
        <f>SUM(E86:G86)</f>
        <v>128494</v>
      </c>
      <c r="I86" s="155" t="e">
        <f>H86/#REF!</f>
        <v>#REF!</v>
      </c>
    </row>
    <row r="87" spans="1:9" ht="15">
      <c r="A87" s="103" t="s">
        <v>46</v>
      </c>
      <c r="B87" s="98" t="s">
        <v>47</v>
      </c>
      <c r="C87" s="113">
        <v>16908</v>
      </c>
      <c r="D87" s="113">
        <v>17537</v>
      </c>
      <c r="E87" s="113">
        <v>28389</v>
      </c>
      <c r="F87" s="14">
        <v>0</v>
      </c>
      <c r="G87" s="14">
        <v>0</v>
      </c>
      <c r="H87" s="15">
        <f aca="true" t="shared" si="15" ref="H87:H110">SUM(E87:G87)</f>
        <v>28389</v>
      </c>
      <c r="I87" s="155" t="e">
        <f>H87/#REF!</f>
        <v>#REF!</v>
      </c>
    </row>
    <row r="88" spans="1:9" ht="15">
      <c r="A88" s="103" t="s">
        <v>48</v>
      </c>
      <c r="B88" s="98" t="s">
        <v>49</v>
      </c>
      <c r="C88" s="113">
        <v>48736</v>
      </c>
      <c r="D88" s="113">
        <v>66815</v>
      </c>
      <c r="E88" s="113">
        <v>60428</v>
      </c>
      <c r="F88" s="14">
        <v>0</v>
      </c>
      <c r="G88" s="14">
        <v>0</v>
      </c>
      <c r="H88" s="15">
        <f t="shared" si="15"/>
        <v>60428</v>
      </c>
      <c r="I88" s="155" t="e">
        <f>H88/#REF!</f>
        <v>#REF!</v>
      </c>
    </row>
    <row r="89" spans="1:9" ht="15">
      <c r="A89" s="103" t="s">
        <v>50</v>
      </c>
      <c r="B89" s="98" t="s">
        <v>51</v>
      </c>
      <c r="C89" s="113">
        <v>2429</v>
      </c>
      <c r="D89" s="113">
        <v>2830</v>
      </c>
      <c r="E89" s="113">
        <v>5216</v>
      </c>
      <c r="F89" s="14">
        <v>0</v>
      </c>
      <c r="G89" s="14">
        <v>0</v>
      </c>
      <c r="H89" s="15">
        <f t="shared" si="15"/>
        <v>5216</v>
      </c>
      <c r="I89" s="155" t="e">
        <f>H89/#REF!</f>
        <v>#REF!</v>
      </c>
    </row>
    <row r="90" spans="1:9" ht="15">
      <c r="A90" s="103"/>
      <c r="B90" s="98" t="s">
        <v>166</v>
      </c>
      <c r="C90" s="113">
        <v>708</v>
      </c>
      <c r="D90" s="113">
        <v>30</v>
      </c>
      <c r="E90" s="113">
        <v>0</v>
      </c>
      <c r="F90" s="14">
        <v>0</v>
      </c>
      <c r="G90" s="14">
        <v>0</v>
      </c>
      <c r="H90" s="15">
        <f t="shared" si="15"/>
        <v>0</v>
      </c>
      <c r="I90" s="155">
        <v>0</v>
      </c>
    </row>
    <row r="91" spans="1:9" ht="15">
      <c r="A91" s="103"/>
      <c r="B91" s="98" t="s">
        <v>167</v>
      </c>
      <c r="C91" s="82"/>
      <c r="D91" s="82"/>
      <c r="E91" s="82">
        <v>30</v>
      </c>
      <c r="F91" s="14">
        <v>0</v>
      </c>
      <c r="G91" s="14">
        <v>0</v>
      </c>
      <c r="H91" s="15">
        <f t="shared" si="15"/>
        <v>30</v>
      </c>
      <c r="I91" s="155">
        <v>0</v>
      </c>
    </row>
    <row r="92" spans="1:9" ht="15">
      <c r="A92" s="103"/>
      <c r="B92" s="98" t="s">
        <v>168</v>
      </c>
      <c r="C92" s="113">
        <v>26</v>
      </c>
      <c r="D92" s="113">
        <v>29</v>
      </c>
      <c r="E92" s="113">
        <v>45</v>
      </c>
      <c r="F92" s="14">
        <v>0</v>
      </c>
      <c r="G92" s="14">
        <v>0</v>
      </c>
      <c r="H92" s="15">
        <f t="shared" si="15"/>
        <v>45</v>
      </c>
      <c r="I92" s="155">
        <v>0</v>
      </c>
    </row>
    <row r="93" spans="1:9" ht="15">
      <c r="A93" s="103"/>
      <c r="B93" s="98" t="s">
        <v>169</v>
      </c>
      <c r="C93" s="113">
        <v>685</v>
      </c>
      <c r="D93" s="113">
        <v>586</v>
      </c>
      <c r="E93" s="113">
        <v>1763</v>
      </c>
      <c r="F93" s="14">
        <v>0</v>
      </c>
      <c r="G93" s="14">
        <v>0</v>
      </c>
      <c r="H93" s="15">
        <f t="shared" si="15"/>
        <v>1763</v>
      </c>
      <c r="I93" s="155" t="e">
        <f>H93/#REF!</f>
        <v>#REF!</v>
      </c>
    </row>
    <row r="94" spans="1:9" ht="15">
      <c r="A94" s="103"/>
      <c r="B94" s="98" t="s">
        <v>170</v>
      </c>
      <c r="C94" s="113">
        <v>500</v>
      </c>
      <c r="D94" s="113">
        <v>575</v>
      </c>
      <c r="E94" s="113">
        <v>1675</v>
      </c>
      <c r="F94" s="14">
        <v>0</v>
      </c>
      <c r="G94" s="14">
        <v>0</v>
      </c>
      <c r="H94" s="15">
        <f t="shared" si="15"/>
        <v>1675</v>
      </c>
      <c r="I94" s="155" t="e">
        <f>H94/#REF!</f>
        <v>#REF!</v>
      </c>
    </row>
    <row r="95" spans="1:9" ht="15">
      <c r="A95" s="103"/>
      <c r="B95" s="98" t="s">
        <v>171</v>
      </c>
      <c r="C95" s="82"/>
      <c r="D95" s="82"/>
      <c r="E95" s="82">
        <v>0</v>
      </c>
      <c r="F95" s="14">
        <v>0</v>
      </c>
      <c r="G95" s="14">
        <v>0</v>
      </c>
      <c r="H95" s="15">
        <f t="shared" si="15"/>
        <v>0</v>
      </c>
      <c r="I95" s="155">
        <v>0</v>
      </c>
    </row>
    <row r="96" spans="1:9" ht="15">
      <c r="A96" s="103"/>
      <c r="B96" s="98" t="s">
        <v>172</v>
      </c>
      <c r="C96" s="113">
        <v>510</v>
      </c>
      <c r="D96" s="113">
        <v>1610</v>
      </c>
      <c r="E96" s="113">
        <v>1703</v>
      </c>
      <c r="F96" s="14">
        <v>0</v>
      </c>
      <c r="G96" s="14">
        <v>0</v>
      </c>
      <c r="H96" s="15">
        <f t="shared" si="15"/>
        <v>1703</v>
      </c>
      <c r="I96" s="155" t="e">
        <f>H96/#REF!</f>
        <v>#REF!</v>
      </c>
    </row>
    <row r="97" spans="1:9" ht="15">
      <c r="A97" s="103" t="s">
        <v>52</v>
      </c>
      <c r="B97" s="98" t="s">
        <v>53</v>
      </c>
      <c r="C97" s="113">
        <v>20750</v>
      </c>
      <c r="D97" s="113">
        <v>27426</v>
      </c>
      <c r="E97" s="113">
        <v>1476</v>
      </c>
      <c r="F97" s="14">
        <v>0</v>
      </c>
      <c r="G97" s="14">
        <v>0</v>
      </c>
      <c r="H97" s="15">
        <f t="shared" si="15"/>
        <v>1476</v>
      </c>
      <c r="I97" s="155">
        <v>0</v>
      </c>
    </row>
    <row r="98" spans="1:9" ht="15">
      <c r="A98" s="103"/>
      <c r="B98" s="98" t="s">
        <v>173</v>
      </c>
      <c r="C98" s="82">
        <v>11610</v>
      </c>
      <c r="D98" s="82"/>
      <c r="E98" s="82">
        <v>1476</v>
      </c>
      <c r="F98" s="14">
        <v>0</v>
      </c>
      <c r="G98" s="14">
        <v>0</v>
      </c>
      <c r="H98" s="15">
        <f t="shared" si="15"/>
        <v>1476</v>
      </c>
      <c r="I98" s="155">
        <v>0</v>
      </c>
    </row>
    <row r="99" spans="1:9" ht="15">
      <c r="A99" s="103"/>
      <c r="B99" s="162" t="s">
        <v>174</v>
      </c>
      <c r="C99" s="82">
        <v>0</v>
      </c>
      <c r="D99" s="82">
        <v>0</v>
      </c>
      <c r="E99" s="82">
        <v>0</v>
      </c>
      <c r="F99" s="14">
        <v>0</v>
      </c>
      <c r="G99" s="14">
        <v>0</v>
      </c>
      <c r="H99" s="15">
        <f t="shared" si="15"/>
        <v>0</v>
      </c>
      <c r="I99" s="155">
        <v>0</v>
      </c>
    </row>
    <row r="100" spans="1:9" ht="15">
      <c r="A100" s="103"/>
      <c r="B100" s="162" t="s">
        <v>175</v>
      </c>
      <c r="C100" s="82">
        <v>0</v>
      </c>
      <c r="D100" s="82">
        <v>0</v>
      </c>
      <c r="E100" s="82">
        <v>0</v>
      </c>
      <c r="F100" s="14">
        <v>0</v>
      </c>
      <c r="G100" s="14">
        <v>0</v>
      </c>
      <c r="H100" s="15">
        <f t="shared" si="15"/>
        <v>0</v>
      </c>
      <c r="I100" s="155">
        <v>0</v>
      </c>
    </row>
    <row r="101" spans="1:9" ht="15">
      <c r="A101" s="103"/>
      <c r="B101" s="162" t="s">
        <v>176</v>
      </c>
      <c r="C101" s="82">
        <v>0</v>
      </c>
      <c r="D101" s="82">
        <v>0</v>
      </c>
      <c r="E101" s="82">
        <v>0</v>
      </c>
      <c r="F101" s="14">
        <v>0</v>
      </c>
      <c r="G101" s="14">
        <v>0</v>
      </c>
      <c r="H101" s="15">
        <f t="shared" si="15"/>
        <v>0</v>
      </c>
      <c r="I101" s="155">
        <v>0</v>
      </c>
    </row>
    <row r="102" spans="1:9" ht="15">
      <c r="A102" s="103"/>
      <c r="B102" s="162" t="s">
        <v>177</v>
      </c>
      <c r="C102" s="113">
        <v>0</v>
      </c>
      <c r="D102" s="113">
        <v>0</v>
      </c>
      <c r="E102" s="113">
        <v>0</v>
      </c>
      <c r="F102" s="14">
        <v>0</v>
      </c>
      <c r="G102" s="14">
        <v>0</v>
      </c>
      <c r="H102" s="15">
        <f t="shared" si="15"/>
        <v>0</v>
      </c>
      <c r="I102" s="155">
        <v>0</v>
      </c>
    </row>
    <row r="103" spans="1:9" ht="15">
      <c r="A103" s="103"/>
      <c r="B103" s="162" t="s">
        <v>178</v>
      </c>
      <c r="C103" s="82">
        <v>0</v>
      </c>
      <c r="D103" s="82">
        <v>0</v>
      </c>
      <c r="E103" s="82">
        <v>0</v>
      </c>
      <c r="F103" s="14">
        <v>0</v>
      </c>
      <c r="G103" s="14">
        <v>0</v>
      </c>
      <c r="H103" s="15">
        <f t="shared" si="15"/>
        <v>0</v>
      </c>
      <c r="I103" s="155">
        <v>0</v>
      </c>
    </row>
    <row r="104" spans="1:9" ht="15">
      <c r="A104" s="103"/>
      <c r="B104" s="162" t="s">
        <v>179</v>
      </c>
      <c r="C104" s="82">
        <v>0</v>
      </c>
      <c r="D104" s="82">
        <v>0</v>
      </c>
      <c r="E104" s="82">
        <v>0</v>
      </c>
      <c r="F104" s="14">
        <v>0</v>
      </c>
      <c r="G104" s="14">
        <v>0</v>
      </c>
      <c r="H104" s="15">
        <f t="shared" si="15"/>
        <v>0</v>
      </c>
      <c r="I104" s="155">
        <v>0</v>
      </c>
    </row>
    <row r="105" spans="1:9" ht="15">
      <c r="A105" s="103"/>
      <c r="B105" s="122" t="s">
        <v>177</v>
      </c>
      <c r="C105" s="113">
        <v>4825</v>
      </c>
      <c r="D105" s="113">
        <v>21716</v>
      </c>
      <c r="E105" s="113">
        <v>0</v>
      </c>
      <c r="F105" s="14">
        <v>0</v>
      </c>
      <c r="G105" s="14">
        <v>0</v>
      </c>
      <c r="H105" s="15">
        <f t="shared" si="15"/>
        <v>0</v>
      </c>
      <c r="I105" s="155">
        <v>0</v>
      </c>
    </row>
    <row r="106" spans="1:9" ht="15">
      <c r="A106" s="104"/>
      <c r="B106" s="100" t="s">
        <v>180</v>
      </c>
      <c r="C106" s="115">
        <v>4315</v>
      </c>
      <c r="D106" s="115">
        <v>5710</v>
      </c>
      <c r="E106" s="115">
        <v>0</v>
      </c>
      <c r="F106" s="80">
        <v>0</v>
      </c>
      <c r="G106" s="80">
        <v>0</v>
      </c>
      <c r="H106" s="90">
        <f t="shared" si="15"/>
        <v>0</v>
      </c>
      <c r="I106" s="155">
        <v>0</v>
      </c>
    </row>
    <row r="107" spans="1:9" ht="15">
      <c r="A107" s="105" t="s">
        <v>6</v>
      </c>
      <c r="B107" s="33" t="s">
        <v>203</v>
      </c>
      <c r="C107" s="116">
        <f>C108+C109+C110</f>
        <v>19226</v>
      </c>
      <c r="D107" s="116">
        <f>D108+D109+D110</f>
        <v>25027</v>
      </c>
      <c r="E107" s="116">
        <f>E108+E109+E110</f>
        <v>39417</v>
      </c>
      <c r="F107" s="52">
        <f>F108+F109+F110</f>
        <v>0</v>
      </c>
      <c r="G107" s="52">
        <f>G108+G109+G110</f>
        <v>0</v>
      </c>
      <c r="H107" s="86">
        <f t="shared" si="15"/>
        <v>39417</v>
      </c>
      <c r="I107" s="155" t="e">
        <f>H107/#REF!</f>
        <v>#REF!</v>
      </c>
    </row>
    <row r="108" spans="1:9" ht="15">
      <c r="A108" s="106" t="s">
        <v>13</v>
      </c>
      <c r="B108" s="97" t="s">
        <v>181</v>
      </c>
      <c r="C108" s="125">
        <v>10700</v>
      </c>
      <c r="D108" s="125">
        <v>3748</v>
      </c>
      <c r="E108" s="125">
        <v>17148</v>
      </c>
      <c r="F108" s="81">
        <v>0</v>
      </c>
      <c r="G108" s="81">
        <v>0</v>
      </c>
      <c r="H108" s="91">
        <f t="shared" si="15"/>
        <v>17148</v>
      </c>
      <c r="I108" s="155" t="e">
        <f>H108/#REF!</f>
        <v>#REF!</v>
      </c>
    </row>
    <row r="109" spans="1:9" ht="15">
      <c r="A109" s="103" t="s">
        <v>14</v>
      </c>
      <c r="B109" s="98" t="s">
        <v>54</v>
      </c>
      <c r="C109" s="113">
        <v>8526</v>
      </c>
      <c r="D109" s="113">
        <v>21279</v>
      </c>
      <c r="E109" s="113">
        <v>20225</v>
      </c>
      <c r="F109" s="14">
        <v>0</v>
      </c>
      <c r="G109" s="14">
        <v>0</v>
      </c>
      <c r="H109" s="15">
        <f t="shared" si="15"/>
        <v>20225</v>
      </c>
      <c r="I109" s="155" t="e">
        <f>H109/#REF!</f>
        <v>#REF!</v>
      </c>
    </row>
    <row r="110" spans="1:9" ht="15">
      <c r="A110" s="104" t="s">
        <v>15</v>
      </c>
      <c r="B110" s="100" t="s">
        <v>55</v>
      </c>
      <c r="C110" s="85"/>
      <c r="D110" s="85"/>
      <c r="E110" s="85">
        <v>2044</v>
      </c>
      <c r="F110" s="80">
        <v>0</v>
      </c>
      <c r="G110" s="80">
        <v>0</v>
      </c>
      <c r="H110" s="90">
        <f t="shared" si="15"/>
        <v>2044</v>
      </c>
      <c r="I110" s="155" t="e">
        <f>H110/#REF!</f>
        <v>#REF!</v>
      </c>
    </row>
    <row r="111" spans="1:9" ht="15">
      <c r="A111" s="105" t="s">
        <v>7</v>
      </c>
      <c r="B111" s="33" t="s">
        <v>187</v>
      </c>
      <c r="C111" s="116">
        <f aca="true" t="shared" si="16" ref="C111:H111">C107+C85</f>
        <v>177336</v>
      </c>
      <c r="D111" s="116">
        <f t="shared" si="16"/>
        <v>211292</v>
      </c>
      <c r="E111" s="116">
        <f t="shared" si="16"/>
        <v>263420</v>
      </c>
      <c r="F111" s="52">
        <f t="shared" si="16"/>
        <v>0</v>
      </c>
      <c r="G111" s="52">
        <f t="shared" si="16"/>
        <v>0</v>
      </c>
      <c r="H111" s="52">
        <f t="shared" si="16"/>
        <v>263420</v>
      </c>
      <c r="I111" s="155" t="e">
        <f>H111/#REF!</f>
        <v>#REF!</v>
      </c>
    </row>
    <row r="112" spans="1:9" ht="15">
      <c r="A112" s="106" t="s">
        <v>8</v>
      </c>
      <c r="B112" s="97" t="s">
        <v>185</v>
      </c>
      <c r="C112" s="94">
        <v>0</v>
      </c>
      <c r="D112" s="94">
        <v>0</v>
      </c>
      <c r="E112" s="94">
        <v>0</v>
      </c>
      <c r="F112" s="81">
        <v>0</v>
      </c>
      <c r="G112" s="81">
        <v>0</v>
      </c>
      <c r="H112" s="91">
        <v>0</v>
      </c>
      <c r="I112" s="155">
        <v>0</v>
      </c>
    </row>
    <row r="113" spans="1:9" ht="15">
      <c r="A113" s="103"/>
      <c r="B113" s="98" t="s">
        <v>182</v>
      </c>
      <c r="C113" s="82">
        <v>0</v>
      </c>
      <c r="D113" s="82">
        <v>0</v>
      </c>
      <c r="E113" s="82">
        <v>0</v>
      </c>
      <c r="F113" s="14">
        <v>0</v>
      </c>
      <c r="G113" s="14">
        <v>0</v>
      </c>
      <c r="H113" s="15">
        <v>0</v>
      </c>
      <c r="I113" s="155">
        <v>0</v>
      </c>
    </row>
    <row r="114" spans="1:9" ht="12.75" customHeight="1">
      <c r="A114" s="103"/>
      <c r="B114" s="99" t="s">
        <v>183</v>
      </c>
      <c r="C114" s="82">
        <v>0</v>
      </c>
      <c r="D114" s="82">
        <v>0</v>
      </c>
      <c r="E114" s="82">
        <v>0</v>
      </c>
      <c r="F114" s="14">
        <v>0</v>
      </c>
      <c r="G114" s="14">
        <v>0</v>
      </c>
      <c r="H114" s="15">
        <v>0</v>
      </c>
      <c r="I114" s="155">
        <v>0</v>
      </c>
    </row>
    <row r="115" spans="1:9" ht="15">
      <c r="A115" s="103"/>
      <c r="B115" s="98" t="s">
        <v>184</v>
      </c>
      <c r="C115" s="82">
        <v>0</v>
      </c>
      <c r="D115" s="82">
        <v>0</v>
      </c>
      <c r="E115" s="82">
        <v>0</v>
      </c>
      <c r="F115" s="14">
        <v>0</v>
      </c>
      <c r="G115" s="14">
        <v>0</v>
      </c>
      <c r="H115" s="15">
        <v>0</v>
      </c>
      <c r="I115" s="155">
        <v>0</v>
      </c>
    </row>
    <row r="116" spans="1:9" ht="15">
      <c r="A116" s="104" t="s">
        <v>9</v>
      </c>
      <c r="B116" s="100" t="s">
        <v>186</v>
      </c>
      <c r="C116" s="85">
        <v>0</v>
      </c>
      <c r="D116" s="85">
        <v>0</v>
      </c>
      <c r="E116" s="85">
        <v>0</v>
      </c>
      <c r="F116" s="80">
        <v>0</v>
      </c>
      <c r="G116" s="80">
        <v>0</v>
      </c>
      <c r="H116" s="90">
        <v>0</v>
      </c>
      <c r="I116" s="155">
        <v>0</v>
      </c>
    </row>
    <row r="117" spans="1:9" ht="15">
      <c r="A117" s="105" t="s">
        <v>56</v>
      </c>
      <c r="B117" s="33" t="s">
        <v>188</v>
      </c>
      <c r="C117" s="95">
        <f>C119</f>
        <v>52453</v>
      </c>
      <c r="D117" s="95">
        <f>D118+D119</f>
        <v>54873</v>
      </c>
      <c r="E117" s="95">
        <v>0</v>
      </c>
      <c r="F117" s="83">
        <v>0</v>
      </c>
      <c r="G117" s="83">
        <v>0</v>
      </c>
      <c r="H117" s="83">
        <v>0</v>
      </c>
      <c r="I117" s="155">
        <v>0</v>
      </c>
    </row>
    <row r="118" spans="1:9" ht="15">
      <c r="A118" s="106"/>
      <c r="B118" s="97" t="s">
        <v>189</v>
      </c>
      <c r="C118" s="94">
        <v>0</v>
      </c>
      <c r="D118" s="94">
        <v>2420</v>
      </c>
      <c r="E118" s="94">
        <v>0</v>
      </c>
      <c r="F118" s="81">
        <v>0</v>
      </c>
      <c r="G118" s="81">
        <v>0</v>
      </c>
      <c r="H118" s="91">
        <v>0</v>
      </c>
      <c r="I118" s="155">
        <v>0</v>
      </c>
    </row>
    <row r="119" spans="1:9" ht="15">
      <c r="A119" s="103"/>
      <c r="B119" s="98" t="s">
        <v>190</v>
      </c>
      <c r="C119" s="82">
        <v>52453</v>
      </c>
      <c r="D119" s="82">
        <v>52453</v>
      </c>
      <c r="E119" s="82">
        <v>0</v>
      </c>
      <c r="F119" s="14">
        <v>0</v>
      </c>
      <c r="G119" s="14">
        <v>0</v>
      </c>
      <c r="H119" s="15">
        <v>0</v>
      </c>
      <c r="I119" s="155">
        <v>0</v>
      </c>
    </row>
    <row r="120" spans="1:9" ht="15">
      <c r="A120" s="103"/>
      <c r="B120" s="98" t="s">
        <v>191</v>
      </c>
      <c r="C120" s="82">
        <v>0</v>
      </c>
      <c r="D120" s="82">
        <v>0</v>
      </c>
      <c r="E120" s="82">
        <v>0</v>
      </c>
      <c r="F120" s="14">
        <v>0</v>
      </c>
      <c r="G120" s="14">
        <v>0</v>
      </c>
      <c r="H120" s="15">
        <v>0</v>
      </c>
      <c r="I120" s="155">
        <v>0</v>
      </c>
    </row>
    <row r="121" spans="1:9" ht="15">
      <c r="A121" s="103"/>
      <c r="B121" s="98" t="s">
        <v>192</v>
      </c>
      <c r="C121" s="82">
        <v>0</v>
      </c>
      <c r="D121" s="82">
        <v>0</v>
      </c>
      <c r="E121" s="82">
        <v>0</v>
      </c>
      <c r="F121" s="14">
        <v>0</v>
      </c>
      <c r="G121" s="14">
        <v>0</v>
      </c>
      <c r="H121" s="15">
        <v>0</v>
      </c>
      <c r="I121" s="155">
        <v>0</v>
      </c>
    </row>
    <row r="122" spans="1:9" ht="15">
      <c r="A122" s="104"/>
      <c r="B122" s="100" t="s">
        <v>193</v>
      </c>
      <c r="C122" s="85">
        <v>0</v>
      </c>
      <c r="D122" s="85">
        <v>0</v>
      </c>
      <c r="E122" s="85">
        <v>0</v>
      </c>
      <c r="F122" s="80">
        <v>0</v>
      </c>
      <c r="G122" s="80">
        <v>0</v>
      </c>
      <c r="H122" s="90">
        <v>0</v>
      </c>
      <c r="I122" s="155">
        <v>0</v>
      </c>
    </row>
    <row r="123" spans="1:9" ht="15">
      <c r="A123" s="105" t="s">
        <v>57</v>
      </c>
      <c r="B123" s="33" t="s">
        <v>194</v>
      </c>
      <c r="C123" s="95">
        <v>0</v>
      </c>
      <c r="D123" s="95">
        <v>0</v>
      </c>
      <c r="E123" s="95">
        <v>0</v>
      </c>
      <c r="F123" s="83">
        <v>0</v>
      </c>
      <c r="G123" s="83">
        <v>0</v>
      </c>
      <c r="H123" s="83">
        <v>0</v>
      </c>
      <c r="I123" s="155">
        <v>0</v>
      </c>
    </row>
    <row r="124" spans="1:9" ht="15">
      <c r="A124" s="106"/>
      <c r="B124" s="97" t="s">
        <v>195</v>
      </c>
      <c r="C124" s="94">
        <v>0</v>
      </c>
      <c r="D124" s="94">
        <v>0</v>
      </c>
      <c r="E124" s="94">
        <v>0</v>
      </c>
      <c r="F124" s="81">
        <v>0</v>
      </c>
      <c r="G124" s="81">
        <v>0</v>
      </c>
      <c r="H124" s="91">
        <v>0</v>
      </c>
      <c r="I124" s="155">
        <v>0</v>
      </c>
    </row>
    <row r="125" spans="1:9" ht="15">
      <c r="A125" s="103"/>
      <c r="B125" s="98" t="s">
        <v>196</v>
      </c>
      <c r="C125" s="82">
        <v>0</v>
      </c>
      <c r="D125" s="82">
        <v>0</v>
      </c>
      <c r="E125" s="82">
        <v>0</v>
      </c>
      <c r="F125" s="14">
        <v>0</v>
      </c>
      <c r="G125" s="14">
        <v>0</v>
      </c>
      <c r="H125" s="15">
        <v>0</v>
      </c>
      <c r="I125" s="155">
        <v>0</v>
      </c>
    </row>
    <row r="126" spans="1:9" ht="15">
      <c r="A126" s="103"/>
      <c r="B126" s="98" t="s">
        <v>197</v>
      </c>
      <c r="C126" s="82">
        <v>0</v>
      </c>
      <c r="D126" s="82">
        <v>0</v>
      </c>
      <c r="E126" s="82">
        <v>0</v>
      </c>
      <c r="F126" s="14">
        <v>0</v>
      </c>
      <c r="G126" s="14">
        <v>0</v>
      </c>
      <c r="H126" s="15">
        <v>0</v>
      </c>
      <c r="I126" s="155">
        <v>0</v>
      </c>
    </row>
    <row r="127" spans="1:9" ht="15">
      <c r="A127" s="104"/>
      <c r="B127" s="100" t="s">
        <v>198</v>
      </c>
      <c r="C127" s="85">
        <v>0</v>
      </c>
      <c r="D127" s="85">
        <v>0</v>
      </c>
      <c r="E127" s="85">
        <v>0</v>
      </c>
      <c r="F127" s="80">
        <v>0</v>
      </c>
      <c r="G127" s="80">
        <v>0</v>
      </c>
      <c r="H127" s="90">
        <v>0</v>
      </c>
      <c r="I127" s="155">
        <v>0</v>
      </c>
    </row>
    <row r="128" spans="1:9" ht="15">
      <c r="A128" s="105" t="s">
        <v>67</v>
      </c>
      <c r="B128" s="33" t="s">
        <v>199</v>
      </c>
      <c r="C128" s="95">
        <v>0</v>
      </c>
      <c r="D128" s="95">
        <v>0</v>
      </c>
      <c r="E128" s="95">
        <v>0</v>
      </c>
      <c r="F128" s="83">
        <v>0</v>
      </c>
      <c r="G128" s="83">
        <v>0</v>
      </c>
      <c r="H128" s="83">
        <v>0</v>
      </c>
      <c r="I128" s="155">
        <v>0</v>
      </c>
    </row>
    <row r="129" spans="1:9" ht="15">
      <c r="A129" s="105" t="s">
        <v>200</v>
      </c>
      <c r="B129" s="33" t="s">
        <v>201</v>
      </c>
      <c r="C129" s="95"/>
      <c r="D129" s="95"/>
      <c r="E129" s="95">
        <v>8075</v>
      </c>
      <c r="F129" s="83">
        <v>0</v>
      </c>
      <c r="G129" s="83">
        <v>0</v>
      </c>
      <c r="H129" s="83">
        <f>SUM(E129:G129)</f>
        <v>8075</v>
      </c>
      <c r="I129" s="155" t="e">
        <f>H129/#REF!</f>
        <v>#REF!</v>
      </c>
    </row>
    <row r="130" spans="1:9" ht="15">
      <c r="A130" s="105" t="s">
        <v>68</v>
      </c>
      <c r="B130" s="33" t="s">
        <v>202</v>
      </c>
      <c r="C130" s="116">
        <f>C111+C117</f>
        <v>229789</v>
      </c>
      <c r="D130" s="116">
        <f>D111+D117</f>
        <v>266165</v>
      </c>
      <c r="E130" s="116">
        <f>E111+E129</f>
        <v>271495</v>
      </c>
      <c r="F130" s="52">
        <f>F111+F129</f>
        <v>0</v>
      </c>
      <c r="G130" s="52">
        <f>G111+G129</f>
        <v>0</v>
      </c>
      <c r="H130" s="52">
        <f>H111+H129</f>
        <v>271495</v>
      </c>
      <c r="I130" s="155" t="e">
        <f>H130/#REF!</f>
        <v>#REF!</v>
      </c>
    </row>
    <row r="131" ht="15">
      <c r="A131" s="2"/>
    </row>
    <row r="132" ht="15">
      <c r="A132" s="2"/>
    </row>
    <row r="133" spans="1:3" ht="15">
      <c r="A133" s="6"/>
      <c r="B133" s="7" t="s">
        <v>58</v>
      </c>
      <c r="C133" s="51"/>
    </row>
    <row r="134" ht="15">
      <c r="A134" s="2"/>
    </row>
    <row r="135" spans="1:3" ht="29.25">
      <c r="A135" s="8" t="s">
        <v>5</v>
      </c>
      <c r="B135" s="9" t="s">
        <v>267</v>
      </c>
      <c r="C135" s="93">
        <f>D78-D130</f>
        <v>298</v>
      </c>
    </row>
    <row r="136" ht="15">
      <c r="A136" s="2"/>
    </row>
    <row r="137" ht="15">
      <c r="A137" s="2"/>
    </row>
    <row r="138" spans="1:3" ht="15">
      <c r="A138" s="6"/>
      <c r="B138" s="7" t="s">
        <v>59</v>
      </c>
      <c r="C138" s="51"/>
    </row>
    <row r="139" ht="15">
      <c r="A139" s="2"/>
    </row>
    <row r="140" spans="1:3" ht="33.75" customHeight="1">
      <c r="A140" s="31" t="s">
        <v>42</v>
      </c>
      <c r="B140" s="32" t="s">
        <v>60</v>
      </c>
      <c r="C140" s="56">
        <f>C141-C147</f>
        <v>0</v>
      </c>
    </row>
    <row r="141" spans="1:3" ht="32.25" customHeight="1">
      <c r="A141" s="31" t="s">
        <v>61</v>
      </c>
      <c r="B141" s="45" t="s">
        <v>204</v>
      </c>
      <c r="C141" s="53">
        <f>C142+C143+C144+C145+C146</f>
        <v>0</v>
      </c>
    </row>
    <row r="142" spans="1:3" ht="15" customHeight="1">
      <c r="A142" s="39" t="s">
        <v>62</v>
      </c>
      <c r="B142" s="43" t="s">
        <v>205</v>
      </c>
      <c r="C142" s="55">
        <v>0</v>
      </c>
    </row>
    <row r="143" spans="1:3" ht="15" customHeight="1">
      <c r="A143" s="39" t="s">
        <v>63</v>
      </c>
      <c r="B143" s="43" t="s">
        <v>206</v>
      </c>
      <c r="C143" s="55">
        <v>0</v>
      </c>
    </row>
    <row r="144" spans="1:3" ht="15" customHeight="1">
      <c r="A144" s="39" t="s">
        <v>209</v>
      </c>
      <c r="B144" s="43" t="s">
        <v>207</v>
      </c>
      <c r="C144" s="55">
        <v>0</v>
      </c>
    </row>
    <row r="145" spans="1:3" ht="15" customHeight="1">
      <c r="A145" s="39" t="s">
        <v>210</v>
      </c>
      <c r="B145" s="43" t="s">
        <v>208</v>
      </c>
      <c r="C145" s="55">
        <v>0</v>
      </c>
    </row>
    <row r="146" spans="1:3" ht="15" customHeight="1">
      <c r="A146" s="39" t="s">
        <v>217</v>
      </c>
      <c r="B146" s="40" t="s">
        <v>216</v>
      </c>
      <c r="C146" s="54">
        <v>0</v>
      </c>
    </row>
    <row r="147" spans="1:3" ht="27.75" customHeight="1">
      <c r="A147" s="31" t="s">
        <v>46</v>
      </c>
      <c r="B147" s="32" t="s">
        <v>221</v>
      </c>
      <c r="C147" s="56">
        <f>C148+C149+C150+C151+C152</f>
        <v>0</v>
      </c>
    </row>
    <row r="148" spans="1:3" ht="15" customHeight="1">
      <c r="A148" s="39" t="s">
        <v>64</v>
      </c>
      <c r="B148" s="43" t="s">
        <v>211</v>
      </c>
      <c r="C148" s="55">
        <v>0</v>
      </c>
    </row>
    <row r="149" spans="1:3" ht="15" customHeight="1">
      <c r="A149" s="39" t="s">
        <v>65</v>
      </c>
      <c r="B149" s="43" t="s">
        <v>212</v>
      </c>
      <c r="C149" s="55">
        <v>0</v>
      </c>
    </row>
    <row r="150" spans="1:3" ht="15">
      <c r="A150" s="39" t="s">
        <v>218</v>
      </c>
      <c r="B150" s="40" t="s">
        <v>213</v>
      </c>
      <c r="C150" s="54">
        <v>0</v>
      </c>
    </row>
    <row r="151" spans="1:3" ht="15">
      <c r="A151" s="39" t="s">
        <v>219</v>
      </c>
      <c r="B151" s="40" t="s">
        <v>214</v>
      </c>
      <c r="C151" s="54">
        <v>0</v>
      </c>
    </row>
    <row r="152" spans="1:3" ht="15">
      <c r="A152" s="39" t="s">
        <v>220</v>
      </c>
      <c r="B152" s="40" t="s">
        <v>215</v>
      </c>
      <c r="C152" s="54">
        <v>0</v>
      </c>
    </row>
    <row r="153" ht="15">
      <c r="A153" s="44"/>
    </row>
    <row r="155" spans="2:3" ht="15">
      <c r="B155" s="40" t="s">
        <v>237</v>
      </c>
      <c r="C155" s="54">
        <v>10</v>
      </c>
    </row>
    <row r="156" spans="2:3" ht="15">
      <c r="B156" s="40" t="s">
        <v>238</v>
      </c>
      <c r="C156" s="54">
        <v>12</v>
      </c>
    </row>
  </sheetData>
  <sheetProtection/>
  <mergeCells count="5">
    <mergeCell ref="E4:H4"/>
    <mergeCell ref="E82:H82"/>
    <mergeCell ref="E84:G84"/>
    <mergeCell ref="B82:B84"/>
    <mergeCell ref="A82:A84"/>
  </mergeCells>
  <printOptions/>
  <pageMargins left="0.31496062992125984" right="0.11811023622047245" top="1.0236220472440944" bottom="0.5905511811023623" header="0.2755905511811024" footer="0.5118110236220472"/>
  <pageSetup horizontalDpi="600" verticalDpi="600" orientation="portrait" paperSize="9" scale="80" r:id="rId1"/>
  <headerFooter alignWithMargins="0">
    <oddHeader xml:space="preserve">&amp;C&amp;"Arial CE,Félkövér"&amp;12
Önkormányzat bevételei és kiadásai
összesen&amp;R1. melléklet a 4/2016.(V.09.) önkormányzati rendelethez </oddHeader>
  </headerFooter>
  <rowBreaks count="3" manualBreakCount="3">
    <brk id="54" max="255" man="1"/>
    <brk id="78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 topLeftCell="A1">
      <selection activeCell="K5" sqref="K5"/>
    </sheetView>
  </sheetViews>
  <sheetFormatPr defaultColWidth="9.00390625" defaultRowHeight="12.75"/>
  <cols>
    <col min="1" max="1" width="44.875" style="1" customWidth="1"/>
    <col min="2" max="3" width="18.625" style="1" customWidth="1"/>
    <col min="4" max="4" width="15.625" style="1" customWidth="1"/>
    <col min="5" max="5" width="42.875" style="1" customWidth="1"/>
    <col min="6" max="7" width="18.625" style="1" customWidth="1"/>
    <col min="8" max="8" width="15.375" style="1" customWidth="1"/>
    <col min="9" max="16384" width="9.125" style="1" customWidth="1"/>
  </cols>
  <sheetData>
    <row r="1" ht="15">
      <c r="F1" s="1" t="s">
        <v>284</v>
      </c>
    </row>
    <row r="2" spans="1:7" ht="15">
      <c r="A2" s="169" t="s">
        <v>268</v>
      </c>
      <c r="B2" s="169"/>
      <c r="C2" s="169"/>
      <c r="D2" s="169"/>
      <c r="E2" s="169"/>
      <c r="F2" s="169"/>
      <c r="G2" s="17"/>
    </row>
    <row r="3" spans="1:7" ht="15">
      <c r="A3" s="169" t="s">
        <v>283</v>
      </c>
      <c r="B3" s="169"/>
      <c r="C3" s="169"/>
      <c r="D3" s="169"/>
      <c r="E3" s="169"/>
      <c r="F3" s="169"/>
      <c r="G3" s="17"/>
    </row>
    <row r="4" spans="1:7" ht="15">
      <c r="A4" s="17"/>
      <c r="B4" s="10"/>
      <c r="C4" s="10"/>
      <c r="D4" s="10"/>
      <c r="E4" s="17"/>
      <c r="F4" s="10"/>
      <c r="G4" s="10"/>
    </row>
    <row r="5" spans="1:8" ht="42.75">
      <c r="A5" s="41" t="s">
        <v>3</v>
      </c>
      <c r="B5" s="49" t="s">
        <v>85</v>
      </c>
      <c r="C5" s="49" t="s">
        <v>275</v>
      </c>
      <c r="D5" s="49" t="s">
        <v>280</v>
      </c>
      <c r="E5" s="41" t="s">
        <v>3</v>
      </c>
      <c r="F5" s="49" t="s">
        <v>85</v>
      </c>
      <c r="G5" s="49" t="s">
        <v>275</v>
      </c>
      <c r="H5" s="49" t="s">
        <v>280</v>
      </c>
    </row>
    <row r="6" spans="1:8" ht="12.75" customHeight="1">
      <c r="A6" s="41" t="s">
        <v>0</v>
      </c>
      <c r="B6" s="68"/>
      <c r="C6" s="68"/>
      <c r="D6" s="68"/>
      <c r="E6" s="41" t="s">
        <v>78</v>
      </c>
      <c r="F6" s="68"/>
      <c r="G6" s="68"/>
      <c r="H6" s="138"/>
    </row>
    <row r="7" spans="1:8" ht="30">
      <c r="A7" s="75" t="s">
        <v>229</v>
      </c>
      <c r="B7" s="66">
        <v>101781</v>
      </c>
      <c r="C7" s="66">
        <v>109485</v>
      </c>
      <c r="D7" s="134">
        <v>104830</v>
      </c>
      <c r="E7" s="12" t="s">
        <v>1</v>
      </c>
      <c r="F7" s="67">
        <v>69287</v>
      </c>
      <c r="G7" s="139">
        <v>71657</v>
      </c>
      <c r="H7" s="142">
        <v>71587</v>
      </c>
    </row>
    <row r="8" spans="1:8" ht="15">
      <c r="A8" s="76" t="s">
        <v>10</v>
      </c>
      <c r="B8" s="21">
        <v>27800</v>
      </c>
      <c r="C8" s="21">
        <v>31609</v>
      </c>
      <c r="D8" s="135">
        <v>31609</v>
      </c>
      <c r="E8" s="13" t="s">
        <v>47</v>
      </c>
      <c r="F8" s="22">
        <v>16908</v>
      </c>
      <c r="G8" s="140">
        <v>17537</v>
      </c>
      <c r="H8" s="22">
        <v>17537</v>
      </c>
    </row>
    <row r="9" spans="1:8" ht="15">
      <c r="A9" s="76" t="s">
        <v>0</v>
      </c>
      <c r="B9" s="21">
        <v>20800</v>
      </c>
      <c r="C9" s="21">
        <v>18434</v>
      </c>
      <c r="D9" s="135">
        <v>25214</v>
      </c>
      <c r="E9" s="13" t="s">
        <v>241</v>
      </c>
      <c r="F9" s="22">
        <v>48736</v>
      </c>
      <c r="G9" s="140">
        <v>66815</v>
      </c>
      <c r="H9" s="22">
        <v>66247</v>
      </c>
    </row>
    <row r="10" spans="1:8" ht="15">
      <c r="A10" s="76" t="s">
        <v>231</v>
      </c>
      <c r="B10" s="21"/>
      <c r="C10" s="21">
        <v>7476</v>
      </c>
      <c r="D10" s="135">
        <v>7476</v>
      </c>
      <c r="E10" s="13" t="s">
        <v>51</v>
      </c>
      <c r="F10" s="22">
        <v>2429</v>
      </c>
      <c r="G10" s="140">
        <v>2830</v>
      </c>
      <c r="H10" s="22">
        <v>2830</v>
      </c>
    </row>
    <row r="11" spans="1:8" ht="15">
      <c r="A11" s="76" t="s">
        <v>239</v>
      </c>
      <c r="B11" s="21">
        <v>73193</v>
      </c>
      <c r="C11" s="21">
        <v>76675</v>
      </c>
      <c r="D11" s="136">
        <v>76675</v>
      </c>
      <c r="E11" s="35" t="s">
        <v>66</v>
      </c>
      <c r="F11" s="22">
        <v>20750</v>
      </c>
      <c r="G11" s="140">
        <v>27426</v>
      </c>
      <c r="H11" s="22">
        <v>21714</v>
      </c>
    </row>
    <row r="12" spans="1:8" ht="15">
      <c r="A12" s="76" t="s">
        <v>240</v>
      </c>
      <c r="B12" s="21">
        <v>0</v>
      </c>
      <c r="C12" s="21">
        <v>0</v>
      </c>
      <c r="D12" s="134"/>
      <c r="E12" s="12" t="s">
        <v>225</v>
      </c>
      <c r="F12" s="22">
        <v>52453</v>
      </c>
      <c r="G12" s="140">
        <v>54873</v>
      </c>
      <c r="H12" s="22">
        <v>54873</v>
      </c>
    </row>
    <row r="13" spans="1:8" ht="15">
      <c r="A13" s="76"/>
      <c r="B13" s="21"/>
      <c r="C13" s="21"/>
      <c r="D13" s="21"/>
      <c r="E13" s="11" t="s">
        <v>242</v>
      </c>
      <c r="F13" s="22">
        <v>0</v>
      </c>
      <c r="G13" s="140">
        <v>0</v>
      </c>
      <c r="H13" s="22"/>
    </row>
    <row r="14" spans="1:8" ht="30">
      <c r="A14" s="38"/>
      <c r="B14" s="58"/>
      <c r="C14" s="58"/>
      <c r="D14" s="58"/>
      <c r="E14" s="59" t="s">
        <v>226</v>
      </c>
      <c r="F14" s="57"/>
      <c r="G14" s="141"/>
      <c r="H14" s="143"/>
    </row>
    <row r="15" spans="1:8" ht="15">
      <c r="A15" s="64" t="s">
        <v>79</v>
      </c>
      <c r="B15" s="65">
        <f>SUM(B7:B14)</f>
        <v>223574</v>
      </c>
      <c r="C15" s="65">
        <f>SUM(C7:C14)</f>
        <v>243679</v>
      </c>
      <c r="D15" s="65">
        <f>SUM(D7:D14)</f>
        <v>245804</v>
      </c>
      <c r="E15" s="64" t="s">
        <v>80</v>
      </c>
      <c r="F15" s="65">
        <f>SUM(F7:F14)</f>
        <v>210563</v>
      </c>
      <c r="G15" s="65">
        <f>SUM(G7:G14)</f>
        <v>241138</v>
      </c>
      <c r="H15" s="65">
        <f>SUM(H7:H14)</f>
        <v>234788</v>
      </c>
    </row>
    <row r="16" spans="1:8" ht="15">
      <c r="A16" s="60"/>
      <c r="B16" s="61"/>
      <c r="C16" s="61"/>
      <c r="D16" s="61"/>
      <c r="E16" s="62"/>
      <c r="F16" s="63"/>
      <c r="G16" s="144"/>
      <c r="H16" s="149"/>
    </row>
    <row r="17" spans="1:8" ht="15">
      <c r="A17" s="18" t="s">
        <v>81</v>
      </c>
      <c r="B17" s="24"/>
      <c r="C17" s="24"/>
      <c r="D17" s="24"/>
      <c r="E17" s="19" t="s">
        <v>77</v>
      </c>
      <c r="F17" s="25"/>
      <c r="G17" s="145"/>
      <c r="H17" s="25"/>
    </row>
    <row r="18" spans="1:8" ht="30">
      <c r="A18" s="77" t="s">
        <v>230</v>
      </c>
      <c r="B18" s="23"/>
      <c r="C18" s="23">
        <v>22749</v>
      </c>
      <c r="D18" s="137">
        <v>22749</v>
      </c>
      <c r="E18" s="13" t="s">
        <v>244</v>
      </c>
      <c r="F18" s="22">
        <v>10700</v>
      </c>
      <c r="G18" s="140">
        <v>3748</v>
      </c>
      <c r="H18" s="22">
        <v>3295</v>
      </c>
    </row>
    <row r="19" spans="1:8" ht="15">
      <c r="A19" s="76" t="s">
        <v>81</v>
      </c>
      <c r="B19" s="23">
        <v>6215</v>
      </c>
      <c r="C19" s="23">
        <v>35</v>
      </c>
      <c r="D19" s="137">
        <v>35</v>
      </c>
      <c r="E19" s="13" t="s">
        <v>54</v>
      </c>
      <c r="F19" s="36">
        <v>8526</v>
      </c>
      <c r="G19" s="146">
        <v>21279</v>
      </c>
      <c r="H19" s="150">
        <v>21279</v>
      </c>
    </row>
    <row r="20" spans="1:8" ht="15">
      <c r="A20" s="76" t="s">
        <v>243</v>
      </c>
      <c r="B20" s="23">
        <v>0</v>
      </c>
      <c r="C20" s="23">
        <v>0</v>
      </c>
      <c r="D20" s="23"/>
      <c r="E20" s="11" t="s">
        <v>55</v>
      </c>
      <c r="F20" s="22"/>
      <c r="G20" s="140"/>
      <c r="H20" s="22"/>
    </row>
    <row r="21" spans="1:8" s="35" customFormat="1" ht="15">
      <c r="A21" s="76" t="s">
        <v>227</v>
      </c>
      <c r="B21" s="127"/>
      <c r="C21" s="127"/>
      <c r="D21" s="127"/>
      <c r="E21" s="11" t="s">
        <v>225</v>
      </c>
      <c r="F21" s="20"/>
      <c r="G21" s="147"/>
      <c r="H21" s="20"/>
    </row>
    <row r="22" spans="1:8" s="35" customFormat="1" ht="15">
      <c r="A22" s="76" t="s">
        <v>228</v>
      </c>
      <c r="B22" s="126">
        <v>0</v>
      </c>
      <c r="C22" s="126">
        <v>0</v>
      </c>
      <c r="D22" s="126"/>
      <c r="E22" s="11" t="s">
        <v>242</v>
      </c>
      <c r="F22" s="20"/>
      <c r="G22" s="147"/>
      <c r="H22" s="20"/>
    </row>
    <row r="23" spans="1:8" s="35" customFormat="1" ht="30">
      <c r="A23" s="76" t="s">
        <v>239</v>
      </c>
      <c r="B23" s="127"/>
      <c r="C23" s="127"/>
      <c r="D23" s="127"/>
      <c r="E23" s="26" t="s">
        <v>226</v>
      </c>
      <c r="F23" s="20"/>
      <c r="G23" s="147"/>
      <c r="H23" s="20"/>
    </row>
    <row r="24" spans="1:8" s="35" customFormat="1" ht="15">
      <c r="A24" s="38" t="s">
        <v>240</v>
      </c>
      <c r="B24" s="46"/>
      <c r="C24" s="46"/>
      <c r="D24" s="46"/>
      <c r="E24" s="46"/>
      <c r="F24" s="78"/>
      <c r="G24" s="148"/>
      <c r="H24" s="151"/>
    </row>
    <row r="25" spans="1:8" ht="15">
      <c r="A25" s="73" t="s">
        <v>82</v>
      </c>
      <c r="B25" s="74">
        <f>SUM(B18:B24)</f>
        <v>6215</v>
      </c>
      <c r="C25" s="74">
        <f>SUM(C18:C24)</f>
        <v>22784</v>
      </c>
      <c r="D25" s="74">
        <f>SUM(D18:D24)</f>
        <v>22784</v>
      </c>
      <c r="E25" s="73" t="s">
        <v>83</v>
      </c>
      <c r="F25" s="74">
        <f>SUM(F18:F24)</f>
        <v>19226</v>
      </c>
      <c r="G25" s="74">
        <f>SUM(G18:G24)</f>
        <v>25027</v>
      </c>
      <c r="H25" s="74">
        <f>SUM(H18:H24)</f>
        <v>24574</v>
      </c>
    </row>
    <row r="26" spans="1:8" ht="15">
      <c r="A26" s="69"/>
      <c r="B26" s="70"/>
      <c r="C26" s="70"/>
      <c r="D26" s="70"/>
      <c r="E26" s="71"/>
      <c r="F26" s="72"/>
      <c r="G26" s="152"/>
      <c r="H26" s="154"/>
    </row>
    <row r="27" spans="1:8" ht="15">
      <c r="A27" s="27" t="s">
        <v>76</v>
      </c>
      <c r="B27" s="28">
        <f>SUM(B15,B25)</f>
        <v>229789</v>
      </c>
      <c r="C27" s="28">
        <f>SUM(C15,C25)</f>
        <v>266463</v>
      </c>
      <c r="D27" s="28">
        <f>SUM(D15,D25)</f>
        <v>268588</v>
      </c>
      <c r="E27" s="29" t="s">
        <v>84</v>
      </c>
      <c r="F27" s="30">
        <f>SUM(F15,F25)</f>
        <v>229789</v>
      </c>
      <c r="G27" s="153">
        <f>SUM(G15,G25)</f>
        <v>266165</v>
      </c>
      <c r="H27" s="30">
        <f>SUM(H15,H25)</f>
        <v>259362</v>
      </c>
    </row>
  </sheetData>
  <sheetProtection/>
  <mergeCells count="2">
    <mergeCell ref="A2:F2"/>
    <mergeCell ref="A3:F3"/>
  </mergeCells>
  <printOptions/>
  <pageMargins left="0.8661417322834646" right="0.15748031496062992" top="0.984251968503937" bottom="0.984251968503937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Öcsény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Renáta Szedlák</cp:lastModifiedBy>
  <cp:lastPrinted>2016-05-10T10:52:51Z</cp:lastPrinted>
  <dcterms:created xsi:type="dcterms:W3CDTF">2009-02-13T07:41:59Z</dcterms:created>
  <dcterms:modified xsi:type="dcterms:W3CDTF">2016-05-11T12:24:23Z</dcterms:modified>
  <cp:category/>
  <cp:version/>
  <cp:contentType/>
  <cp:contentStatus/>
</cp:coreProperties>
</file>