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mell." sheetId="1" r:id="rId1"/>
  </sheets>
  <definedNames>
    <definedName name="_xlnm.Print_Area" localSheetId="0">'4.mell.'!$A$1:$AB$323</definedName>
    <definedName name="_xlnm.Print_Area">'4.mell.'!$A$1:$S$93</definedName>
  </definedNames>
  <calcPr fullCalcOnLoad="1"/>
</workbook>
</file>

<file path=xl/sharedStrings.xml><?xml version="1.0" encoding="utf-8"?>
<sst xmlns="http://schemas.openxmlformats.org/spreadsheetml/2006/main" count="657" uniqueCount="628">
  <si>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</si>
  <si>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</si>
  <si>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</si>
  <si>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</si>
  <si>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</si>
  <si>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</si>
  <si>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</si>
  <si>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</si>
  <si>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</si>
  <si>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</si>
  <si>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</si>
  <si>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</si>
  <si>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</si>
  <si>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</si>
  <si>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</si>
  <si>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</si>
  <si>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</si>
  <si>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</si>
  <si>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</si>
  <si>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</si>
  <si>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</si>
  <si>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</si>
  <si>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</si>
  <si>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</si>
  <si>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</si>
  <si>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</si>
  <si>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</si>
  <si>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</si>
  <si>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</si>
  <si>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</si>
  <si>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</si>
  <si>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</si>
  <si>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</si>
  <si>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</si>
  <si>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</si>
  <si>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</si>
  <si>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</si>
  <si>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</si>
  <si>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</si>
  <si>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</si>
  <si>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</si>
  <si>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</si>
  <si>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</si>
  <si>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</si>
  <si>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</si>
  <si>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</si>
  <si>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</si>
  <si>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</si>
  <si>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</si>
  <si>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</si>
  <si>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</si>
  <si>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</si>
  <si>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</si>
  <si>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</si>
  <si>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</si>
  <si>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</si>
  <si>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</si>
  <si>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</si>
  <si>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</si>
  <si>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</si>
  <si>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</si>
  <si>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</si>
  <si>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</si>
  <si>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</si>
  <si>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</si>
  <si>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</si>
  <si>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</si>
  <si>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</si>
  <si>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</si>
  <si>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</si>
  <si>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</si>
  <si>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</si>
  <si>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</si>
  <si>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</si>
  <si>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</si>
  <si>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</si>
  <si>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</si>
  <si>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</si>
  <si>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</si>
  <si>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</si>
  <si>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</si>
  <si>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</si>
  <si>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</si>
  <si>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</si>
  <si>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</si>
  <si>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</si>
  <si>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</si>
  <si>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</si>
  <si>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</si>
  <si>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</si>
  <si>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</si>
  <si>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</si>
  <si>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</si>
  <si>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</si>
  <si>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</si>
  <si>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</si>
  <si>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</si>
  <si>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</si>
  <si>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</si>
  <si>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</si>
  <si>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</si>
  <si>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</si>
  <si>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</si>
  <si>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</si>
  <si>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</si>
  <si>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</si>
  <si>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</si>
  <si>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</si>
  <si>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</si>
  <si>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</si>
  <si>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</si>
  <si>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</si>
  <si>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</si>
  <si>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</si>
  <si>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</si>
  <si>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</si>
  <si>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</si>
  <si>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</si>
  <si>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</si>
  <si>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</si>
  <si>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</si>
  <si>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</si>
  <si>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</si>
  <si>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</si>
  <si>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</si>
  <si>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</si>
  <si>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</si>
  <si>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</si>
  <si>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</si>
  <si>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</si>
  <si>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</si>
  <si>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</si>
  <si>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</si>
  <si>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</si>
  <si>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</si>
  <si>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</si>
  <si>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</si>
  <si>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</si>
  <si>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</si>
  <si>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</si>
  <si>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</si>
  <si>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</si>
  <si>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</si>
  <si>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</si>
  <si>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</si>
  <si>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</si>
  <si>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</si>
  <si>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</si>
  <si>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</si>
  <si>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</si>
  <si>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</si>
  <si>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</si>
  <si>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</si>
  <si>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</si>
  <si>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</si>
  <si>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</si>
  <si>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</si>
  <si>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</si>
  <si>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</si>
  <si>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</si>
  <si>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</si>
  <si>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</si>
  <si>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</si>
  <si>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</si>
  <si>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</si>
  <si>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</si>
  <si>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</si>
  <si>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</si>
  <si>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</si>
  <si>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</si>
  <si>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</si>
  <si>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</si>
  <si>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</si>
  <si>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</si>
  <si>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</si>
  <si>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</si>
  <si>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</si>
  <si>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</si>
  <si>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</si>
  <si>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</si>
  <si>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</si>
  <si>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</si>
  <si>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</si>
  <si>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</si>
  <si>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</si>
  <si>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</si>
  <si>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</si>
  <si>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</si>
  <si>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</si>
  <si>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</si>
  <si>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</si>
  <si>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</si>
  <si>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</si>
  <si>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</si>
  <si>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</si>
  <si>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</si>
  <si>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</si>
  <si>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</si>
  <si>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</si>
  <si>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</si>
  <si>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</si>
  <si>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</si>
  <si>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</si>
  <si>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</si>
  <si>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</si>
  <si>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</si>
  <si>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</si>
  <si>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</si>
  <si>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</si>
  <si>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</si>
  <si>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</si>
  <si>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</si>
  <si>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</si>
  <si>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</si>
  <si>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</si>
  <si>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</si>
  <si>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</si>
  <si>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</si>
  <si>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</si>
  <si>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</si>
  <si>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</si>
  <si>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</si>
  <si>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</si>
  <si>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</si>
  <si>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</si>
  <si>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</si>
  <si>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</si>
  <si>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</si>
  <si>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</si>
  <si>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</si>
  <si>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</si>
  <si>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</si>
  <si>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</si>
  <si>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</si>
  <si>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</si>
  <si>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</si>
  <si>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</si>
  <si>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</si>
  <si>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</si>
  <si>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</si>
  <si>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</si>
  <si>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</si>
  <si>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</si>
  <si>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</si>
  <si>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</si>
  <si>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</si>
  <si>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</si>
  <si>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</si>
  <si>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</si>
  <si>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</si>
  <si>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210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</si>
  <si>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</si>
  <si>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</si>
  <si>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</si>
  <si>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</si>
  <si>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</si>
  <si>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</si>
  <si>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</si>
  <si>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</si>
  <si>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</si>
  <si>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</si>
  <si>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</si>
  <si>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</si>
  <si>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</si>
  <si>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</si>
  <si>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</si>
  <si>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</si>
  <si>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</si>
  <si>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</si>
  <si>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</si>
  <si>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</si>
  <si>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</si>
  <si>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</si>
  <si>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</si>
  <si>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</si>
  <si>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</si>
  <si>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</si>
  <si>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</si>
  <si>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</si>
  <si>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</si>
  <si>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</si>
  <si>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</si>
  <si>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011130 Önkorm. És önkorm.i hiv.ok</t>
  </si>
  <si>
    <t>013320 Köztemető fenntart és működ</t>
  </si>
  <si>
    <t>013350 Az önkorm.i vagyonnal való g.</t>
  </si>
  <si>
    <t>018010 Önkormányzatok elszámolásai köz.</t>
  </si>
  <si>
    <t>041233 Hosszabb időtart. Közfoglalk.</t>
  </si>
  <si>
    <t>042180 Állat eü.</t>
  </si>
  <si>
    <t>045160 Közutak, hidak üzemelt.</t>
  </si>
  <si>
    <t>064010 Közvilágítás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</si>
  <si>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</si>
  <si>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</si>
  <si>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</si>
  <si>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</si>
  <si>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</si>
  <si>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</si>
  <si>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</si>
  <si>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</si>
  <si>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</si>
  <si>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</si>
  <si>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</si>
  <si>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</si>
  <si>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</si>
  <si>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</si>
  <si>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</si>
  <si>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</si>
  <si>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</si>
  <si>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</si>
  <si>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</si>
  <si>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</si>
  <si>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</si>
  <si>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</si>
  <si>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</si>
  <si>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</si>
  <si>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</si>
  <si>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</si>
  <si>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</si>
  <si>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</si>
  <si>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Pü befektetési szolgi.díjak</t>
  </si>
  <si>
    <t>Egyéb üzemelt. szolgáltatások         (K337)</t>
  </si>
  <si>
    <t>Késedelmi kamathoz, pótlékhoz</t>
  </si>
  <si>
    <t>Egyéb különféle dologi kia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</si>
  <si>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</si>
  <si>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</si>
  <si>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</si>
  <si>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</si>
  <si>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</si>
  <si>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</si>
  <si>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</si>
  <si>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</si>
  <si>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</si>
  <si>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</si>
  <si>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</si>
  <si>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</si>
  <si>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</si>
  <si>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</si>
  <si>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</si>
  <si>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</si>
  <si>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</si>
  <si>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</si>
  <si>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</si>
  <si>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</si>
  <si>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</si>
  <si>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</si>
  <si>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</si>
  <si>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</si>
  <si>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</si>
  <si>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</si>
  <si>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</si>
  <si>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</si>
  <si>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</si>
  <si>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</si>
  <si>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</si>
  <si>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</si>
  <si>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</si>
  <si>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</si>
  <si>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</si>
  <si>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</si>
  <si>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</si>
  <si>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</si>
  <si>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Gyógyszerbeszerzés</t>
  </si>
  <si>
    <t>Egy. Információhordozó-beszerz.</t>
  </si>
  <si>
    <t>Egyéb szakmai anyagbeszerz.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</si>
  <si>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</si>
  <si>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</si>
  <si>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</si>
  <si>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</si>
  <si>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</si>
  <si>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</si>
  <si>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</si>
  <si>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</si>
  <si>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</si>
  <si>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</si>
  <si>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</si>
  <si>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</si>
  <si>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266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</si>
  <si>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</si>
  <si>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</si>
  <si>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</si>
  <si>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</si>
  <si>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</si>
  <si>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</si>
  <si>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</si>
  <si>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</si>
  <si>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</si>
  <si>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</si>
  <si>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</si>
  <si>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</si>
  <si>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</si>
  <si>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</si>
  <si>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</si>
  <si>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</si>
  <si>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</si>
  <si>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</si>
  <si>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</si>
  <si>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</si>
  <si>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</si>
  <si>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278</t>
  </si>
  <si>
    <t>107060 Egyéb.szoc.pénzbeli és term.</t>
  </si>
  <si>
    <t>Élelmiszer beszerzés kia</t>
  </si>
  <si>
    <t>Egyéb különféle kommunikációs</t>
  </si>
  <si>
    <t>Biztosítási szolg.díjak</t>
  </si>
  <si>
    <t>Díjak egy.befizhez kapcs ki</t>
  </si>
  <si>
    <t>Előző kvi évhez kapcs mű</t>
  </si>
  <si>
    <t>Összesen</t>
  </si>
  <si>
    <t>Hajtó- és kenőanyag beszerz.</t>
  </si>
  <si>
    <t>Munkaruha, védőruha beszerz.</t>
  </si>
  <si>
    <t>Alapilletmények</t>
  </si>
  <si>
    <t>Illetménykiegészítések</t>
  </si>
  <si>
    <t>Nyelvpótlékok</t>
  </si>
  <si>
    <t>Egyéb kötelező pótlékok</t>
  </si>
  <si>
    <t>Erzsébet utalvány</t>
  </si>
  <si>
    <t>SZÉP kártya</t>
  </si>
  <si>
    <t>Önkéntes biztosító pénztárak</t>
  </si>
  <si>
    <t>Egyéb béren kívüli juttatás</t>
  </si>
  <si>
    <t>Könyvbeszerzés</t>
  </si>
  <si>
    <t>Folyóirat beszerzés</t>
  </si>
  <si>
    <t>Irodaszer- nyomtatvány beszerzés</t>
  </si>
  <si>
    <t>Egyéb üzemeltetési, fenntartási Anyagok</t>
  </si>
  <si>
    <t>Inf.eszköz karbantartási szolgáltatásai</t>
  </si>
  <si>
    <t>Adatátviteli célú távközlési díjak</t>
  </si>
  <si>
    <t>Egyéb különféle inf.szolg.kiad.díja</t>
  </si>
  <si>
    <t>Nem adatátviteli célú távközlési díjak</t>
  </si>
  <si>
    <t>Villamosenergia</t>
  </si>
  <si>
    <t>Gázenergia</t>
  </si>
  <si>
    <t>Víz- és csatornadíjak</t>
  </si>
  <si>
    <t>Szállítási szolgáltatások</t>
  </si>
  <si>
    <t>Postai szolgáltatások</t>
  </si>
  <si>
    <t>051030 Nem veszélyes (települési)</t>
  </si>
  <si>
    <t>Vegyszerbeszerzés</t>
  </si>
  <si>
    <t>02</t>
  </si>
  <si>
    <t>#</t>
  </si>
  <si>
    <t>Megnevezés</t>
  </si>
  <si>
    <t>01</t>
  </si>
  <si>
    <t>Törvény szerinti illetmények, munkabérek        (K1101)</t>
  </si>
  <si>
    <t>Normatív jutalmak        (K1102)</t>
  </si>
  <si>
    <t>03</t>
  </si>
  <si>
    <t>Céljuttatás, projektprémium        (K1103)</t>
  </si>
  <si>
    <t>04</t>
  </si>
  <si>
    <t>Végkielégítés        (K1105)</t>
  </si>
  <si>
    <t>06</t>
  </si>
  <si>
    <t>Jubileumi jutalom        (K1106)</t>
  </si>
  <si>
    <t>07</t>
  </si>
  <si>
    <t>Béren kívüli juttatások        (K1107)</t>
  </si>
  <si>
    <t>066010 Zölter.-kezelés</t>
  </si>
  <si>
    <t>066020  Város-, községgazd.i egyéb</t>
  </si>
  <si>
    <t>082044 Köyvtári szolg.ok</t>
  </si>
  <si>
    <t>107051 Szoc. Étkeztetés</t>
  </si>
  <si>
    <t>107052 Házi segítségnyújt.</t>
  </si>
  <si>
    <t>107054 Családsegítés</t>
  </si>
  <si>
    <t>9000060 Forgatási és befektetési c.</t>
  </si>
  <si>
    <t>103010 Elhunt szem hátramarad</t>
  </si>
  <si>
    <t>104051 Gyermekvéd. Pénzbeli és term.</t>
  </si>
  <si>
    <t>105010 Munkanélküli aktív korúak el</t>
  </si>
  <si>
    <t>106020 Lakásfenntartási</t>
  </si>
  <si>
    <t>107051 Szoc étkeztetés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</si>
  <si>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</si>
  <si>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</si>
  <si>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</si>
  <si>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</si>
  <si>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</si>
  <si>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</si>
  <si>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</si>
  <si>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</si>
  <si>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</si>
  <si>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</si>
  <si>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</si>
  <si>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</si>
  <si>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</si>
  <si>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</si>
  <si>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</si>
  <si>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</si>
  <si>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</si>
  <si>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</si>
  <si>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</si>
  <si>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</si>
  <si>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</si>
  <si>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</si>
  <si>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</si>
  <si>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</si>
  <si>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</si>
  <si>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</si>
  <si>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</si>
  <si>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</si>
  <si>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</si>
  <si>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</si>
  <si>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</si>
  <si>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</si>
  <si>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</si>
  <si>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</si>
  <si>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</si>
  <si>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</si>
  <si>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</si>
  <si>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</si>
  <si>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</si>
  <si>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</si>
  <si>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</si>
  <si>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</si>
  <si>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</si>
  <si>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</si>
  <si>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</si>
  <si>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</si>
  <si>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</si>
  <si>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</si>
  <si>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</si>
  <si>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</si>
  <si>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</si>
  <si>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</si>
  <si>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</si>
  <si>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</si>
  <si>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</si>
  <si>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</si>
  <si>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</si>
  <si>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</si>
  <si>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</si>
  <si>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</si>
  <si>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</si>
  <si>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</si>
  <si>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</si>
  <si>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</si>
  <si>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</si>
  <si>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</si>
  <si>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</si>
  <si>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</si>
  <si>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</si>
  <si>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</si>
  <si>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</si>
  <si>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</si>
  <si>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</si>
  <si>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</si>
  <si>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</si>
  <si>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</si>
  <si>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</si>
  <si>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</si>
  <si>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</si>
  <si>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</si>
  <si>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</si>
  <si>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</si>
  <si>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</si>
  <si>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</si>
  <si>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</si>
  <si>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</si>
  <si>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</si>
  <si>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</si>
  <si>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</si>
  <si>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</si>
  <si>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</si>
  <si>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</si>
  <si>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</si>
  <si>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</si>
  <si>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</si>
  <si>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</si>
  <si>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</si>
  <si>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</si>
  <si>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</si>
  <si>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</si>
  <si>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</si>
  <si>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</si>
  <si>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</si>
  <si>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</si>
  <si>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</si>
  <si>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</si>
  <si>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</si>
  <si>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</si>
  <si>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</si>
  <si>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</si>
  <si>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</si>
  <si>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</si>
  <si>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</si>
  <si>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</si>
  <si>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</si>
  <si>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</si>
  <si>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</si>
  <si>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</si>
  <si>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</si>
  <si>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</si>
  <si>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</si>
  <si>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</si>
  <si>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</si>
  <si>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</si>
  <si>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</si>
  <si>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</si>
  <si>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</si>
  <si>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</si>
  <si>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</si>
  <si>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</si>
  <si>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</si>
  <si>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</si>
  <si>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</si>
  <si>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</si>
  <si>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</si>
  <si>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</si>
  <si>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</si>
  <si>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</si>
  <si>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05</t>
  </si>
  <si>
    <t>4. sz. melléklet</t>
  </si>
  <si>
    <t>Ft</t>
  </si>
  <si>
    <t>018030 Tám célú finansz.műv.ek:Kistérségnek átadott tagdíj,gyepmesteri,házi segitségny.</t>
  </si>
  <si>
    <t>107055 Falugondnoki szolgálat</t>
  </si>
  <si>
    <t>104037 Int-en kívüli gyermek- étkeztetés</t>
  </si>
  <si>
    <t xml:space="preserve">Egyéb működési célú kiadások </t>
  </si>
  <si>
    <t xml:space="preserve">Ellátottak pénzbeli juttatásai </t>
  </si>
  <si>
    <t xml:space="preserve">Különféle befizetések és egyéb dologi kiadások </t>
  </si>
  <si>
    <t xml:space="preserve">Szolgáltatási kiadások </t>
  </si>
  <si>
    <t xml:space="preserve">Munkaadókat terhelő járulékok és szociális hozzájárulási adó                                                                                 </t>
  </si>
  <si>
    <t>Foglalkoztatottak személyi juttatásai</t>
  </si>
  <si>
    <t xml:space="preserve">Készenléti, ügyeleti, helyettesítési díj, túlóra, túlszolgálat        </t>
  </si>
  <si>
    <t xml:space="preserve">Dologi kiadások </t>
  </si>
  <si>
    <t>Működési célú visszatérítendő támogatások, kölcsönök törlesztése államháztartáson belülre )</t>
  </si>
  <si>
    <t xml:space="preserve">Egyéb felhalmozási célú kiadások </t>
  </si>
  <si>
    <t xml:space="preserve">Költségvetési kiadások </t>
  </si>
  <si>
    <t xml:space="preserve">Beruházási célú előzetesen felszámított általános forgalmi adó      </t>
  </si>
  <si>
    <t xml:space="preserve">Beruházások </t>
  </si>
  <si>
    <t>Egyéb felhalmozási célú támogatások államháztartáson kívülre</t>
  </si>
  <si>
    <t xml:space="preserve">Egyéb működési célú támogatások államháztartáson kívülre </t>
  </si>
  <si>
    <t xml:space="preserve">Egyéb működési célú támogatások államháztartáson belülre </t>
  </si>
  <si>
    <t xml:space="preserve">Működési célú visszatérítendő támogatások, kölcsönök nyújtása államháztartáson belülre </t>
  </si>
  <si>
    <t>Lakhatással kapcsolatos ellátások</t>
  </si>
  <si>
    <t>ebből: hegyi önkormányzatoknak és azok költségvetési szerveinek egyéb működési célú végleges támogatás kiadásai (506)</t>
  </si>
  <si>
    <t>Önkormányzati többségi tulajdonú nem pénzügyi vállalkozásnak egyéb működési célú támogatások kiadásai (512)</t>
  </si>
  <si>
    <t>Egyéb pénzbeli és természetbeni gyermekvédelmi támogatások kiadásai (42)</t>
  </si>
  <si>
    <t>ebből: egyéb nem intézményi ellátások kiadásai (48)</t>
  </si>
  <si>
    <t>ebből: önkormányzat által saját hatáskörben (nem szociális és gyermekvédelmi előírások alapján) adott más ellátás        (K48)</t>
  </si>
  <si>
    <t>Háztartásoknak működési célú visszatérítendő támogatás, kölcsön nyújtás (508)</t>
  </si>
  <si>
    <t>Finanszírozási kiadások</t>
  </si>
  <si>
    <t>KIADÁSOK MINDÖSSZESEN</t>
  </si>
  <si>
    <t>Felhalmozási célú támogatás ÁH-belülre (K84)</t>
  </si>
  <si>
    <t>082044 Könyvtári szolg.ok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</si>
</sst>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5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9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16" borderId="10" xfId="0" applyFont="1" applyFill="1" applyBorder="1" applyAlignment="1">
      <alignment horizontal="center" vertical="top" wrapText="1"/>
    </xf>
    <xf numFmtId="0" fontId="7" fillId="2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1" fontId="7" fillId="16" borderId="10" xfId="0" applyNumberFormat="1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 wrapText="1"/>
    </xf>
    <xf numFmtId="1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 wrapText="1"/>
    </xf>
    <xf numFmtId="1" fontId="9" fillId="0" borderId="12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/>
    </xf>
    <xf numFmtId="1" fontId="10" fillId="0" borderId="12" xfId="0" applyNumberFormat="1" applyFont="1" applyBorder="1" applyAlignment="1">
      <alignment/>
    </xf>
    <xf numFmtId="3" fontId="7" fillId="29" borderId="10" xfId="0" applyNumberFormat="1" applyFont="1" applyFill="1" applyBorder="1" applyAlignment="1">
      <alignment horizontal="right" vertical="top" wrapText="1"/>
    </xf>
    <xf numFmtId="0" fontId="7" fillId="29" borderId="10" xfId="0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left" vertical="top" wrapText="1"/>
    </xf>
    <xf numFmtId="1" fontId="7" fillId="29" borderId="10" xfId="0" applyNumberFormat="1" applyFont="1" applyFill="1" applyBorder="1" applyAlignment="1">
      <alignment horizontal="right" vertical="top" wrapText="1"/>
    </xf>
    <xf numFmtId="0" fontId="10" fillId="29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0" fontId="9" fillId="16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6"/>
  <sheetViews>
    <sheetView tabSelected="1" zoomScale="130" zoomScaleNormal="130" zoomScalePageLayoutView="0" workbookViewId="0" topLeftCell="A1">
      <pane xSplit="2" ySplit="3" topLeftCell="C16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96" sqref="B96"/>
    </sheetView>
  </sheetViews>
  <sheetFormatPr defaultColWidth="8.875" defaultRowHeight="12.75"/>
  <cols>
    <col min="1" max="1" width="8.25390625" style="6" customWidth="1"/>
    <col min="2" max="2" width="35.00390625" style="6" customWidth="1"/>
    <col min="3" max="3" width="12.00390625" style="3" customWidth="1"/>
    <col min="4" max="4" width="9.00390625" style="7" customWidth="1"/>
    <col min="5" max="5" width="7.875" style="6" hidden="1" customWidth="1"/>
    <col min="6" max="6" width="7.875" style="6" customWidth="1"/>
    <col min="7" max="7" width="10.25390625" style="6" customWidth="1"/>
    <col min="8" max="17" width="7.875" style="6" customWidth="1"/>
    <col min="18" max="20" width="7.875" style="6" hidden="1" customWidth="1"/>
    <col min="21" max="21" width="7.875" style="7" customWidth="1"/>
    <col min="22" max="23" width="7.875" style="6" hidden="1" customWidth="1"/>
    <col min="24" max="24" width="7.875" style="6" customWidth="1"/>
    <col min="25" max="27" width="7.875" style="6" hidden="1" customWidth="1"/>
    <col min="28" max="30" width="7.875" style="6" customWidth="1"/>
    <col min="31" max="16384" width="8.875" style="6" customWidth="1"/>
  </cols>
  <sheetData>
    <row r="1" spans="1:3" ht="11.25">
      <c r="A1" s="36" t="s">
        <v>595</v>
      </c>
      <c r="B1" s="37"/>
      <c r="C1" s="6" t="s">
        <v>596</v>
      </c>
    </row>
    <row r="2" spans="1:28" s="3" customFormat="1" ht="60" customHeight="1">
      <c r="A2" s="1" t="s">
        <v>431</v>
      </c>
      <c r="B2" s="1" t="s">
        <v>432</v>
      </c>
      <c r="C2" s="1" t="s">
        <v>404</v>
      </c>
      <c r="D2" s="4" t="s">
        <v>282</v>
      </c>
      <c r="E2" s="2" t="s">
        <v>283</v>
      </c>
      <c r="F2" s="1" t="s">
        <v>284</v>
      </c>
      <c r="G2" s="1" t="s">
        <v>285</v>
      </c>
      <c r="H2" s="1" t="s">
        <v>597</v>
      </c>
      <c r="I2" s="1" t="s">
        <v>286</v>
      </c>
      <c r="J2" s="1" t="s">
        <v>287</v>
      </c>
      <c r="K2" s="2" t="s">
        <v>288</v>
      </c>
      <c r="L2" s="1" t="s">
        <v>428</v>
      </c>
      <c r="M2" s="1" t="s">
        <v>289</v>
      </c>
      <c r="N2" s="2" t="s">
        <v>444</v>
      </c>
      <c r="O2" s="2" t="s">
        <v>445</v>
      </c>
      <c r="P2" s="1" t="s">
        <v>627</v>
      </c>
      <c r="Q2" s="1" t="s">
        <v>599</v>
      </c>
      <c r="R2" s="1" t="s">
        <v>447</v>
      </c>
      <c r="S2" s="1" t="s">
        <v>448</v>
      </c>
      <c r="T2" s="1" t="s">
        <v>449</v>
      </c>
      <c r="U2" s="4" t="s">
        <v>598</v>
      </c>
      <c r="V2" s="1" t="s">
        <v>450</v>
      </c>
      <c r="W2" s="1" t="s">
        <v>451</v>
      </c>
      <c r="X2" s="1" t="s">
        <v>452</v>
      </c>
      <c r="Y2" s="1" t="s">
        <v>453</v>
      </c>
      <c r="Z2" s="1" t="s">
        <v>454</v>
      </c>
      <c r="AA2" s="1" t="s">
        <v>455</v>
      </c>
      <c r="AB2" s="1" t="s">
        <v>398</v>
      </c>
    </row>
    <row r="3" spans="1:3" ht="1.5" customHeight="1">
      <c r="A3" s="5">
        <v>2</v>
      </c>
      <c r="B3" s="5">
        <v>3</v>
      </c>
      <c r="C3" s="1"/>
    </row>
    <row r="4" spans="1:28" ht="22.5">
      <c r="A4" s="8" t="s">
        <v>433</v>
      </c>
      <c r="B4" s="9" t="s">
        <v>434</v>
      </c>
      <c r="C4" s="10">
        <f aca="true" t="shared" si="0" ref="C4:C69">SUM(D4:AB4)</f>
        <v>6650372</v>
      </c>
      <c r="D4" s="11"/>
      <c r="E4" s="12">
        <f aca="true" t="shared" si="1" ref="E4:AB4">SUM(E5:E8)</f>
        <v>0</v>
      </c>
      <c r="F4" s="12">
        <v>444251</v>
      </c>
      <c r="G4" s="12">
        <f t="shared" si="1"/>
        <v>0</v>
      </c>
      <c r="H4" s="12">
        <f t="shared" si="1"/>
        <v>0</v>
      </c>
      <c r="I4" s="12">
        <v>3797821</v>
      </c>
      <c r="J4" s="12">
        <f t="shared" si="1"/>
        <v>0</v>
      </c>
      <c r="K4" s="12">
        <f t="shared" si="1"/>
        <v>0</v>
      </c>
      <c r="L4" s="12">
        <f t="shared" si="1"/>
        <v>0</v>
      </c>
      <c r="M4" s="12">
        <f t="shared" si="1"/>
        <v>0</v>
      </c>
      <c r="N4" s="12">
        <f t="shared" si="1"/>
        <v>0</v>
      </c>
      <c r="O4" s="12">
        <f t="shared" si="1"/>
        <v>0</v>
      </c>
      <c r="P4" s="12">
        <f t="shared" si="1"/>
        <v>0</v>
      </c>
      <c r="Q4" s="12">
        <f t="shared" si="1"/>
        <v>0</v>
      </c>
      <c r="R4" s="12">
        <f t="shared" si="1"/>
        <v>0</v>
      </c>
      <c r="S4" s="12">
        <f t="shared" si="1"/>
        <v>0</v>
      </c>
      <c r="T4" s="12">
        <f t="shared" si="1"/>
        <v>0</v>
      </c>
      <c r="U4" s="11">
        <v>2408300</v>
      </c>
      <c r="V4" s="12">
        <f t="shared" si="1"/>
        <v>0</v>
      </c>
      <c r="W4" s="12">
        <f t="shared" si="1"/>
        <v>0</v>
      </c>
      <c r="X4" s="12">
        <f t="shared" si="1"/>
        <v>0</v>
      </c>
      <c r="Y4" s="12">
        <f t="shared" si="1"/>
        <v>0</v>
      </c>
      <c r="Z4" s="12">
        <f t="shared" si="1"/>
        <v>0</v>
      </c>
      <c r="AA4" s="12">
        <f t="shared" si="1"/>
        <v>0</v>
      </c>
      <c r="AB4" s="12">
        <f t="shared" si="1"/>
        <v>0</v>
      </c>
    </row>
    <row r="5" spans="1:16" ht="11.25" hidden="1">
      <c r="A5" s="8"/>
      <c r="B5" s="13" t="s">
        <v>407</v>
      </c>
      <c r="C5" s="10">
        <f t="shared" si="0"/>
        <v>0</v>
      </c>
      <c r="F5" s="12"/>
      <c r="I5" s="12"/>
      <c r="L5" s="12"/>
      <c r="P5" s="12"/>
    </row>
    <row r="6" spans="1:16" ht="11.25" hidden="1">
      <c r="A6" s="8"/>
      <c r="B6" s="13" t="s">
        <v>408</v>
      </c>
      <c r="C6" s="10">
        <f t="shared" si="0"/>
        <v>0</v>
      </c>
      <c r="F6" s="12"/>
      <c r="I6" s="12"/>
      <c r="L6" s="12"/>
      <c r="P6" s="12"/>
    </row>
    <row r="7" spans="1:16" ht="11.25" hidden="1">
      <c r="A7" s="8"/>
      <c r="B7" s="13" t="s">
        <v>409</v>
      </c>
      <c r="C7" s="10">
        <f t="shared" si="0"/>
        <v>0</v>
      </c>
      <c r="F7" s="12"/>
      <c r="I7" s="12"/>
      <c r="L7" s="12"/>
      <c r="P7" s="12"/>
    </row>
    <row r="8" spans="1:16" ht="11.25" hidden="1">
      <c r="A8" s="8"/>
      <c r="B8" s="13" t="s">
        <v>410</v>
      </c>
      <c r="C8" s="10">
        <f t="shared" si="0"/>
        <v>0</v>
      </c>
      <c r="F8" s="12"/>
      <c r="I8" s="12"/>
      <c r="L8" s="12"/>
      <c r="P8" s="12"/>
    </row>
    <row r="9" spans="1:16" ht="11.25">
      <c r="A9" s="8" t="s">
        <v>430</v>
      </c>
      <c r="B9" s="9" t="s">
        <v>435</v>
      </c>
      <c r="C9" s="10">
        <f t="shared" si="0"/>
        <v>0</v>
      </c>
      <c r="F9" s="12"/>
      <c r="I9" s="12"/>
      <c r="L9" s="12"/>
      <c r="P9" s="12"/>
    </row>
    <row r="10" spans="1:16" ht="11.25">
      <c r="A10" s="8" t="s">
        <v>436</v>
      </c>
      <c r="B10" s="9" t="s">
        <v>437</v>
      </c>
      <c r="C10" s="10">
        <f t="shared" si="0"/>
        <v>0</v>
      </c>
      <c r="F10" s="12"/>
      <c r="I10" s="12"/>
      <c r="L10" s="12"/>
      <c r="P10" s="12"/>
    </row>
    <row r="11" spans="1:16" ht="22.5">
      <c r="A11" s="8" t="s">
        <v>438</v>
      </c>
      <c r="B11" s="9" t="s">
        <v>606</v>
      </c>
      <c r="C11" s="10">
        <f t="shared" si="0"/>
        <v>0</v>
      </c>
      <c r="F11" s="12"/>
      <c r="I11" s="12"/>
      <c r="L11" s="12"/>
      <c r="P11" s="12"/>
    </row>
    <row r="12" spans="1:16" ht="11.25">
      <c r="A12" s="8" t="s">
        <v>594</v>
      </c>
      <c r="B12" s="9" t="s">
        <v>439</v>
      </c>
      <c r="C12" s="10">
        <f t="shared" si="0"/>
        <v>0</v>
      </c>
      <c r="F12" s="12"/>
      <c r="I12" s="12"/>
      <c r="L12" s="12"/>
      <c r="P12" s="12"/>
    </row>
    <row r="13" spans="1:16" ht="11.25">
      <c r="A13" s="8" t="s">
        <v>440</v>
      </c>
      <c r="B13" s="9" t="s">
        <v>441</v>
      </c>
      <c r="C13" s="10">
        <f t="shared" si="0"/>
        <v>0</v>
      </c>
      <c r="F13" s="12"/>
      <c r="I13" s="12"/>
      <c r="L13" s="12"/>
      <c r="P13" s="12"/>
    </row>
    <row r="14" spans="1:28" ht="11.25">
      <c r="A14" s="8" t="s">
        <v>442</v>
      </c>
      <c r="B14" s="9" t="s">
        <v>443</v>
      </c>
      <c r="C14" s="10">
        <f>SUM(D14:AB14)</f>
        <v>96000</v>
      </c>
      <c r="D14" s="11">
        <f>SUM(D15:D18)</f>
        <v>0</v>
      </c>
      <c r="E14" s="12">
        <f aca="true" t="shared" si="2" ref="E14:AB14">SUM(E15:E18)</f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1">
        <v>96000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0</v>
      </c>
      <c r="AB14" s="12">
        <f t="shared" si="2"/>
        <v>0</v>
      </c>
    </row>
    <row r="15" spans="1:16" ht="11.25" hidden="1">
      <c r="A15" s="8"/>
      <c r="B15" s="13" t="s">
        <v>411</v>
      </c>
      <c r="C15" s="10"/>
      <c r="F15" s="12"/>
      <c r="I15" s="12"/>
      <c r="L15" s="12"/>
      <c r="P15" s="12"/>
    </row>
    <row r="16" spans="1:16" ht="11.25" hidden="1">
      <c r="A16" s="8"/>
      <c r="B16" s="13" t="s">
        <v>412</v>
      </c>
      <c r="C16" s="10">
        <f t="shared" si="0"/>
        <v>0</v>
      </c>
      <c r="F16" s="12"/>
      <c r="I16" s="12"/>
      <c r="L16" s="12"/>
      <c r="P16" s="12"/>
    </row>
    <row r="17" spans="1:16" ht="11.25" hidden="1">
      <c r="A17" s="8"/>
      <c r="B17" s="13" t="s">
        <v>413</v>
      </c>
      <c r="C17" s="10">
        <f t="shared" si="0"/>
        <v>0</v>
      </c>
      <c r="F17" s="12"/>
      <c r="I17" s="12"/>
      <c r="L17" s="12"/>
      <c r="P17" s="12"/>
    </row>
    <row r="18" spans="1:16" ht="11.25" hidden="1">
      <c r="A18" s="8"/>
      <c r="B18" s="13" t="s">
        <v>414</v>
      </c>
      <c r="C18" s="10">
        <f t="shared" si="0"/>
        <v>0</v>
      </c>
      <c r="F18" s="12"/>
      <c r="I18" s="12"/>
      <c r="L18" s="12"/>
      <c r="P18" s="12"/>
    </row>
    <row r="19" spans="1:16" ht="11.25">
      <c r="A19" s="8" t="s">
        <v>456</v>
      </c>
      <c r="B19" s="9" t="s">
        <v>457</v>
      </c>
      <c r="C19" s="10">
        <f t="shared" si="0"/>
        <v>0</v>
      </c>
      <c r="F19" s="12"/>
      <c r="I19" s="12"/>
      <c r="L19" s="12"/>
      <c r="P19" s="12"/>
    </row>
    <row r="20" spans="1:16" ht="11.25">
      <c r="A20" s="8" t="s">
        <v>458</v>
      </c>
      <c r="B20" s="9" t="s">
        <v>459</v>
      </c>
      <c r="C20" s="10">
        <f t="shared" si="0"/>
        <v>0</v>
      </c>
      <c r="F20" s="12"/>
      <c r="I20" s="12"/>
      <c r="L20" s="12"/>
      <c r="P20" s="12"/>
    </row>
    <row r="21" spans="1:16" ht="11.25">
      <c r="A21" s="8" t="s">
        <v>460</v>
      </c>
      <c r="B21" s="9" t="s">
        <v>461</v>
      </c>
      <c r="C21" s="10">
        <f t="shared" si="0"/>
        <v>0</v>
      </c>
      <c r="F21" s="12"/>
      <c r="I21" s="12"/>
      <c r="L21" s="12"/>
      <c r="P21" s="12"/>
    </row>
    <row r="22" spans="1:16" ht="11.25">
      <c r="A22" s="8" t="s">
        <v>462</v>
      </c>
      <c r="B22" s="9" t="s">
        <v>463</v>
      </c>
      <c r="C22" s="10">
        <f t="shared" si="0"/>
        <v>0</v>
      </c>
      <c r="F22" s="12"/>
      <c r="I22" s="12"/>
      <c r="L22" s="12"/>
      <c r="P22" s="12"/>
    </row>
    <row r="23" spans="1:16" ht="11.25">
      <c r="A23" s="8" t="s">
        <v>464</v>
      </c>
      <c r="B23" s="9" t="s">
        <v>465</v>
      </c>
      <c r="C23" s="10">
        <f t="shared" si="0"/>
        <v>0</v>
      </c>
      <c r="F23" s="12"/>
      <c r="I23" s="12"/>
      <c r="L23" s="12"/>
      <c r="P23" s="12"/>
    </row>
    <row r="24" spans="1:16" ht="13.5" customHeight="1">
      <c r="A24" s="8" t="s">
        <v>466</v>
      </c>
      <c r="B24" s="9" t="s">
        <v>467</v>
      </c>
      <c r="C24" s="10">
        <f t="shared" si="0"/>
        <v>108407</v>
      </c>
      <c r="D24" s="7">
        <v>0</v>
      </c>
      <c r="F24" s="12"/>
      <c r="I24" s="12">
        <v>108407</v>
      </c>
      <c r="L24" s="12"/>
      <c r="P24" s="12"/>
    </row>
    <row r="25" spans="1:16" ht="11.25">
      <c r="A25" s="8" t="s">
        <v>468</v>
      </c>
      <c r="B25" s="9" t="s">
        <v>469</v>
      </c>
      <c r="C25" s="10">
        <f t="shared" si="0"/>
        <v>0</v>
      </c>
      <c r="F25" s="12"/>
      <c r="I25" s="12"/>
      <c r="L25" s="12"/>
      <c r="P25" s="12"/>
    </row>
    <row r="26" spans="1:38" ht="11.25">
      <c r="A26" s="14" t="s">
        <v>470</v>
      </c>
      <c r="B26" s="15" t="s">
        <v>605</v>
      </c>
      <c r="C26" s="10">
        <f>C4+C14+C24</f>
        <v>6854779</v>
      </c>
      <c r="D26" s="11">
        <f>SUM(D4+D9+D10+D11+D12+D13+D14+D19+D20+D21+D22+D23+D24)</f>
        <v>0</v>
      </c>
      <c r="E26" s="12">
        <f aca="true" t="shared" si="3" ref="E26:AB26">SUM(E4+E9+E10+E11+E12+E13+E14+E19+E20+E21+E22+E23+E24)</f>
        <v>0</v>
      </c>
      <c r="F26" s="12">
        <f t="shared" si="3"/>
        <v>444251</v>
      </c>
      <c r="G26" s="12">
        <f t="shared" si="3"/>
        <v>0</v>
      </c>
      <c r="H26" s="12">
        <f t="shared" si="3"/>
        <v>0</v>
      </c>
      <c r="I26" s="12">
        <f t="shared" si="3"/>
        <v>3906228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1">
        <f t="shared" si="3"/>
        <v>2504300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0">
        <f aca="true" t="shared" si="4" ref="AC26:AL26">AC4+AC9+AC10+AC11+AC12+AC13+AC14+AC19+AC20+AC21+AC22+AC23+AC24</f>
        <v>0</v>
      </c>
      <c r="AD26" s="10">
        <f t="shared" si="4"/>
        <v>0</v>
      </c>
      <c r="AE26" s="10">
        <f t="shared" si="4"/>
        <v>0</v>
      </c>
      <c r="AF26" s="10">
        <f t="shared" si="4"/>
        <v>0</v>
      </c>
      <c r="AG26" s="10">
        <f t="shared" si="4"/>
        <v>0</v>
      </c>
      <c r="AH26" s="10">
        <f t="shared" si="4"/>
        <v>0</v>
      </c>
      <c r="AI26" s="10">
        <f t="shared" si="4"/>
        <v>0</v>
      </c>
      <c r="AJ26" s="10">
        <f t="shared" si="4"/>
        <v>0</v>
      </c>
      <c r="AK26" s="10">
        <f t="shared" si="4"/>
        <v>0</v>
      </c>
      <c r="AL26" s="10">
        <f t="shared" si="4"/>
        <v>0</v>
      </c>
    </row>
    <row r="27" spans="1:16" ht="11.25">
      <c r="A27" s="8" t="s">
        <v>471</v>
      </c>
      <c r="B27" s="9" t="s">
        <v>472</v>
      </c>
      <c r="C27" s="10">
        <f t="shared" si="0"/>
        <v>2529887</v>
      </c>
      <c r="D27" s="7">
        <v>2529887</v>
      </c>
      <c r="F27" s="12"/>
      <c r="I27" s="12"/>
      <c r="L27" s="12"/>
      <c r="P27" s="12"/>
    </row>
    <row r="28" spans="1:16" ht="33.75">
      <c r="A28" s="8" t="s">
        <v>473</v>
      </c>
      <c r="B28" s="9" t="s">
        <v>474</v>
      </c>
      <c r="C28" s="10">
        <f t="shared" si="0"/>
        <v>0</v>
      </c>
      <c r="F28" s="12"/>
      <c r="I28" s="12"/>
      <c r="L28" s="12"/>
      <c r="P28" s="12"/>
    </row>
    <row r="29" spans="1:16" ht="11.25">
      <c r="A29" s="8" t="s">
        <v>475</v>
      </c>
      <c r="B29" s="9" t="s">
        <v>476</v>
      </c>
      <c r="C29" s="10">
        <f t="shared" si="0"/>
        <v>187255</v>
      </c>
      <c r="D29" s="7">
        <v>21255</v>
      </c>
      <c r="F29" s="12"/>
      <c r="I29" s="12"/>
      <c r="L29" s="12"/>
      <c r="P29" s="12">
        <v>166000</v>
      </c>
    </row>
    <row r="30" spans="1:28" ht="22.5">
      <c r="A30" s="14" t="s">
        <v>477</v>
      </c>
      <c r="B30" s="15" t="s">
        <v>478</v>
      </c>
      <c r="C30" s="10">
        <f>SUM(C27:C29)</f>
        <v>2717142</v>
      </c>
      <c r="D30" s="16">
        <f aca="true" t="shared" si="5" ref="D30:U30">SUM(D27:D29)</f>
        <v>2551142</v>
      </c>
      <c r="E30" s="10">
        <f t="shared" si="5"/>
        <v>0</v>
      </c>
      <c r="F30" s="12"/>
      <c r="G30" s="10">
        <f t="shared" si="5"/>
        <v>0</v>
      </c>
      <c r="H30" s="10">
        <f t="shared" si="5"/>
        <v>0</v>
      </c>
      <c r="I30" s="12">
        <f>SUM(G30:H30)</f>
        <v>0</v>
      </c>
      <c r="J30" s="10">
        <f t="shared" si="5"/>
        <v>0</v>
      </c>
      <c r="K30" s="10">
        <f t="shared" si="5"/>
        <v>0</v>
      </c>
      <c r="L30" s="12">
        <f>SUM(J30:K30)</f>
        <v>0</v>
      </c>
      <c r="M30" s="10">
        <f t="shared" si="5"/>
        <v>0</v>
      </c>
      <c r="N30" s="10">
        <f t="shared" si="5"/>
        <v>0</v>
      </c>
      <c r="O30" s="10">
        <f t="shared" si="5"/>
        <v>0</v>
      </c>
      <c r="P30" s="12">
        <v>166000</v>
      </c>
      <c r="Q30" s="10">
        <f t="shared" si="5"/>
        <v>0</v>
      </c>
      <c r="R30" s="10">
        <f t="shared" si="5"/>
        <v>0</v>
      </c>
      <c r="S30" s="10">
        <f t="shared" si="5"/>
        <v>0</v>
      </c>
      <c r="T30" s="10">
        <f t="shared" si="5"/>
        <v>0</v>
      </c>
      <c r="U30" s="16">
        <f t="shared" si="5"/>
        <v>0</v>
      </c>
      <c r="V30" s="10">
        <f aca="true" t="shared" si="6" ref="V30:AB30">SUM(V27:V29)</f>
        <v>0</v>
      </c>
      <c r="W30" s="10">
        <f t="shared" si="6"/>
        <v>0</v>
      </c>
      <c r="X30" s="10">
        <f t="shared" si="6"/>
        <v>0</v>
      </c>
      <c r="Y30" s="10">
        <f t="shared" si="6"/>
        <v>0</v>
      </c>
      <c r="Z30" s="10">
        <f t="shared" si="6"/>
        <v>0</v>
      </c>
      <c r="AA30" s="10">
        <f t="shared" si="6"/>
        <v>0</v>
      </c>
      <c r="AB30" s="10">
        <f t="shared" si="6"/>
        <v>0</v>
      </c>
    </row>
    <row r="31" spans="1:28" s="34" customFormat="1" ht="14.25" customHeight="1">
      <c r="A31" s="31" t="s">
        <v>479</v>
      </c>
      <c r="B31" s="32" t="s">
        <v>480</v>
      </c>
      <c r="C31" s="30">
        <f>C26+C27+C28+C29</f>
        <v>9571921</v>
      </c>
      <c r="D31" s="16">
        <f>SUM(D26+D30)</f>
        <v>2551142</v>
      </c>
      <c r="E31" s="30">
        <f aca="true" t="shared" si="7" ref="E31:AB31">SUM(E26+E30)</f>
        <v>0</v>
      </c>
      <c r="F31" s="10">
        <f t="shared" si="7"/>
        <v>444251</v>
      </c>
      <c r="G31" s="10">
        <f t="shared" si="7"/>
        <v>0</v>
      </c>
      <c r="H31" s="10">
        <f t="shared" si="7"/>
        <v>0</v>
      </c>
      <c r="I31" s="10">
        <f t="shared" si="7"/>
        <v>3906228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7"/>
        <v>0</v>
      </c>
      <c r="O31" s="30">
        <f t="shared" si="7"/>
        <v>0</v>
      </c>
      <c r="P31" s="30">
        <f t="shared" si="7"/>
        <v>166000</v>
      </c>
      <c r="Q31" s="10">
        <f t="shared" si="7"/>
        <v>0</v>
      </c>
      <c r="R31" s="30">
        <f t="shared" si="7"/>
        <v>0</v>
      </c>
      <c r="S31" s="30">
        <f t="shared" si="7"/>
        <v>0</v>
      </c>
      <c r="T31" s="30">
        <f t="shared" si="7"/>
        <v>0</v>
      </c>
      <c r="U31" s="33">
        <f t="shared" si="7"/>
        <v>2504300</v>
      </c>
      <c r="V31" s="30">
        <f t="shared" si="7"/>
        <v>0</v>
      </c>
      <c r="W31" s="30">
        <f t="shared" si="7"/>
        <v>0</v>
      </c>
      <c r="X31" s="10">
        <f t="shared" si="7"/>
        <v>0</v>
      </c>
      <c r="Y31" s="30">
        <f t="shared" si="7"/>
        <v>0</v>
      </c>
      <c r="Z31" s="30">
        <f t="shared" si="7"/>
        <v>0</v>
      </c>
      <c r="AA31" s="30">
        <f t="shared" si="7"/>
        <v>0</v>
      </c>
      <c r="AB31" s="30">
        <f t="shared" si="7"/>
        <v>0</v>
      </c>
    </row>
    <row r="32" spans="1:28" s="34" customFormat="1" ht="22.5">
      <c r="A32" s="31" t="s">
        <v>481</v>
      </c>
      <c r="B32" s="32" t="s">
        <v>604</v>
      </c>
      <c r="C32" s="30">
        <f>SUM(D32:AB32)</f>
        <v>1365136</v>
      </c>
      <c r="D32" s="16">
        <f>SUM(D33:D39)</f>
        <v>468536</v>
      </c>
      <c r="E32" s="30">
        <f aca="true" t="shared" si="8" ref="E32:AB32">SUM(E33:E39)</f>
        <v>0</v>
      </c>
      <c r="F32" s="10">
        <f t="shared" si="8"/>
        <v>6728</v>
      </c>
      <c r="G32" s="10">
        <f t="shared" si="8"/>
        <v>0</v>
      </c>
      <c r="H32" s="10">
        <f t="shared" si="8"/>
        <v>0</v>
      </c>
      <c r="I32" s="10">
        <f t="shared" si="8"/>
        <v>396530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8"/>
        <v>0</v>
      </c>
      <c r="O32" s="30">
        <f t="shared" si="8"/>
        <v>0</v>
      </c>
      <c r="P32" s="30">
        <f t="shared" si="8"/>
        <v>26148</v>
      </c>
      <c r="Q32" s="10">
        <f t="shared" si="8"/>
        <v>0</v>
      </c>
      <c r="R32" s="30">
        <f t="shared" si="8"/>
        <v>0</v>
      </c>
      <c r="S32" s="30">
        <f t="shared" si="8"/>
        <v>0</v>
      </c>
      <c r="T32" s="30">
        <f t="shared" si="8"/>
        <v>0</v>
      </c>
      <c r="U32" s="33">
        <f t="shared" si="8"/>
        <v>467194</v>
      </c>
      <c r="V32" s="30">
        <f t="shared" si="8"/>
        <v>0</v>
      </c>
      <c r="W32" s="30">
        <f t="shared" si="8"/>
        <v>0</v>
      </c>
      <c r="X32" s="10">
        <f t="shared" si="8"/>
        <v>0</v>
      </c>
      <c r="Y32" s="30">
        <f t="shared" si="8"/>
        <v>0</v>
      </c>
      <c r="Z32" s="30">
        <f t="shared" si="8"/>
        <v>0</v>
      </c>
      <c r="AA32" s="30">
        <f t="shared" si="8"/>
        <v>0</v>
      </c>
      <c r="AB32" s="30">
        <f t="shared" si="8"/>
        <v>0</v>
      </c>
    </row>
    <row r="33" spans="1:21" ht="11.25">
      <c r="A33" s="8" t="s">
        <v>482</v>
      </c>
      <c r="B33" s="9" t="s">
        <v>483</v>
      </c>
      <c r="C33" s="10">
        <f t="shared" si="0"/>
        <v>1343502</v>
      </c>
      <c r="D33" s="7">
        <v>462111</v>
      </c>
      <c r="F33" s="12">
        <v>6728</v>
      </c>
      <c r="I33" s="12">
        <v>381321</v>
      </c>
      <c r="L33" s="12"/>
      <c r="P33" s="12">
        <v>26148</v>
      </c>
      <c r="U33" s="7">
        <v>467194</v>
      </c>
    </row>
    <row r="34" spans="1:16" ht="11.25" hidden="1">
      <c r="A34" s="8" t="s">
        <v>484</v>
      </c>
      <c r="B34" s="9" t="s">
        <v>485</v>
      </c>
      <c r="C34" s="10">
        <f t="shared" si="0"/>
        <v>0</v>
      </c>
      <c r="F34" s="12"/>
      <c r="I34" s="12"/>
      <c r="L34" s="12"/>
      <c r="P34" s="12"/>
    </row>
    <row r="35" spans="1:16" ht="22.5" hidden="1">
      <c r="A35" s="8" t="s">
        <v>486</v>
      </c>
      <c r="B35" s="9" t="s">
        <v>487</v>
      </c>
      <c r="C35" s="10">
        <f t="shared" si="0"/>
        <v>0</v>
      </c>
      <c r="F35" s="12"/>
      <c r="I35" s="12"/>
      <c r="L35" s="12"/>
      <c r="P35" s="12"/>
    </row>
    <row r="36" spans="1:16" ht="11.25">
      <c r="A36" s="8" t="s">
        <v>488</v>
      </c>
      <c r="B36" s="9" t="s">
        <v>489</v>
      </c>
      <c r="C36" s="10">
        <f t="shared" si="0"/>
        <v>2474</v>
      </c>
      <c r="D36" s="7">
        <v>2474</v>
      </c>
      <c r="F36" s="12"/>
      <c r="I36" s="12"/>
      <c r="L36" s="12"/>
      <c r="P36" s="12"/>
    </row>
    <row r="37" spans="1:16" ht="11.25">
      <c r="A37" s="8" t="s">
        <v>490</v>
      </c>
      <c r="B37" s="9" t="s">
        <v>491</v>
      </c>
      <c r="C37" s="10">
        <f t="shared" si="0"/>
        <v>15209</v>
      </c>
      <c r="F37" s="12"/>
      <c r="I37" s="12">
        <v>15209</v>
      </c>
      <c r="L37" s="12"/>
      <c r="P37" s="12"/>
    </row>
    <row r="38" spans="1:16" ht="33.75" hidden="1">
      <c r="A38" s="8" t="s">
        <v>492</v>
      </c>
      <c r="B38" s="9" t="s">
        <v>493</v>
      </c>
      <c r="C38" s="10">
        <f t="shared" si="0"/>
        <v>0</v>
      </c>
      <c r="F38" s="12"/>
      <c r="I38" s="12"/>
      <c r="L38" s="12"/>
      <c r="P38" s="12"/>
    </row>
    <row r="39" spans="1:21" s="21" customFormat="1" ht="23.25" thickBot="1">
      <c r="A39" s="17" t="s">
        <v>494</v>
      </c>
      <c r="B39" s="18" t="s">
        <v>495</v>
      </c>
      <c r="C39" s="19">
        <f t="shared" si="0"/>
        <v>3951</v>
      </c>
      <c r="D39" s="20">
        <v>3951</v>
      </c>
      <c r="F39" s="22"/>
      <c r="I39" s="22"/>
      <c r="L39" s="22"/>
      <c r="P39" s="22"/>
      <c r="U39" s="20"/>
    </row>
    <row r="40" spans="1:28" s="28" customFormat="1" ht="11.25">
      <c r="A40" s="23" t="s">
        <v>496</v>
      </c>
      <c r="B40" s="24" t="s">
        <v>497</v>
      </c>
      <c r="C40" s="25">
        <f>SUM(D40:AB40)</f>
        <v>116000</v>
      </c>
      <c r="D40" s="26"/>
      <c r="E40" s="27">
        <f aca="true" t="shared" si="9" ref="E40:AB40">SUM(E41:E44)</f>
        <v>0</v>
      </c>
      <c r="F40" s="27">
        <f t="shared" si="9"/>
        <v>0</v>
      </c>
      <c r="G40" s="27">
        <f t="shared" si="9"/>
        <v>0</v>
      </c>
      <c r="H40" s="27">
        <f t="shared" si="9"/>
        <v>0</v>
      </c>
      <c r="I40" s="27">
        <f t="shared" si="9"/>
        <v>0</v>
      </c>
      <c r="J40" s="27">
        <f t="shared" si="9"/>
        <v>0</v>
      </c>
      <c r="K40" s="27">
        <f t="shared" si="9"/>
        <v>0</v>
      </c>
      <c r="L40" s="27">
        <f t="shared" si="9"/>
        <v>0</v>
      </c>
      <c r="M40" s="27">
        <f t="shared" si="9"/>
        <v>0</v>
      </c>
      <c r="N40" s="27"/>
      <c r="O40" s="27"/>
      <c r="P40" s="27">
        <v>116000</v>
      </c>
      <c r="Q40" s="27">
        <f t="shared" si="9"/>
        <v>0</v>
      </c>
      <c r="R40" s="27">
        <f t="shared" si="9"/>
        <v>0</v>
      </c>
      <c r="S40" s="27">
        <f t="shared" si="9"/>
        <v>0</v>
      </c>
      <c r="T40" s="27">
        <f t="shared" si="9"/>
        <v>0</v>
      </c>
      <c r="U40" s="26">
        <f t="shared" si="9"/>
        <v>0</v>
      </c>
      <c r="V40" s="27">
        <f t="shared" si="9"/>
        <v>0</v>
      </c>
      <c r="W40" s="27">
        <f t="shared" si="9"/>
        <v>0</v>
      </c>
      <c r="X40" s="27">
        <f t="shared" si="9"/>
        <v>0</v>
      </c>
      <c r="Y40" s="27">
        <f t="shared" si="9"/>
        <v>0</v>
      </c>
      <c r="Z40" s="27">
        <f t="shared" si="9"/>
        <v>0</v>
      </c>
      <c r="AA40" s="27">
        <f t="shared" si="9"/>
        <v>0</v>
      </c>
      <c r="AB40" s="27">
        <f t="shared" si="9"/>
        <v>0</v>
      </c>
    </row>
    <row r="41" spans="1:21" s="28" customFormat="1" ht="11.25" hidden="1">
      <c r="A41" s="23"/>
      <c r="B41" s="24" t="s">
        <v>415</v>
      </c>
      <c r="C41" s="10">
        <f t="shared" si="0"/>
        <v>0</v>
      </c>
      <c r="D41" s="29">
        <v>0</v>
      </c>
      <c r="F41" s="12"/>
      <c r="I41" s="12"/>
      <c r="L41" s="12"/>
      <c r="P41" s="12"/>
      <c r="U41" s="29"/>
    </row>
    <row r="42" spans="1:21" s="28" customFormat="1" ht="11.25" hidden="1">
      <c r="A42" s="23"/>
      <c r="B42" s="24" t="s">
        <v>416</v>
      </c>
      <c r="C42" s="10">
        <f t="shared" si="0"/>
        <v>0</v>
      </c>
      <c r="D42" s="29"/>
      <c r="F42" s="12"/>
      <c r="I42" s="12"/>
      <c r="L42" s="12"/>
      <c r="P42" s="12"/>
      <c r="U42" s="29"/>
    </row>
    <row r="43" spans="1:21" s="28" customFormat="1" ht="11.25" hidden="1">
      <c r="A43" s="23"/>
      <c r="B43" s="24" t="s">
        <v>429</v>
      </c>
      <c r="C43" s="10">
        <f t="shared" si="0"/>
        <v>0</v>
      </c>
      <c r="D43" s="29"/>
      <c r="F43" s="12"/>
      <c r="I43" s="12"/>
      <c r="L43" s="12"/>
      <c r="P43" s="12"/>
      <c r="U43" s="29"/>
    </row>
    <row r="44" spans="1:21" s="28" customFormat="1" ht="11.25" hidden="1">
      <c r="A44" s="23"/>
      <c r="B44" s="24" t="s">
        <v>362</v>
      </c>
      <c r="C44" s="10">
        <f t="shared" si="0"/>
        <v>0</v>
      </c>
      <c r="D44" s="29"/>
      <c r="F44" s="12"/>
      <c r="I44" s="12"/>
      <c r="L44" s="12"/>
      <c r="P44" s="12"/>
      <c r="U44" s="29"/>
    </row>
    <row r="45" spans="1:28" ht="11.25">
      <c r="A45" s="8" t="s">
        <v>498</v>
      </c>
      <c r="B45" s="9" t="s">
        <v>499</v>
      </c>
      <c r="C45" s="10">
        <f>SUM(D45:AB45)</f>
        <v>3364607</v>
      </c>
      <c r="D45" s="11">
        <v>474961</v>
      </c>
      <c r="E45" s="12">
        <f aca="true" t="shared" si="10" ref="E45:AA45">SUM(E46:E52)</f>
        <v>0</v>
      </c>
      <c r="F45" s="12">
        <f t="shared" si="10"/>
        <v>0</v>
      </c>
      <c r="G45" s="12">
        <f t="shared" si="10"/>
        <v>0</v>
      </c>
      <c r="H45" s="12">
        <f t="shared" si="10"/>
        <v>0</v>
      </c>
      <c r="I45" s="12">
        <v>126495</v>
      </c>
      <c r="J45" s="12">
        <f t="shared" si="10"/>
        <v>0</v>
      </c>
      <c r="K45" s="12">
        <v>90000</v>
      </c>
      <c r="L45" s="12">
        <f t="shared" si="10"/>
        <v>0</v>
      </c>
      <c r="M45" s="12">
        <f t="shared" si="10"/>
        <v>0</v>
      </c>
      <c r="N45" s="12">
        <v>91210</v>
      </c>
      <c r="O45" s="12">
        <v>443776</v>
      </c>
      <c r="P45" s="12">
        <v>17400</v>
      </c>
      <c r="Q45" s="12">
        <f t="shared" si="10"/>
        <v>0</v>
      </c>
      <c r="R45" s="12">
        <f t="shared" si="10"/>
        <v>0</v>
      </c>
      <c r="S45" s="12">
        <f t="shared" si="10"/>
        <v>0</v>
      </c>
      <c r="T45" s="12">
        <f t="shared" si="10"/>
        <v>0</v>
      </c>
      <c r="U45" s="11">
        <v>1242770</v>
      </c>
      <c r="V45" s="12">
        <f t="shared" si="10"/>
        <v>0</v>
      </c>
      <c r="W45" s="12">
        <f t="shared" si="10"/>
        <v>0</v>
      </c>
      <c r="X45" s="12">
        <f t="shared" si="10"/>
        <v>0</v>
      </c>
      <c r="Y45" s="12">
        <f t="shared" si="10"/>
        <v>0</v>
      </c>
      <c r="Z45" s="12">
        <f t="shared" si="10"/>
        <v>0</v>
      </c>
      <c r="AA45" s="12">
        <f t="shared" si="10"/>
        <v>0</v>
      </c>
      <c r="AB45" s="12">
        <v>877995</v>
      </c>
    </row>
    <row r="46" spans="1:20" ht="11.25" hidden="1">
      <c r="A46" s="8"/>
      <c r="B46" s="13" t="s">
        <v>360</v>
      </c>
      <c r="C46" s="10">
        <f t="shared" si="0"/>
        <v>0</v>
      </c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1.25" hidden="1">
      <c r="A47" s="8"/>
      <c r="B47" s="13" t="s">
        <v>361</v>
      </c>
      <c r="C47" s="10">
        <f t="shared" si="0"/>
        <v>0</v>
      </c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1.25" hidden="1">
      <c r="A48" s="8"/>
      <c r="B48" s="13" t="s">
        <v>399</v>
      </c>
      <c r="C48" s="10">
        <f t="shared" si="0"/>
        <v>0</v>
      </c>
      <c r="D48" s="11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16" ht="11.25" hidden="1">
      <c r="A49" s="8"/>
      <c r="B49" s="13" t="s">
        <v>417</v>
      </c>
      <c r="C49" s="10">
        <f t="shared" si="0"/>
        <v>0</v>
      </c>
      <c r="F49" s="12"/>
      <c r="I49" s="12"/>
      <c r="L49" s="12"/>
      <c r="P49" s="12"/>
    </row>
    <row r="50" spans="1:16" ht="11.25" hidden="1">
      <c r="A50" s="8"/>
      <c r="B50" s="13" t="s">
        <v>405</v>
      </c>
      <c r="C50" s="10">
        <f t="shared" si="0"/>
        <v>0</v>
      </c>
      <c r="E50" s="6">
        <v>0</v>
      </c>
      <c r="F50" s="12"/>
      <c r="I50" s="12"/>
      <c r="L50" s="12"/>
      <c r="P50" s="12"/>
    </row>
    <row r="51" spans="1:16" ht="11.25" hidden="1">
      <c r="A51" s="8"/>
      <c r="B51" s="13" t="s">
        <v>406</v>
      </c>
      <c r="C51" s="10">
        <f t="shared" si="0"/>
        <v>0</v>
      </c>
      <c r="F51" s="12"/>
      <c r="I51" s="12"/>
      <c r="L51" s="12"/>
      <c r="P51" s="12"/>
    </row>
    <row r="52" spans="1:16" ht="11.25" hidden="1">
      <c r="A52" s="8"/>
      <c r="B52" s="13" t="s">
        <v>418</v>
      </c>
      <c r="C52" s="10">
        <f t="shared" si="0"/>
        <v>0</v>
      </c>
      <c r="F52" s="12"/>
      <c r="I52" s="12"/>
      <c r="L52" s="12"/>
      <c r="P52" s="12"/>
    </row>
    <row r="53" spans="1:16" ht="11.25">
      <c r="A53" s="8" t="s">
        <v>500</v>
      </c>
      <c r="B53" s="9" t="s">
        <v>501</v>
      </c>
      <c r="C53" s="10">
        <f t="shared" si="0"/>
        <v>0</v>
      </c>
      <c r="F53" s="12"/>
      <c r="I53" s="12"/>
      <c r="L53" s="12"/>
      <c r="P53" s="12"/>
    </row>
    <row r="54" spans="1:28" ht="11.25">
      <c r="A54" s="14" t="s">
        <v>502</v>
      </c>
      <c r="B54" s="15" t="s">
        <v>503</v>
      </c>
      <c r="C54" s="10">
        <f aca="true" t="shared" si="11" ref="C54:AB54">SUM(C40+C45+C53)</f>
        <v>3480607</v>
      </c>
      <c r="D54" s="16">
        <f t="shared" si="11"/>
        <v>474961</v>
      </c>
      <c r="E54" s="10">
        <f t="shared" si="11"/>
        <v>0</v>
      </c>
      <c r="F54" s="10">
        <f t="shared" si="11"/>
        <v>0</v>
      </c>
      <c r="G54" s="10">
        <f t="shared" si="11"/>
        <v>0</v>
      </c>
      <c r="H54" s="10">
        <f t="shared" si="11"/>
        <v>0</v>
      </c>
      <c r="I54" s="10">
        <f t="shared" si="11"/>
        <v>126495</v>
      </c>
      <c r="J54" s="10">
        <f t="shared" si="11"/>
        <v>0</v>
      </c>
      <c r="K54" s="10">
        <f t="shared" si="11"/>
        <v>90000</v>
      </c>
      <c r="L54" s="10">
        <f t="shared" si="11"/>
        <v>0</v>
      </c>
      <c r="M54" s="10">
        <f t="shared" si="11"/>
        <v>0</v>
      </c>
      <c r="N54" s="10">
        <f t="shared" si="11"/>
        <v>91210</v>
      </c>
      <c r="O54" s="10">
        <f t="shared" si="11"/>
        <v>443776</v>
      </c>
      <c r="P54" s="10">
        <f t="shared" si="11"/>
        <v>133400</v>
      </c>
      <c r="Q54" s="10">
        <f t="shared" si="11"/>
        <v>0</v>
      </c>
      <c r="R54" s="10">
        <f t="shared" si="11"/>
        <v>0</v>
      </c>
      <c r="S54" s="10">
        <f t="shared" si="11"/>
        <v>0</v>
      </c>
      <c r="T54" s="10">
        <f t="shared" si="11"/>
        <v>0</v>
      </c>
      <c r="U54" s="16">
        <f t="shared" si="11"/>
        <v>1242770</v>
      </c>
      <c r="V54" s="10">
        <f t="shared" si="11"/>
        <v>0</v>
      </c>
      <c r="W54" s="10">
        <f t="shared" si="11"/>
        <v>0</v>
      </c>
      <c r="X54" s="10">
        <f t="shared" si="11"/>
        <v>0</v>
      </c>
      <c r="Y54" s="10">
        <f t="shared" si="11"/>
        <v>0</v>
      </c>
      <c r="Z54" s="10">
        <f t="shared" si="11"/>
        <v>0</v>
      </c>
      <c r="AA54" s="10">
        <f t="shared" si="11"/>
        <v>0</v>
      </c>
      <c r="AB54" s="10">
        <f t="shared" si="11"/>
        <v>877995</v>
      </c>
    </row>
    <row r="55" spans="1:27" ht="22.5">
      <c r="A55" s="8" t="s">
        <v>504</v>
      </c>
      <c r="B55" s="9" t="s">
        <v>505</v>
      </c>
      <c r="C55" s="10">
        <f t="shared" si="0"/>
        <v>23357</v>
      </c>
      <c r="D55" s="11">
        <v>11357</v>
      </c>
      <c r="E55" s="12">
        <f aca="true" t="shared" si="12" ref="E55:AA55">SUM(E56:E58)</f>
        <v>0</v>
      </c>
      <c r="F55" s="12">
        <f t="shared" si="12"/>
        <v>0</v>
      </c>
      <c r="G55" s="12">
        <f t="shared" si="12"/>
        <v>0</v>
      </c>
      <c r="H55" s="12">
        <f t="shared" si="12"/>
        <v>0</v>
      </c>
      <c r="I55" s="12">
        <f t="shared" si="12"/>
        <v>0</v>
      </c>
      <c r="J55" s="12"/>
      <c r="K55" s="12"/>
      <c r="L55" s="12">
        <f t="shared" si="12"/>
        <v>0</v>
      </c>
      <c r="M55" s="12">
        <f t="shared" si="12"/>
        <v>0</v>
      </c>
      <c r="N55" s="12">
        <f t="shared" si="12"/>
        <v>0</v>
      </c>
      <c r="O55" s="12">
        <f t="shared" si="12"/>
        <v>0</v>
      </c>
      <c r="P55" s="12">
        <f t="shared" si="12"/>
        <v>0</v>
      </c>
      <c r="Q55" s="12">
        <f t="shared" si="12"/>
        <v>0</v>
      </c>
      <c r="R55" s="12">
        <f t="shared" si="12"/>
        <v>0</v>
      </c>
      <c r="S55" s="12">
        <f t="shared" si="12"/>
        <v>0</v>
      </c>
      <c r="T55" s="12">
        <f t="shared" si="12"/>
        <v>0</v>
      </c>
      <c r="U55" s="12">
        <v>12000</v>
      </c>
      <c r="V55" s="10">
        <f t="shared" si="12"/>
        <v>0</v>
      </c>
      <c r="W55" s="10">
        <f t="shared" si="12"/>
        <v>0</v>
      </c>
      <c r="X55" s="10">
        <f t="shared" si="12"/>
        <v>0</v>
      </c>
      <c r="Y55" s="10">
        <f t="shared" si="12"/>
        <v>0</v>
      </c>
      <c r="Z55" s="10">
        <f t="shared" si="12"/>
        <v>0</v>
      </c>
      <c r="AA55" s="10">
        <f t="shared" si="12"/>
        <v>0</v>
      </c>
    </row>
    <row r="56" spans="1:16" ht="11.25" hidden="1">
      <c r="A56" s="8"/>
      <c r="B56" s="13" t="s">
        <v>419</v>
      </c>
      <c r="C56" s="10">
        <f t="shared" si="0"/>
        <v>0</v>
      </c>
      <c r="F56" s="12"/>
      <c r="I56" s="12"/>
      <c r="L56" s="12"/>
      <c r="P56" s="12"/>
    </row>
    <row r="57" spans="1:16" ht="11.25" hidden="1">
      <c r="A57" s="8"/>
      <c r="B57" s="13" t="s">
        <v>420</v>
      </c>
      <c r="C57" s="10">
        <f t="shared" si="0"/>
        <v>0</v>
      </c>
      <c r="F57" s="12"/>
      <c r="I57" s="12"/>
      <c r="L57" s="12"/>
      <c r="P57" s="12"/>
    </row>
    <row r="58" spans="1:16" ht="11.25" hidden="1">
      <c r="A58" s="8"/>
      <c r="B58" s="13" t="s">
        <v>421</v>
      </c>
      <c r="C58" s="10">
        <f t="shared" si="0"/>
        <v>0</v>
      </c>
      <c r="F58" s="12"/>
      <c r="I58" s="12"/>
      <c r="L58" s="12"/>
      <c r="P58" s="12"/>
    </row>
    <row r="59" spans="1:28" ht="11.25">
      <c r="A59" s="8" t="s">
        <v>506</v>
      </c>
      <c r="B59" s="9" t="s">
        <v>507</v>
      </c>
      <c r="C59" s="10">
        <f t="shared" si="0"/>
        <v>177525</v>
      </c>
      <c r="D59" s="12">
        <v>164993</v>
      </c>
      <c r="E59" s="12">
        <f aca="true" t="shared" si="13" ref="E59:AB59">SUM(E60:E61)</f>
        <v>0</v>
      </c>
      <c r="F59" s="12">
        <f t="shared" si="13"/>
        <v>0</v>
      </c>
      <c r="G59" s="12">
        <f t="shared" si="13"/>
        <v>0</v>
      </c>
      <c r="H59" s="12">
        <f t="shared" si="13"/>
        <v>0</v>
      </c>
      <c r="I59" s="12">
        <f t="shared" si="13"/>
        <v>0</v>
      </c>
      <c r="J59" s="12">
        <f t="shared" si="13"/>
        <v>0</v>
      </c>
      <c r="K59" s="12">
        <f t="shared" si="13"/>
        <v>0</v>
      </c>
      <c r="L59" s="12">
        <f t="shared" si="13"/>
        <v>0</v>
      </c>
      <c r="M59" s="12">
        <f t="shared" si="13"/>
        <v>0</v>
      </c>
      <c r="N59" s="12">
        <f t="shared" si="13"/>
        <v>0</v>
      </c>
      <c r="O59" s="12">
        <f t="shared" si="13"/>
        <v>0</v>
      </c>
      <c r="P59" s="12">
        <f t="shared" si="13"/>
        <v>0</v>
      </c>
      <c r="Q59" s="12">
        <f t="shared" si="13"/>
        <v>0</v>
      </c>
      <c r="R59" s="12">
        <f t="shared" si="13"/>
        <v>0</v>
      </c>
      <c r="S59" s="12">
        <f t="shared" si="13"/>
        <v>0</v>
      </c>
      <c r="T59" s="12"/>
      <c r="U59" s="11">
        <v>12532</v>
      </c>
      <c r="V59" s="12">
        <f t="shared" si="13"/>
        <v>0</v>
      </c>
      <c r="W59" s="12">
        <f t="shared" si="13"/>
        <v>0</v>
      </c>
      <c r="X59" s="12">
        <f t="shared" si="13"/>
        <v>0</v>
      </c>
      <c r="Y59" s="12">
        <f t="shared" si="13"/>
        <v>0</v>
      </c>
      <c r="Z59" s="12">
        <f t="shared" si="13"/>
        <v>0</v>
      </c>
      <c r="AA59" s="12">
        <f t="shared" si="13"/>
        <v>0</v>
      </c>
      <c r="AB59" s="12">
        <f t="shared" si="13"/>
        <v>0</v>
      </c>
    </row>
    <row r="60" spans="1:21" ht="11.25" hidden="1">
      <c r="A60" s="8"/>
      <c r="B60" s="13" t="s">
        <v>422</v>
      </c>
      <c r="C60" s="10">
        <f t="shared" si="0"/>
        <v>0</v>
      </c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1"/>
    </row>
    <row r="61" spans="1:21" ht="11.25" hidden="1">
      <c r="A61" s="8"/>
      <c r="B61" s="13" t="s">
        <v>400</v>
      </c>
      <c r="C61" s="10">
        <f t="shared" si="0"/>
        <v>0</v>
      </c>
      <c r="D61" s="11"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1"/>
    </row>
    <row r="62" spans="1:28" ht="22.5">
      <c r="A62" s="14" t="s">
        <v>508</v>
      </c>
      <c r="B62" s="15" t="s">
        <v>509</v>
      </c>
      <c r="C62" s="10">
        <f t="shared" si="0"/>
        <v>200882</v>
      </c>
      <c r="D62" s="16">
        <f>SUM(D55+D59)</f>
        <v>176350</v>
      </c>
      <c r="E62" s="10">
        <f aca="true" t="shared" si="14" ref="E62:AB62">SUM(E55+E59)</f>
        <v>0</v>
      </c>
      <c r="F62" s="10">
        <f t="shared" si="14"/>
        <v>0</v>
      </c>
      <c r="G62" s="10">
        <f t="shared" si="14"/>
        <v>0</v>
      </c>
      <c r="H62" s="10">
        <f t="shared" si="14"/>
        <v>0</v>
      </c>
      <c r="I62" s="10">
        <f t="shared" si="14"/>
        <v>0</v>
      </c>
      <c r="J62" s="10">
        <f t="shared" si="14"/>
        <v>0</v>
      </c>
      <c r="K62" s="10">
        <f t="shared" si="14"/>
        <v>0</v>
      </c>
      <c r="L62" s="10">
        <f t="shared" si="14"/>
        <v>0</v>
      </c>
      <c r="M62" s="10">
        <f t="shared" si="14"/>
        <v>0</v>
      </c>
      <c r="N62" s="10">
        <f t="shared" si="14"/>
        <v>0</v>
      </c>
      <c r="O62" s="10">
        <f t="shared" si="14"/>
        <v>0</v>
      </c>
      <c r="P62" s="10">
        <f t="shared" si="14"/>
        <v>0</v>
      </c>
      <c r="Q62" s="10">
        <f t="shared" si="14"/>
        <v>0</v>
      </c>
      <c r="R62" s="10">
        <f t="shared" si="14"/>
        <v>0</v>
      </c>
      <c r="S62" s="10">
        <f t="shared" si="14"/>
        <v>0</v>
      </c>
      <c r="T62" s="10">
        <f t="shared" si="14"/>
        <v>0</v>
      </c>
      <c r="U62" s="16">
        <f t="shared" si="14"/>
        <v>24532</v>
      </c>
      <c r="V62" s="10">
        <f t="shared" si="14"/>
        <v>0</v>
      </c>
      <c r="W62" s="10">
        <f t="shared" si="14"/>
        <v>0</v>
      </c>
      <c r="X62" s="10">
        <f t="shared" si="14"/>
        <v>0</v>
      </c>
      <c r="Y62" s="10">
        <f t="shared" si="14"/>
        <v>0</v>
      </c>
      <c r="Z62" s="10">
        <f t="shared" si="14"/>
        <v>0</v>
      </c>
      <c r="AA62" s="10">
        <f t="shared" si="14"/>
        <v>0</v>
      </c>
      <c r="AB62" s="10">
        <f t="shared" si="14"/>
        <v>0</v>
      </c>
    </row>
    <row r="63" spans="1:28" ht="11.25">
      <c r="A63" s="8" t="s">
        <v>510</v>
      </c>
      <c r="B63" s="9" t="s">
        <v>511</v>
      </c>
      <c r="C63" s="10">
        <f t="shared" si="0"/>
        <v>309129</v>
      </c>
      <c r="D63" s="11">
        <f>D64+D65+D66</f>
        <v>0</v>
      </c>
      <c r="E63" s="12">
        <f>E64+E65+E66</f>
        <v>0</v>
      </c>
      <c r="F63" s="12">
        <f>F64+F65+F66</f>
        <v>0</v>
      </c>
      <c r="G63" s="12">
        <f aca="true" t="shared" si="15" ref="G63:AB63">G64+G65+G66</f>
        <v>0</v>
      </c>
      <c r="H63" s="12">
        <f t="shared" si="15"/>
        <v>0</v>
      </c>
      <c r="I63" s="12">
        <f t="shared" si="15"/>
        <v>0</v>
      </c>
      <c r="J63" s="12">
        <f t="shared" si="15"/>
        <v>0</v>
      </c>
      <c r="K63" s="12">
        <f t="shared" si="15"/>
        <v>0</v>
      </c>
      <c r="L63" s="12">
        <f t="shared" si="15"/>
        <v>0</v>
      </c>
      <c r="M63" s="12">
        <v>125461</v>
      </c>
      <c r="N63" s="12">
        <f t="shared" si="15"/>
        <v>0</v>
      </c>
      <c r="O63" s="12">
        <v>112920</v>
      </c>
      <c r="P63" s="12">
        <v>70748</v>
      </c>
      <c r="Q63" s="12">
        <f t="shared" si="15"/>
        <v>0</v>
      </c>
      <c r="R63" s="12">
        <f t="shared" si="15"/>
        <v>0</v>
      </c>
      <c r="S63" s="12">
        <f t="shared" si="15"/>
        <v>0</v>
      </c>
      <c r="T63" s="12">
        <f t="shared" si="15"/>
        <v>0</v>
      </c>
      <c r="U63" s="11">
        <f t="shared" si="15"/>
        <v>0</v>
      </c>
      <c r="V63" s="12">
        <f t="shared" si="15"/>
        <v>0</v>
      </c>
      <c r="W63" s="12">
        <f t="shared" si="15"/>
        <v>0</v>
      </c>
      <c r="X63" s="12">
        <f t="shared" si="15"/>
        <v>0</v>
      </c>
      <c r="Y63" s="12">
        <f t="shared" si="15"/>
        <v>0</v>
      </c>
      <c r="Z63" s="12">
        <f t="shared" si="15"/>
        <v>0</v>
      </c>
      <c r="AA63" s="12">
        <f t="shared" si="15"/>
        <v>0</v>
      </c>
      <c r="AB63" s="12">
        <f t="shared" si="15"/>
        <v>0</v>
      </c>
    </row>
    <row r="64" spans="1:16" ht="11.25" hidden="1">
      <c r="A64" s="8"/>
      <c r="B64" s="13" t="s">
        <v>423</v>
      </c>
      <c r="C64" s="10">
        <f t="shared" si="0"/>
        <v>0</v>
      </c>
      <c r="F64" s="12"/>
      <c r="I64" s="12"/>
      <c r="L64" s="12"/>
      <c r="P64" s="12"/>
    </row>
    <row r="65" spans="1:16" ht="11.25" hidden="1">
      <c r="A65" s="8"/>
      <c r="B65" s="13" t="s">
        <v>424</v>
      </c>
      <c r="C65" s="10">
        <f t="shared" si="0"/>
        <v>0</v>
      </c>
      <c r="F65" s="12"/>
      <c r="I65" s="12"/>
      <c r="L65" s="12"/>
      <c r="P65" s="12"/>
    </row>
    <row r="66" spans="1:16" ht="11.25" hidden="1">
      <c r="A66" s="8"/>
      <c r="B66" s="13" t="s">
        <v>425</v>
      </c>
      <c r="C66" s="10">
        <f t="shared" si="0"/>
        <v>0</v>
      </c>
      <c r="F66" s="12"/>
      <c r="I66" s="12"/>
      <c r="L66" s="12"/>
      <c r="P66" s="12"/>
    </row>
    <row r="67" spans="1:28" ht="11.25">
      <c r="A67" s="8" t="s">
        <v>512</v>
      </c>
      <c r="B67" s="9" t="s">
        <v>513</v>
      </c>
      <c r="C67" s="10">
        <f t="shared" si="0"/>
        <v>662991</v>
      </c>
      <c r="D67" s="7">
        <v>635164</v>
      </c>
      <c r="F67" s="12"/>
      <c r="I67" s="12"/>
      <c r="L67" s="12"/>
      <c r="P67" s="12"/>
      <c r="Q67" s="6">
        <v>26929</v>
      </c>
      <c r="AB67" s="6">
        <v>898</v>
      </c>
    </row>
    <row r="68" spans="1:16" ht="11.25">
      <c r="A68" s="8" t="s">
        <v>514</v>
      </c>
      <c r="B68" s="9" t="s">
        <v>515</v>
      </c>
      <c r="C68" s="10">
        <f t="shared" si="0"/>
        <v>136220</v>
      </c>
      <c r="F68" s="12"/>
      <c r="I68" s="12"/>
      <c r="L68" s="12"/>
      <c r="P68" s="12">
        <v>136220</v>
      </c>
    </row>
    <row r="69" spans="1:16" ht="33.75" hidden="1">
      <c r="A69" s="8" t="s">
        <v>516</v>
      </c>
      <c r="B69" s="9" t="s">
        <v>517</v>
      </c>
      <c r="C69" s="10">
        <f t="shared" si="0"/>
        <v>0</v>
      </c>
      <c r="F69" s="12"/>
      <c r="I69" s="12"/>
      <c r="L69" s="12"/>
      <c r="P69" s="12"/>
    </row>
    <row r="70" spans="1:21" ht="22.5">
      <c r="A70" s="8" t="s">
        <v>518</v>
      </c>
      <c r="B70" s="9" t="s">
        <v>519</v>
      </c>
      <c r="C70" s="10">
        <f aca="true" t="shared" si="16" ref="C70:C83">SUM(D70:AB70)</f>
        <v>2421501</v>
      </c>
      <c r="D70" s="7">
        <v>31000</v>
      </c>
      <c r="F70" s="12"/>
      <c r="I70" s="12"/>
      <c r="K70" s="12">
        <v>49000</v>
      </c>
      <c r="L70" s="12"/>
      <c r="M70" s="12">
        <v>62100</v>
      </c>
      <c r="N70" s="12">
        <v>51339</v>
      </c>
      <c r="O70" s="12">
        <v>2154262</v>
      </c>
      <c r="P70" s="12"/>
      <c r="U70" s="11">
        <v>73800</v>
      </c>
    </row>
    <row r="71" spans="1:16" ht="11.25">
      <c r="A71" s="8" t="s">
        <v>520</v>
      </c>
      <c r="B71" s="9" t="s">
        <v>521</v>
      </c>
      <c r="C71" s="10">
        <f t="shared" si="16"/>
        <v>0</v>
      </c>
      <c r="F71" s="12"/>
      <c r="I71" s="12"/>
      <c r="L71" s="12"/>
      <c r="P71" s="12"/>
    </row>
    <row r="72" spans="1:16" ht="11.25" hidden="1">
      <c r="A72" s="8" t="s">
        <v>522</v>
      </c>
      <c r="B72" s="9" t="s">
        <v>523</v>
      </c>
      <c r="C72" s="10">
        <f t="shared" si="16"/>
        <v>0</v>
      </c>
      <c r="F72" s="12"/>
      <c r="I72" s="12"/>
      <c r="L72" s="12"/>
      <c r="P72" s="12"/>
    </row>
    <row r="73" spans="1:28" ht="11.25" customHeight="1">
      <c r="A73" s="8" t="s">
        <v>524</v>
      </c>
      <c r="B73" s="9" t="s">
        <v>525</v>
      </c>
      <c r="C73" s="10">
        <f t="shared" si="16"/>
        <v>631078</v>
      </c>
      <c r="D73" s="7">
        <v>531283</v>
      </c>
      <c r="F73" s="12"/>
      <c r="I73" s="12"/>
      <c r="L73" s="12"/>
      <c r="P73" s="12"/>
      <c r="AB73" s="6">
        <v>99795</v>
      </c>
    </row>
    <row r="74" spans="1:28" ht="11.25">
      <c r="A74" s="8" t="s">
        <v>526</v>
      </c>
      <c r="B74" s="9" t="s">
        <v>527</v>
      </c>
      <c r="C74" s="10">
        <f t="shared" si="16"/>
        <v>3332646</v>
      </c>
      <c r="D74" s="12">
        <v>360152</v>
      </c>
      <c r="E74" s="12">
        <f>SUM(E75:E79)</f>
        <v>0</v>
      </c>
      <c r="F74" s="12">
        <f>SUM(F75:F79)</f>
        <v>0</v>
      </c>
      <c r="G74" s="12">
        <f aca="true" t="shared" si="17" ref="G74:AA74">SUM(G75:G79)</f>
        <v>0</v>
      </c>
      <c r="H74" s="12">
        <f t="shared" si="17"/>
        <v>0</v>
      </c>
      <c r="I74" s="12">
        <f t="shared" si="17"/>
        <v>0</v>
      </c>
      <c r="J74" s="12">
        <v>52800</v>
      </c>
      <c r="K74" s="12">
        <f t="shared" si="17"/>
        <v>0</v>
      </c>
      <c r="L74" s="12">
        <v>416205</v>
      </c>
      <c r="M74" s="12">
        <f t="shared" si="17"/>
        <v>0</v>
      </c>
      <c r="N74" s="12">
        <v>341500</v>
      </c>
      <c r="O74" s="12">
        <v>124298</v>
      </c>
      <c r="P74" s="12">
        <v>1124751</v>
      </c>
      <c r="Q74" s="12">
        <f t="shared" si="17"/>
        <v>0</v>
      </c>
      <c r="R74" s="12">
        <f t="shared" si="17"/>
        <v>0</v>
      </c>
      <c r="S74" s="12">
        <f t="shared" si="17"/>
        <v>0</v>
      </c>
      <c r="T74" s="12">
        <f t="shared" si="17"/>
        <v>0</v>
      </c>
      <c r="U74" s="11">
        <v>260112</v>
      </c>
      <c r="V74" s="12">
        <f t="shared" si="17"/>
        <v>0</v>
      </c>
      <c r="W74" s="12">
        <f t="shared" si="17"/>
        <v>0</v>
      </c>
      <c r="X74" s="12">
        <f t="shared" si="17"/>
        <v>0</v>
      </c>
      <c r="Y74" s="12">
        <f t="shared" si="17"/>
        <v>0</v>
      </c>
      <c r="Z74" s="12">
        <f t="shared" si="17"/>
        <v>0</v>
      </c>
      <c r="AA74" s="12">
        <f t="shared" si="17"/>
        <v>0</v>
      </c>
      <c r="AB74" s="12">
        <v>652828</v>
      </c>
    </row>
    <row r="75" spans="1:28" ht="11.25" hidden="1">
      <c r="A75" s="8"/>
      <c r="B75" s="13" t="s">
        <v>401</v>
      </c>
      <c r="C75" s="10">
        <f t="shared" si="16"/>
        <v>30204</v>
      </c>
      <c r="D75" s="11">
        <v>30204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1"/>
      <c r="V75" s="12"/>
      <c r="W75" s="12"/>
      <c r="X75" s="12"/>
      <c r="Y75" s="12"/>
      <c r="Z75" s="12"/>
      <c r="AA75" s="12"/>
      <c r="AB75" s="12"/>
    </row>
    <row r="76" spans="1:16" ht="11.25" hidden="1">
      <c r="A76" s="8"/>
      <c r="B76" s="13" t="s">
        <v>426</v>
      </c>
      <c r="C76" s="10">
        <f t="shared" si="16"/>
        <v>0</v>
      </c>
      <c r="F76" s="12"/>
      <c r="I76" s="12"/>
      <c r="L76" s="12"/>
      <c r="P76" s="12"/>
    </row>
    <row r="77" spans="1:16" ht="11.25" hidden="1">
      <c r="A77" s="8"/>
      <c r="B77" s="13" t="s">
        <v>318</v>
      </c>
      <c r="C77" s="10">
        <f t="shared" si="16"/>
        <v>0</v>
      </c>
      <c r="F77" s="12"/>
      <c r="I77" s="12"/>
      <c r="L77" s="12"/>
      <c r="P77" s="12"/>
    </row>
    <row r="78" spans="1:16" ht="11.25" hidden="1">
      <c r="A78" s="8"/>
      <c r="B78" s="13" t="s">
        <v>427</v>
      </c>
      <c r="C78" s="10">
        <f t="shared" si="16"/>
        <v>0</v>
      </c>
      <c r="F78" s="12"/>
      <c r="I78" s="12"/>
      <c r="L78" s="12"/>
      <c r="P78" s="12"/>
    </row>
    <row r="79" spans="1:16" ht="11.25" hidden="1">
      <c r="A79" s="8"/>
      <c r="B79" s="13" t="s">
        <v>319</v>
      </c>
      <c r="C79" s="10">
        <f t="shared" si="16"/>
        <v>0</v>
      </c>
      <c r="F79" s="12"/>
      <c r="I79" s="12"/>
      <c r="L79" s="12"/>
      <c r="P79" s="12"/>
    </row>
    <row r="80" spans="1:28" ht="11.25">
      <c r="A80" s="14" t="s">
        <v>528</v>
      </c>
      <c r="B80" s="15" t="s">
        <v>603</v>
      </c>
      <c r="C80" s="10">
        <f aca="true" t="shared" si="18" ref="C80:AB80">SUM(C63+C67+C68+C70+C71+C73+C74)</f>
        <v>7493565</v>
      </c>
      <c r="D80" s="16">
        <f t="shared" si="18"/>
        <v>1557599</v>
      </c>
      <c r="E80" s="10">
        <f t="shared" si="18"/>
        <v>0</v>
      </c>
      <c r="F80" s="10">
        <f t="shared" si="18"/>
        <v>0</v>
      </c>
      <c r="G80" s="10">
        <f t="shared" si="18"/>
        <v>0</v>
      </c>
      <c r="H80" s="10">
        <f t="shared" si="18"/>
        <v>0</v>
      </c>
      <c r="I80" s="10">
        <f t="shared" si="18"/>
        <v>0</v>
      </c>
      <c r="J80" s="10">
        <f t="shared" si="18"/>
        <v>52800</v>
      </c>
      <c r="K80" s="10">
        <f t="shared" si="18"/>
        <v>49000</v>
      </c>
      <c r="L80" s="10">
        <f t="shared" si="18"/>
        <v>416205</v>
      </c>
      <c r="M80" s="10">
        <f t="shared" si="18"/>
        <v>187561</v>
      </c>
      <c r="N80" s="10">
        <f t="shared" si="18"/>
        <v>392839</v>
      </c>
      <c r="O80" s="10">
        <f t="shared" si="18"/>
        <v>2391480</v>
      </c>
      <c r="P80" s="10">
        <f t="shared" si="18"/>
        <v>1331719</v>
      </c>
      <c r="Q80" s="10">
        <f t="shared" si="18"/>
        <v>26929</v>
      </c>
      <c r="R80" s="10">
        <f t="shared" si="18"/>
        <v>0</v>
      </c>
      <c r="S80" s="10">
        <f t="shared" si="18"/>
        <v>0</v>
      </c>
      <c r="T80" s="10">
        <f t="shared" si="18"/>
        <v>0</v>
      </c>
      <c r="U80" s="16">
        <f t="shared" si="18"/>
        <v>333912</v>
      </c>
      <c r="V80" s="10">
        <f t="shared" si="18"/>
        <v>0</v>
      </c>
      <c r="W80" s="10">
        <f t="shared" si="18"/>
        <v>0</v>
      </c>
      <c r="X80" s="10">
        <f t="shared" si="18"/>
        <v>0</v>
      </c>
      <c r="Y80" s="10">
        <f t="shared" si="18"/>
        <v>0</v>
      </c>
      <c r="Z80" s="10">
        <f t="shared" si="18"/>
        <v>0</v>
      </c>
      <c r="AA80" s="10">
        <f t="shared" si="18"/>
        <v>0</v>
      </c>
      <c r="AB80" s="10">
        <f t="shared" si="18"/>
        <v>753521</v>
      </c>
    </row>
    <row r="81" spans="1:16" ht="11.25">
      <c r="A81" s="8" t="s">
        <v>529</v>
      </c>
      <c r="B81" s="9" t="s">
        <v>530</v>
      </c>
      <c r="C81" s="10">
        <f t="shared" si="16"/>
        <v>0</v>
      </c>
      <c r="F81" s="12">
        <f>SUM(D81:E81)</f>
        <v>0</v>
      </c>
      <c r="I81" s="12">
        <f>SUM(G81:H81)</f>
        <v>0</v>
      </c>
      <c r="L81" s="12">
        <f>SUM(J81:K81)</f>
        <v>0</v>
      </c>
      <c r="P81" s="12">
        <f>SUM(M81:O81)</f>
        <v>0</v>
      </c>
    </row>
    <row r="82" spans="1:16" ht="11.25">
      <c r="A82" s="8" t="s">
        <v>531</v>
      </c>
      <c r="B82" s="9" t="s">
        <v>532</v>
      </c>
      <c r="C82" s="10">
        <f t="shared" si="16"/>
        <v>0</v>
      </c>
      <c r="F82" s="12">
        <f>SUM(D82:E82)</f>
        <v>0</v>
      </c>
      <c r="I82" s="12">
        <f>SUM(G82:H82)</f>
        <v>0</v>
      </c>
      <c r="L82" s="12">
        <f>SUM(J82:K82)</f>
        <v>0</v>
      </c>
      <c r="P82" s="12">
        <f>SUM(M82:O82)</f>
        <v>0</v>
      </c>
    </row>
    <row r="83" spans="1:28" ht="22.5">
      <c r="A83" s="14" t="s">
        <v>533</v>
      </c>
      <c r="B83" s="15" t="s">
        <v>534</v>
      </c>
      <c r="C83" s="10">
        <f t="shared" si="16"/>
        <v>0</v>
      </c>
      <c r="D83" s="16">
        <f aca="true" t="shared" si="19" ref="D83:AB83">SUM(D81:D82)</f>
        <v>0</v>
      </c>
      <c r="E83" s="10">
        <f t="shared" si="19"/>
        <v>0</v>
      </c>
      <c r="F83" s="10">
        <f t="shared" si="19"/>
        <v>0</v>
      </c>
      <c r="G83" s="10">
        <f t="shared" si="19"/>
        <v>0</v>
      </c>
      <c r="H83" s="10">
        <f t="shared" si="19"/>
        <v>0</v>
      </c>
      <c r="I83" s="10">
        <f t="shared" si="19"/>
        <v>0</v>
      </c>
      <c r="J83" s="10">
        <f t="shared" si="19"/>
        <v>0</v>
      </c>
      <c r="K83" s="10">
        <f t="shared" si="19"/>
        <v>0</v>
      </c>
      <c r="L83" s="10">
        <f t="shared" si="19"/>
        <v>0</v>
      </c>
      <c r="M83" s="10">
        <f t="shared" si="19"/>
        <v>0</v>
      </c>
      <c r="N83" s="10">
        <f t="shared" si="19"/>
        <v>0</v>
      </c>
      <c r="O83" s="10">
        <f t="shared" si="19"/>
        <v>0</v>
      </c>
      <c r="P83" s="10">
        <f t="shared" si="19"/>
        <v>0</v>
      </c>
      <c r="Q83" s="10">
        <f t="shared" si="19"/>
        <v>0</v>
      </c>
      <c r="R83" s="10">
        <f t="shared" si="19"/>
        <v>0</v>
      </c>
      <c r="S83" s="10">
        <f t="shared" si="19"/>
        <v>0</v>
      </c>
      <c r="T83" s="10">
        <f t="shared" si="19"/>
        <v>0</v>
      </c>
      <c r="U83" s="16">
        <f t="shared" si="19"/>
        <v>0</v>
      </c>
      <c r="V83" s="10">
        <f t="shared" si="19"/>
        <v>0</v>
      </c>
      <c r="W83" s="10">
        <f t="shared" si="19"/>
        <v>0</v>
      </c>
      <c r="X83" s="10">
        <f t="shared" si="19"/>
        <v>0</v>
      </c>
      <c r="Y83" s="10">
        <f t="shared" si="19"/>
        <v>0</v>
      </c>
      <c r="Z83" s="10">
        <f t="shared" si="19"/>
        <v>0</v>
      </c>
      <c r="AA83" s="10">
        <f t="shared" si="19"/>
        <v>0</v>
      </c>
      <c r="AB83" s="10">
        <f t="shared" si="19"/>
        <v>0</v>
      </c>
    </row>
    <row r="84" spans="1:29" ht="22.5">
      <c r="A84" s="8" t="s">
        <v>535</v>
      </c>
      <c r="B84" s="9" t="s">
        <v>536</v>
      </c>
      <c r="C84" s="10">
        <f>SUM(D84:AB84)</f>
        <v>2132210.18</v>
      </c>
      <c r="D84" s="11">
        <v>326760</v>
      </c>
      <c r="E84" s="12">
        <f aca="true" t="shared" si="20" ref="E84:AC84">(E54+E62+E80)*0.27</f>
        <v>0</v>
      </c>
      <c r="F84" s="12">
        <f t="shared" si="20"/>
        <v>0</v>
      </c>
      <c r="G84" s="12">
        <f t="shared" si="20"/>
        <v>0</v>
      </c>
      <c r="H84" s="12">
        <f t="shared" si="20"/>
        <v>0</v>
      </c>
      <c r="I84" s="12">
        <v>34155</v>
      </c>
      <c r="J84" s="12">
        <f t="shared" si="20"/>
        <v>14256.000000000002</v>
      </c>
      <c r="K84" s="12">
        <f t="shared" si="20"/>
        <v>37530</v>
      </c>
      <c r="L84" s="12">
        <f t="shared" si="20"/>
        <v>112375.35</v>
      </c>
      <c r="M84" s="12">
        <v>48436</v>
      </c>
      <c r="N84" s="12">
        <v>47803</v>
      </c>
      <c r="O84" s="12">
        <v>788218</v>
      </c>
      <c r="P84" s="12">
        <v>143129</v>
      </c>
      <c r="Q84" s="12">
        <f t="shared" si="20"/>
        <v>7270.830000000001</v>
      </c>
      <c r="R84" s="12">
        <f t="shared" si="20"/>
        <v>0</v>
      </c>
      <c r="S84" s="12">
        <f t="shared" si="20"/>
        <v>0</v>
      </c>
      <c r="T84" s="12">
        <f t="shared" si="20"/>
        <v>0</v>
      </c>
      <c r="U84" s="11">
        <v>309295</v>
      </c>
      <c r="V84" s="12">
        <f t="shared" si="20"/>
        <v>0</v>
      </c>
      <c r="W84" s="12">
        <f t="shared" si="20"/>
        <v>0</v>
      </c>
      <c r="X84" s="12">
        <f t="shared" si="20"/>
        <v>0</v>
      </c>
      <c r="Y84" s="12">
        <f t="shared" si="20"/>
        <v>0</v>
      </c>
      <c r="Z84" s="12">
        <f t="shared" si="20"/>
        <v>0</v>
      </c>
      <c r="AA84" s="12">
        <f t="shared" si="20"/>
        <v>0</v>
      </c>
      <c r="AB84" s="12">
        <v>262982</v>
      </c>
      <c r="AC84" s="10">
        <f t="shared" si="20"/>
        <v>0</v>
      </c>
    </row>
    <row r="85" spans="1:16" ht="11.25">
      <c r="A85" s="8" t="s">
        <v>537</v>
      </c>
      <c r="B85" s="9" t="s">
        <v>538</v>
      </c>
      <c r="C85" s="10">
        <f aca="true" t="shared" si="21" ref="C85:C97">SUM(D85:AB85)</f>
        <v>0</v>
      </c>
      <c r="F85" s="12"/>
      <c r="I85" s="12"/>
      <c r="L85" s="12"/>
      <c r="P85" s="12"/>
    </row>
    <row r="86" spans="1:16" ht="11.25">
      <c r="A86" s="8" t="s">
        <v>539</v>
      </c>
      <c r="B86" s="9" t="s">
        <v>540</v>
      </c>
      <c r="C86" s="10">
        <f t="shared" si="21"/>
        <v>712</v>
      </c>
      <c r="D86" s="7">
        <v>712</v>
      </c>
      <c r="F86" s="12"/>
      <c r="I86" s="12"/>
      <c r="L86" s="12"/>
      <c r="P86" s="12"/>
    </row>
    <row r="87" spans="1:16" ht="11.25" hidden="1">
      <c r="A87" s="8" t="s">
        <v>541</v>
      </c>
      <c r="B87" s="9" t="s">
        <v>542</v>
      </c>
      <c r="C87" s="10">
        <f t="shared" si="21"/>
        <v>0</v>
      </c>
      <c r="F87" s="12"/>
      <c r="I87" s="12"/>
      <c r="L87" s="12"/>
      <c r="P87" s="12"/>
    </row>
    <row r="88" spans="1:16" ht="22.5" hidden="1">
      <c r="A88" s="8" t="s">
        <v>543</v>
      </c>
      <c r="B88" s="9" t="s">
        <v>544</v>
      </c>
      <c r="C88" s="10">
        <f t="shared" si="21"/>
        <v>0</v>
      </c>
      <c r="F88" s="12"/>
      <c r="I88" s="12"/>
      <c r="L88" s="12"/>
      <c r="P88" s="12"/>
    </row>
    <row r="89" spans="1:28" ht="22.5">
      <c r="A89" s="8" t="s">
        <v>545</v>
      </c>
      <c r="B89" s="9" t="s">
        <v>546</v>
      </c>
      <c r="C89" s="10">
        <f t="shared" si="21"/>
        <v>0</v>
      </c>
      <c r="D89" s="11">
        <f>SUM(D90:D92)</f>
        <v>0</v>
      </c>
      <c r="E89" s="12">
        <f aca="true" t="shared" si="22" ref="E89:AB89">SUM(E90:E92)</f>
        <v>0</v>
      </c>
      <c r="F89" s="12">
        <f t="shared" si="22"/>
        <v>0</v>
      </c>
      <c r="G89" s="12">
        <f t="shared" si="22"/>
        <v>0</v>
      </c>
      <c r="H89" s="12">
        <f t="shared" si="22"/>
        <v>0</v>
      </c>
      <c r="I89" s="12">
        <f t="shared" si="22"/>
        <v>0</v>
      </c>
      <c r="J89" s="12">
        <f t="shared" si="22"/>
        <v>0</v>
      </c>
      <c r="K89" s="12">
        <f t="shared" si="22"/>
        <v>0</v>
      </c>
      <c r="L89" s="12">
        <f t="shared" si="22"/>
        <v>0</v>
      </c>
      <c r="M89" s="12">
        <f t="shared" si="22"/>
        <v>0</v>
      </c>
      <c r="N89" s="12">
        <f t="shared" si="22"/>
        <v>0</v>
      </c>
      <c r="O89" s="12">
        <f t="shared" si="22"/>
        <v>0</v>
      </c>
      <c r="P89" s="12">
        <f t="shared" si="22"/>
        <v>0</v>
      </c>
      <c r="Q89" s="12">
        <f t="shared" si="22"/>
        <v>0</v>
      </c>
      <c r="R89" s="12">
        <f t="shared" si="22"/>
        <v>0</v>
      </c>
      <c r="S89" s="12">
        <f t="shared" si="22"/>
        <v>0</v>
      </c>
      <c r="T89" s="12">
        <f t="shared" si="22"/>
        <v>0</v>
      </c>
      <c r="U89" s="11">
        <f t="shared" si="22"/>
        <v>0</v>
      </c>
      <c r="V89" s="12">
        <f t="shared" si="22"/>
        <v>0</v>
      </c>
      <c r="W89" s="12">
        <f t="shared" si="22"/>
        <v>0</v>
      </c>
      <c r="X89" s="12">
        <f t="shared" si="22"/>
        <v>0</v>
      </c>
      <c r="Y89" s="12">
        <f t="shared" si="22"/>
        <v>0</v>
      </c>
      <c r="Z89" s="12">
        <f t="shared" si="22"/>
        <v>0</v>
      </c>
      <c r="AA89" s="12">
        <f t="shared" si="22"/>
        <v>0</v>
      </c>
      <c r="AB89" s="12">
        <f t="shared" si="22"/>
        <v>0</v>
      </c>
    </row>
    <row r="90" spans="1:16" ht="22.5" hidden="1">
      <c r="A90" s="8" t="s">
        <v>547</v>
      </c>
      <c r="B90" s="9" t="s">
        <v>548</v>
      </c>
      <c r="C90" s="10">
        <f t="shared" si="21"/>
        <v>0</v>
      </c>
      <c r="F90" s="12"/>
      <c r="I90" s="12"/>
      <c r="L90" s="12"/>
      <c r="P90" s="12"/>
    </row>
    <row r="91" spans="1:16" ht="22.5" hidden="1">
      <c r="A91" s="8" t="s">
        <v>549</v>
      </c>
      <c r="B91" s="9" t="s">
        <v>550</v>
      </c>
      <c r="C91" s="10">
        <f t="shared" si="21"/>
        <v>0</v>
      </c>
      <c r="F91" s="12"/>
      <c r="I91" s="12"/>
      <c r="L91" s="12"/>
      <c r="P91" s="12"/>
    </row>
    <row r="92" spans="1:16" ht="22.5" hidden="1">
      <c r="A92" s="8" t="s">
        <v>551</v>
      </c>
      <c r="B92" s="9" t="s">
        <v>552</v>
      </c>
      <c r="C92" s="10">
        <f t="shared" si="21"/>
        <v>0</v>
      </c>
      <c r="F92" s="12"/>
      <c r="I92" s="12"/>
      <c r="L92" s="12"/>
      <c r="P92" s="12"/>
    </row>
    <row r="93" spans="1:28" ht="11.25">
      <c r="A93" s="8" t="s">
        <v>553</v>
      </c>
      <c r="B93" s="9" t="s">
        <v>554</v>
      </c>
      <c r="C93" s="10">
        <f t="shared" si="21"/>
        <v>14565</v>
      </c>
      <c r="D93" s="7">
        <v>14561</v>
      </c>
      <c r="E93" s="7">
        <f aca="true" t="shared" si="23" ref="E93:AB93">SUM(E94:E97)</f>
        <v>0</v>
      </c>
      <c r="F93" s="7">
        <f t="shared" si="23"/>
        <v>0</v>
      </c>
      <c r="G93" s="7">
        <f t="shared" si="23"/>
        <v>0</v>
      </c>
      <c r="H93" s="7">
        <f t="shared" si="23"/>
        <v>0</v>
      </c>
      <c r="I93" s="7">
        <f t="shared" si="23"/>
        <v>0</v>
      </c>
      <c r="J93" s="7">
        <f t="shared" si="23"/>
        <v>0</v>
      </c>
      <c r="K93" s="7">
        <f t="shared" si="23"/>
        <v>0</v>
      </c>
      <c r="L93" s="7">
        <f t="shared" si="23"/>
        <v>0</v>
      </c>
      <c r="M93" s="7">
        <f t="shared" si="23"/>
        <v>0</v>
      </c>
      <c r="N93" s="7">
        <v>2</v>
      </c>
      <c r="O93" s="7">
        <v>1</v>
      </c>
      <c r="P93" s="7">
        <f t="shared" si="23"/>
        <v>0</v>
      </c>
      <c r="Q93" s="7">
        <f t="shared" si="23"/>
        <v>0</v>
      </c>
      <c r="R93" s="7">
        <f t="shared" si="23"/>
        <v>0</v>
      </c>
      <c r="S93" s="7">
        <f t="shared" si="23"/>
        <v>0</v>
      </c>
      <c r="T93" s="7">
        <f t="shared" si="23"/>
        <v>0</v>
      </c>
      <c r="U93" s="7">
        <v>1</v>
      </c>
      <c r="V93" s="7">
        <f t="shared" si="23"/>
        <v>0</v>
      </c>
      <c r="W93" s="7">
        <f t="shared" si="23"/>
        <v>0</v>
      </c>
      <c r="X93" s="7">
        <f t="shared" si="23"/>
        <v>0</v>
      </c>
      <c r="Y93" s="7">
        <f t="shared" si="23"/>
        <v>0</v>
      </c>
      <c r="Z93" s="7">
        <f t="shared" si="23"/>
        <v>0</v>
      </c>
      <c r="AA93" s="7">
        <f t="shared" si="23"/>
        <v>0</v>
      </c>
      <c r="AB93" s="7">
        <f t="shared" si="23"/>
        <v>0</v>
      </c>
    </row>
    <row r="94" spans="1:16" ht="11.25" hidden="1">
      <c r="A94" s="8"/>
      <c r="B94" s="9" t="s">
        <v>320</v>
      </c>
      <c r="C94" s="10">
        <f t="shared" si="21"/>
        <v>14561</v>
      </c>
      <c r="D94" s="7">
        <v>14561</v>
      </c>
      <c r="F94" s="12"/>
      <c r="I94" s="12"/>
      <c r="L94" s="12"/>
      <c r="P94" s="12"/>
    </row>
    <row r="95" spans="1:16" ht="11.25" hidden="1">
      <c r="A95" s="8"/>
      <c r="B95" s="9" t="s">
        <v>402</v>
      </c>
      <c r="C95" s="10">
        <f t="shared" si="21"/>
        <v>0</v>
      </c>
      <c r="F95" s="12"/>
      <c r="I95" s="12"/>
      <c r="L95" s="12"/>
      <c r="P95" s="12"/>
    </row>
    <row r="96" spans="1:16" ht="11.25" hidden="1">
      <c r="A96" s="8"/>
      <c r="B96" s="9" t="s">
        <v>403</v>
      </c>
      <c r="C96" s="10">
        <f t="shared" si="21"/>
        <v>0</v>
      </c>
      <c r="F96" s="12"/>
      <c r="I96" s="12"/>
      <c r="L96" s="12"/>
      <c r="P96" s="12"/>
    </row>
    <row r="97" spans="1:16" ht="11.25" hidden="1">
      <c r="A97" s="8"/>
      <c r="B97" s="9" t="s">
        <v>321</v>
      </c>
      <c r="C97" s="10">
        <f t="shared" si="21"/>
        <v>0</v>
      </c>
      <c r="F97" s="12"/>
      <c r="I97" s="12"/>
      <c r="L97" s="12"/>
      <c r="P97" s="12"/>
    </row>
    <row r="98" spans="1:28" ht="22.5">
      <c r="A98" s="14" t="s">
        <v>555</v>
      </c>
      <c r="B98" s="15" t="s">
        <v>602</v>
      </c>
      <c r="C98" s="10">
        <f>SUM(D98:AB98)</f>
        <v>2147487.18</v>
      </c>
      <c r="D98" s="16">
        <f>SUM(D84+D85+D86+D89+D93)</f>
        <v>342033</v>
      </c>
      <c r="E98" s="10">
        <f>SUM(E84+E85+E86+E89+E93)</f>
        <v>0</v>
      </c>
      <c r="F98" s="10">
        <f aca="true" t="shared" si="24" ref="F98:AB98">SUM(F84+F85+F86+F89+F93)</f>
        <v>0</v>
      </c>
      <c r="G98" s="10">
        <f t="shared" si="24"/>
        <v>0</v>
      </c>
      <c r="H98" s="10">
        <f t="shared" si="24"/>
        <v>0</v>
      </c>
      <c r="I98" s="10">
        <f t="shared" si="24"/>
        <v>34155</v>
      </c>
      <c r="J98" s="10">
        <f t="shared" si="24"/>
        <v>14256.000000000002</v>
      </c>
      <c r="K98" s="10">
        <f t="shared" si="24"/>
        <v>37530</v>
      </c>
      <c r="L98" s="10">
        <f t="shared" si="24"/>
        <v>112375.35</v>
      </c>
      <c r="M98" s="10">
        <f t="shared" si="24"/>
        <v>48436</v>
      </c>
      <c r="N98" s="10">
        <f t="shared" si="24"/>
        <v>47805</v>
      </c>
      <c r="O98" s="10">
        <f t="shared" si="24"/>
        <v>788219</v>
      </c>
      <c r="P98" s="10">
        <f t="shared" si="24"/>
        <v>143129</v>
      </c>
      <c r="Q98" s="10">
        <f t="shared" si="24"/>
        <v>7270.830000000001</v>
      </c>
      <c r="R98" s="10">
        <f t="shared" si="24"/>
        <v>0</v>
      </c>
      <c r="S98" s="10">
        <f t="shared" si="24"/>
        <v>0</v>
      </c>
      <c r="T98" s="10">
        <f t="shared" si="24"/>
        <v>0</v>
      </c>
      <c r="U98" s="16">
        <f t="shared" si="24"/>
        <v>309296</v>
      </c>
      <c r="V98" s="10">
        <f t="shared" si="24"/>
        <v>0</v>
      </c>
      <c r="W98" s="10">
        <f t="shared" si="24"/>
        <v>0</v>
      </c>
      <c r="X98" s="10">
        <f t="shared" si="24"/>
        <v>0</v>
      </c>
      <c r="Y98" s="10">
        <f t="shared" si="24"/>
        <v>0</v>
      </c>
      <c r="Z98" s="10">
        <f t="shared" si="24"/>
        <v>0</v>
      </c>
      <c r="AA98" s="10">
        <f t="shared" si="24"/>
        <v>0</v>
      </c>
      <c r="AB98" s="10">
        <f t="shared" si="24"/>
        <v>262982</v>
      </c>
    </row>
    <row r="99" spans="1:28" s="34" customFormat="1" ht="11.25">
      <c r="A99" s="31" t="s">
        <v>556</v>
      </c>
      <c r="B99" s="32" t="s">
        <v>607</v>
      </c>
      <c r="C99" s="30">
        <f>SUM(D99:AB99)</f>
        <v>13322541.18</v>
      </c>
      <c r="D99" s="16">
        <f aca="true" t="shared" si="25" ref="D99:AB99">SUM(D54+D62+D80+D83+D98)</f>
        <v>2550943</v>
      </c>
      <c r="E99" s="30">
        <f t="shared" si="25"/>
        <v>0</v>
      </c>
      <c r="F99" s="10">
        <f t="shared" si="25"/>
        <v>0</v>
      </c>
      <c r="G99" s="10">
        <f t="shared" si="25"/>
        <v>0</v>
      </c>
      <c r="H99" s="10">
        <f t="shared" si="25"/>
        <v>0</v>
      </c>
      <c r="I99" s="10">
        <f t="shared" si="25"/>
        <v>160650</v>
      </c>
      <c r="J99" s="30">
        <f t="shared" si="25"/>
        <v>67056</v>
      </c>
      <c r="K99" s="30">
        <f t="shared" si="25"/>
        <v>176530</v>
      </c>
      <c r="L99" s="30">
        <f t="shared" si="25"/>
        <v>528580.35</v>
      </c>
      <c r="M99" s="30">
        <f t="shared" si="25"/>
        <v>235997</v>
      </c>
      <c r="N99" s="30">
        <f t="shared" si="25"/>
        <v>531854</v>
      </c>
      <c r="O99" s="30">
        <f t="shared" si="25"/>
        <v>3623475</v>
      </c>
      <c r="P99" s="30">
        <f t="shared" si="25"/>
        <v>1608248</v>
      </c>
      <c r="Q99" s="10">
        <f t="shared" si="25"/>
        <v>34199.83</v>
      </c>
      <c r="R99" s="30">
        <f t="shared" si="25"/>
        <v>0</v>
      </c>
      <c r="S99" s="30">
        <f t="shared" si="25"/>
        <v>0</v>
      </c>
      <c r="T99" s="30">
        <f t="shared" si="25"/>
        <v>0</v>
      </c>
      <c r="U99" s="33">
        <f t="shared" si="25"/>
        <v>1910510</v>
      </c>
      <c r="V99" s="30">
        <f t="shared" si="25"/>
        <v>0</v>
      </c>
      <c r="W99" s="30">
        <f t="shared" si="25"/>
        <v>0</v>
      </c>
      <c r="X99" s="10">
        <f t="shared" si="25"/>
        <v>0</v>
      </c>
      <c r="Y99" s="30">
        <f t="shared" si="25"/>
        <v>0</v>
      </c>
      <c r="Z99" s="30">
        <f t="shared" si="25"/>
        <v>0</v>
      </c>
      <c r="AA99" s="30">
        <f t="shared" si="25"/>
        <v>0</v>
      </c>
      <c r="AB99" s="30">
        <f t="shared" si="25"/>
        <v>1894498</v>
      </c>
    </row>
    <row r="100" spans="1:16" ht="11.25" hidden="1">
      <c r="A100" s="8" t="s">
        <v>557</v>
      </c>
      <c r="B100" s="9" t="s">
        <v>558</v>
      </c>
      <c r="C100" s="10">
        <f aca="true" t="shared" si="26" ref="C100:C134">SUM(D100:AB100)</f>
        <v>0</v>
      </c>
      <c r="F100" s="12"/>
      <c r="I100" s="12"/>
      <c r="L100" s="12"/>
      <c r="P100" s="12"/>
    </row>
    <row r="101" spans="1:28" ht="11.25" hidden="1">
      <c r="A101" s="8" t="s">
        <v>559</v>
      </c>
      <c r="B101" s="9" t="s">
        <v>560</v>
      </c>
      <c r="C101" s="10">
        <f t="shared" si="26"/>
        <v>0</v>
      </c>
      <c r="D101" s="11">
        <f aca="true" t="shared" si="27" ref="D101:AB101">SUM(D102:D112)</f>
        <v>0</v>
      </c>
      <c r="E101" s="12">
        <f t="shared" si="27"/>
        <v>0</v>
      </c>
      <c r="F101" s="12">
        <f t="shared" si="27"/>
        <v>0</v>
      </c>
      <c r="G101" s="12">
        <f t="shared" si="27"/>
        <v>0</v>
      </c>
      <c r="H101" s="12">
        <f t="shared" si="27"/>
        <v>0</v>
      </c>
      <c r="I101" s="12">
        <f t="shared" si="27"/>
        <v>0</v>
      </c>
      <c r="J101" s="12">
        <f t="shared" si="27"/>
        <v>0</v>
      </c>
      <c r="K101" s="12">
        <f t="shared" si="27"/>
        <v>0</v>
      </c>
      <c r="L101" s="12">
        <f t="shared" si="27"/>
        <v>0</v>
      </c>
      <c r="M101" s="12">
        <f t="shared" si="27"/>
        <v>0</v>
      </c>
      <c r="N101" s="12">
        <f t="shared" si="27"/>
        <v>0</v>
      </c>
      <c r="O101" s="12">
        <f t="shared" si="27"/>
        <v>0</v>
      </c>
      <c r="P101" s="12">
        <f t="shared" si="27"/>
        <v>0</v>
      </c>
      <c r="Q101" s="12">
        <f t="shared" si="27"/>
        <v>0</v>
      </c>
      <c r="R101" s="12">
        <f t="shared" si="27"/>
        <v>0</v>
      </c>
      <c r="S101" s="12">
        <f t="shared" si="27"/>
        <v>0</v>
      </c>
      <c r="T101" s="12">
        <f t="shared" si="27"/>
        <v>0</v>
      </c>
      <c r="U101" s="11">
        <f t="shared" si="27"/>
        <v>0</v>
      </c>
      <c r="V101" s="12">
        <f t="shared" si="27"/>
        <v>0</v>
      </c>
      <c r="W101" s="12">
        <f t="shared" si="27"/>
        <v>0</v>
      </c>
      <c r="X101" s="12"/>
      <c r="Y101" s="12">
        <f t="shared" si="27"/>
        <v>0</v>
      </c>
      <c r="Z101" s="12">
        <f t="shared" si="27"/>
        <v>0</v>
      </c>
      <c r="AA101" s="12">
        <f t="shared" si="27"/>
        <v>0</v>
      </c>
      <c r="AB101" s="12">
        <f t="shared" si="27"/>
        <v>0</v>
      </c>
    </row>
    <row r="102" spans="1:16" ht="11.25" hidden="1">
      <c r="A102" s="8" t="s">
        <v>561</v>
      </c>
      <c r="B102" s="9" t="s">
        <v>562</v>
      </c>
      <c r="C102" s="10">
        <f t="shared" si="26"/>
        <v>0</v>
      </c>
      <c r="F102" s="12"/>
      <c r="I102" s="12"/>
      <c r="L102" s="12"/>
      <c r="P102" s="12"/>
    </row>
    <row r="103" spans="1:16" ht="11.25" hidden="1">
      <c r="A103" s="8" t="s">
        <v>563</v>
      </c>
      <c r="B103" s="9" t="s">
        <v>564</v>
      </c>
      <c r="C103" s="10">
        <f t="shared" si="26"/>
        <v>0</v>
      </c>
      <c r="F103" s="12"/>
      <c r="I103" s="12"/>
      <c r="L103" s="12"/>
      <c r="P103" s="12"/>
    </row>
    <row r="104" spans="1:16" ht="11.25" hidden="1">
      <c r="A104" s="8" t="s">
        <v>565</v>
      </c>
      <c r="B104" s="9" t="s">
        <v>566</v>
      </c>
      <c r="C104" s="10">
        <f t="shared" si="26"/>
        <v>0</v>
      </c>
      <c r="F104" s="12"/>
      <c r="I104" s="12"/>
      <c r="L104" s="12"/>
      <c r="P104" s="12"/>
    </row>
    <row r="105" spans="1:16" ht="11.25" hidden="1">
      <c r="A105" s="8" t="s">
        <v>567</v>
      </c>
      <c r="B105" s="9" t="s">
        <v>568</v>
      </c>
      <c r="C105" s="10">
        <f t="shared" si="26"/>
        <v>0</v>
      </c>
      <c r="F105" s="12"/>
      <c r="I105" s="12"/>
      <c r="L105" s="12"/>
      <c r="P105" s="12"/>
    </row>
    <row r="106" spans="1:16" ht="22.5" hidden="1">
      <c r="A106" s="8" t="s">
        <v>569</v>
      </c>
      <c r="B106" s="9" t="s">
        <v>570</v>
      </c>
      <c r="C106" s="10">
        <f t="shared" si="26"/>
        <v>0</v>
      </c>
      <c r="F106" s="12"/>
      <c r="I106" s="12"/>
      <c r="L106" s="12"/>
      <c r="P106" s="12"/>
    </row>
    <row r="107" spans="1:16" ht="11.25" hidden="1">
      <c r="A107" s="8" t="s">
        <v>571</v>
      </c>
      <c r="B107" s="9" t="s">
        <v>572</v>
      </c>
      <c r="C107" s="10">
        <f t="shared" si="26"/>
        <v>0</v>
      </c>
      <c r="F107" s="12"/>
      <c r="I107" s="12"/>
      <c r="L107" s="12"/>
      <c r="P107" s="12"/>
    </row>
    <row r="108" spans="1:16" ht="11.25" hidden="1">
      <c r="A108" s="8" t="s">
        <v>573</v>
      </c>
      <c r="B108" s="9" t="s">
        <v>574</v>
      </c>
      <c r="C108" s="10">
        <f t="shared" si="26"/>
        <v>0</v>
      </c>
      <c r="F108" s="12"/>
      <c r="I108" s="12"/>
      <c r="L108" s="12"/>
      <c r="P108" s="12"/>
    </row>
    <row r="109" spans="1:16" ht="22.5" hidden="1">
      <c r="A109" s="8" t="s">
        <v>575</v>
      </c>
      <c r="B109" s="9" t="s">
        <v>576</v>
      </c>
      <c r="C109" s="10">
        <f t="shared" si="26"/>
        <v>0</v>
      </c>
      <c r="F109" s="12"/>
      <c r="I109" s="12"/>
      <c r="L109" s="12"/>
      <c r="P109" s="12"/>
    </row>
    <row r="110" spans="1:16" ht="33.75" hidden="1">
      <c r="A110" s="8" t="s">
        <v>577</v>
      </c>
      <c r="B110" s="9" t="s">
        <v>578</v>
      </c>
      <c r="C110" s="10">
        <f t="shared" si="26"/>
        <v>0</v>
      </c>
      <c r="F110" s="12"/>
      <c r="I110" s="12"/>
      <c r="L110" s="12"/>
      <c r="P110" s="12"/>
    </row>
    <row r="111" spans="1:16" ht="22.5" hidden="1">
      <c r="A111" s="8" t="s">
        <v>579</v>
      </c>
      <c r="B111" s="9" t="s">
        <v>580</v>
      </c>
      <c r="C111" s="10">
        <f t="shared" si="26"/>
        <v>0</v>
      </c>
      <c r="F111" s="12"/>
      <c r="I111" s="12"/>
      <c r="L111" s="12"/>
      <c r="P111" s="12"/>
    </row>
    <row r="112" spans="1:16" ht="22.5" hidden="1">
      <c r="A112" s="8" t="s">
        <v>581</v>
      </c>
      <c r="B112" s="9" t="s">
        <v>582</v>
      </c>
      <c r="C112" s="10">
        <f t="shared" si="26"/>
        <v>0</v>
      </c>
      <c r="F112" s="12"/>
      <c r="I112" s="12"/>
      <c r="L112" s="12"/>
      <c r="P112" s="12"/>
    </row>
    <row r="113" spans="1:16" ht="11.25" hidden="1">
      <c r="A113" s="8" t="s">
        <v>583</v>
      </c>
      <c r="B113" s="9" t="s">
        <v>584</v>
      </c>
      <c r="C113" s="10">
        <f t="shared" si="26"/>
        <v>0</v>
      </c>
      <c r="F113" s="12"/>
      <c r="I113" s="12"/>
      <c r="L113" s="12"/>
      <c r="P113" s="12"/>
    </row>
    <row r="114" spans="1:21" ht="33.75" hidden="1">
      <c r="A114" s="8" t="s">
        <v>585</v>
      </c>
      <c r="B114" s="9" t="s">
        <v>586</v>
      </c>
      <c r="C114" s="10">
        <f t="shared" si="26"/>
        <v>0</v>
      </c>
      <c r="D114" s="11">
        <f aca="true" t="shared" si="28" ref="D114:U114">SUM(D115:D123)</f>
        <v>0</v>
      </c>
      <c r="E114" s="12">
        <f t="shared" si="28"/>
        <v>0</v>
      </c>
      <c r="F114" s="12"/>
      <c r="G114" s="12">
        <f t="shared" si="28"/>
        <v>0</v>
      </c>
      <c r="H114" s="12">
        <f t="shared" si="28"/>
        <v>0</v>
      </c>
      <c r="I114" s="12">
        <f>SUM(G114:H114)</f>
        <v>0</v>
      </c>
      <c r="J114" s="12">
        <f t="shared" si="28"/>
        <v>0</v>
      </c>
      <c r="K114" s="12">
        <f t="shared" si="28"/>
        <v>0</v>
      </c>
      <c r="L114" s="12">
        <f>SUM(J114:K114)</f>
        <v>0</v>
      </c>
      <c r="M114" s="12">
        <f t="shared" si="28"/>
        <v>0</v>
      </c>
      <c r="N114" s="12">
        <f t="shared" si="28"/>
        <v>0</v>
      </c>
      <c r="O114" s="12">
        <f t="shared" si="28"/>
        <v>0</v>
      </c>
      <c r="P114" s="12">
        <f>SUM(M114:O114)</f>
        <v>0</v>
      </c>
      <c r="Q114" s="12">
        <f t="shared" si="28"/>
        <v>0</v>
      </c>
      <c r="R114" s="12">
        <f t="shared" si="28"/>
        <v>0</v>
      </c>
      <c r="S114" s="12">
        <f t="shared" si="28"/>
        <v>0</v>
      </c>
      <c r="T114" s="12">
        <f t="shared" si="28"/>
        <v>0</v>
      </c>
      <c r="U114" s="11">
        <f t="shared" si="28"/>
        <v>0</v>
      </c>
    </row>
    <row r="115" spans="1:16" ht="22.5" hidden="1">
      <c r="A115" s="8" t="s">
        <v>587</v>
      </c>
      <c r="B115" s="9" t="s">
        <v>588</v>
      </c>
      <c r="C115" s="10">
        <f t="shared" si="26"/>
        <v>0</v>
      </c>
      <c r="F115" s="12"/>
      <c r="I115" s="12"/>
      <c r="L115" s="12"/>
      <c r="P115" s="12"/>
    </row>
    <row r="116" spans="1:16" ht="22.5" hidden="1">
      <c r="A116" s="8" t="s">
        <v>589</v>
      </c>
      <c r="B116" s="9" t="s">
        <v>590</v>
      </c>
      <c r="C116" s="10">
        <f t="shared" si="26"/>
        <v>0</v>
      </c>
      <c r="F116" s="12"/>
      <c r="I116" s="12"/>
      <c r="L116" s="12"/>
      <c r="P116" s="12"/>
    </row>
    <row r="117" spans="1:16" ht="11.25" hidden="1">
      <c r="A117" s="8" t="s">
        <v>591</v>
      </c>
      <c r="B117" s="9" t="s">
        <v>592</v>
      </c>
      <c r="C117" s="10">
        <f t="shared" si="26"/>
        <v>0</v>
      </c>
      <c r="F117" s="12"/>
      <c r="I117" s="12"/>
      <c r="L117" s="12"/>
      <c r="P117" s="12"/>
    </row>
    <row r="118" spans="1:16" ht="22.5" hidden="1">
      <c r="A118" s="8" t="s">
        <v>593</v>
      </c>
      <c r="B118" s="9" t="s">
        <v>0</v>
      </c>
      <c r="C118" s="10">
        <f t="shared" si="26"/>
        <v>0</v>
      </c>
      <c r="F118" s="12"/>
      <c r="I118" s="12"/>
      <c r="L118" s="12"/>
      <c r="P118" s="12"/>
    </row>
    <row r="119" spans="1:16" ht="33.75" hidden="1">
      <c r="A119" s="8" t="s">
        <v>1</v>
      </c>
      <c r="B119" s="9" t="s">
        <v>2</v>
      </c>
      <c r="C119" s="10">
        <f t="shared" si="26"/>
        <v>0</v>
      </c>
      <c r="F119" s="12"/>
      <c r="I119" s="12"/>
      <c r="L119" s="12"/>
      <c r="P119" s="12"/>
    </row>
    <row r="120" spans="1:16" ht="33.75" hidden="1">
      <c r="A120" s="8" t="s">
        <v>3</v>
      </c>
      <c r="B120" s="9" t="s">
        <v>4</v>
      </c>
      <c r="C120" s="10">
        <f t="shared" si="26"/>
        <v>0</v>
      </c>
      <c r="F120" s="12"/>
      <c r="I120" s="12"/>
      <c r="L120" s="12"/>
      <c r="P120" s="12"/>
    </row>
    <row r="121" spans="1:16" ht="11.25" hidden="1">
      <c r="A121" s="8" t="s">
        <v>5</v>
      </c>
      <c r="B121" s="9" t="s">
        <v>6</v>
      </c>
      <c r="C121" s="10">
        <f t="shared" si="26"/>
        <v>0</v>
      </c>
      <c r="F121" s="12"/>
      <c r="I121" s="12"/>
      <c r="L121" s="12"/>
      <c r="P121" s="12"/>
    </row>
    <row r="122" spans="1:16" ht="22.5" hidden="1">
      <c r="A122" s="8" t="s">
        <v>7</v>
      </c>
      <c r="B122" s="9" t="s">
        <v>8</v>
      </c>
      <c r="C122" s="10">
        <f t="shared" si="26"/>
        <v>0</v>
      </c>
      <c r="F122" s="12"/>
      <c r="I122" s="12"/>
      <c r="L122" s="12"/>
      <c r="P122" s="12"/>
    </row>
    <row r="123" spans="1:16" ht="33.75" hidden="1">
      <c r="A123" s="8" t="s">
        <v>9</v>
      </c>
      <c r="B123" s="9" t="s">
        <v>10</v>
      </c>
      <c r="C123" s="10">
        <f t="shared" si="26"/>
        <v>0</v>
      </c>
      <c r="F123" s="12"/>
      <c r="I123" s="12"/>
      <c r="L123" s="12"/>
      <c r="P123" s="12"/>
    </row>
    <row r="124" spans="1:28" s="3" customFormat="1" ht="57" customHeight="1">
      <c r="A124" s="1" t="s">
        <v>431</v>
      </c>
      <c r="B124" s="1" t="s">
        <v>432</v>
      </c>
      <c r="C124" s="1" t="s">
        <v>404</v>
      </c>
      <c r="D124" s="4" t="s">
        <v>282</v>
      </c>
      <c r="E124" s="2" t="s">
        <v>283</v>
      </c>
      <c r="F124" s="1" t="s">
        <v>284</v>
      </c>
      <c r="G124" s="1" t="s">
        <v>285</v>
      </c>
      <c r="H124" s="1" t="s">
        <v>597</v>
      </c>
      <c r="I124" s="1" t="s">
        <v>286</v>
      </c>
      <c r="J124" s="1" t="s">
        <v>287</v>
      </c>
      <c r="K124" s="2" t="s">
        <v>288</v>
      </c>
      <c r="L124" s="1" t="s">
        <v>428</v>
      </c>
      <c r="M124" s="1" t="s">
        <v>289</v>
      </c>
      <c r="N124" s="2" t="s">
        <v>444</v>
      </c>
      <c r="O124" s="2" t="s">
        <v>445</v>
      </c>
      <c r="P124" s="1" t="s">
        <v>446</v>
      </c>
      <c r="Q124" s="1" t="s">
        <v>599</v>
      </c>
      <c r="R124" s="1" t="s">
        <v>447</v>
      </c>
      <c r="S124" s="1" t="s">
        <v>448</v>
      </c>
      <c r="T124" s="1" t="s">
        <v>449</v>
      </c>
      <c r="U124" s="4" t="s">
        <v>598</v>
      </c>
      <c r="V124" s="1" t="s">
        <v>450</v>
      </c>
      <c r="W124" s="1" t="s">
        <v>451</v>
      </c>
      <c r="X124" s="1" t="s">
        <v>452</v>
      </c>
      <c r="Y124" s="1" t="s">
        <v>453</v>
      </c>
      <c r="Z124" s="1" t="s">
        <v>454</v>
      </c>
      <c r="AA124" s="1" t="s">
        <v>455</v>
      </c>
      <c r="AB124" s="1" t="s">
        <v>398</v>
      </c>
    </row>
    <row r="125" spans="1:28" ht="22.5">
      <c r="A125" s="8" t="s">
        <v>11</v>
      </c>
      <c r="B125" s="9" t="s">
        <v>620</v>
      </c>
      <c r="C125" s="10">
        <f t="shared" si="26"/>
        <v>48150</v>
      </c>
      <c r="D125" s="11">
        <f>SUM(D126:D134)</f>
        <v>0</v>
      </c>
      <c r="E125" s="12">
        <f aca="true" t="shared" si="29" ref="E125:AB125">SUM(E126:E134)</f>
        <v>0</v>
      </c>
      <c r="F125" s="12">
        <f t="shared" si="29"/>
        <v>0</v>
      </c>
      <c r="G125" s="12">
        <f t="shared" si="29"/>
        <v>0</v>
      </c>
      <c r="H125" s="12">
        <f t="shared" si="29"/>
        <v>0</v>
      </c>
      <c r="I125" s="12">
        <f t="shared" si="29"/>
        <v>0</v>
      </c>
      <c r="J125" s="12">
        <f t="shared" si="29"/>
        <v>0</v>
      </c>
      <c r="K125" s="12">
        <f t="shared" si="29"/>
        <v>0</v>
      </c>
      <c r="L125" s="12">
        <f t="shared" si="29"/>
        <v>0</v>
      </c>
      <c r="M125" s="12">
        <f t="shared" si="29"/>
        <v>0</v>
      </c>
      <c r="N125" s="12">
        <f t="shared" si="29"/>
        <v>0</v>
      </c>
      <c r="O125" s="12">
        <f t="shared" si="29"/>
        <v>0</v>
      </c>
      <c r="P125" s="12">
        <f t="shared" si="29"/>
        <v>0</v>
      </c>
      <c r="Q125" s="12">
        <f t="shared" si="29"/>
        <v>0</v>
      </c>
      <c r="R125" s="12">
        <f t="shared" si="29"/>
        <v>0</v>
      </c>
      <c r="S125" s="12">
        <f t="shared" si="29"/>
        <v>0</v>
      </c>
      <c r="T125" s="12">
        <f t="shared" si="29"/>
        <v>0</v>
      </c>
      <c r="U125" s="11">
        <f t="shared" si="29"/>
        <v>0</v>
      </c>
      <c r="V125" s="12">
        <f t="shared" si="29"/>
        <v>0</v>
      </c>
      <c r="W125" s="12">
        <f t="shared" si="29"/>
        <v>0</v>
      </c>
      <c r="X125" s="12">
        <v>48150</v>
      </c>
      <c r="Y125" s="12">
        <f t="shared" si="29"/>
        <v>0</v>
      </c>
      <c r="Z125" s="12">
        <f t="shared" si="29"/>
        <v>0</v>
      </c>
      <c r="AA125" s="12">
        <f t="shared" si="29"/>
        <v>0</v>
      </c>
      <c r="AB125" s="12">
        <f t="shared" si="29"/>
        <v>0</v>
      </c>
    </row>
    <row r="126" spans="1:16" ht="67.5" hidden="1">
      <c r="A126" s="8" t="s">
        <v>12</v>
      </c>
      <c r="B126" s="9" t="s">
        <v>13</v>
      </c>
      <c r="C126" s="10">
        <f t="shared" si="26"/>
        <v>0</v>
      </c>
      <c r="F126" s="12"/>
      <c r="I126" s="12"/>
      <c r="L126" s="12"/>
      <c r="P126" s="12"/>
    </row>
    <row r="127" spans="1:16" ht="33.75" hidden="1">
      <c r="A127" s="8" t="s">
        <v>14</v>
      </c>
      <c r="B127" s="9" t="s">
        <v>15</v>
      </c>
      <c r="C127" s="10">
        <f t="shared" si="26"/>
        <v>0</v>
      </c>
      <c r="F127" s="12"/>
      <c r="I127" s="12"/>
      <c r="L127" s="12"/>
      <c r="P127" s="12"/>
    </row>
    <row r="128" spans="1:16" ht="22.5" hidden="1">
      <c r="A128" s="8" t="s">
        <v>16</v>
      </c>
      <c r="B128" s="9" t="s">
        <v>17</v>
      </c>
      <c r="C128" s="10">
        <f t="shared" si="26"/>
        <v>0</v>
      </c>
      <c r="F128" s="12"/>
      <c r="I128" s="12"/>
      <c r="L128" s="12"/>
      <c r="P128" s="12"/>
    </row>
    <row r="129" spans="1:16" ht="11.25" hidden="1">
      <c r="A129" s="8" t="s">
        <v>18</v>
      </c>
      <c r="B129" s="9" t="s">
        <v>19</v>
      </c>
      <c r="C129" s="10">
        <f t="shared" si="26"/>
        <v>0</v>
      </c>
      <c r="F129" s="12"/>
      <c r="I129" s="12"/>
      <c r="L129" s="12"/>
      <c r="P129" s="12"/>
    </row>
    <row r="130" spans="1:16" ht="22.5" hidden="1">
      <c r="A130" s="8" t="s">
        <v>20</v>
      </c>
      <c r="B130" s="9" t="s">
        <v>21</v>
      </c>
      <c r="C130" s="10">
        <f t="shared" si="26"/>
        <v>0</v>
      </c>
      <c r="F130" s="12"/>
      <c r="I130" s="12"/>
      <c r="L130" s="12"/>
      <c r="P130" s="12"/>
    </row>
    <row r="131" spans="1:16" ht="22.5" hidden="1">
      <c r="A131" s="8" t="s">
        <v>22</v>
      </c>
      <c r="B131" s="9" t="s">
        <v>23</v>
      </c>
      <c r="C131" s="10">
        <f t="shared" si="26"/>
        <v>0</v>
      </c>
      <c r="F131" s="12"/>
      <c r="I131" s="12"/>
      <c r="L131" s="12"/>
      <c r="P131" s="12"/>
    </row>
    <row r="132" spans="1:16" ht="11.25" hidden="1">
      <c r="A132" s="8" t="s">
        <v>24</v>
      </c>
      <c r="B132" s="9" t="s">
        <v>25</v>
      </c>
      <c r="C132" s="10">
        <f t="shared" si="26"/>
        <v>0</v>
      </c>
      <c r="F132" s="12"/>
      <c r="I132" s="12"/>
      <c r="L132" s="12"/>
      <c r="P132" s="12"/>
    </row>
    <row r="133" spans="1:16" ht="22.5" hidden="1">
      <c r="A133" s="8" t="s">
        <v>26</v>
      </c>
      <c r="B133" s="9" t="s">
        <v>27</v>
      </c>
      <c r="C133" s="10">
        <f t="shared" si="26"/>
        <v>0</v>
      </c>
      <c r="F133" s="12"/>
      <c r="I133" s="12"/>
      <c r="L133" s="12"/>
      <c r="P133" s="12"/>
    </row>
    <row r="134" spans="1:16" ht="22.5" hidden="1">
      <c r="A134" s="8" t="s">
        <v>28</v>
      </c>
      <c r="B134" s="9" t="s">
        <v>29</v>
      </c>
      <c r="C134" s="10">
        <f t="shared" si="26"/>
        <v>0</v>
      </c>
      <c r="F134" s="12"/>
      <c r="I134" s="12"/>
      <c r="L134" s="12"/>
      <c r="P134" s="12"/>
    </row>
    <row r="135" spans="1:28" ht="11.25" hidden="1">
      <c r="A135" s="8" t="s">
        <v>30</v>
      </c>
      <c r="B135" s="9" t="s">
        <v>617</v>
      </c>
      <c r="C135" s="10">
        <f aca="true" t="shared" si="30" ref="C135:C200">SUM(D135:AB135)</f>
        <v>0</v>
      </c>
      <c r="D135" s="11">
        <f>SUM(D136:D141)</f>
        <v>0</v>
      </c>
      <c r="E135" s="12">
        <f aca="true" t="shared" si="31" ref="E135:AB135">SUM(E136:E141)</f>
        <v>0</v>
      </c>
      <c r="F135" s="12">
        <f t="shared" si="31"/>
        <v>0</v>
      </c>
      <c r="G135" s="12">
        <f t="shared" si="31"/>
        <v>0</v>
      </c>
      <c r="H135" s="12">
        <f t="shared" si="31"/>
        <v>0</v>
      </c>
      <c r="I135" s="12">
        <f t="shared" si="31"/>
        <v>0</v>
      </c>
      <c r="J135" s="12">
        <f t="shared" si="31"/>
        <v>0</v>
      </c>
      <c r="K135" s="12">
        <f t="shared" si="31"/>
        <v>0</v>
      </c>
      <c r="L135" s="12">
        <f t="shared" si="31"/>
        <v>0</v>
      </c>
      <c r="M135" s="12">
        <f t="shared" si="31"/>
        <v>0</v>
      </c>
      <c r="N135" s="12">
        <f t="shared" si="31"/>
        <v>0</v>
      </c>
      <c r="O135" s="12">
        <f t="shared" si="31"/>
        <v>0</v>
      </c>
      <c r="P135" s="12">
        <f t="shared" si="31"/>
        <v>0</v>
      </c>
      <c r="Q135" s="12">
        <f t="shared" si="31"/>
        <v>0</v>
      </c>
      <c r="R135" s="12">
        <f t="shared" si="31"/>
        <v>0</v>
      </c>
      <c r="S135" s="12">
        <f t="shared" si="31"/>
        <v>0</v>
      </c>
      <c r="T135" s="12">
        <f t="shared" si="31"/>
        <v>0</v>
      </c>
      <c r="U135" s="11">
        <f t="shared" si="31"/>
        <v>0</v>
      </c>
      <c r="V135" s="12">
        <f t="shared" si="31"/>
        <v>0</v>
      </c>
      <c r="W135" s="12">
        <f t="shared" si="31"/>
        <v>0</v>
      </c>
      <c r="X135" s="12">
        <f t="shared" si="31"/>
        <v>0</v>
      </c>
      <c r="Y135" s="12">
        <f t="shared" si="31"/>
        <v>0</v>
      </c>
      <c r="Z135" s="12">
        <f t="shared" si="31"/>
        <v>0</v>
      </c>
      <c r="AA135" s="12">
        <f t="shared" si="31"/>
        <v>0</v>
      </c>
      <c r="AB135" s="12">
        <f t="shared" si="31"/>
        <v>0</v>
      </c>
    </row>
    <row r="136" spans="1:16" ht="22.5" hidden="1">
      <c r="A136" s="8" t="s">
        <v>31</v>
      </c>
      <c r="B136" s="9" t="s">
        <v>32</v>
      </c>
      <c r="C136" s="10">
        <f t="shared" si="30"/>
        <v>0</v>
      </c>
      <c r="F136" s="12"/>
      <c r="I136" s="12"/>
      <c r="L136" s="12"/>
      <c r="P136" s="12"/>
    </row>
    <row r="137" spans="1:16" ht="11.25" hidden="1">
      <c r="A137" s="8" t="s">
        <v>33</v>
      </c>
      <c r="B137" s="9" t="s">
        <v>34</v>
      </c>
      <c r="C137" s="10">
        <f t="shared" si="30"/>
        <v>0</v>
      </c>
      <c r="F137" s="12"/>
      <c r="I137" s="12"/>
      <c r="L137" s="12"/>
      <c r="P137" s="12"/>
    </row>
    <row r="138" spans="1:16" ht="22.5" hidden="1">
      <c r="A138" s="8" t="s">
        <v>35</v>
      </c>
      <c r="B138" s="9" t="s">
        <v>36</v>
      </c>
      <c r="C138" s="10">
        <f t="shared" si="30"/>
        <v>0</v>
      </c>
      <c r="F138" s="12"/>
      <c r="I138" s="12"/>
      <c r="L138" s="12"/>
      <c r="P138" s="12"/>
    </row>
    <row r="139" spans="1:16" ht="22.5" hidden="1">
      <c r="A139" s="8" t="s">
        <v>37</v>
      </c>
      <c r="B139" s="9" t="s">
        <v>38</v>
      </c>
      <c r="C139" s="10">
        <f t="shared" si="30"/>
        <v>0</v>
      </c>
      <c r="F139" s="12"/>
      <c r="I139" s="12"/>
      <c r="L139" s="12"/>
      <c r="P139" s="12"/>
    </row>
    <row r="140" spans="1:16" ht="33.75" hidden="1">
      <c r="A140" s="8" t="s">
        <v>39</v>
      </c>
      <c r="B140" s="9" t="s">
        <v>40</v>
      </c>
      <c r="C140" s="10">
        <f t="shared" si="30"/>
        <v>0</v>
      </c>
      <c r="F140" s="12"/>
      <c r="I140" s="12"/>
      <c r="L140" s="12"/>
      <c r="P140" s="12"/>
    </row>
    <row r="141" spans="1:16" ht="33.75" hidden="1">
      <c r="A141" s="8" t="s">
        <v>41</v>
      </c>
      <c r="B141" s="9" t="s">
        <v>42</v>
      </c>
      <c r="C141" s="10">
        <f t="shared" si="30"/>
        <v>0</v>
      </c>
      <c r="F141" s="12"/>
      <c r="I141" s="12"/>
      <c r="L141" s="12"/>
      <c r="P141" s="12"/>
    </row>
    <row r="142" spans="1:28" ht="22.5" hidden="1">
      <c r="A142" s="8" t="s">
        <v>43</v>
      </c>
      <c r="B142" s="9" t="s">
        <v>44</v>
      </c>
      <c r="C142" s="10">
        <f t="shared" si="30"/>
        <v>0</v>
      </c>
      <c r="D142" s="11">
        <f aca="true" t="shared" si="32" ref="D142:AB142">SUM(D143:D144)</f>
        <v>0</v>
      </c>
      <c r="E142" s="12">
        <f t="shared" si="32"/>
        <v>0</v>
      </c>
      <c r="F142" s="12">
        <f t="shared" si="32"/>
        <v>0</v>
      </c>
      <c r="G142" s="12">
        <f t="shared" si="32"/>
        <v>0</v>
      </c>
      <c r="H142" s="12">
        <f t="shared" si="32"/>
        <v>0</v>
      </c>
      <c r="I142" s="12">
        <f t="shared" si="32"/>
        <v>0</v>
      </c>
      <c r="J142" s="12">
        <f t="shared" si="32"/>
        <v>0</v>
      </c>
      <c r="K142" s="12">
        <f t="shared" si="32"/>
        <v>0</v>
      </c>
      <c r="L142" s="12">
        <f t="shared" si="32"/>
        <v>0</v>
      </c>
      <c r="M142" s="12">
        <f t="shared" si="32"/>
        <v>0</v>
      </c>
      <c r="N142" s="12">
        <f t="shared" si="32"/>
        <v>0</v>
      </c>
      <c r="O142" s="12">
        <f t="shared" si="32"/>
        <v>0</v>
      </c>
      <c r="P142" s="12">
        <f t="shared" si="32"/>
        <v>0</v>
      </c>
      <c r="Q142" s="12">
        <f t="shared" si="32"/>
        <v>0</v>
      </c>
      <c r="R142" s="12">
        <f t="shared" si="32"/>
        <v>0</v>
      </c>
      <c r="S142" s="12">
        <f t="shared" si="32"/>
        <v>0</v>
      </c>
      <c r="T142" s="12">
        <f t="shared" si="32"/>
        <v>0</v>
      </c>
      <c r="U142" s="11">
        <f t="shared" si="32"/>
        <v>0</v>
      </c>
      <c r="V142" s="12">
        <f t="shared" si="32"/>
        <v>0</v>
      </c>
      <c r="W142" s="12">
        <f t="shared" si="32"/>
        <v>0</v>
      </c>
      <c r="X142" s="12">
        <f t="shared" si="32"/>
        <v>0</v>
      </c>
      <c r="Y142" s="12">
        <f t="shared" si="32"/>
        <v>0</v>
      </c>
      <c r="Z142" s="12">
        <f t="shared" si="32"/>
        <v>0</v>
      </c>
      <c r="AA142" s="12">
        <f t="shared" si="32"/>
        <v>0</v>
      </c>
      <c r="AB142" s="12">
        <f t="shared" si="32"/>
        <v>0</v>
      </c>
    </row>
    <row r="143" spans="1:16" ht="22.5" hidden="1">
      <c r="A143" s="8" t="s">
        <v>45</v>
      </c>
      <c r="B143" s="9" t="s">
        <v>46</v>
      </c>
      <c r="C143" s="10">
        <f t="shared" si="30"/>
        <v>0</v>
      </c>
      <c r="F143" s="12"/>
      <c r="I143" s="12"/>
      <c r="L143" s="12"/>
      <c r="P143" s="12"/>
    </row>
    <row r="144" spans="1:16" ht="22.5" hidden="1">
      <c r="A144" s="8" t="s">
        <v>47</v>
      </c>
      <c r="B144" s="9" t="s">
        <v>48</v>
      </c>
      <c r="C144" s="10">
        <f t="shared" si="30"/>
        <v>0</v>
      </c>
      <c r="F144" s="12"/>
      <c r="I144" s="12"/>
      <c r="L144" s="12"/>
      <c r="P144" s="12"/>
    </row>
    <row r="145" spans="1:28" ht="22.5">
      <c r="A145" s="8" t="s">
        <v>49</v>
      </c>
      <c r="B145" s="9" t="s">
        <v>50</v>
      </c>
      <c r="C145" s="10">
        <f t="shared" si="30"/>
        <v>1878520</v>
      </c>
      <c r="D145" s="16">
        <f aca="true" t="shared" si="33" ref="D145:AB145">SUM(D146:D171)</f>
        <v>0</v>
      </c>
      <c r="E145" s="10">
        <f t="shared" si="33"/>
        <v>0</v>
      </c>
      <c r="F145" s="10">
        <f t="shared" si="33"/>
        <v>0</v>
      </c>
      <c r="G145" s="10">
        <f t="shared" si="33"/>
        <v>0</v>
      </c>
      <c r="H145" s="10">
        <f t="shared" si="33"/>
        <v>0</v>
      </c>
      <c r="I145" s="10">
        <f t="shared" si="33"/>
        <v>0</v>
      </c>
      <c r="J145" s="10">
        <f t="shared" si="33"/>
        <v>0</v>
      </c>
      <c r="K145" s="10">
        <f t="shared" si="33"/>
        <v>0</v>
      </c>
      <c r="L145" s="10">
        <f t="shared" si="33"/>
        <v>0</v>
      </c>
      <c r="M145" s="10">
        <f t="shared" si="33"/>
        <v>0</v>
      </c>
      <c r="N145" s="10">
        <f t="shared" si="33"/>
        <v>0</v>
      </c>
      <c r="O145" s="10">
        <f t="shared" si="33"/>
        <v>0</v>
      </c>
      <c r="P145" s="10">
        <f t="shared" si="33"/>
        <v>0</v>
      </c>
      <c r="Q145" s="10">
        <f t="shared" si="33"/>
        <v>0</v>
      </c>
      <c r="R145" s="10">
        <f t="shared" si="33"/>
        <v>0</v>
      </c>
      <c r="S145" s="10">
        <f t="shared" si="33"/>
        <v>0</v>
      </c>
      <c r="T145" s="10">
        <f t="shared" si="33"/>
        <v>0</v>
      </c>
      <c r="U145" s="16">
        <f t="shared" si="33"/>
        <v>0</v>
      </c>
      <c r="V145" s="10">
        <f t="shared" si="33"/>
        <v>0</v>
      </c>
      <c r="W145" s="10">
        <f t="shared" si="33"/>
        <v>0</v>
      </c>
      <c r="X145" s="10">
        <f t="shared" si="33"/>
        <v>0</v>
      </c>
      <c r="Y145" s="10">
        <f t="shared" si="33"/>
        <v>0</v>
      </c>
      <c r="Z145" s="10">
        <f t="shared" si="33"/>
        <v>0</v>
      </c>
      <c r="AA145" s="10">
        <f t="shared" si="33"/>
        <v>0</v>
      </c>
      <c r="AB145" s="10">
        <f t="shared" si="33"/>
        <v>1878520</v>
      </c>
    </row>
    <row r="146" spans="1:16" ht="11.25" hidden="1">
      <c r="A146" s="8" t="s">
        <v>51</v>
      </c>
      <c r="B146" s="9" t="s">
        <v>52</v>
      </c>
      <c r="C146" s="10">
        <f t="shared" si="30"/>
        <v>0</v>
      </c>
      <c r="F146" s="12"/>
      <c r="I146" s="12"/>
      <c r="L146" s="12"/>
      <c r="P146" s="12"/>
    </row>
    <row r="147" spans="1:16" ht="22.5" hidden="1">
      <c r="A147" s="8" t="s">
        <v>53</v>
      </c>
      <c r="B147" s="9" t="s">
        <v>54</v>
      </c>
      <c r="C147" s="10">
        <f t="shared" si="30"/>
        <v>0</v>
      </c>
      <c r="F147" s="12"/>
      <c r="I147" s="12"/>
      <c r="L147" s="12"/>
      <c r="P147" s="12"/>
    </row>
    <row r="148" spans="1:16" ht="22.5" hidden="1">
      <c r="A148" s="8" t="s">
        <v>55</v>
      </c>
      <c r="B148" s="9" t="s">
        <v>56</v>
      </c>
      <c r="C148" s="10">
        <f t="shared" si="30"/>
        <v>0</v>
      </c>
      <c r="F148" s="12"/>
      <c r="I148" s="12"/>
      <c r="L148" s="12"/>
      <c r="P148" s="12"/>
    </row>
    <row r="149" spans="1:16" ht="11.25" hidden="1">
      <c r="A149" s="8" t="s">
        <v>57</v>
      </c>
      <c r="B149" s="9" t="s">
        <v>58</v>
      </c>
      <c r="C149" s="10">
        <f t="shared" si="30"/>
        <v>0</v>
      </c>
      <c r="F149" s="12"/>
      <c r="I149" s="12"/>
      <c r="L149" s="12"/>
      <c r="P149" s="12"/>
    </row>
    <row r="150" spans="1:16" ht="11.25" hidden="1">
      <c r="A150" s="8" t="s">
        <v>59</v>
      </c>
      <c r="B150" s="9" t="s">
        <v>60</v>
      </c>
      <c r="C150" s="10">
        <f t="shared" si="30"/>
        <v>0</v>
      </c>
      <c r="F150" s="12"/>
      <c r="I150" s="12"/>
      <c r="L150" s="12"/>
      <c r="P150" s="12"/>
    </row>
    <row r="151" spans="1:16" ht="33.75" hidden="1">
      <c r="A151" s="8" t="s">
        <v>61</v>
      </c>
      <c r="B151" s="9" t="s">
        <v>62</v>
      </c>
      <c r="C151" s="10">
        <f t="shared" si="30"/>
        <v>0</v>
      </c>
      <c r="F151" s="12"/>
      <c r="I151" s="12"/>
      <c r="L151" s="12"/>
      <c r="P151" s="12"/>
    </row>
    <row r="152" spans="1:16" ht="33.75" hidden="1">
      <c r="A152" s="8" t="s">
        <v>63</v>
      </c>
      <c r="B152" s="9" t="s">
        <v>64</v>
      </c>
      <c r="C152" s="10">
        <f t="shared" si="30"/>
        <v>0</v>
      </c>
      <c r="F152" s="12"/>
      <c r="I152" s="12"/>
      <c r="L152" s="12"/>
      <c r="P152" s="12"/>
    </row>
    <row r="153" spans="1:16" ht="45" hidden="1">
      <c r="A153" s="8" t="s">
        <v>65</v>
      </c>
      <c r="B153" s="9" t="s">
        <v>66</v>
      </c>
      <c r="C153" s="10">
        <f t="shared" si="30"/>
        <v>0</v>
      </c>
      <c r="F153" s="12"/>
      <c r="I153" s="12"/>
      <c r="L153" s="12"/>
      <c r="P153" s="12"/>
    </row>
    <row r="154" spans="1:16" ht="33.75" hidden="1">
      <c r="A154" s="8" t="s">
        <v>67</v>
      </c>
      <c r="B154" s="9" t="s">
        <v>68</v>
      </c>
      <c r="C154" s="10">
        <f t="shared" si="30"/>
        <v>0</v>
      </c>
      <c r="F154" s="12"/>
      <c r="I154" s="12"/>
      <c r="L154" s="12"/>
      <c r="P154" s="12"/>
    </row>
    <row r="155" spans="1:16" ht="33.75" hidden="1">
      <c r="A155" s="8" t="s">
        <v>69</v>
      </c>
      <c r="B155" s="9" t="s">
        <v>70</v>
      </c>
      <c r="C155" s="10">
        <f t="shared" si="30"/>
        <v>0</v>
      </c>
      <c r="F155" s="12"/>
      <c r="I155" s="12"/>
      <c r="L155" s="12"/>
      <c r="P155" s="12"/>
    </row>
    <row r="156" spans="1:16" ht="11.25" hidden="1">
      <c r="A156" s="8" t="s">
        <v>71</v>
      </c>
      <c r="B156" s="9" t="s">
        <v>72</v>
      </c>
      <c r="C156" s="10">
        <f t="shared" si="30"/>
        <v>0</v>
      </c>
      <c r="F156" s="12"/>
      <c r="I156" s="12"/>
      <c r="L156" s="12"/>
      <c r="P156" s="12"/>
    </row>
    <row r="157" spans="1:16" ht="22.5" hidden="1">
      <c r="A157" s="8" t="s">
        <v>73</v>
      </c>
      <c r="B157" s="9" t="s">
        <v>74</v>
      </c>
      <c r="C157" s="10">
        <f t="shared" si="30"/>
        <v>0</v>
      </c>
      <c r="F157" s="12"/>
      <c r="I157" s="12"/>
      <c r="L157" s="12"/>
      <c r="P157" s="12"/>
    </row>
    <row r="158" spans="1:16" ht="11.25" hidden="1">
      <c r="A158" s="8" t="s">
        <v>75</v>
      </c>
      <c r="B158" s="9" t="s">
        <v>76</v>
      </c>
      <c r="C158" s="10">
        <f t="shared" si="30"/>
        <v>0</v>
      </c>
      <c r="F158" s="12"/>
      <c r="I158" s="12"/>
      <c r="L158" s="12"/>
      <c r="P158" s="12"/>
    </row>
    <row r="159" spans="1:16" ht="22.5" hidden="1">
      <c r="A159" s="8" t="s">
        <v>77</v>
      </c>
      <c r="B159" s="9" t="s">
        <v>78</v>
      </c>
      <c r="C159" s="10">
        <f t="shared" si="30"/>
        <v>0</v>
      </c>
      <c r="F159" s="12"/>
      <c r="I159" s="12"/>
      <c r="L159" s="12"/>
      <c r="P159" s="12"/>
    </row>
    <row r="160" spans="1:16" ht="22.5" hidden="1">
      <c r="A160" s="8" t="s">
        <v>79</v>
      </c>
      <c r="B160" s="9" t="s">
        <v>80</v>
      </c>
      <c r="C160" s="10">
        <f t="shared" si="30"/>
        <v>0</v>
      </c>
      <c r="F160" s="12"/>
      <c r="I160" s="12"/>
      <c r="L160" s="12"/>
      <c r="P160" s="12"/>
    </row>
    <row r="161" spans="1:16" ht="22.5">
      <c r="A161" s="8" t="s">
        <v>81</v>
      </c>
      <c r="B161" s="9" t="s">
        <v>621</v>
      </c>
      <c r="C161" s="10">
        <f t="shared" si="30"/>
        <v>0</v>
      </c>
      <c r="F161" s="12"/>
      <c r="I161" s="12"/>
      <c r="L161" s="12"/>
      <c r="P161" s="12"/>
    </row>
    <row r="162" spans="1:16" ht="22.5">
      <c r="A162" s="8" t="s">
        <v>82</v>
      </c>
      <c r="B162" s="9" t="s">
        <v>83</v>
      </c>
      <c r="C162" s="10">
        <f t="shared" si="30"/>
        <v>0</v>
      </c>
      <c r="F162" s="12"/>
      <c r="I162" s="12"/>
      <c r="L162" s="12"/>
      <c r="P162" s="12"/>
    </row>
    <row r="163" spans="1:16" ht="33.75" hidden="1">
      <c r="A163" s="8" t="s">
        <v>84</v>
      </c>
      <c r="B163" s="9" t="s">
        <v>85</v>
      </c>
      <c r="C163" s="10">
        <f t="shared" si="30"/>
        <v>0</v>
      </c>
      <c r="F163" s="12"/>
      <c r="I163" s="12"/>
      <c r="L163" s="12"/>
      <c r="P163" s="12"/>
    </row>
    <row r="164" spans="1:16" ht="33.75" hidden="1">
      <c r="A164" s="8" t="s">
        <v>86</v>
      </c>
      <c r="B164" s="9" t="s">
        <v>87</v>
      </c>
      <c r="C164" s="10">
        <f t="shared" si="30"/>
        <v>0</v>
      </c>
      <c r="F164" s="12"/>
      <c r="I164" s="12"/>
      <c r="L164" s="12"/>
      <c r="P164" s="12"/>
    </row>
    <row r="165" spans="1:16" ht="11.25" hidden="1">
      <c r="A165" s="8" t="s">
        <v>88</v>
      </c>
      <c r="B165" s="9" t="s">
        <v>89</v>
      </c>
      <c r="C165" s="10">
        <f t="shared" si="30"/>
        <v>0</v>
      </c>
      <c r="F165" s="12"/>
      <c r="I165" s="12"/>
      <c r="L165" s="12"/>
      <c r="P165" s="12"/>
    </row>
    <row r="166" spans="1:16" ht="33.75" hidden="1">
      <c r="A166" s="8" t="s">
        <v>90</v>
      </c>
      <c r="B166" s="9" t="s">
        <v>91</v>
      </c>
      <c r="C166" s="10">
        <f t="shared" si="30"/>
        <v>0</v>
      </c>
      <c r="F166" s="12"/>
      <c r="I166" s="12"/>
      <c r="L166" s="12"/>
      <c r="P166" s="12"/>
    </row>
    <row r="167" spans="1:28" ht="11.25">
      <c r="A167" s="8"/>
      <c r="B167" s="9" t="s">
        <v>96</v>
      </c>
      <c r="C167" s="10"/>
      <c r="F167" s="12"/>
      <c r="I167" s="12"/>
      <c r="L167" s="12"/>
      <c r="P167" s="12"/>
      <c r="AB167" s="6">
        <v>382000</v>
      </c>
    </row>
    <row r="168" spans="1:28" ht="33.75">
      <c r="A168" s="8" t="s">
        <v>92</v>
      </c>
      <c r="B168" s="9" t="s">
        <v>622</v>
      </c>
      <c r="C168" s="10">
        <f t="shared" si="30"/>
        <v>1496520</v>
      </c>
      <c r="F168" s="12"/>
      <c r="I168" s="12"/>
      <c r="L168" s="12"/>
      <c r="P168" s="12"/>
      <c r="AB168" s="6">
        <v>1496520</v>
      </c>
    </row>
    <row r="169" spans="1:16" ht="33.75" hidden="1">
      <c r="A169" s="8" t="s">
        <v>93</v>
      </c>
      <c r="B169" s="9" t="s">
        <v>94</v>
      </c>
      <c r="C169" s="10">
        <f t="shared" si="30"/>
        <v>0</v>
      </c>
      <c r="F169" s="12"/>
      <c r="I169" s="12"/>
      <c r="L169" s="12"/>
      <c r="P169" s="12"/>
    </row>
    <row r="170" spans="1:16" ht="11.25" hidden="1">
      <c r="A170" s="8" t="s">
        <v>95</v>
      </c>
      <c r="B170" s="9" t="s">
        <v>96</v>
      </c>
      <c r="C170" s="10">
        <f t="shared" si="30"/>
        <v>0</v>
      </c>
      <c r="F170" s="12"/>
      <c r="I170" s="12"/>
      <c r="L170" s="12"/>
      <c r="P170" s="12"/>
    </row>
    <row r="171" spans="1:16" ht="33.75" hidden="1">
      <c r="A171" s="8" t="s">
        <v>97</v>
      </c>
      <c r="B171" s="9" t="s">
        <v>98</v>
      </c>
      <c r="C171" s="10">
        <f t="shared" si="30"/>
        <v>0</v>
      </c>
      <c r="F171" s="12"/>
      <c r="I171" s="12"/>
      <c r="L171" s="12"/>
      <c r="P171" s="12"/>
    </row>
    <row r="172" spans="1:28" ht="11.25">
      <c r="A172" s="14" t="s">
        <v>99</v>
      </c>
      <c r="B172" s="15" t="s">
        <v>601</v>
      </c>
      <c r="C172" s="10">
        <f>SUM(D172:AB172)</f>
        <v>1926670</v>
      </c>
      <c r="D172" s="16">
        <f aca="true" t="shared" si="34" ref="D172:AB172">SUM(D100+D101+D113+D114+D125+D135+D142+D145)</f>
        <v>0</v>
      </c>
      <c r="E172" s="10">
        <f t="shared" si="34"/>
        <v>0</v>
      </c>
      <c r="F172" s="10">
        <f t="shared" si="34"/>
        <v>0</v>
      </c>
      <c r="G172" s="10">
        <f t="shared" si="34"/>
        <v>0</v>
      </c>
      <c r="H172" s="10">
        <f t="shared" si="34"/>
        <v>0</v>
      </c>
      <c r="I172" s="10">
        <f t="shared" si="34"/>
        <v>0</v>
      </c>
      <c r="J172" s="10">
        <f t="shared" si="34"/>
        <v>0</v>
      </c>
      <c r="K172" s="10">
        <f t="shared" si="34"/>
        <v>0</v>
      </c>
      <c r="L172" s="10">
        <f t="shared" si="34"/>
        <v>0</v>
      </c>
      <c r="M172" s="10">
        <f t="shared" si="34"/>
        <v>0</v>
      </c>
      <c r="N172" s="10">
        <f t="shared" si="34"/>
        <v>0</v>
      </c>
      <c r="O172" s="10">
        <f t="shared" si="34"/>
        <v>0</v>
      </c>
      <c r="P172" s="10">
        <f t="shared" si="34"/>
        <v>0</v>
      </c>
      <c r="Q172" s="10">
        <f t="shared" si="34"/>
        <v>0</v>
      </c>
      <c r="R172" s="10">
        <f t="shared" si="34"/>
        <v>0</v>
      </c>
      <c r="S172" s="10">
        <f t="shared" si="34"/>
        <v>0</v>
      </c>
      <c r="T172" s="10">
        <f t="shared" si="34"/>
        <v>0</v>
      </c>
      <c r="U172" s="16">
        <f t="shared" si="34"/>
        <v>0</v>
      </c>
      <c r="V172" s="10">
        <f t="shared" si="34"/>
        <v>0</v>
      </c>
      <c r="W172" s="10">
        <f t="shared" si="34"/>
        <v>0</v>
      </c>
      <c r="X172" s="10">
        <f t="shared" si="34"/>
        <v>48150</v>
      </c>
      <c r="Y172" s="10">
        <f t="shared" si="34"/>
        <v>0</v>
      </c>
      <c r="Z172" s="10">
        <f t="shared" si="34"/>
        <v>0</v>
      </c>
      <c r="AA172" s="10">
        <f t="shared" si="34"/>
        <v>0</v>
      </c>
      <c r="AB172" s="30">
        <f t="shared" si="34"/>
        <v>1878520</v>
      </c>
    </row>
    <row r="173" spans="1:16" ht="11.25" hidden="1">
      <c r="A173" s="8" t="s">
        <v>100</v>
      </c>
      <c r="B173" s="9" t="s">
        <v>101</v>
      </c>
      <c r="C173" s="10">
        <f t="shared" si="30"/>
        <v>0</v>
      </c>
      <c r="F173" s="12"/>
      <c r="I173" s="12"/>
      <c r="L173" s="12"/>
      <c r="P173" s="12"/>
    </row>
    <row r="174" spans="1:16" ht="11.25" hidden="1">
      <c r="A174" s="8" t="s">
        <v>102</v>
      </c>
      <c r="B174" s="9" t="s">
        <v>103</v>
      </c>
      <c r="C174" s="10">
        <f t="shared" si="30"/>
        <v>0</v>
      </c>
      <c r="F174" s="12"/>
      <c r="I174" s="12"/>
      <c r="L174" s="12"/>
      <c r="P174" s="12"/>
    </row>
    <row r="175" spans="1:16" ht="22.5" hidden="1">
      <c r="A175" s="8" t="s">
        <v>104</v>
      </c>
      <c r="B175" s="9" t="s">
        <v>105</v>
      </c>
      <c r="C175" s="10">
        <f t="shared" si="30"/>
        <v>0</v>
      </c>
      <c r="F175" s="12"/>
      <c r="I175" s="12"/>
      <c r="L175" s="12"/>
      <c r="P175" s="12"/>
    </row>
    <row r="176" spans="1:16" ht="22.5" hidden="1">
      <c r="A176" s="8" t="s">
        <v>106</v>
      </c>
      <c r="B176" s="9" t="s">
        <v>107</v>
      </c>
      <c r="C176" s="10">
        <f t="shared" si="30"/>
        <v>0</v>
      </c>
      <c r="F176" s="12"/>
      <c r="I176" s="12"/>
      <c r="L176" s="12"/>
      <c r="P176" s="12"/>
    </row>
    <row r="177" spans="1:16" ht="11.25" hidden="1">
      <c r="A177" s="8" t="s">
        <v>108</v>
      </c>
      <c r="B177" s="9" t="s">
        <v>109</v>
      </c>
      <c r="C177" s="10">
        <f t="shared" si="30"/>
        <v>0</v>
      </c>
      <c r="F177" s="12"/>
      <c r="I177" s="12"/>
      <c r="L177" s="12"/>
      <c r="P177" s="12"/>
    </row>
    <row r="178" spans="1:16" ht="11.25" hidden="1">
      <c r="A178" s="8" t="s">
        <v>110</v>
      </c>
      <c r="B178" s="9" t="s">
        <v>111</v>
      </c>
      <c r="C178" s="10">
        <f t="shared" si="30"/>
        <v>0</v>
      </c>
      <c r="F178" s="12"/>
      <c r="I178" s="12"/>
      <c r="L178" s="12"/>
      <c r="P178" s="12"/>
    </row>
    <row r="179" spans="1:16" ht="33.75" hidden="1">
      <c r="A179" s="8" t="s">
        <v>112</v>
      </c>
      <c r="B179" s="9" t="s">
        <v>113</v>
      </c>
      <c r="C179" s="10">
        <f t="shared" si="30"/>
        <v>0</v>
      </c>
      <c r="F179" s="12"/>
      <c r="I179" s="12"/>
      <c r="L179" s="12"/>
      <c r="P179" s="12"/>
    </row>
    <row r="180" spans="1:16" ht="22.5">
      <c r="A180" s="8"/>
      <c r="B180" s="9" t="s">
        <v>105</v>
      </c>
      <c r="C180" s="10">
        <f>SUM(D180:AB180)</f>
        <v>4671</v>
      </c>
      <c r="F180" s="12"/>
      <c r="G180" s="6">
        <v>4671</v>
      </c>
      <c r="I180" s="12"/>
      <c r="L180" s="12"/>
      <c r="P180" s="12"/>
    </row>
    <row r="181" spans="1:28" ht="32.25" customHeight="1">
      <c r="A181" s="8" t="s">
        <v>114</v>
      </c>
      <c r="B181" s="9" t="s">
        <v>616</v>
      </c>
      <c r="C181" s="10">
        <f t="shared" si="30"/>
        <v>0</v>
      </c>
      <c r="D181" s="16">
        <f aca="true" t="shared" si="35" ref="D181:AB181">SUM(D182:D191)</f>
        <v>0</v>
      </c>
      <c r="E181" s="10">
        <f t="shared" si="35"/>
        <v>0</v>
      </c>
      <c r="F181" s="10">
        <f t="shared" si="35"/>
        <v>0</v>
      </c>
      <c r="G181" s="10">
        <f t="shared" si="35"/>
        <v>0</v>
      </c>
      <c r="H181" s="10">
        <f t="shared" si="35"/>
        <v>0</v>
      </c>
      <c r="I181" s="10">
        <f t="shared" si="35"/>
        <v>0</v>
      </c>
      <c r="J181" s="10">
        <f t="shared" si="35"/>
        <v>0</v>
      </c>
      <c r="K181" s="10">
        <f t="shared" si="35"/>
        <v>0</v>
      </c>
      <c r="L181" s="10">
        <f t="shared" si="35"/>
        <v>0</v>
      </c>
      <c r="M181" s="10">
        <f t="shared" si="35"/>
        <v>0</v>
      </c>
      <c r="N181" s="10">
        <f t="shared" si="35"/>
        <v>0</v>
      </c>
      <c r="O181" s="10">
        <f t="shared" si="35"/>
        <v>0</v>
      </c>
      <c r="P181" s="10">
        <f t="shared" si="35"/>
        <v>0</v>
      </c>
      <c r="Q181" s="10">
        <f t="shared" si="35"/>
        <v>0</v>
      </c>
      <c r="R181" s="10">
        <f t="shared" si="35"/>
        <v>0</v>
      </c>
      <c r="S181" s="10">
        <f t="shared" si="35"/>
        <v>0</v>
      </c>
      <c r="T181" s="10">
        <f t="shared" si="35"/>
        <v>0</v>
      </c>
      <c r="U181" s="16">
        <f t="shared" si="35"/>
        <v>0</v>
      </c>
      <c r="V181" s="10">
        <f t="shared" si="35"/>
        <v>0</v>
      </c>
      <c r="W181" s="10">
        <f t="shared" si="35"/>
        <v>0</v>
      </c>
      <c r="X181" s="10">
        <f t="shared" si="35"/>
        <v>0</v>
      </c>
      <c r="Y181" s="10">
        <f t="shared" si="35"/>
        <v>0</v>
      </c>
      <c r="Z181" s="10">
        <f t="shared" si="35"/>
        <v>0</v>
      </c>
      <c r="AA181" s="10">
        <f t="shared" si="35"/>
        <v>0</v>
      </c>
      <c r="AB181" s="10">
        <f t="shared" si="35"/>
        <v>0</v>
      </c>
    </row>
    <row r="182" spans="1:16" ht="22.5" hidden="1">
      <c r="A182" s="8" t="s">
        <v>115</v>
      </c>
      <c r="B182" s="9" t="s">
        <v>116</v>
      </c>
      <c r="C182" s="10">
        <f t="shared" si="30"/>
        <v>0</v>
      </c>
      <c r="F182" s="12"/>
      <c r="I182" s="12"/>
      <c r="L182" s="12"/>
      <c r="P182" s="12"/>
    </row>
    <row r="183" spans="1:16" ht="22.5" hidden="1">
      <c r="A183" s="8" t="s">
        <v>117</v>
      </c>
      <c r="B183" s="9" t="s">
        <v>118</v>
      </c>
      <c r="C183" s="10">
        <f t="shared" si="30"/>
        <v>0</v>
      </c>
      <c r="F183" s="12"/>
      <c r="I183" s="12"/>
      <c r="L183" s="12"/>
      <c r="P183" s="12"/>
    </row>
    <row r="184" spans="1:16" ht="33.75" hidden="1">
      <c r="A184" s="8" t="s">
        <v>119</v>
      </c>
      <c r="B184" s="9" t="s">
        <v>120</v>
      </c>
      <c r="C184" s="10">
        <f t="shared" si="30"/>
        <v>0</v>
      </c>
      <c r="F184" s="12"/>
      <c r="I184" s="12"/>
      <c r="L184" s="12"/>
      <c r="P184" s="12"/>
    </row>
    <row r="185" spans="1:16" ht="22.5" hidden="1">
      <c r="A185" s="8" t="s">
        <v>121</v>
      </c>
      <c r="B185" s="9" t="s">
        <v>122</v>
      </c>
      <c r="C185" s="10">
        <f t="shared" si="30"/>
        <v>0</v>
      </c>
      <c r="F185" s="12"/>
      <c r="I185" s="12"/>
      <c r="L185" s="12"/>
      <c r="P185" s="12"/>
    </row>
    <row r="186" spans="1:16" ht="22.5" hidden="1">
      <c r="A186" s="8" t="s">
        <v>123</v>
      </c>
      <c r="B186" s="9" t="s">
        <v>124</v>
      </c>
      <c r="C186" s="10">
        <f t="shared" si="30"/>
        <v>0</v>
      </c>
      <c r="F186" s="12"/>
      <c r="I186" s="12"/>
      <c r="L186" s="12"/>
      <c r="P186" s="12"/>
    </row>
    <row r="187" spans="1:16" ht="11.25" hidden="1">
      <c r="A187" s="8" t="s">
        <v>125</v>
      </c>
      <c r="B187" s="9" t="s">
        <v>126</v>
      </c>
      <c r="C187" s="10">
        <f t="shared" si="30"/>
        <v>0</v>
      </c>
      <c r="F187" s="12"/>
      <c r="I187" s="12"/>
      <c r="L187" s="12"/>
      <c r="P187" s="12"/>
    </row>
    <row r="188" spans="1:16" ht="22.5" hidden="1">
      <c r="A188" s="8" t="s">
        <v>127</v>
      </c>
      <c r="B188" s="9" t="s">
        <v>128</v>
      </c>
      <c r="C188" s="10">
        <f t="shared" si="30"/>
        <v>0</v>
      </c>
      <c r="F188" s="12"/>
      <c r="I188" s="12"/>
      <c r="L188" s="12"/>
      <c r="P188" s="12"/>
    </row>
    <row r="189" spans="1:16" ht="22.5" hidden="1">
      <c r="A189" s="8" t="s">
        <v>129</v>
      </c>
      <c r="B189" s="9" t="s">
        <v>130</v>
      </c>
      <c r="C189" s="10">
        <f t="shared" si="30"/>
        <v>0</v>
      </c>
      <c r="F189" s="12"/>
      <c r="I189" s="12"/>
      <c r="L189" s="12"/>
      <c r="P189" s="12"/>
    </row>
    <row r="190" spans="1:16" ht="22.5" hidden="1">
      <c r="A190" s="8" t="s">
        <v>131</v>
      </c>
      <c r="B190" s="9" t="s">
        <v>132</v>
      </c>
      <c r="C190" s="10">
        <f t="shared" si="30"/>
        <v>0</v>
      </c>
      <c r="F190" s="12"/>
      <c r="I190" s="12"/>
      <c r="L190" s="12"/>
      <c r="P190" s="12"/>
    </row>
    <row r="191" spans="1:16" ht="22.5" hidden="1">
      <c r="A191" s="8" t="s">
        <v>133</v>
      </c>
      <c r="B191" s="9" t="s">
        <v>134</v>
      </c>
      <c r="C191" s="10">
        <f t="shared" si="30"/>
        <v>0</v>
      </c>
      <c r="F191" s="12"/>
      <c r="I191" s="12"/>
      <c r="L191" s="12"/>
      <c r="P191" s="12"/>
    </row>
    <row r="192" spans="1:28" ht="22.5" customHeight="1">
      <c r="A192" s="8" t="s">
        <v>135</v>
      </c>
      <c r="B192" s="9" t="s">
        <v>608</v>
      </c>
      <c r="C192" s="10">
        <f t="shared" si="30"/>
        <v>0</v>
      </c>
      <c r="D192" s="16">
        <f aca="true" t="shared" si="36" ref="D192:AB192">SUM(D193:D202)</f>
        <v>0</v>
      </c>
      <c r="E192" s="10">
        <f t="shared" si="36"/>
        <v>0</v>
      </c>
      <c r="F192" s="10">
        <f t="shared" si="36"/>
        <v>0</v>
      </c>
      <c r="G192" s="10">
        <f t="shared" si="36"/>
        <v>0</v>
      </c>
      <c r="H192" s="10">
        <f t="shared" si="36"/>
        <v>0</v>
      </c>
      <c r="I192" s="10">
        <f t="shared" si="36"/>
        <v>0</v>
      </c>
      <c r="J192" s="10">
        <f t="shared" si="36"/>
        <v>0</v>
      </c>
      <c r="K192" s="10">
        <f t="shared" si="36"/>
        <v>0</v>
      </c>
      <c r="L192" s="10">
        <f t="shared" si="36"/>
        <v>0</v>
      </c>
      <c r="M192" s="10">
        <f t="shared" si="36"/>
        <v>0</v>
      </c>
      <c r="N192" s="10">
        <f t="shared" si="36"/>
        <v>0</v>
      </c>
      <c r="O192" s="10">
        <f t="shared" si="36"/>
        <v>0</v>
      </c>
      <c r="P192" s="10">
        <f t="shared" si="36"/>
        <v>0</v>
      </c>
      <c r="Q192" s="10">
        <f t="shared" si="36"/>
        <v>0</v>
      </c>
      <c r="R192" s="10">
        <f t="shared" si="36"/>
        <v>0</v>
      </c>
      <c r="S192" s="10">
        <f t="shared" si="36"/>
        <v>0</v>
      </c>
      <c r="T192" s="10">
        <f t="shared" si="36"/>
        <v>0</v>
      </c>
      <c r="U192" s="16">
        <f t="shared" si="36"/>
        <v>0</v>
      </c>
      <c r="V192" s="10">
        <f t="shared" si="36"/>
        <v>0</v>
      </c>
      <c r="W192" s="10">
        <f t="shared" si="36"/>
        <v>0</v>
      </c>
      <c r="X192" s="10">
        <f t="shared" si="36"/>
        <v>0</v>
      </c>
      <c r="Y192" s="10">
        <f t="shared" si="36"/>
        <v>0</v>
      </c>
      <c r="Z192" s="10">
        <f t="shared" si="36"/>
        <v>0</v>
      </c>
      <c r="AA192" s="10">
        <f t="shared" si="36"/>
        <v>0</v>
      </c>
      <c r="AB192" s="10">
        <f t="shared" si="36"/>
        <v>0</v>
      </c>
    </row>
    <row r="193" spans="1:16" ht="22.5" hidden="1">
      <c r="A193" s="8" t="s">
        <v>136</v>
      </c>
      <c r="B193" s="9" t="s">
        <v>137</v>
      </c>
      <c r="C193" s="10">
        <f t="shared" si="30"/>
        <v>0</v>
      </c>
      <c r="F193" s="12"/>
      <c r="I193" s="12"/>
      <c r="L193" s="12"/>
      <c r="P193" s="12"/>
    </row>
    <row r="194" spans="1:16" ht="22.5" hidden="1">
      <c r="A194" s="8" t="s">
        <v>138</v>
      </c>
      <c r="B194" s="9" t="s">
        <v>139</v>
      </c>
      <c r="C194" s="10">
        <f t="shared" si="30"/>
        <v>0</v>
      </c>
      <c r="F194" s="12"/>
      <c r="I194" s="12"/>
      <c r="L194" s="12"/>
      <c r="P194" s="12"/>
    </row>
    <row r="195" spans="1:16" ht="33.75" hidden="1">
      <c r="A195" s="8" t="s">
        <v>140</v>
      </c>
      <c r="B195" s="9" t="s">
        <v>141</v>
      </c>
      <c r="C195" s="10">
        <f t="shared" si="30"/>
        <v>0</v>
      </c>
      <c r="F195" s="12"/>
      <c r="I195" s="12"/>
      <c r="L195" s="12"/>
      <c r="P195" s="12"/>
    </row>
    <row r="196" spans="1:16" ht="22.5" hidden="1">
      <c r="A196" s="8" t="s">
        <v>142</v>
      </c>
      <c r="B196" s="9" t="s">
        <v>143</v>
      </c>
      <c r="C196" s="10">
        <f t="shared" si="30"/>
        <v>0</v>
      </c>
      <c r="F196" s="12"/>
      <c r="I196" s="12"/>
      <c r="L196" s="12"/>
      <c r="P196" s="12"/>
    </row>
    <row r="197" spans="1:16" ht="22.5" hidden="1">
      <c r="A197" s="8" t="s">
        <v>144</v>
      </c>
      <c r="B197" s="9" t="s">
        <v>145</v>
      </c>
      <c r="C197" s="10">
        <f t="shared" si="30"/>
        <v>0</v>
      </c>
      <c r="F197" s="12"/>
      <c r="I197" s="12"/>
      <c r="L197" s="12"/>
      <c r="P197" s="12"/>
    </row>
    <row r="198" spans="1:16" ht="11.25" hidden="1">
      <c r="A198" s="8" t="s">
        <v>146</v>
      </c>
      <c r="B198" s="9" t="s">
        <v>147</v>
      </c>
      <c r="C198" s="10">
        <f t="shared" si="30"/>
        <v>0</v>
      </c>
      <c r="F198" s="12"/>
      <c r="I198" s="12"/>
      <c r="L198" s="12"/>
      <c r="P198" s="12"/>
    </row>
    <row r="199" spans="1:16" ht="22.5" hidden="1">
      <c r="A199" s="8" t="s">
        <v>148</v>
      </c>
      <c r="B199" s="9" t="s">
        <v>149</v>
      </c>
      <c r="C199" s="10">
        <f t="shared" si="30"/>
        <v>0</v>
      </c>
      <c r="F199" s="12"/>
      <c r="I199" s="12"/>
      <c r="L199" s="12"/>
      <c r="P199" s="12"/>
    </row>
    <row r="200" spans="1:16" ht="22.5" hidden="1">
      <c r="A200" s="8" t="s">
        <v>150</v>
      </c>
      <c r="B200" s="9" t="s">
        <v>151</v>
      </c>
      <c r="C200" s="10">
        <f t="shared" si="30"/>
        <v>0</v>
      </c>
      <c r="F200" s="12"/>
      <c r="I200" s="12"/>
      <c r="L200" s="12"/>
      <c r="P200" s="12"/>
    </row>
    <row r="201" spans="1:16" ht="22.5" hidden="1">
      <c r="A201" s="8" t="s">
        <v>152</v>
      </c>
      <c r="B201" s="9" t="s">
        <v>153</v>
      </c>
      <c r="C201" s="10">
        <f aca="true" t="shared" si="37" ref="C201:C267">SUM(D201:AB201)</f>
        <v>0</v>
      </c>
      <c r="F201" s="12"/>
      <c r="I201" s="12"/>
      <c r="L201" s="12"/>
      <c r="P201" s="12"/>
    </row>
    <row r="202" spans="1:16" ht="22.5" hidden="1">
      <c r="A202" s="8" t="s">
        <v>154</v>
      </c>
      <c r="B202" s="9" t="s">
        <v>155</v>
      </c>
      <c r="C202" s="10">
        <f t="shared" si="37"/>
        <v>0</v>
      </c>
      <c r="F202" s="12"/>
      <c r="I202" s="12"/>
      <c r="L202" s="12"/>
      <c r="P202" s="12"/>
    </row>
    <row r="203" spans="1:28" ht="22.5">
      <c r="A203" s="8" t="s">
        <v>156</v>
      </c>
      <c r="B203" s="9" t="s">
        <v>615</v>
      </c>
      <c r="C203" s="10">
        <f t="shared" si="37"/>
        <v>1371985</v>
      </c>
      <c r="D203" s="16"/>
      <c r="E203" s="10">
        <f aca="true" t="shared" si="38" ref="E203:AB203">SUM(E204:E214)</f>
        <v>0</v>
      </c>
      <c r="F203" s="10">
        <f t="shared" si="38"/>
        <v>0</v>
      </c>
      <c r="G203" s="10">
        <f t="shared" si="38"/>
        <v>0</v>
      </c>
      <c r="H203" s="10">
        <v>1371985</v>
      </c>
      <c r="I203" s="10">
        <f t="shared" si="38"/>
        <v>0</v>
      </c>
      <c r="J203" s="10">
        <f t="shared" si="38"/>
        <v>0</v>
      </c>
      <c r="K203" s="10">
        <f t="shared" si="38"/>
        <v>0</v>
      </c>
      <c r="L203" s="10">
        <f t="shared" si="38"/>
        <v>0</v>
      </c>
      <c r="M203" s="10">
        <f t="shared" si="38"/>
        <v>0</v>
      </c>
      <c r="N203" s="10">
        <f t="shared" si="38"/>
        <v>0</v>
      </c>
      <c r="O203" s="10">
        <f t="shared" si="38"/>
        <v>0</v>
      </c>
      <c r="P203" s="10">
        <f t="shared" si="38"/>
        <v>0</v>
      </c>
      <c r="Q203" s="10">
        <f t="shared" si="38"/>
        <v>0</v>
      </c>
      <c r="R203" s="10">
        <f t="shared" si="38"/>
        <v>0</v>
      </c>
      <c r="S203" s="10">
        <f t="shared" si="38"/>
        <v>0</v>
      </c>
      <c r="T203" s="10">
        <f t="shared" si="38"/>
        <v>0</v>
      </c>
      <c r="U203" s="16">
        <f t="shared" si="38"/>
        <v>0</v>
      </c>
      <c r="V203" s="10">
        <f t="shared" si="38"/>
        <v>0</v>
      </c>
      <c r="W203" s="10">
        <f t="shared" si="38"/>
        <v>0</v>
      </c>
      <c r="X203" s="10">
        <f t="shared" si="38"/>
        <v>0</v>
      </c>
      <c r="Y203" s="10">
        <f t="shared" si="38"/>
        <v>0</v>
      </c>
      <c r="Z203" s="10">
        <f t="shared" si="38"/>
        <v>0</v>
      </c>
      <c r="AA203" s="10">
        <f t="shared" si="38"/>
        <v>0</v>
      </c>
      <c r="AB203" s="10">
        <f t="shared" si="38"/>
        <v>0</v>
      </c>
    </row>
    <row r="204" spans="1:16" ht="22.5" hidden="1">
      <c r="A204" s="8" t="s">
        <v>157</v>
      </c>
      <c r="B204" s="9" t="s">
        <v>158</v>
      </c>
      <c r="C204" s="10">
        <f t="shared" si="37"/>
        <v>0</v>
      </c>
      <c r="F204" s="12"/>
      <c r="I204" s="12"/>
      <c r="L204" s="12"/>
      <c r="P204" s="12"/>
    </row>
    <row r="205" spans="1:16" ht="22.5" hidden="1">
      <c r="A205" s="8" t="s">
        <v>159</v>
      </c>
      <c r="B205" s="9" t="s">
        <v>160</v>
      </c>
      <c r="C205" s="10">
        <f t="shared" si="37"/>
        <v>0</v>
      </c>
      <c r="F205" s="12"/>
      <c r="I205" s="12"/>
      <c r="L205" s="12"/>
      <c r="P205" s="12"/>
    </row>
    <row r="206" spans="1:16" ht="33.75" hidden="1">
      <c r="A206" s="8" t="s">
        <v>161</v>
      </c>
      <c r="B206" s="9" t="s">
        <v>162</v>
      </c>
      <c r="C206" s="10">
        <f t="shared" si="37"/>
        <v>0</v>
      </c>
      <c r="F206" s="12"/>
      <c r="I206" s="12"/>
      <c r="L206" s="12"/>
      <c r="P206" s="12"/>
    </row>
    <row r="207" spans="1:16" ht="22.5" hidden="1">
      <c r="A207" s="8" t="s">
        <v>163</v>
      </c>
      <c r="B207" s="9" t="s">
        <v>164</v>
      </c>
      <c r="C207" s="10">
        <f t="shared" si="37"/>
        <v>0</v>
      </c>
      <c r="F207" s="12"/>
      <c r="I207" s="12"/>
      <c r="L207" s="12"/>
      <c r="P207" s="12"/>
    </row>
    <row r="208" spans="1:16" ht="22.5" hidden="1">
      <c r="A208" s="8" t="s">
        <v>165</v>
      </c>
      <c r="B208" s="9" t="s">
        <v>166</v>
      </c>
      <c r="C208" s="10">
        <f t="shared" si="37"/>
        <v>0</v>
      </c>
      <c r="F208" s="12"/>
      <c r="I208" s="12"/>
      <c r="L208" s="12"/>
      <c r="P208" s="12"/>
    </row>
    <row r="209" spans="1:16" ht="11.25" hidden="1">
      <c r="A209" s="8" t="s">
        <v>167</v>
      </c>
      <c r="B209" s="9" t="s">
        <v>168</v>
      </c>
      <c r="C209" s="10">
        <f t="shared" si="37"/>
        <v>0</v>
      </c>
      <c r="F209" s="12"/>
      <c r="I209" s="12"/>
      <c r="L209" s="12"/>
      <c r="P209" s="12"/>
    </row>
    <row r="210" spans="1:16" ht="22.5" hidden="1">
      <c r="A210" s="8" t="s">
        <v>169</v>
      </c>
      <c r="B210" s="9" t="s">
        <v>170</v>
      </c>
      <c r="C210" s="10">
        <f t="shared" si="37"/>
        <v>0</v>
      </c>
      <c r="F210" s="12"/>
      <c r="I210" s="12"/>
      <c r="L210" s="12"/>
      <c r="P210" s="12"/>
    </row>
    <row r="211" spans="1:16" ht="33.75">
      <c r="A211" s="8">
        <v>162</v>
      </c>
      <c r="B211" s="9" t="s">
        <v>618</v>
      </c>
      <c r="C211" s="10">
        <f t="shared" si="37"/>
        <v>1233561</v>
      </c>
      <c r="F211" s="12"/>
      <c r="H211" s="6">
        <v>1233561</v>
      </c>
      <c r="I211" s="12"/>
      <c r="L211" s="12"/>
      <c r="P211" s="12"/>
    </row>
    <row r="212" spans="1:16" ht="22.5">
      <c r="A212" s="8" t="s">
        <v>171</v>
      </c>
      <c r="B212" s="9" t="s">
        <v>172</v>
      </c>
      <c r="C212" s="10">
        <f t="shared" si="37"/>
        <v>138424</v>
      </c>
      <c r="F212" s="12"/>
      <c r="H212" s="6">
        <v>138424</v>
      </c>
      <c r="I212" s="12"/>
      <c r="L212" s="12"/>
      <c r="P212" s="12"/>
    </row>
    <row r="213" spans="1:16" ht="22.5" hidden="1">
      <c r="A213" s="8" t="s">
        <v>173</v>
      </c>
      <c r="B213" s="9" t="s">
        <v>174</v>
      </c>
      <c r="C213" s="10">
        <f t="shared" si="37"/>
        <v>0</v>
      </c>
      <c r="F213" s="12"/>
      <c r="I213" s="12"/>
      <c r="L213" s="12"/>
      <c r="P213" s="12"/>
    </row>
    <row r="214" spans="1:16" ht="22.5" hidden="1">
      <c r="A214" s="8" t="s">
        <v>175</v>
      </c>
      <c r="B214" s="9" t="s">
        <v>176</v>
      </c>
      <c r="C214" s="10">
        <f t="shared" si="37"/>
        <v>0</v>
      </c>
      <c r="F214" s="12"/>
      <c r="I214" s="12"/>
      <c r="L214" s="12"/>
      <c r="P214" s="12"/>
    </row>
    <row r="215" spans="1:16" ht="33.75" hidden="1">
      <c r="A215" s="8" t="s">
        <v>177</v>
      </c>
      <c r="B215" s="9" t="s">
        <v>178</v>
      </c>
      <c r="C215" s="10">
        <f t="shared" si="37"/>
        <v>0</v>
      </c>
      <c r="F215" s="12"/>
      <c r="I215" s="12"/>
      <c r="L215" s="12"/>
      <c r="P215" s="12"/>
    </row>
    <row r="216" spans="1:16" ht="33.75" hidden="1">
      <c r="A216" s="8" t="s">
        <v>179</v>
      </c>
      <c r="B216" s="9" t="s">
        <v>180</v>
      </c>
      <c r="C216" s="10">
        <f t="shared" si="37"/>
        <v>0</v>
      </c>
      <c r="F216" s="12"/>
      <c r="I216" s="12"/>
      <c r="L216" s="12"/>
      <c r="P216" s="12"/>
    </row>
    <row r="217" spans="1:16" ht="22.5" customHeight="1" hidden="1">
      <c r="A217" s="8" t="s">
        <v>181</v>
      </c>
      <c r="B217" s="9" t="s">
        <v>182</v>
      </c>
      <c r="C217" s="10">
        <f t="shared" si="37"/>
        <v>0</v>
      </c>
      <c r="F217" s="12"/>
      <c r="I217" s="12"/>
      <c r="L217" s="12"/>
      <c r="P217" s="12"/>
    </row>
    <row r="218" spans="1:16" ht="11.25" hidden="1">
      <c r="A218" s="8" t="s">
        <v>183</v>
      </c>
      <c r="B218" s="9" t="s">
        <v>184</v>
      </c>
      <c r="C218" s="10">
        <f t="shared" si="37"/>
        <v>0</v>
      </c>
      <c r="F218" s="12"/>
      <c r="I218" s="12"/>
      <c r="L218" s="12"/>
      <c r="P218" s="12"/>
    </row>
    <row r="219" spans="1:16" ht="22.5" hidden="1">
      <c r="A219" s="8" t="s">
        <v>185</v>
      </c>
      <c r="B219" s="9" t="s">
        <v>186</v>
      </c>
      <c r="C219" s="10">
        <f t="shared" si="37"/>
        <v>0</v>
      </c>
      <c r="F219" s="12"/>
      <c r="I219" s="12"/>
      <c r="L219" s="12"/>
      <c r="P219" s="12"/>
    </row>
    <row r="220" spans="1:16" ht="11.25" hidden="1">
      <c r="A220" s="8" t="s">
        <v>187</v>
      </c>
      <c r="B220" s="9" t="s">
        <v>188</v>
      </c>
      <c r="C220" s="10">
        <f t="shared" si="37"/>
        <v>0</v>
      </c>
      <c r="F220" s="12"/>
      <c r="I220" s="12"/>
      <c r="L220" s="12"/>
      <c r="P220" s="12"/>
    </row>
    <row r="221" spans="1:16" ht="11.25" hidden="1">
      <c r="A221" s="8" t="s">
        <v>189</v>
      </c>
      <c r="B221" s="9" t="s">
        <v>190</v>
      </c>
      <c r="C221" s="10">
        <f t="shared" si="37"/>
        <v>0</v>
      </c>
      <c r="F221" s="12"/>
      <c r="I221" s="12"/>
      <c r="L221" s="12"/>
      <c r="P221" s="12"/>
    </row>
    <row r="222" spans="1:16" ht="11.25" hidden="1">
      <c r="A222" s="8" t="s">
        <v>191</v>
      </c>
      <c r="B222" s="9" t="s">
        <v>192</v>
      </c>
      <c r="C222" s="10">
        <f t="shared" si="37"/>
        <v>0</v>
      </c>
      <c r="F222" s="12"/>
      <c r="I222" s="12"/>
      <c r="L222" s="12"/>
      <c r="P222" s="12"/>
    </row>
    <row r="223" spans="1:16" ht="22.5" hidden="1">
      <c r="A223" s="8" t="s">
        <v>193</v>
      </c>
      <c r="B223" s="9" t="s">
        <v>194</v>
      </c>
      <c r="C223" s="10">
        <f t="shared" si="37"/>
        <v>0</v>
      </c>
      <c r="F223" s="12"/>
      <c r="I223" s="12"/>
      <c r="L223" s="12"/>
      <c r="P223" s="12"/>
    </row>
    <row r="224" spans="1:16" ht="22.5" hidden="1">
      <c r="A224" s="8" t="s">
        <v>195</v>
      </c>
      <c r="B224" s="9" t="s">
        <v>196</v>
      </c>
      <c r="C224" s="10">
        <f t="shared" si="37"/>
        <v>0</v>
      </c>
      <c r="F224" s="12"/>
      <c r="I224" s="12"/>
      <c r="L224" s="12"/>
      <c r="P224" s="12"/>
    </row>
    <row r="225" spans="1:16" ht="11.25" hidden="1">
      <c r="A225" s="8" t="s">
        <v>197</v>
      </c>
      <c r="B225" s="9" t="s">
        <v>198</v>
      </c>
      <c r="C225" s="10">
        <f t="shared" si="37"/>
        <v>0</v>
      </c>
      <c r="F225" s="12"/>
      <c r="I225" s="12"/>
      <c r="L225" s="12"/>
      <c r="P225" s="12"/>
    </row>
    <row r="226" spans="1:16" ht="11.25" hidden="1">
      <c r="A226" s="8" t="s">
        <v>199</v>
      </c>
      <c r="B226" s="9" t="s">
        <v>200</v>
      </c>
      <c r="C226" s="10">
        <f t="shared" si="37"/>
        <v>0</v>
      </c>
      <c r="F226" s="12"/>
      <c r="I226" s="12"/>
      <c r="L226" s="12"/>
      <c r="P226" s="12"/>
    </row>
    <row r="227" spans="1:16" ht="22.5" hidden="1">
      <c r="A227" s="8" t="s">
        <v>201</v>
      </c>
      <c r="B227" s="9" t="s">
        <v>202</v>
      </c>
      <c r="C227" s="10">
        <f t="shared" si="37"/>
        <v>0</v>
      </c>
      <c r="F227" s="12"/>
      <c r="I227" s="12"/>
      <c r="L227" s="12"/>
      <c r="P227" s="12"/>
    </row>
    <row r="228" spans="1:16" ht="11.25" hidden="1">
      <c r="A228" s="8" t="s">
        <v>203</v>
      </c>
      <c r="B228" s="9" t="s">
        <v>204</v>
      </c>
      <c r="C228" s="10">
        <f t="shared" si="37"/>
        <v>0</v>
      </c>
      <c r="F228" s="12"/>
      <c r="I228" s="12"/>
      <c r="L228" s="12"/>
      <c r="P228" s="12"/>
    </row>
    <row r="229" spans="1:16" ht="11.25" hidden="1">
      <c r="A229" s="8" t="s">
        <v>205</v>
      </c>
      <c r="B229" s="9" t="s">
        <v>206</v>
      </c>
      <c r="C229" s="10">
        <f t="shared" si="37"/>
        <v>0</v>
      </c>
      <c r="F229" s="12"/>
      <c r="I229" s="12"/>
      <c r="L229" s="12"/>
      <c r="P229" s="12"/>
    </row>
    <row r="230" spans="1:16" ht="11.25" hidden="1">
      <c r="A230" s="8" t="s">
        <v>207</v>
      </c>
      <c r="B230" s="9" t="s">
        <v>208</v>
      </c>
      <c r="C230" s="10">
        <f t="shared" si="37"/>
        <v>0</v>
      </c>
      <c r="F230" s="12"/>
      <c r="I230" s="12"/>
      <c r="L230" s="12"/>
      <c r="P230" s="12"/>
    </row>
    <row r="231" spans="1:16" ht="22.5" hidden="1">
      <c r="A231" s="8" t="s">
        <v>209</v>
      </c>
      <c r="B231" s="9" t="s">
        <v>210</v>
      </c>
      <c r="C231" s="10">
        <f t="shared" si="37"/>
        <v>0</v>
      </c>
      <c r="F231" s="12"/>
      <c r="I231" s="12"/>
      <c r="L231" s="12"/>
      <c r="P231" s="12"/>
    </row>
    <row r="232" spans="1:28" ht="22.5">
      <c r="A232" s="8" t="s">
        <v>211</v>
      </c>
      <c r="B232" s="9" t="s">
        <v>614</v>
      </c>
      <c r="C232" s="10">
        <f>SUM(D232:AB232)</f>
        <v>2926067</v>
      </c>
      <c r="D232" s="10">
        <v>24000</v>
      </c>
      <c r="E232" s="10">
        <f>SUM(E233:E244)</f>
        <v>0</v>
      </c>
      <c r="F232" s="10">
        <f>SUM(F233:F244)</f>
        <v>0</v>
      </c>
      <c r="G232" s="10">
        <f>SUM(G233:G244)</f>
        <v>0</v>
      </c>
      <c r="H232" s="10">
        <v>2872067</v>
      </c>
      <c r="I232" s="10">
        <f aca="true" t="shared" si="39" ref="I232:AB232">SUM(I233:I242)</f>
        <v>0</v>
      </c>
      <c r="J232" s="10">
        <f t="shared" si="39"/>
        <v>0</v>
      </c>
      <c r="K232" s="10">
        <f t="shared" si="39"/>
        <v>0</v>
      </c>
      <c r="L232" s="10">
        <f t="shared" si="39"/>
        <v>0</v>
      </c>
      <c r="M232" s="10">
        <f t="shared" si="39"/>
        <v>0</v>
      </c>
      <c r="N232" s="10">
        <f t="shared" si="39"/>
        <v>0</v>
      </c>
      <c r="O232" s="10">
        <f t="shared" si="39"/>
        <v>0</v>
      </c>
      <c r="P232" s="10">
        <f t="shared" si="39"/>
        <v>0</v>
      </c>
      <c r="Q232" s="10">
        <f t="shared" si="39"/>
        <v>0</v>
      </c>
      <c r="R232" s="10">
        <f t="shared" si="39"/>
        <v>0</v>
      </c>
      <c r="S232" s="10">
        <f t="shared" si="39"/>
        <v>0</v>
      </c>
      <c r="T232" s="10">
        <f t="shared" si="39"/>
        <v>0</v>
      </c>
      <c r="U232" s="16">
        <v>30000</v>
      </c>
      <c r="V232" s="10">
        <f t="shared" si="39"/>
        <v>0</v>
      </c>
      <c r="W232" s="10">
        <f t="shared" si="39"/>
        <v>0</v>
      </c>
      <c r="X232" s="10">
        <f t="shared" si="39"/>
        <v>0</v>
      </c>
      <c r="Y232" s="10">
        <f t="shared" si="39"/>
        <v>0</v>
      </c>
      <c r="Z232" s="10">
        <f t="shared" si="39"/>
        <v>0</v>
      </c>
      <c r="AA232" s="10">
        <f t="shared" si="39"/>
        <v>0</v>
      </c>
      <c r="AB232" s="10">
        <f t="shared" si="39"/>
        <v>0</v>
      </c>
    </row>
    <row r="233" spans="1:16" ht="11.25" hidden="1">
      <c r="A233" s="8" t="s">
        <v>212</v>
      </c>
      <c r="B233" s="9" t="s">
        <v>213</v>
      </c>
      <c r="C233" s="10">
        <f t="shared" si="37"/>
        <v>0</v>
      </c>
      <c r="F233" s="12"/>
      <c r="I233" s="12"/>
      <c r="L233" s="12"/>
      <c r="P233" s="12"/>
    </row>
    <row r="234" spans="1:16" ht="22.5" hidden="1">
      <c r="A234" s="8" t="s">
        <v>214</v>
      </c>
      <c r="B234" s="9" t="s">
        <v>215</v>
      </c>
      <c r="C234" s="10">
        <f t="shared" si="37"/>
        <v>0</v>
      </c>
      <c r="F234" s="12"/>
      <c r="I234" s="12"/>
      <c r="L234" s="12"/>
      <c r="P234" s="12"/>
    </row>
    <row r="235" spans="1:16" ht="11.25" hidden="1">
      <c r="A235" s="8" t="s">
        <v>216</v>
      </c>
      <c r="B235" s="9" t="s">
        <v>217</v>
      </c>
      <c r="C235" s="10">
        <f t="shared" si="37"/>
        <v>0</v>
      </c>
      <c r="F235" s="12"/>
      <c r="I235" s="12"/>
      <c r="L235" s="12"/>
      <c r="P235" s="12"/>
    </row>
    <row r="236" spans="1:16" ht="11.25" hidden="1">
      <c r="A236" s="8" t="s">
        <v>218</v>
      </c>
      <c r="B236" s="9" t="s">
        <v>219</v>
      </c>
      <c r="C236" s="10">
        <f t="shared" si="37"/>
        <v>0</v>
      </c>
      <c r="F236" s="12"/>
      <c r="I236" s="12"/>
      <c r="L236" s="12"/>
      <c r="P236" s="12"/>
    </row>
    <row r="237" spans="1:16" ht="11.25" hidden="1">
      <c r="A237" s="8" t="s">
        <v>220</v>
      </c>
      <c r="B237" s="9" t="s">
        <v>221</v>
      </c>
      <c r="C237" s="10">
        <f t="shared" si="37"/>
        <v>0</v>
      </c>
      <c r="F237" s="12"/>
      <c r="I237" s="12"/>
      <c r="L237" s="12"/>
      <c r="P237" s="12"/>
    </row>
    <row r="238" spans="1:16" ht="22.5" hidden="1">
      <c r="A238" s="8" t="s">
        <v>222</v>
      </c>
      <c r="B238" s="9" t="s">
        <v>223</v>
      </c>
      <c r="C238" s="10">
        <f t="shared" si="37"/>
        <v>0</v>
      </c>
      <c r="F238" s="12"/>
      <c r="I238" s="12"/>
      <c r="L238" s="12"/>
      <c r="P238" s="12"/>
    </row>
    <row r="239" spans="1:16" ht="22.5" hidden="1">
      <c r="A239" s="8" t="s">
        <v>224</v>
      </c>
      <c r="B239" s="9" t="s">
        <v>225</v>
      </c>
      <c r="C239" s="10">
        <f t="shared" si="37"/>
        <v>0</v>
      </c>
      <c r="F239" s="12"/>
      <c r="I239" s="12"/>
      <c r="L239" s="12"/>
      <c r="P239" s="12"/>
    </row>
    <row r="240" spans="1:16" ht="11.25" hidden="1">
      <c r="A240" s="8" t="s">
        <v>226</v>
      </c>
      <c r="B240" s="9" t="s">
        <v>227</v>
      </c>
      <c r="C240" s="10">
        <f t="shared" si="37"/>
        <v>0</v>
      </c>
      <c r="F240" s="12"/>
      <c r="I240" s="12"/>
      <c r="L240" s="12"/>
      <c r="P240" s="12"/>
    </row>
    <row r="241" spans="1:16" ht="22.5" hidden="1">
      <c r="A241" s="8" t="s">
        <v>228</v>
      </c>
      <c r="B241" s="9" t="s">
        <v>229</v>
      </c>
      <c r="C241" s="10">
        <f t="shared" si="37"/>
        <v>0</v>
      </c>
      <c r="F241" s="12"/>
      <c r="I241" s="12"/>
      <c r="L241" s="12"/>
      <c r="P241" s="12"/>
    </row>
    <row r="242" spans="1:16" ht="11.25" hidden="1">
      <c r="A242" s="8" t="s">
        <v>230</v>
      </c>
      <c r="B242" s="9" t="s">
        <v>231</v>
      </c>
      <c r="C242" s="10">
        <f t="shared" si="37"/>
        <v>0</v>
      </c>
      <c r="F242" s="12"/>
      <c r="I242" s="12"/>
      <c r="L242" s="12"/>
      <c r="P242" s="12"/>
    </row>
    <row r="243" spans="1:16" ht="22.5" hidden="1">
      <c r="A243" s="8"/>
      <c r="B243" s="9" t="s">
        <v>623</v>
      </c>
      <c r="C243" s="10"/>
      <c r="F243" s="12"/>
      <c r="I243" s="12"/>
      <c r="L243" s="12"/>
      <c r="P243" s="12"/>
    </row>
    <row r="244" spans="1:16" ht="33.75" hidden="1">
      <c r="A244" s="8"/>
      <c r="B244" s="9" t="s">
        <v>619</v>
      </c>
      <c r="C244" s="10"/>
      <c r="F244" s="12"/>
      <c r="I244" s="12"/>
      <c r="L244" s="12"/>
      <c r="P244" s="12"/>
    </row>
    <row r="245" spans="1:16" ht="11.25">
      <c r="A245" s="8" t="s">
        <v>232</v>
      </c>
      <c r="B245" s="9" t="s">
        <v>233</v>
      </c>
      <c r="C245" s="10">
        <f>SUM(D245:AB245)</f>
        <v>21662973</v>
      </c>
      <c r="D245" s="7">
        <v>21662973</v>
      </c>
      <c r="F245" s="12"/>
      <c r="I245" s="12"/>
      <c r="L245" s="12"/>
      <c r="P245" s="12"/>
    </row>
    <row r="246" spans="1:28" ht="11.25">
      <c r="A246" s="14" t="s">
        <v>234</v>
      </c>
      <c r="B246" s="15" t="s">
        <v>600</v>
      </c>
      <c r="C246" s="10">
        <f>C245+C232+C203+C180</f>
        <v>25965696</v>
      </c>
      <c r="D246" s="10">
        <f>D203+D232+D244+D245</f>
        <v>21686973</v>
      </c>
      <c r="E246" s="10">
        <f aca="true" t="shared" si="40" ref="E246:AB246">E203+E232+E244+E245</f>
        <v>0</v>
      </c>
      <c r="F246" s="10">
        <f t="shared" si="40"/>
        <v>0</v>
      </c>
      <c r="G246" s="10">
        <f>G180+G203+G232+G244+G245</f>
        <v>4671</v>
      </c>
      <c r="H246" s="10">
        <f t="shared" si="40"/>
        <v>4244052</v>
      </c>
      <c r="I246" s="10">
        <f t="shared" si="40"/>
        <v>0</v>
      </c>
      <c r="J246" s="10">
        <f t="shared" si="40"/>
        <v>0</v>
      </c>
      <c r="K246" s="10">
        <f t="shared" si="40"/>
        <v>0</v>
      </c>
      <c r="L246" s="10">
        <f t="shared" si="40"/>
        <v>0</v>
      </c>
      <c r="M246" s="10">
        <f t="shared" si="40"/>
        <v>0</v>
      </c>
      <c r="N246" s="10">
        <f t="shared" si="40"/>
        <v>0</v>
      </c>
      <c r="O246" s="10">
        <f t="shared" si="40"/>
        <v>0</v>
      </c>
      <c r="P246" s="10">
        <f t="shared" si="40"/>
        <v>0</v>
      </c>
      <c r="Q246" s="10">
        <f t="shared" si="40"/>
        <v>0</v>
      </c>
      <c r="R246" s="10">
        <f t="shared" si="40"/>
        <v>0</v>
      </c>
      <c r="S246" s="10">
        <f t="shared" si="40"/>
        <v>0</v>
      </c>
      <c r="T246" s="10">
        <f t="shared" si="40"/>
        <v>0</v>
      </c>
      <c r="U246" s="10">
        <f t="shared" si="40"/>
        <v>30000</v>
      </c>
      <c r="V246" s="10">
        <f t="shared" si="40"/>
        <v>0</v>
      </c>
      <c r="W246" s="10">
        <f t="shared" si="40"/>
        <v>0</v>
      </c>
      <c r="X246" s="10">
        <f t="shared" si="40"/>
        <v>0</v>
      </c>
      <c r="Y246" s="10">
        <f t="shared" si="40"/>
        <v>0</v>
      </c>
      <c r="Z246" s="10">
        <f t="shared" si="40"/>
        <v>0</v>
      </c>
      <c r="AA246" s="10">
        <f t="shared" si="40"/>
        <v>0</v>
      </c>
      <c r="AB246" s="10">
        <f t="shared" si="40"/>
        <v>0</v>
      </c>
    </row>
    <row r="247" spans="1:16" ht="22.5">
      <c r="A247" s="8" t="s">
        <v>235</v>
      </c>
      <c r="B247" s="9" t="s">
        <v>236</v>
      </c>
      <c r="C247" s="10"/>
      <c r="F247" s="12"/>
      <c r="I247" s="12"/>
      <c r="L247" s="12"/>
      <c r="P247" s="12"/>
    </row>
    <row r="248" spans="1:16" ht="11.25">
      <c r="A248" s="8" t="s">
        <v>237</v>
      </c>
      <c r="B248" s="9" t="s">
        <v>238</v>
      </c>
      <c r="C248" s="10">
        <f t="shared" si="37"/>
        <v>1464768</v>
      </c>
      <c r="F248" s="12"/>
      <c r="I248" s="12"/>
      <c r="L248" s="12"/>
      <c r="O248" s="6">
        <v>1464768</v>
      </c>
      <c r="P248" s="12"/>
    </row>
    <row r="249" spans="1:16" ht="11.25" hidden="1">
      <c r="A249" s="8" t="s">
        <v>239</v>
      </c>
      <c r="B249" s="9" t="s">
        <v>240</v>
      </c>
      <c r="C249" s="10">
        <f t="shared" si="37"/>
        <v>0</v>
      </c>
      <c r="F249" s="12"/>
      <c r="I249" s="12"/>
      <c r="L249" s="12"/>
      <c r="P249" s="12"/>
    </row>
    <row r="250" spans="1:16" ht="22.5">
      <c r="A250" s="8" t="s">
        <v>241</v>
      </c>
      <c r="B250" s="9" t="s">
        <v>242</v>
      </c>
      <c r="C250" s="10">
        <f t="shared" si="37"/>
        <v>0</v>
      </c>
      <c r="F250" s="12"/>
      <c r="I250" s="12"/>
      <c r="L250" s="12"/>
      <c r="P250" s="12"/>
    </row>
    <row r="251" spans="1:16" ht="22.5">
      <c r="A251" s="8" t="s">
        <v>243</v>
      </c>
      <c r="B251" s="9" t="s">
        <v>244</v>
      </c>
      <c r="C251" s="10">
        <f t="shared" si="37"/>
        <v>133575</v>
      </c>
      <c r="D251" s="7">
        <v>95000</v>
      </c>
      <c r="F251" s="12"/>
      <c r="I251" s="12"/>
      <c r="L251" s="12"/>
      <c r="N251" s="6">
        <v>38575</v>
      </c>
      <c r="P251" s="12"/>
    </row>
    <row r="252" spans="1:16" ht="11.25" hidden="1">
      <c r="A252" s="8" t="s">
        <v>245</v>
      </c>
      <c r="B252" s="9" t="s">
        <v>246</v>
      </c>
      <c r="C252" s="10">
        <f t="shared" si="37"/>
        <v>0</v>
      </c>
      <c r="F252" s="12"/>
      <c r="I252" s="12"/>
      <c r="L252" s="12"/>
      <c r="P252" s="12"/>
    </row>
    <row r="253" spans="1:16" ht="22.5" hidden="1">
      <c r="A253" s="8" t="s">
        <v>247</v>
      </c>
      <c r="B253" s="9" t="s">
        <v>248</v>
      </c>
      <c r="C253" s="10">
        <f t="shared" si="37"/>
        <v>0</v>
      </c>
      <c r="F253" s="12"/>
      <c r="I253" s="12"/>
      <c r="L253" s="12"/>
      <c r="P253" s="12"/>
    </row>
    <row r="254" spans="1:16" ht="22.5">
      <c r="A254" s="8" t="s">
        <v>249</v>
      </c>
      <c r="B254" s="9" t="s">
        <v>611</v>
      </c>
      <c r="C254" s="10">
        <f t="shared" si="37"/>
        <v>431552</v>
      </c>
      <c r="D254" s="7">
        <v>25650</v>
      </c>
      <c r="F254" s="12"/>
      <c r="I254" s="12"/>
      <c r="L254" s="12"/>
      <c r="N254" s="6">
        <v>10415</v>
      </c>
      <c r="O254" s="6">
        <v>395487</v>
      </c>
      <c r="P254" s="12"/>
    </row>
    <row r="255" spans="1:28" ht="11.25">
      <c r="A255" s="14" t="s">
        <v>250</v>
      </c>
      <c r="B255" s="15" t="s">
        <v>612</v>
      </c>
      <c r="C255" s="10">
        <f t="shared" si="37"/>
        <v>2029895</v>
      </c>
      <c r="D255" s="16">
        <f aca="true" t="shared" si="41" ref="D255:AB255">D247+D248+D250+D251+D252+D253+D254</f>
        <v>120650</v>
      </c>
      <c r="E255" s="10">
        <f t="shared" si="41"/>
        <v>0</v>
      </c>
      <c r="F255" s="10">
        <f t="shared" si="41"/>
        <v>0</v>
      </c>
      <c r="G255" s="10">
        <f t="shared" si="41"/>
        <v>0</v>
      </c>
      <c r="H255" s="10">
        <f t="shared" si="41"/>
        <v>0</v>
      </c>
      <c r="I255" s="10">
        <f t="shared" si="41"/>
        <v>0</v>
      </c>
      <c r="J255" s="10">
        <f t="shared" si="41"/>
        <v>0</v>
      </c>
      <c r="K255" s="10">
        <f t="shared" si="41"/>
        <v>0</v>
      </c>
      <c r="L255" s="10">
        <f t="shared" si="41"/>
        <v>0</v>
      </c>
      <c r="M255" s="10">
        <f t="shared" si="41"/>
        <v>0</v>
      </c>
      <c r="N255" s="10">
        <f t="shared" si="41"/>
        <v>48990</v>
      </c>
      <c r="O255" s="10">
        <f t="shared" si="41"/>
        <v>1860255</v>
      </c>
      <c r="P255" s="10">
        <f t="shared" si="41"/>
        <v>0</v>
      </c>
      <c r="Q255" s="10">
        <f t="shared" si="41"/>
        <v>0</v>
      </c>
      <c r="R255" s="10">
        <f t="shared" si="41"/>
        <v>0</v>
      </c>
      <c r="S255" s="10">
        <f t="shared" si="41"/>
        <v>0</v>
      </c>
      <c r="T255" s="10">
        <f t="shared" si="41"/>
        <v>0</v>
      </c>
      <c r="U255" s="16">
        <f t="shared" si="41"/>
        <v>0</v>
      </c>
      <c r="V255" s="10">
        <f t="shared" si="41"/>
        <v>0</v>
      </c>
      <c r="W255" s="10">
        <f t="shared" si="41"/>
        <v>0</v>
      </c>
      <c r="X255" s="10">
        <f t="shared" si="41"/>
        <v>0</v>
      </c>
      <c r="Y255" s="10">
        <f t="shared" si="41"/>
        <v>0</v>
      </c>
      <c r="Z255" s="10">
        <f t="shared" si="41"/>
        <v>0</v>
      </c>
      <c r="AA255" s="10">
        <f t="shared" si="41"/>
        <v>0</v>
      </c>
      <c r="AB255" s="10">
        <f t="shared" si="41"/>
        <v>0</v>
      </c>
    </row>
    <row r="256" spans="1:16" ht="11.25">
      <c r="A256" s="8" t="s">
        <v>251</v>
      </c>
      <c r="B256" s="9" t="s">
        <v>252</v>
      </c>
      <c r="C256" s="10">
        <f t="shared" si="37"/>
        <v>0</v>
      </c>
      <c r="F256" s="12"/>
      <c r="I256" s="12"/>
      <c r="L256" s="12"/>
      <c r="P256" s="12"/>
    </row>
    <row r="257" spans="1:16" ht="11.25">
      <c r="A257" s="8" t="s">
        <v>253</v>
      </c>
      <c r="B257" s="9" t="s">
        <v>254</v>
      </c>
      <c r="C257" s="10">
        <f t="shared" si="37"/>
        <v>0</v>
      </c>
      <c r="F257" s="12"/>
      <c r="I257" s="12"/>
      <c r="L257" s="12"/>
      <c r="P257" s="12"/>
    </row>
    <row r="258" spans="1:16" ht="11.25">
      <c r="A258" s="8" t="s">
        <v>255</v>
      </c>
      <c r="B258" s="9" t="s">
        <v>256</v>
      </c>
      <c r="C258" s="10">
        <f t="shared" si="37"/>
        <v>0</v>
      </c>
      <c r="F258" s="12"/>
      <c r="I258" s="12"/>
      <c r="L258" s="12"/>
      <c r="P258" s="12"/>
    </row>
    <row r="259" spans="1:16" ht="22.5">
      <c r="A259" s="8" t="s">
        <v>257</v>
      </c>
      <c r="B259" s="9" t="s">
        <v>258</v>
      </c>
      <c r="C259" s="10">
        <f t="shared" si="37"/>
        <v>0</v>
      </c>
      <c r="F259" s="12"/>
      <c r="I259" s="12"/>
      <c r="L259" s="12"/>
      <c r="P259" s="12"/>
    </row>
    <row r="260" spans="1:21" ht="11.25">
      <c r="A260" s="14" t="s">
        <v>259</v>
      </c>
      <c r="B260" s="15" t="s">
        <v>260</v>
      </c>
      <c r="C260" s="10">
        <f>SUM(C256:C259)</f>
        <v>0</v>
      </c>
      <c r="D260" s="16"/>
      <c r="E260" s="10"/>
      <c r="F260" s="12"/>
      <c r="G260" s="10"/>
      <c r="H260" s="10"/>
      <c r="I260" s="12"/>
      <c r="J260" s="10"/>
      <c r="K260" s="10"/>
      <c r="L260" s="12"/>
      <c r="M260" s="10"/>
      <c r="N260" s="10"/>
      <c r="O260" s="10"/>
      <c r="P260" s="12"/>
      <c r="Q260" s="10"/>
      <c r="R260" s="10"/>
      <c r="S260" s="10"/>
      <c r="T260" s="10"/>
      <c r="U260" s="16"/>
    </row>
    <row r="261" spans="1:16" ht="33.75" hidden="1">
      <c r="A261" s="8" t="s">
        <v>261</v>
      </c>
      <c r="B261" s="9" t="s">
        <v>262</v>
      </c>
      <c r="C261" s="10">
        <f t="shared" si="37"/>
        <v>0</v>
      </c>
      <c r="F261" s="12"/>
      <c r="I261" s="12"/>
      <c r="L261" s="12"/>
      <c r="P261" s="12"/>
    </row>
    <row r="262" spans="1:16" ht="33.75" hidden="1">
      <c r="A262" s="8" t="s">
        <v>263</v>
      </c>
      <c r="B262" s="9" t="s">
        <v>264</v>
      </c>
      <c r="C262" s="10">
        <f>SUM(C263:C272)</f>
        <v>0</v>
      </c>
      <c r="F262" s="12"/>
      <c r="I262" s="12"/>
      <c r="L262" s="12"/>
      <c r="P262" s="12"/>
    </row>
    <row r="263" spans="1:16" ht="11.25" hidden="1">
      <c r="A263" s="8" t="s">
        <v>265</v>
      </c>
      <c r="B263" s="9" t="s">
        <v>266</v>
      </c>
      <c r="C263" s="10">
        <f>SUM(G263+J263+M263+Q263)</f>
        <v>0</v>
      </c>
      <c r="F263" s="12"/>
      <c r="I263" s="12"/>
      <c r="L263" s="12"/>
      <c r="P263" s="12"/>
    </row>
    <row r="264" spans="1:16" ht="22.5" hidden="1">
      <c r="A264" s="8" t="s">
        <v>267</v>
      </c>
      <c r="B264" s="9" t="s">
        <v>268</v>
      </c>
      <c r="C264" s="10">
        <f t="shared" si="37"/>
        <v>0</v>
      </c>
      <c r="F264" s="12"/>
      <c r="I264" s="12"/>
      <c r="L264" s="12"/>
      <c r="P264" s="12"/>
    </row>
    <row r="265" spans="1:16" ht="33.75" hidden="1">
      <c r="A265" s="8" t="s">
        <v>269</v>
      </c>
      <c r="B265" s="9" t="s">
        <v>270</v>
      </c>
      <c r="C265" s="10">
        <f t="shared" si="37"/>
        <v>0</v>
      </c>
      <c r="F265" s="12"/>
      <c r="I265" s="12"/>
      <c r="L265" s="12"/>
      <c r="P265" s="12"/>
    </row>
    <row r="266" spans="1:16" ht="22.5" hidden="1">
      <c r="A266" s="8" t="s">
        <v>271</v>
      </c>
      <c r="B266" s="9" t="s">
        <v>272</v>
      </c>
      <c r="C266" s="10">
        <f t="shared" si="37"/>
        <v>0</v>
      </c>
      <c r="F266" s="12"/>
      <c r="I266" s="12"/>
      <c r="L266" s="12"/>
      <c r="P266" s="12"/>
    </row>
    <row r="267" spans="1:16" ht="22.5" hidden="1">
      <c r="A267" s="8" t="s">
        <v>273</v>
      </c>
      <c r="B267" s="9" t="s">
        <v>274</v>
      </c>
      <c r="C267" s="10">
        <f t="shared" si="37"/>
        <v>0</v>
      </c>
      <c r="F267" s="12"/>
      <c r="I267" s="12"/>
      <c r="L267" s="12"/>
      <c r="P267" s="12"/>
    </row>
    <row r="268" spans="1:16" ht="11.25" hidden="1">
      <c r="A268" s="8" t="s">
        <v>275</v>
      </c>
      <c r="B268" s="9" t="s">
        <v>276</v>
      </c>
      <c r="C268" s="10">
        <f aca="true" t="shared" si="42" ref="C268:C321">SUM(D268:AB268)</f>
        <v>0</v>
      </c>
      <c r="F268" s="12"/>
      <c r="I268" s="12"/>
      <c r="L268" s="12"/>
      <c r="P268" s="12"/>
    </row>
    <row r="269" spans="1:16" ht="22.5" hidden="1">
      <c r="A269" s="8" t="s">
        <v>277</v>
      </c>
      <c r="B269" s="9" t="s">
        <v>278</v>
      </c>
      <c r="C269" s="10">
        <f t="shared" si="42"/>
        <v>0</v>
      </c>
      <c r="F269" s="12"/>
      <c r="I269" s="12"/>
      <c r="L269" s="12"/>
      <c r="P269" s="12"/>
    </row>
    <row r="270" spans="1:16" ht="22.5" hidden="1">
      <c r="A270" s="8" t="s">
        <v>279</v>
      </c>
      <c r="B270" s="9" t="s">
        <v>280</v>
      </c>
      <c r="C270" s="10">
        <f t="shared" si="42"/>
        <v>0</v>
      </c>
      <c r="F270" s="12"/>
      <c r="I270" s="12"/>
      <c r="L270" s="12"/>
      <c r="P270" s="12"/>
    </row>
    <row r="271" spans="1:16" ht="22.5" hidden="1">
      <c r="A271" s="8" t="s">
        <v>281</v>
      </c>
      <c r="B271" s="9" t="s">
        <v>290</v>
      </c>
      <c r="C271" s="10">
        <f t="shared" si="42"/>
        <v>0</v>
      </c>
      <c r="F271" s="12"/>
      <c r="I271" s="12"/>
      <c r="L271" s="12"/>
      <c r="P271" s="12"/>
    </row>
    <row r="272" spans="1:16" ht="22.5" hidden="1">
      <c r="A272" s="8" t="s">
        <v>291</v>
      </c>
      <c r="B272" s="9" t="s">
        <v>292</v>
      </c>
      <c r="C272" s="10">
        <f t="shared" si="42"/>
        <v>0</v>
      </c>
      <c r="F272" s="12"/>
      <c r="I272" s="12"/>
      <c r="L272" s="12"/>
      <c r="P272" s="12"/>
    </row>
    <row r="273" spans="1:16" ht="33.75" hidden="1">
      <c r="A273" s="8" t="s">
        <v>293</v>
      </c>
      <c r="B273" s="9" t="s">
        <v>294</v>
      </c>
      <c r="C273" s="10">
        <f t="shared" si="42"/>
        <v>0</v>
      </c>
      <c r="F273" s="12"/>
      <c r="I273" s="12"/>
      <c r="L273" s="12"/>
      <c r="P273" s="12"/>
    </row>
    <row r="274" spans="1:16" ht="11.25" hidden="1">
      <c r="A274" s="8" t="s">
        <v>295</v>
      </c>
      <c r="B274" s="9" t="s">
        <v>296</v>
      </c>
      <c r="C274" s="10">
        <f t="shared" si="42"/>
        <v>0</v>
      </c>
      <c r="F274" s="12"/>
      <c r="I274" s="12"/>
      <c r="L274" s="12"/>
      <c r="P274" s="12"/>
    </row>
    <row r="275" spans="1:16" ht="22.5" hidden="1">
      <c r="A275" s="8" t="s">
        <v>297</v>
      </c>
      <c r="B275" s="9" t="s">
        <v>298</v>
      </c>
      <c r="C275" s="10">
        <f t="shared" si="42"/>
        <v>0</v>
      </c>
      <c r="F275" s="12"/>
      <c r="I275" s="12"/>
      <c r="L275" s="12"/>
      <c r="P275" s="12"/>
    </row>
    <row r="276" spans="1:16" ht="33.75" hidden="1">
      <c r="A276" s="8" t="s">
        <v>299</v>
      </c>
      <c r="B276" s="9" t="s">
        <v>300</v>
      </c>
      <c r="C276" s="10">
        <f t="shared" si="42"/>
        <v>0</v>
      </c>
      <c r="F276" s="12"/>
      <c r="I276" s="12"/>
      <c r="L276" s="12"/>
      <c r="P276" s="12"/>
    </row>
    <row r="277" spans="1:16" ht="22.5" hidden="1">
      <c r="A277" s="8" t="s">
        <v>301</v>
      </c>
      <c r="B277" s="9" t="s">
        <v>302</v>
      </c>
      <c r="C277" s="10">
        <f t="shared" si="42"/>
        <v>0</v>
      </c>
      <c r="F277" s="12"/>
      <c r="I277" s="12"/>
      <c r="L277" s="12"/>
      <c r="P277" s="12"/>
    </row>
    <row r="278" spans="1:16" ht="22.5" hidden="1">
      <c r="A278" s="8" t="s">
        <v>303</v>
      </c>
      <c r="B278" s="9" t="s">
        <v>304</v>
      </c>
      <c r="C278" s="10">
        <f t="shared" si="42"/>
        <v>0</v>
      </c>
      <c r="F278" s="12"/>
      <c r="I278" s="12"/>
      <c r="L278" s="12"/>
      <c r="P278" s="12"/>
    </row>
    <row r="279" spans="1:16" ht="11.25" hidden="1">
      <c r="A279" s="8" t="s">
        <v>305</v>
      </c>
      <c r="B279" s="9" t="s">
        <v>306</v>
      </c>
      <c r="C279" s="10">
        <f t="shared" si="42"/>
        <v>0</v>
      </c>
      <c r="F279" s="12"/>
      <c r="I279" s="12"/>
      <c r="L279" s="12"/>
      <c r="P279" s="12"/>
    </row>
    <row r="280" spans="1:16" ht="22.5" hidden="1">
      <c r="A280" s="8" t="s">
        <v>307</v>
      </c>
      <c r="B280" s="9" t="s">
        <v>308</v>
      </c>
      <c r="C280" s="10">
        <f t="shared" si="42"/>
        <v>0</v>
      </c>
      <c r="F280" s="12"/>
      <c r="I280" s="12"/>
      <c r="L280" s="12"/>
      <c r="P280" s="12"/>
    </row>
    <row r="281" spans="1:16" ht="22.5" hidden="1">
      <c r="A281" s="8" t="s">
        <v>309</v>
      </c>
      <c r="B281" s="9" t="s">
        <v>310</v>
      </c>
      <c r="C281" s="10">
        <f t="shared" si="42"/>
        <v>0</v>
      </c>
      <c r="F281" s="12"/>
      <c r="I281" s="12"/>
      <c r="L281" s="12"/>
      <c r="P281" s="12"/>
    </row>
    <row r="282" spans="1:16" ht="22.5" hidden="1">
      <c r="A282" s="8" t="s">
        <v>311</v>
      </c>
      <c r="B282" s="9" t="s">
        <v>312</v>
      </c>
      <c r="C282" s="10">
        <f t="shared" si="42"/>
        <v>0</v>
      </c>
      <c r="F282" s="12"/>
      <c r="I282" s="12"/>
      <c r="L282" s="12"/>
      <c r="P282" s="12"/>
    </row>
    <row r="283" spans="1:16" ht="22.5" hidden="1">
      <c r="A283" s="8" t="s">
        <v>313</v>
      </c>
      <c r="B283" s="9" t="s">
        <v>314</v>
      </c>
      <c r="C283" s="10">
        <f t="shared" si="42"/>
        <v>0</v>
      </c>
      <c r="F283" s="12"/>
      <c r="I283" s="12"/>
      <c r="L283" s="12"/>
      <c r="P283" s="12"/>
    </row>
    <row r="284" spans="1:16" ht="22.5" hidden="1">
      <c r="A284" s="8" t="s">
        <v>315</v>
      </c>
      <c r="B284" s="9" t="s">
        <v>316</v>
      </c>
      <c r="C284" s="10">
        <f t="shared" si="42"/>
        <v>0</v>
      </c>
      <c r="F284" s="12"/>
      <c r="I284" s="12"/>
      <c r="L284" s="12"/>
      <c r="P284" s="12"/>
    </row>
    <row r="285" spans="1:16" ht="11.25" hidden="1">
      <c r="A285" s="8" t="s">
        <v>317</v>
      </c>
      <c r="B285" s="9" t="s">
        <v>322</v>
      </c>
      <c r="C285" s="10">
        <f t="shared" si="42"/>
        <v>0</v>
      </c>
      <c r="F285" s="12"/>
      <c r="I285" s="12"/>
      <c r="L285" s="12"/>
      <c r="P285" s="12"/>
    </row>
    <row r="286" spans="1:16" ht="22.5" hidden="1">
      <c r="A286" s="8" t="s">
        <v>323</v>
      </c>
      <c r="B286" s="9" t="s">
        <v>324</v>
      </c>
      <c r="C286" s="10">
        <f t="shared" si="42"/>
        <v>0</v>
      </c>
      <c r="F286" s="12"/>
      <c r="I286" s="12"/>
      <c r="L286" s="12"/>
      <c r="P286" s="12"/>
    </row>
    <row r="287" spans="1:16" ht="33.75" hidden="1">
      <c r="A287" s="8" t="s">
        <v>325</v>
      </c>
      <c r="B287" s="9" t="s">
        <v>326</v>
      </c>
      <c r="C287" s="10">
        <f t="shared" si="42"/>
        <v>0</v>
      </c>
      <c r="F287" s="12"/>
      <c r="I287" s="12"/>
      <c r="L287" s="12"/>
      <c r="P287" s="12"/>
    </row>
    <row r="288" spans="1:16" ht="22.5" hidden="1">
      <c r="A288" s="8" t="s">
        <v>327</v>
      </c>
      <c r="B288" s="9" t="s">
        <v>328</v>
      </c>
      <c r="C288" s="10">
        <f t="shared" si="42"/>
        <v>0</v>
      </c>
      <c r="F288" s="12"/>
      <c r="I288" s="12"/>
      <c r="L288" s="12"/>
      <c r="P288" s="12"/>
    </row>
    <row r="289" spans="1:16" ht="22.5" hidden="1">
      <c r="A289" s="8" t="s">
        <v>329</v>
      </c>
      <c r="B289" s="9" t="s">
        <v>330</v>
      </c>
      <c r="C289" s="10">
        <f t="shared" si="42"/>
        <v>0</v>
      </c>
      <c r="F289" s="12"/>
      <c r="I289" s="12"/>
      <c r="L289" s="12"/>
      <c r="P289" s="12"/>
    </row>
    <row r="290" spans="1:16" ht="11.25" hidden="1">
      <c r="A290" s="8" t="s">
        <v>331</v>
      </c>
      <c r="B290" s="9" t="s">
        <v>332</v>
      </c>
      <c r="C290" s="10">
        <f t="shared" si="42"/>
        <v>0</v>
      </c>
      <c r="F290" s="12"/>
      <c r="I290" s="12"/>
      <c r="L290" s="12"/>
      <c r="P290" s="12"/>
    </row>
    <row r="291" spans="1:16" ht="22.5" hidden="1">
      <c r="A291" s="8" t="s">
        <v>333</v>
      </c>
      <c r="B291" s="9" t="s">
        <v>334</v>
      </c>
      <c r="C291" s="10">
        <f t="shared" si="42"/>
        <v>0</v>
      </c>
      <c r="F291" s="12"/>
      <c r="I291" s="12"/>
      <c r="L291" s="12"/>
      <c r="P291" s="12"/>
    </row>
    <row r="292" spans="1:16" ht="22.5" hidden="1">
      <c r="A292" s="8" t="s">
        <v>335</v>
      </c>
      <c r="B292" s="9" t="s">
        <v>336</v>
      </c>
      <c r="C292" s="10">
        <f t="shared" si="42"/>
        <v>0</v>
      </c>
      <c r="F292" s="12"/>
      <c r="I292" s="12"/>
      <c r="L292" s="12"/>
      <c r="P292" s="12"/>
    </row>
    <row r="293" spans="1:16" ht="22.5" hidden="1">
      <c r="A293" s="8" t="s">
        <v>337</v>
      </c>
      <c r="B293" s="9" t="s">
        <v>338</v>
      </c>
      <c r="C293" s="10">
        <f t="shared" si="42"/>
        <v>0</v>
      </c>
      <c r="F293" s="12"/>
      <c r="I293" s="12"/>
      <c r="L293" s="12"/>
      <c r="P293" s="12"/>
    </row>
    <row r="294" spans="1:16" ht="22.5" hidden="1">
      <c r="A294" s="8" t="s">
        <v>339</v>
      </c>
      <c r="B294" s="9" t="s">
        <v>340</v>
      </c>
      <c r="C294" s="10">
        <f t="shared" si="42"/>
        <v>0</v>
      </c>
      <c r="F294" s="12"/>
      <c r="I294" s="12"/>
      <c r="L294" s="12"/>
      <c r="P294" s="12"/>
    </row>
    <row r="295" spans="1:16" ht="33.75" hidden="1">
      <c r="A295" s="8" t="s">
        <v>341</v>
      </c>
      <c r="B295" s="9" t="s">
        <v>342</v>
      </c>
      <c r="C295" s="10">
        <f t="shared" si="42"/>
        <v>0</v>
      </c>
      <c r="F295" s="12"/>
      <c r="I295" s="12"/>
      <c r="L295" s="12"/>
      <c r="P295" s="12"/>
    </row>
    <row r="296" spans="1:16" ht="33.75" hidden="1">
      <c r="A296" s="8" t="s">
        <v>343</v>
      </c>
      <c r="B296" s="9" t="s">
        <v>344</v>
      </c>
      <c r="C296" s="10">
        <f t="shared" si="42"/>
        <v>0</v>
      </c>
      <c r="F296" s="12"/>
      <c r="I296" s="12"/>
      <c r="L296" s="12"/>
      <c r="P296" s="12"/>
    </row>
    <row r="297" spans="1:16" ht="33.75" hidden="1">
      <c r="A297" s="8" t="s">
        <v>345</v>
      </c>
      <c r="B297" s="9" t="s">
        <v>346</v>
      </c>
      <c r="C297" s="10">
        <f t="shared" si="42"/>
        <v>0</v>
      </c>
      <c r="F297" s="12"/>
      <c r="I297" s="12"/>
      <c r="L297" s="12"/>
      <c r="P297" s="12"/>
    </row>
    <row r="298" spans="1:16" ht="11.25" hidden="1">
      <c r="A298" s="8" t="s">
        <v>347</v>
      </c>
      <c r="B298" s="9" t="s">
        <v>348</v>
      </c>
      <c r="C298" s="10">
        <f t="shared" si="42"/>
        <v>0</v>
      </c>
      <c r="F298" s="12"/>
      <c r="I298" s="12"/>
      <c r="L298" s="12"/>
      <c r="P298" s="12"/>
    </row>
    <row r="299" spans="1:16" ht="22.5" hidden="1">
      <c r="A299" s="8" t="s">
        <v>349</v>
      </c>
      <c r="B299" s="9" t="s">
        <v>350</v>
      </c>
      <c r="C299" s="10">
        <f t="shared" si="42"/>
        <v>0</v>
      </c>
      <c r="F299" s="12"/>
      <c r="I299" s="12"/>
      <c r="L299" s="12"/>
      <c r="P299" s="12"/>
    </row>
    <row r="300" spans="1:16" ht="11.25" hidden="1">
      <c r="A300" s="8" t="s">
        <v>351</v>
      </c>
      <c r="B300" s="9" t="s">
        <v>352</v>
      </c>
      <c r="C300" s="10">
        <f t="shared" si="42"/>
        <v>0</v>
      </c>
      <c r="F300" s="12"/>
      <c r="I300" s="12"/>
      <c r="L300" s="12"/>
      <c r="P300" s="12"/>
    </row>
    <row r="301" spans="1:16" ht="11.25" hidden="1">
      <c r="A301" s="8" t="s">
        <v>353</v>
      </c>
      <c r="B301" s="9" t="s">
        <v>354</v>
      </c>
      <c r="C301" s="10">
        <f t="shared" si="42"/>
        <v>0</v>
      </c>
      <c r="F301" s="12"/>
      <c r="I301" s="12"/>
      <c r="L301" s="12"/>
      <c r="P301" s="12"/>
    </row>
    <row r="302" spans="1:16" ht="11.25" hidden="1">
      <c r="A302" s="8" t="s">
        <v>355</v>
      </c>
      <c r="B302" s="9" t="s">
        <v>356</v>
      </c>
      <c r="C302" s="10">
        <f t="shared" si="42"/>
        <v>0</v>
      </c>
      <c r="F302" s="12"/>
      <c r="I302" s="12"/>
      <c r="L302" s="12"/>
      <c r="P302" s="12"/>
    </row>
    <row r="303" spans="1:16" ht="22.5" hidden="1">
      <c r="A303" s="8" t="s">
        <v>357</v>
      </c>
      <c r="B303" s="9" t="s">
        <v>358</v>
      </c>
      <c r="C303" s="10">
        <f t="shared" si="42"/>
        <v>0</v>
      </c>
      <c r="F303" s="12"/>
      <c r="I303" s="12"/>
      <c r="L303" s="12"/>
      <c r="P303" s="12"/>
    </row>
    <row r="304" spans="1:16" ht="22.5" hidden="1">
      <c r="A304" s="8" t="s">
        <v>359</v>
      </c>
      <c r="B304" s="9" t="s">
        <v>363</v>
      </c>
      <c r="C304" s="10">
        <f t="shared" si="42"/>
        <v>0</v>
      </c>
      <c r="F304" s="12"/>
      <c r="I304" s="12"/>
      <c r="L304" s="12"/>
      <c r="P304" s="12"/>
    </row>
    <row r="305" spans="1:16" ht="11.25" hidden="1">
      <c r="A305" s="8" t="s">
        <v>364</v>
      </c>
      <c r="B305" s="9" t="s">
        <v>365</v>
      </c>
      <c r="C305" s="10">
        <f t="shared" si="42"/>
        <v>0</v>
      </c>
      <c r="F305" s="12"/>
      <c r="I305" s="12"/>
      <c r="L305" s="12"/>
      <c r="P305" s="12"/>
    </row>
    <row r="306" spans="1:16" ht="11.25" hidden="1">
      <c r="A306" s="8" t="s">
        <v>366</v>
      </c>
      <c r="B306" s="9" t="s">
        <v>367</v>
      </c>
      <c r="C306" s="10">
        <f t="shared" si="42"/>
        <v>0</v>
      </c>
      <c r="F306" s="12"/>
      <c r="I306" s="12"/>
      <c r="L306" s="12"/>
      <c r="P306" s="12"/>
    </row>
    <row r="307" spans="1:16" ht="22.5" hidden="1">
      <c r="A307" s="8" t="s">
        <v>368</v>
      </c>
      <c r="B307" s="9" t="s">
        <v>369</v>
      </c>
      <c r="C307" s="10">
        <f t="shared" si="42"/>
        <v>0</v>
      </c>
      <c r="F307" s="12"/>
      <c r="I307" s="12"/>
      <c r="L307" s="12"/>
      <c r="P307" s="12"/>
    </row>
    <row r="308" spans="1:16" ht="11.25" hidden="1">
      <c r="A308" s="8" t="s">
        <v>370</v>
      </c>
      <c r="B308" s="9" t="s">
        <v>371</v>
      </c>
      <c r="C308" s="10">
        <f t="shared" si="42"/>
        <v>0</v>
      </c>
      <c r="F308" s="12"/>
      <c r="I308" s="12"/>
      <c r="L308" s="12"/>
      <c r="P308" s="12"/>
    </row>
    <row r="309" spans="1:16" ht="13.5" customHeight="1">
      <c r="A309" s="8" t="s">
        <v>372</v>
      </c>
      <c r="B309" s="9" t="s">
        <v>373</v>
      </c>
      <c r="C309" s="10">
        <f t="shared" si="42"/>
        <v>0</v>
      </c>
      <c r="F309" s="12"/>
      <c r="I309" s="12"/>
      <c r="L309" s="12"/>
      <c r="P309" s="12"/>
    </row>
    <row r="310" spans="1:16" ht="12" customHeight="1">
      <c r="A310" s="8" t="s">
        <v>374</v>
      </c>
      <c r="B310" s="9" t="s">
        <v>626</v>
      </c>
      <c r="C310" s="10">
        <f t="shared" si="42"/>
        <v>82154</v>
      </c>
      <c r="F310" s="12"/>
      <c r="H310" s="6">
        <v>82154</v>
      </c>
      <c r="I310" s="12"/>
      <c r="L310" s="12"/>
      <c r="P310" s="12"/>
    </row>
    <row r="311" spans="1:16" ht="22.5">
      <c r="A311" s="8" t="s">
        <v>375</v>
      </c>
      <c r="B311" s="9" t="s">
        <v>613</v>
      </c>
      <c r="C311" s="10">
        <f t="shared" si="42"/>
        <v>0</v>
      </c>
      <c r="F311" s="12"/>
      <c r="I311" s="12"/>
      <c r="L311" s="12"/>
      <c r="P311" s="12"/>
    </row>
    <row r="312" spans="1:16" ht="11.25" hidden="1">
      <c r="A312" s="8" t="s">
        <v>376</v>
      </c>
      <c r="B312" s="9" t="s">
        <v>377</v>
      </c>
      <c r="C312" s="10">
        <f t="shared" si="42"/>
        <v>0</v>
      </c>
      <c r="F312" s="12"/>
      <c r="I312" s="12"/>
      <c r="L312" s="12"/>
      <c r="P312" s="12"/>
    </row>
    <row r="313" spans="1:16" ht="22.5" hidden="1">
      <c r="A313" s="8" t="s">
        <v>378</v>
      </c>
      <c r="B313" s="9" t="s">
        <v>379</v>
      </c>
      <c r="C313" s="10">
        <f t="shared" si="42"/>
        <v>0</v>
      </c>
      <c r="F313" s="12"/>
      <c r="I313" s="12"/>
      <c r="L313" s="12"/>
      <c r="P313" s="12"/>
    </row>
    <row r="314" spans="1:16" ht="11.25" hidden="1">
      <c r="A314" s="8" t="s">
        <v>380</v>
      </c>
      <c r="B314" s="9" t="s">
        <v>381</v>
      </c>
      <c r="C314" s="10">
        <f t="shared" si="42"/>
        <v>0</v>
      </c>
      <c r="F314" s="12"/>
      <c r="I314" s="12"/>
      <c r="L314" s="12"/>
      <c r="P314" s="12"/>
    </row>
    <row r="315" spans="1:16" ht="11.25" hidden="1">
      <c r="A315" s="8" t="s">
        <v>382</v>
      </c>
      <c r="B315" s="9" t="s">
        <v>383</v>
      </c>
      <c r="C315" s="10">
        <f t="shared" si="42"/>
        <v>0</v>
      </c>
      <c r="F315" s="12"/>
      <c r="I315" s="12"/>
      <c r="L315" s="12"/>
      <c r="P315" s="12"/>
    </row>
    <row r="316" spans="1:16" ht="11.25" hidden="1">
      <c r="A316" s="8" t="s">
        <v>384</v>
      </c>
      <c r="B316" s="9" t="s">
        <v>385</v>
      </c>
      <c r="C316" s="10">
        <f t="shared" si="42"/>
        <v>0</v>
      </c>
      <c r="F316" s="12"/>
      <c r="I316" s="12"/>
      <c r="L316" s="12"/>
      <c r="P316" s="12"/>
    </row>
    <row r="317" spans="1:16" ht="22.5" hidden="1">
      <c r="A317" s="8" t="s">
        <v>386</v>
      </c>
      <c r="B317" s="9" t="s">
        <v>387</v>
      </c>
      <c r="C317" s="10">
        <f t="shared" si="42"/>
        <v>0</v>
      </c>
      <c r="F317" s="12"/>
      <c r="I317" s="12"/>
      <c r="L317" s="12"/>
      <c r="P317" s="12"/>
    </row>
    <row r="318" spans="1:16" ht="22.5" hidden="1">
      <c r="A318" s="8" t="s">
        <v>388</v>
      </c>
      <c r="B318" s="9" t="s">
        <v>389</v>
      </c>
      <c r="C318" s="10">
        <f t="shared" si="42"/>
        <v>0</v>
      </c>
      <c r="F318" s="12"/>
      <c r="I318" s="12"/>
      <c r="L318" s="12"/>
      <c r="P318" s="12"/>
    </row>
    <row r="319" spans="1:16" ht="11.25" hidden="1">
      <c r="A319" s="8" t="s">
        <v>390</v>
      </c>
      <c r="B319" s="9" t="s">
        <v>391</v>
      </c>
      <c r="C319" s="10">
        <f t="shared" si="42"/>
        <v>0</v>
      </c>
      <c r="F319" s="12"/>
      <c r="I319" s="12"/>
      <c r="L319" s="12"/>
      <c r="P319" s="12"/>
    </row>
    <row r="320" spans="1:16" ht="22.5" hidden="1">
      <c r="A320" s="8" t="s">
        <v>392</v>
      </c>
      <c r="B320" s="9" t="s">
        <v>393</v>
      </c>
      <c r="C320" s="10">
        <f t="shared" si="42"/>
        <v>0</v>
      </c>
      <c r="F320" s="12"/>
      <c r="I320" s="12"/>
      <c r="L320" s="12"/>
      <c r="P320" s="12"/>
    </row>
    <row r="321" spans="1:16" ht="11.25" hidden="1">
      <c r="A321" s="8" t="s">
        <v>394</v>
      </c>
      <c r="B321" s="9" t="s">
        <v>395</v>
      </c>
      <c r="C321" s="10">
        <f t="shared" si="42"/>
        <v>0</v>
      </c>
      <c r="F321" s="12"/>
      <c r="I321" s="12"/>
      <c r="L321" s="12"/>
      <c r="P321" s="12"/>
    </row>
    <row r="322" spans="1:28" ht="11.25">
      <c r="A322" s="14" t="s">
        <v>396</v>
      </c>
      <c r="B322" s="15" t="s">
        <v>609</v>
      </c>
      <c r="C322" s="10">
        <f>SUM(D322:AB322)</f>
        <v>82154</v>
      </c>
      <c r="D322" s="16">
        <f aca="true" t="shared" si="43" ref="D322:AB322">SUM(D261+D262+D273+D284+D295+D297+D309+D310+D311)</f>
        <v>0</v>
      </c>
      <c r="E322" s="10">
        <f t="shared" si="43"/>
        <v>0</v>
      </c>
      <c r="F322" s="10">
        <f t="shared" si="43"/>
        <v>0</v>
      </c>
      <c r="G322" s="10">
        <f t="shared" si="43"/>
        <v>0</v>
      </c>
      <c r="H322" s="10">
        <f t="shared" si="43"/>
        <v>82154</v>
      </c>
      <c r="I322" s="10">
        <f t="shared" si="43"/>
        <v>0</v>
      </c>
      <c r="J322" s="10">
        <f t="shared" si="43"/>
        <v>0</v>
      </c>
      <c r="K322" s="10">
        <f t="shared" si="43"/>
        <v>0</v>
      </c>
      <c r="L322" s="10">
        <f t="shared" si="43"/>
        <v>0</v>
      </c>
      <c r="M322" s="10">
        <f t="shared" si="43"/>
        <v>0</v>
      </c>
      <c r="N322" s="10">
        <f t="shared" si="43"/>
        <v>0</v>
      </c>
      <c r="O322" s="10">
        <f t="shared" si="43"/>
        <v>0</v>
      </c>
      <c r="P322" s="10">
        <f t="shared" si="43"/>
        <v>0</v>
      </c>
      <c r="Q322" s="10">
        <f t="shared" si="43"/>
        <v>0</v>
      </c>
      <c r="R322" s="10">
        <f t="shared" si="43"/>
        <v>0</v>
      </c>
      <c r="S322" s="10">
        <f t="shared" si="43"/>
        <v>0</v>
      </c>
      <c r="T322" s="10">
        <f t="shared" si="43"/>
        <v>0</v>
      </c>
      <c r="U322" s="16">
        <f t="shared" si="43"/>
        <v>0</v>
      </c>
      <c r="V322" s="10">
        <f t="shared" si="43"/>
        <v>0</v>
      </c>
      <c r="W322" s="10">
        <f t="shared" si="43"/>
        <v>0</v>
      </c>
      <c r="X322" s="10">
        <f t="shared" si="43"/>
        <v>0</v>
      </c>
      <c r="Y322" s="10">
        <f t="shared" si="43"/>
        <v>0</v>
      </c>
      <c r="Z322" s="10">
        <f t="shared" si="43"/>
        <v>0</v>
      </c>
      <c r="AA322" s="10">
        <f t="shared" si="43"/>
        <v>0</v>
      </c>
      <c r="AB322" s="10">
        <f t="shared" si="43"/>
        <v>0</v>
      </c>
    </row>
    <row r="323" spans="1:28" ht="11.25">
      <c r="A323" s="14" t="s">
        <v>397</v>
      </c>
      <c r="B323" s="15" t="s">
        <v>610</v>
      </c>
      <c r="C323" s="16">
        <f>C31+C32+C99+C246+C255+C260+C322+C172</f>
        <v>54264013.18</v>
      </c>
      <c r="D323" s="16">
        <f>D31+D32+D99+D172+D246+D245+D255+D260+D322</f>
        <v>49041217</v>
      </c>
      <c r="E323" s="16">
        <f aca="true" t="shared" si="44" ref="E323:AB323">E31+E32+E99+E172+E246+E245+E255+E260+E322</f>
        <v>0</v>
      </c>
      <c r="F323" s="16">
        <f t="shared" si="44"/>
        <v>450979</v>
      </c>
      <c r="G323" s="16">
        <f t="shared" si="44"/>
        <v>4671</v>
      </c>
      <c r="H323" s="16">
        <f t="shared" si="44"/>
        <v>4326206</v>
      </c>
      <c r="I323" s="16">
        <f t="shared" si="44"/>
        <v>4463408</v>
      </c>
      <c r="J323" s="16">
        <f t="shared" si="44"/>
        <v>67056</v>
      </c>
      <c r="K323" s="16">
        <f t="shared" si="44"/>
        <v>176530</v>
      </c>
      <c r="L323" s="16">
        <f t="shared" si="44"/>
        <v>528580.35</v>
      </c>
      <c r="M323" s="16">
        <f t="shared" si="44"/>
        <v>235997</v>
      </c>
      <c r="N323" s="16">
        <f t="shared" si="44"/>
        <v>580844</v>
      </c>
      <c r="O323" s="16">
        <f t="shared" si="44"/>
        <v>5483730</v>
      </c>
      <c r="P323" s="16">
        <f t="shared" si="44"/>
        <v>1800396</v>
      </c>
      <c r="Q323" s="16">
        <f t="shared" si="44"/>
        <v>34199.83</v>
      </c>
      <c r="R323" s="16">
        <f t="shared" si="44"/>
        <v>0</v>
      </c>
      <c r="S323" s="16">
        <f t="shared" si="44"/>
        <v>0</v>
      </c>
      <c r="T323" s="16">
        <f t="shared" si="44"/>
        <v>0</v>
      </c>
      <c r="U323" s="16">
        <f t="shared" si="44"/>
        <v>4912004</v>
      </c>
      <c r="V323" s="16">
        <f t="shared" si="44"/>
        <v>0</v>
      </c>
      <c r="W323" s="16">
        <f t="shared" si="44"/>
        <v>0</v>
      </c>
      <c r="X323" s="16">
        <f t="shared" si="44"/>
        <v>48150</v>
      </c>
      <c r="Y323" s="16">
        <f t="shared" si="44"/>
        <v>0</v>
      </c>
      <c r="Z323" s="16">
        <f t="shared" si="44"/>
        <v>0</v>
      </c>
      <c r="AA323" s="16">
        <f t="shared" si="44"/>
        <v>0</v>
      </c>
      <c r="AB323" s="16">
        <f t="shared" si="44"/>
        <v>3773018</v>
      </c>
    </row>
    <row r="324" spans="2:7" ht="11.25">
      <c r="B324" s="6" t="s">
        <v>624</v>
      </c>
      <c r="C324" s="3">
        <v>615122</v>
      </c>
      <c r="G324" s="6">
        <v>615122</v>
      </c>
    </row>
    <row r="325" spans="2:28" ht="11.25">
      <c r="B325" s="3" t="s">
        <v>625</v>
      </c>
      <c r="C325" s="35">
        <f>SUM(C323:C324)</f>
        <v>54879135.18</v>
      </c>
      <c r="D325" s="35">
        <f aca="true" t="shared" si="45" ref="D325:AB325">SUM(D323:D324)</f>
        <v>49041217</v>
      </c>
      <c r="E325" s="35">
        <f t="shared" si="45"/>
        <v>0</v>
      </c>
      <c r="F325" s="35">
        <f t="shared" si="45"/>
        <v>450979</v>
      </c>
      <c r="G325" s="35">
        <f t="shared" si="45"/>
        <v>619793</v>
      </c>
      <c r="H325" s="35">
        <f t="shared" si="45"/>
        <v>4326206</v>
      </c>
      <c r="I325" s="35">
        <f t="shared" si="45"/>
        <v>4463408</v>
      </c>
      <c r="J325" s="35">
        <f t="shared" si="45"/>
        <v>67056</v>
      </c>
      <c r="K325" s="35">
        <f t="shared" si="45"/>
        <v>176530</v>
      </c>
      <c r="L325" s="35">
        <f t="shared" si="45"/>
        <v>528580.35</v>
      </c>
      <c r="M325" s="35">
        <f t="shared" si="45"/>
        <v>235997</v>
      </c>
      <c r="N325" s="35">
        <f t="shared" si="45"/>
        <v>580844</v>
      </c>
      <c r="O325" s="35">
        <f t="shared" si="45"/>
        <v>5483730</v>
      </c>
      <c r="P325" s="35">
        <f t="shared" si="45"/>
        <v>1800396</v>
      </c>
      <c r="Q325" s="35">
        <f t="shared" si="45"/>
        <v>34199.83</v>
      </c>
      <c r="R325" s="35">
        <f t="shared" si="45"/>
        <v>0</v>
      </c>
      <c r="S325" s="35">
        <f t="shared" si="45"/>
        <v>0</v>
      </c>
      <c r="T325" s="35">
        <f t="shared" si="45"/>
        <v>0</v>
      </c>
      <c r="U325" s="35">
        <f t="shared" si="45"/>
        <v>4912004</v>
      </c>
      <c r="V325" s="35">
        <f t="shared" si="45"/>
        <v>0</v>
      </c>
      <c r="W325" s="35">
        <f t="shared" si="45"/>
        <v>0</v>
      </c>
      <c r="X325" s="35">
        <f t="shared" si="45"/>
        <v>48150</v>
      </c>
      <c r="Y325" s="35">
        <f t="shared" si="45"/>
        <v>0</v>
      </c>
      <c r="Z325" s="35">
        <f t="shared" si="45"/>
        <v>0</v>
      </c>
      <c r="AA325" s="35">
        <f t="shared" si="45"/>
        <v>0</v>
      </c>
      <c r="AB325" s="35">
        <f t="shared" si="45"/>
        <v>3773018</v>
      </c>
    </row>
    <row r="326" ht="11.25">
      <c r="B326" s="3"/>
    </row>
  </sheetData>
  <sheetProtection/>
  <mergeCells count="1">
    <mergeCell ref="A1:B1"/>
  </mergeCells>
  <printOptions/>
  <pageMargins left="0.4330708661417323" right="0.31496062992125984" top="0.4724409448818898" bottom="0.4724409448818898" header="0.5118110236220472" footer="0.5118110236220472"/>
  <pageSetup fitToHeight="0" fitToWidth="1" horizontalDpi="600" verticalDpi="600" orientation="landscape" paperSize="8" scale="80" r:id="rId1"/>
  <headerFooter alignWithMargins="0">
    <oddHeader>&amp;CHegyhátmaróc 2017. évi kiadásai&amp;RÉrték típus: Forint</oddHeader>
  </headerFooter>
  <rowBreaks count="2" manualBreakCount="2">
    <brk id="39" max="28" man="1"/>
    <brk id="1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Felhasznalo</cp:lastModifiedBy>
  <cp:lastPrinted>2019-03-05T13:59:14Z</cp:lastPrinted>
  <dcterms:created xsi:type="dcterms:W3CDTF">2010-05-29T08:47:41Z</dcterms:created>
  <dcterms:modified xsi:type="dcterms:W3CDTF">2020-06-19T07:50:56Z</dcterms:modified>
  <cp:category/>
  <cp:version/>
  <cp:contentType/>
  <cp:contentStatus/>
</cp:coreProperties>
</file>