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yáé\Pendrive\Folyás\Rendeletek\2017 rendeletei\11-2017 mellékletei\"/>
    </mc:Choice>
  </mc:AlternateContent>
  <bookViews>
    <workbookView xWindow="240" yWindow="45" windowWidth="19440" windowHeight="10035"/>
  </bookViews>
  <sheets>
    <sheet name="Önkormányzat" sheetId="6" r:id="rId1"/>
    <sheet name="Közös Hivatal" sheetId="5" state="hidden" r:id="rId2"/>
  </sheets>
  <calcPr calcId="152511"/>
</workbook>
</file>

<file path=xl/calcChain.xml><?xml version="1.0" encoding="utf-8"?>
<calcChain xmlns="http://schemas.openxmlformats.org/spreadsheetml/2006/main">
  <c r="F57" i="6" l="1"/>
  <c r="D57" i="6"/>
  <c r="D52" i="6"/>
  <c r="F52" i="6"/>
  <c r="F45" i="6"/>
  <c r="F48" i="6" s="1"/>
  <c r="D45" i="6"/>
  <c r="D48" i="6" s="1"/>
  <c r="F39" i="6"/>
  <c r="D39" i="6"/>
  <c r="F36" i="6"/>
  <c r="F21" i="6"/>
  <c r="D21" i="6"/>
  <c r="F18" i="6" l="1"/>
  <c r="F14" i="6"/>
  <c r="E14" i="6"/>
  <c r="D14" i="6"/>
  <c r="E52" i="6" l="1"/>
  <c r="D36" i="6"/>
  <c r="F31" i="6"/>
  <c r="E31" i="6"/>
  <c r="D31" i="6"/>
  <c r="D23" i="6"/>
  <c r="D24" i="6" s="1"/>
  <c r="E23" i="6"/>
  <c r="E24" i="6" s="1"/>
  <c r="F23" i="6"/>
  <c r="F24" i="6" s="1"/>
  <c r="D37" i="6" l="1"/>
  <c r="F41" i="5"/>
  <c r="F45" i="5" s="1"/>
  <c r="E41" i="5"/>
  <c r="E45" i="5" s="1"/>
  <c r="D41" i="5"/>
  <c r="D45" i="5" s="1"/>
  <c r="F27" i="5"/>
  <c r="E27" i="5"/>
  <c r="D27" i="5"/>
  <c r="F23" i="5"/>
  <c r="E23" i="5"/>
  <c r="D23" i="5"/>
  <c r="F19" i="5"/>
  <c r="D19" i="5"/>
  <c r="F16" i="5"/>
  <c r="E16" i="5"/>
  <c r="D16" i="5"/>
  <c r="F60" i="6" l="1"/>
  <c r="E60" i="6"/>
  <c r="D60" i="6"/>
  <c r="E57" i="6"/>
  <c r="F40" i="6"/>
  <c r="D40" i="6"/>
  <c r="F37" i="6"/>
  <c r="E36" i="6"/>
  <c r="E37" i="6" s="1"/>
  <c r="E18" i="6"/>
  <c r="D18" i="6"/>
  <c r="F63" i="6" l="1"/>
  <c r="E63" i="6"/>
  <c r="D63" i="6"/>
  <c r="E48" i="6"/>
  <c r="F10" i="6"/>
  <c r="E10" i="6"/>
  <c r="D10" i="6"/>
  <c r="D19" i="6" s="1"/>
  <c r="D41" i="6" s="1"/>
  <c r="D12" i="5"/>
  <c r="F47" i="5"/>
  <c r="E47" i="5"/>
  <c r="D47" i="5"/>
  <c r="F37" i="5"/>
  <c r="F48" i="5" s="1"/>
  <c r="E37" i="5"/>
  <c r="D37" i="5"/>
  <c r="D48" i="5" s="1"/>
  <c r="F31" i="5"/>
  <c r="E31" i="5"/>
  <c r="D31" i="5"/>
  <c r="F12" i="5"/>
  <c r="E12" i="5"/>
  <c r="F9" i="5"/>
  <c r="F13" i="5" s="1"/>
  <c r="E9" i="5"/>
  <c r="E13" i="5" s="1"/>
  <c r="D9" i="5"/>
  <c r="D13" i="5" s="1"/>
  <c r="E48" i="5" l="1"/>
  <c r="F19" i="6"/>
  <c r="F41" i="6" s="1"/>
  <c r="E19" i="6"/>
  <c r="E41" i="6" s="1"/>
  <c r="D61" i="6"/>
  <c r="D64" i="6" s="1"/>
  <c r="E61" i="6"/>
  <c r="E64" i="6" s="1"/>
  <c r="F61" i="6"/>
  <c r="F64" i="6" s="1"/>
  <c r="D28" i="5"/>
  <c r="D32" i="5" s="1"/>
  <c r="E28" i="5"/>
  <c r="E32" i="5" s="1"/>
  <c r="F28" i="5"/>
  <c r="F32" i="5" s="1"/>
</calcChain>
</file>

<file path=xl/sharedStrings.xml><?xml version="1.0" encoding="utf-8"?>
<sst xmlns="http://schemas.openxmlformats.org/spreadsheetml/2006/main" count="313" uniqueCount="256">
  <si>
    <t>A/I/1</t>
  </si>
  <si>
    <t>Vagyoni értékű jogok</t>
  </si>
  <si>
    <t>01</t>
  </si>
  <si>
    <t>02</t>
  </si>
  <si>
    <t>04</t>
  </si>
  <si>
    <t>05</t>
  </si>
  <si>
    <t>06</t>
  </si>
  <si>
    <t>10</t>
  </si>
  <si>
    <t>11</t>
  </si>
  <si>
    <t>13</t>
  </si>
  <si>
    <t>21</t>
  </si>
  <si>
    <t>28</t>
  </si>
  <si>
    <t>A/I/2</t>
  </si>
  <si>
    <t>Szellemi termékek</t>
  </si>
  <si>
    <t>A/I</t>
  </si>
  <si>
    <t>Immateriális javak (=A/I/1+A/I/2+A/I/3) (04=01+02+03)</t>
  </si>
  <si>
    <t>A/II/1</t>
  </si>
  <si>
    <t>Ingatlanok és a kapcsolódó vagyoni értékű jogok</t>
  </si>
  <si>
    <t>A/II/2</t>
  </si>
  <si>
    <t>Gépek,berendezések,felszerelések,járművek</t>
  </si>
  <si>
    <t>A/II</t>
  </si>
  <si>
    <t>Tárgyi eszközök (=A/II/1+…+A/II/5) (10=05+…+09)</t>
  </si>
  <si>
    <t>A/III/1</t>
  </si>
  <si>
    <t>Tartós részesedések (11&gt;=12+13)</t>
  </si>
  <si>
    <t>A/III/1b</t>
  </si>
  <si>
    <t>A/III</t>
  </si>
  <si>
    <t>A)</t>
  </si>
  <si>
    <t>NEMZETI VAGYONBA TARTOZÓ BEFEKTETETT ESZKÖZÖK (=A/I+A/II+A/III+A/IV) (22=04+10+18+21)</t>
  </si>
  <si>
    <t>51</t>
  </si>
  <si>
    <t>53</t>
  </si>
  <si>
    <t>54</t>
  </si>
  <si>
    <t>56</t>
  </si>
  <si>
    <t>C/III</t>
  </si>
  <si>
    <t>C/IV</t>
  </si>
  <si>
    <t>C)</t>
  </si>
  <si>
    <t>PÉNZESZKÖZÖK (=C/I…+C/V) (43=38+…+42)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</si>
  <si>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</si>
  <si>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</si>
  <si>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</si>
  <si>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</si>
  <si>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57</t>
  </si>
  <si>
    <t>69</t>
  </si>
  <si>
    <t>70</t>
  </si>
  <si>
    <t>101</t>
  </si>
  <si>
    <t>113</t>
  </si>
  <si>
    <t>114</t>
  </si>
  <si>
    <t>117</t>
  </si>
  <si>
    <t>141</t>
  </si>
  <si>
    <t>142</t>
  </si>
  <si>
    <t>147</t>
  </si>
  <si>
    <t>148</t>
  </si>
  <si>
    <t>D/I</t>
  </si>
  <si>
    <t>Költségvetési évben esedékes követelések (=D/I/1+…+D/I/8) (57=44+46+48…+51+53+55)</t>
  </si>
  <si>
    <t>D/II/4</t>
  </si>
  <si>
    <t>Költségvetési évet követően esedékes követelések működési bevételre</t>
  </si>
  <si>
    <t>D/II</t>
  </si>
  <si>
    <t>Költségvetési évet követően esedékes követelések (=D/II/1+…+D/II/8) (71=58+60+62+…+65+67+69)</t>
  </si>
  <si>
    <t>D/III/1</t>
  </si>
  <si>
    <t>Adott előlegek (72&gt;=73+…+77)</t>
  </si>
  <si>
    <t xml:space="preserve">      - ebből: foglalkoztatottaknak adott előlegek</t>
  </si>
  <si>
    <t>D/III/1e</t>
  </si>
  <si>
    <t>D/III/4</t>
  </si>
  <si>
    <t>Forgótőke elszámolása</t>
  </si>
  <si>
    <t>D/III</t>
  </si>
  <si>
    <t>Követelés jellegű sajátos elszámolások (=D/III/1+…+D/III/7) (84=72+78+…+83)</t>
  </si>
  <si>
    <t>D)</t>
  </si>
  <si>
    <t>KÖVETELÉSEK (=D/I+D/II+D/III) (85=57+71+84)</t>
  </si>
  <si>
    <t>E)</t>
  </si>
  <si>
    <t>F/1</t>
  </si>
  <si>
    <t>Eredményszemléletű bevételek aktív időbeli elhatárolása</t>
  </si>
  <si>
    <t>F/2</t>
  </si>
  <si>
    <t>Költségek,ráfordítások aktív időbeli elhatárolása</t>
  </si>
  <si>
    <t>F)</t>
  </si>
  <si>
    <t>AKTÍV IDŐBELI ELHATÁROLÁSOK (=F/1+F/2+F/3) (90=87+…+89)</t>
  </si>
  <si>
    <t>ESZKÖZÖK ÖSSZESEN (=A+B+C+D+E+F) (91=22+37+43+85+86+90)</t>
  </si>
  <si>
    <t>FORRÁSOK</t>
  </si>
  <si>
    <t>G/I</t>
  </si>
  <si>
    <t>Nemzeti vagyon induláskori értéke</t>
  </si>
  <si>
    <t>G/III</t>
  </si>
  <si>
    <t>G/IV</t>
  </si>
  <si>
    <t>Felhamozott eredmény</t>
  </si>
  <si>
    <t>G/VI</t>
  </si>
  <si>
    <t>Mérleg szerinti eredmény</t>
  </si>
  <si>
    <t>G)</t>
  </si>
  <si>
    <t>SAJÁT TŐKE (=G/I+…+G/VI) (98=92+…+97)</t>
  </si>
  <si>
    <t>H/I/1</t>
  </si>
  <si>
    <t>Költségvetési évben esedékes kötelezettségek személyi juttatásokra</t>
  </si>
  <si>
    <t>H/I/3</t>
  </si>
  <si>
    <t>Költségvetési évben esedékes kötelezettségek dologi kiadásokra</t>
  </si>
  <si>
    <t>H/I/5</t>
  </si>
  <si>
    <t>Költségvetési évben esedékes kötelezettségek egyéb működési célú kiadásokra (103&gt;=104)</t>
  </si>
  <si>
    <t>H/I/6</t>
  </si>
  <si>
    <t>Költségvetési évben esedékes kötelezetségek beruházásokra</t>
  </si>
  <si>
    <t>H/I</t>
  </si>
  <si>
    <t>Költségvetési évben esedékes kötelezettségek (=H/I/1+…H/I/9) (118=99+…+103+105+…+107+109)</t>
  </si>
  <si>
    <t>H/II/9</t>
  </si>
  <si>
    <t>Költségvetési évet követően esedékes kötelezettségek finanszírozási kiadásokra (129&gt;=130+…+137)</t>
  </si>
  <si>
    <t>H/II/9a</t>
  </si>
  <si>
    <t>H/II</t>
  </si>
  <si>
    <t>H/III/1</t>
  </si>
  <si>
    <t>Kapott előlegek</t>
  </si>
  <si>
    <t>H/III/3</t>
  </si>
  <si>
    <t>Más szervezetet megillető bevételek elszámolása</t>
  </si>
  <si>
    <t>H/III</t>
  </si>
  <si>
    <t>Kötelezettség jellegű sajátos elszámolások (=H/III/1+…+H/III/7) (146=139+…+145)</t>
  </si>
  <si>
    <t xml:space="preserve">H) </t>
  </si>
  <si>
    <t>KÖTELEZETTSÉGEK (=H/I+H/II+H/III) (=118+138+146)</t>
  </si>
  <si>
    <t>J)</t>
  </si>
  <si>
    <t>Költségek,ráfordítások passzív időbeli elhatárolása</t>
  </si>
  <si>
    <t>PASSZÍV IDŐBELI ELHATÁROLÁSOK (=K/1+K/2+K/3) (15=150+…+152)</t>
  </si>
  <si>
    <t>FORRÁSOK ÖSSZESEN (=G+H+I+J+K) (=154=98+147+…149+153)</t>
  </si>
  <si>
    <t>ESZKÖZÖK</t>
  </si>
  <si>
    <t>Megnevezés</t>
  </si>
  <si>
    <t>Előző időszak</t>
  </si>
  <si>
    <t>Tárgyi időszak</t>
  </si>
  <si>
    <t>Módosítások</t>
  </si>
  <si>
    <t>A</t>
  </si>
  <si>
    <t>B</t>
  </si>
  <si>
    <t>C</t>
  </si>
  <si>
    <t>D</t>
  </si>
  <si>
    <t>E</t>
  </si>
  <si>
    <t>a ../.... (.. ..) Önkormányzati Rendelethez</t>
  </si>
  <si>
    <t>4/C. melléklet</t>
  </si>
  <si>
    <t xml:space="preserve">     - ebből: tartós részesedések nem pénzügyi vállalkozásban</t>
  </si>
  <si>
    <t>Kincstáron kívüli forintszámlák</t>
  </si>
  <si>
    <t>Kincstáron kívüli devizaszámlák</t>
  </si>
  <si>
    <t>D/I/3d</t>
  </si>
  <si>
    <t>D/I/3e</t>
  </si>
  <si>
    <t>D/I/3f</t>
  </si>
  <si>
    <t>D/II/4d</t>
  </si>
  <si>
    <t>D/III/1f</t>
  </si>
  <si>
    <t>158</t>
  </si>
  <si>
    <t>157</t>
  </si>
  <si>
    <t>162</t>
  </si>
  <si>
    <t>163</t>
  </si>
  <si>
    <t>165</t>
  </si>
  <si>
    <t>166</t>
  </si>
  <si>
    <t>167</t>
  </si>
  <si>
    <t>170</t>
  </si>
  <si>
    <t>172</t>
  </si>
  <si>
    <t>173</t>
  </si>
  <si>
    <t>174</t>
  </si>
  <si>
    <t>176</t>
  </si>
  <si>
    <t>181</t>
  </si>
  <si>
    <t>199</t>
  </si>
  <si>
    <t>223</t>
  </si>
  <si>
    <t>H/III/1c</t>
  </si>
  <si>
    <t>226</t>
  </si>
  <si>
    <t>236</t>
  </si>
  <si>
    <t>237</t>
  </si>
  <si>
    <t>240</t>
  </si>
  <si>
    <t>J/2</t>
  </si>
  <si>
    <t>242</t>
  </si>
  <si>
    <t xml:space="preserve">     - ebből: egyéb túlfizetések, téves és visszajáró befizetések, egyéb kapott előlegek</t>
  </si>
  <si>
    <t>C/III/1</t>
  </si>
  <si>
    <t>Forintszámlák (=C/III1+C/III/2)</t>
  </si>
  <si>
    <t xml:space="preserve">     - ebből: költségvetési évben esedékes követelések vagyoni típusú adókra</t>
  </si>
  <si>
    <t xml:space="preserve">     - ebből: költségvetési évben esedékes követelések termékek és szolgáltatások adóira</t>
  </si>
  <si>
    <t xml:space="preserve">     - ebből: költségvetési éveben esedékes követelések egyéb közhatalmi bevételekre</t>
  </si>
  <si>
    <t>Költségvetési évben esedékes követelések működési bevételre (=DI/4a+…+DI/4/i)</t>
  </si>
  <si>
    <t>D/I/4a</t>
  </si>
  <si>
    <t xml:space="preserve">     - ebből: költségvetési évben esedékes követelések készletértékesítés ellenértéke, szolgáltatások ellenértéke, közvetített szolgáltatások ellenértékére</t>
  </si>
  <si>
    <t xml:space="preserve">      - ebből: költségvetési évet követően esedékes kötelezettségek hosszú lejáratú hitelek, kölcsönök törlesztésére pénzügyi vállalkozásoknál</t>
  </si>
  <si>
    <t>243</t>
  </si>
  <si>
    <t>2015. évi MÉRLEG - Hajdúnánási Közös Önkormányzati Hivatal (eFt)</t>
  </si>
  <si>
    <t xml:space="preserve">C/IV/1 </t>
  </si>
  <si>
    <t>Devizaszámlák (= CIV/1+C/IV/2)</t>
  </si>
  <si>
    <t xml:space="preserve">D/I/4a </t>
  </si>
  <si>
    <t xml:space="preserve">      - ebből: költségvetési évben esedékes követelések készletértékesítés ellenértékére, szolgáltatások ellenértékére, közvetített szolgáltatások ellenértéke</t>
  </si>
  <si>
    <t xml:space="preserve">D/II/4a </t>
  </si>
  <si>
    <t xml:space="preserve">     - ebből: költségvetési évet követően esedékes követelések készletértékesítés ellenértékére, szolgáltatások ellenértékére, közvetített szolgáltatások ellenértéke</t>
  </si>
  <si>
    <t xml:space="preserve">     - ebből: költségvetési évet követően esedékes követelések kiszámlázott általános forgalmi adóra</t>
  </si>
  <si>
    <t xml:space="preserve">      - ebből: túlfizetések, téves és visszajáró kifizetések</t>
  </si>
  <si>
    <t>52</t>
  </si>
  <si>
    <t xml:space="preserve">     - ebből: túlfizetések, téves és visszajáró kifizetések</t>
  </si>
  <si>
    <t>December havi illetmények, munkabérek elszámolása</t>
  </si>
  <si>
    <t>2016. évi MÉRLEG -FOLYÁS Község Önkormányzata (Ft)</t>
  </si>
  <si>
    <t>A/II/3</t>
  </si>
  <si>
    <t>Tenyészállatok</t>
  </si>
  <si>
    <t>A/III/1e</t>
  </si>
  <si>
    <t xml:space="preserve">     - ebből: egyéb tartós részesedések</t>
  </si>
  <si>
    <t>C/II/1</t>
  </si>
  <si>
    <t>Forintpénztár</t>
  </si>
  <si>
    <t>C/II</t>
  </si>
  <si>
    <t>Pénztárak, csekkek, betétkönyvek (=C/II/1+C//II+C/II)</t>
  </si>
  <si>
    <t>E/III/1</t>
  </si>
  <si>
    <t>E/III</t>
  </si>
  <si>
    <t>Egyéb sajátos eszközoldali elszámolások (=E/III/1+E/III/2)</t>
  </si>
  <si>
    <t>EGYÉB SAJÁTOS ELSZÁMOLÁSOK (=E/I+E/II+E/III)</t>
  </si>
  <si>
    <t>G/III/3</t>
  </si>
  <si>
    <t>Pénzeszközön kívüli egyéb eszközök induláskori értéke és változásai</t>
  </si>
  <si>
    <t>Egyéb eszközök induláskori értéke és változásai (=G/III/1+G/III/2+G/III/3)</t>
  </si>
  <si>
    <t>Költségvetési évben esedékes kötelezettségek beruházásokra</t>
  </si>
  <si>
    <t>H/II/3</t>
  </si>
  <si>
    <t>Költségvetési évet követően esedékes kötelezettségek dologi kiadásokra</t>
  </si>
  <si>
    <t>H/II/9e</t>
  </si>
  <si>
    <t xml:space="preserve">      -ebből: költségvetési évet követően esedékes kötelezettségek államháztartáson belüli megelőlegezések visszafizetésére</t>
  </si>
  <si>
    <t>03</t>
  </si>
  <si>
    <t>07</t>
  </si>
  <si>
    <t>08</t>
  </si>
  <si>
    <t>09</t>
  </si>
  <si>
    <t>12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</si>
  <si>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</si>
  <si>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</si>
  <si>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</si>
  <si>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</si>
  <si>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</si>
  <si>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</si>
  <si>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</si>
  <si>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</si>
  <si>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</si>
  <si>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</si>
  <si>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</si>
  <si>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</si>
  <si>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</si>
  <si>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</si>
  <si>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</si>
  <si>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</si>
  <si>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</si>
  <si>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</si>
  <si>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</si>
  <si>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</si>
  <si>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</si>
  <si>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</si>
  <si>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</si>
  <si>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</si>
  <si>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</si>
  <si>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</si>
  <si>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</si>
  <si>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</si>
  <si>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</si>
  <si>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</si>
  <si>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</si>
  <si>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</si>
  <si>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</si>
  <si>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</si>
  <si>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</si>
  <si>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55</t>
  </si>
  <si>
    <t xml:space="preserve">PASSZÍV IDŐBELI ELHATÁROLÁSOK (=K/1+K/2+K/3) </t>
  </si>
  <si>
    <t>Immateriális javak (=A/I/1+A/I/2+A/I/3) (=01+02)</t>
  </si>
  <si>
    <t>Tárgyi eszközök (=A/II/1+…+A/II/5) (=04+05+06)</t>
  </si>
  <si>
    <t xml:space="preserve">Befektetett pénzügyi eszközök (=A/III/1+A/III/2+A/III/3) </t>
  </si>
  <si>
    <t>NEMZETI VAGYONBA TARTOZÓ BEFEKTETETT ESZKÖZÖK (=A/I+A/II+A/III+A/IV) (=03+07+11)</t>
  </si>
  <si>
    <t>PÉNZESZKÖZÖK (=C/I…+C/V) (=14+16)</t>
  </si>
  <si>
    <t>Költségvetési évben esedékes követelések (=D/I/1+…+D/I/8) (=18+22)</t>
  </si>
  <si>
    <t>Követelés jellegű sajátos elszámolások (=D/III/1+…+D/III/7)  (=25+28)</t>
  </si>
  <si>
    <t>KÖVETELÉSEK (=D/I+D/II+D/III) (85=57+71+84) (=24+29)</t>
  </si>
  <si>
    <t>ESZKÖZÖK ÖSSZESEN (=A+B+C+D+E+F) (=12+17+30+33)</t>
  </si>
  <si>
    <t>SAJÁT TŐKE (=G/I+…+G/VI) (=36+38+39+40)</t>
  </si>
  <si>
    <t>Költségvetési évben esedékes kötelezettségek (=H/I/1+…H/I/9) (=42+43+44)</t>
  </si>
  <si>
    <t>Költségvetési évet követően esedékes kötelezettségek (=H/II/1+…H/II/9) (=46+47)</t>
  </si>
  <si>
    <t>Kötelezettség jellegű sajátos elszámolások (=H/III/1+…+H/III/7) (=51+52)</t>
  </si>
  <si>
    <t>KÖTELEZETTSÉGEK (=H/I+H/II+H/III) (=45+50+53)</t>
  </si>
  <si>
    <t>FORRÁSOK ÖSSZESEN (=G+H+I+J+K) (=41+54+56)</t>
  </si>
  <si>
    <t>4. melléklet</t>
  </si>
  <si>
    <t>a 11/2017. (V. 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</si>
</sst>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/>
    <xf numFmtId="49" fontId="1" fillId="0" borderId="1" xfId="0" applyNumberFormat="1" applyFont="1" applyBorder="1"/>
    <xf numFmtId="0" fontId="0" fillId="0" borderId="3" xfId="0" applyBorder="1"/>
    <xf numFmtId="0" fontId="1" fillId="0" borderId="3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2" xfId="0" applyFont="1" applyBorder="1"/>
    <xf numFmtId="0" fontId="0" fillId="0" borderId="3" xfId="0" applyFont="1" applyBorder="1" applyAlignment="1">
      <alignment wrapText="1"/>
    </xf>
    <xf numFmtId="3" fontId="0" fillId="0" borderId="1" xfId="0" applyNumberFormat="1" applyFont="1" applyBorder="1"/>
    <xf numFmtId="0" fontId="0" fillId="0" borderId="3" xfId="0" applyFont="1" applyBorder="1"/>
    <xf numFmtId="0" fontId="1" fillId="0" borderId="1" xfId="0" applyFont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D1" workbookViewId="0">
      <selection activeCell="F2" sqref="F2"/>
    </sheetView>
  </sheetViews>
  <sheetFormatPr defaultRowHeight="15" x14ac:dyDescent="0.25"/>
  <cols>
    <col min="3" max="3" width="139" customWidth="1"/>
    <col min="4" max="6" width="18.28515625" customWidth="1"/>
  </cols>
  <sheetData>
    <row r="1" spans="1:6" x14ac:dyDescent="0.25">
      <c r="F1" s="15" t="s">
        <v>254</v>
      </c>
    </row>
    <row r="2" spans="1:6" x14ac:dyDescent="0.25">
      <c r="F2" s="15" t="s">
        <v>255</v>
      </c>
    </row>
    <row r="4" spans="1:6" x14ac:dyDescent="0.25">
      <c r="A4" s="21" t="s">
        <v>176</v>
      </c>
      <c r="B4" s="21"/>
      <c r="C4" s="21"/>
      <c r="D4" s="21"/>
      <c r="E4" s="21"/>
      <c r="F4" s="21"/>
    </row>
    <row r="5" spans="1:6" x14ac:dyDescent="0.25">
      <c r="A5" s="11"/>
      <c r="B5" s="22" t="s">
        <v>112</v>
      </c>
      <c r="C5" s="22"/>
      <c r="D5" s="12" t="s">
        <v>113</v>
      </c>
      <c r="E5" s="12" t="s">
        <v>115</v>
      </c>
      <c r="F5" s="12" t="s">
        <v>114</v>
      </c>
    </row>
    <row r="6" spans="1:6" x14ac:dyDescent="0.25">
      <c r="A6" s="11" t="s">
        <v>116</v>
      </c>
      <c r="B6" s="22" t="s">
        <v>117</v>
      </c>
      <c r="C6" s="22"/>
      <c r="D6" s="12" t="s">
        <v>118</v>
      </c>
      <c r="E6" s="12" t="s">
        <v>119</v>
      </c>
      <c r="F6" s="12" t="s">
        <v>120</v>
      </c>
    </row>
    <row r="7" spans="1:6" x14ac:dyDescent="0.25">
      <c r="A7" s="1"/>
      <c r="B7" s="20" t="s">
        <v>111</v>
      </c>
      <c r="C7" s="20"/>
      <c r="D7" s="13"/>
      <c r="E7" s="13"/>
      <c r="F7" s="13"/>
    </row>
    <row r="8" spans="1:6" x14ac:dyDescent="0.25">
      <c r="A8" s="1" t="s">
        <v>2</v>
      </c>
      <c r="B8" s="5" t="s">
        <v>0</v>
      </c>
      <c r="C8" s="3" t="s">
        <v>1</v>
      </c>
      <c r="D8" s="13">
        <v>37388</v>
      </c>
      <c r="E8" s="13">
        <v>0</v>
      </c>
      <c r="F8" s="13">
        <v>28162</v>
      </c>
    </row>
    <row r="9" spans="1:6" x14ac:dyDescent="0.25">
      <c r="A9" s="1" t="s">
        <v>3</v>
      </c>
      <c r="B9" s="5" t="s">
        <v>12</v>
      </c>
      <c r="C9" s="3" t="s">
        <v>13</v>
      </c>
      <c r="D9" s="13">
        <v>317500</v>
      </c>
      <c r="E9" s="13">
        <v>0</v>
      </c>
      <c r="F9" s="13">
        <v>212724</v>
      </c>
    </row>
    <row r="10" spans="1:6" x14ac:dyDescent="0.25">
      <c r="A10" s="2" t="s">
        <v>197</v>
      </c>
      <c r="B10" s="6" t="s">
        <v>14</v>
      </c>
      <c r="C10" s="4" t="s">
        <v>239</v>
      </c>
      <c r="D10" s="14">
        <f>SUM(D7:D9)</f>
        <v>354888</v>
      </c>
      <c r="E10" s="14">
        <f>SUM(E7:E9)</f>
        <v>0</v>
      </c>
      <c r="F10" s="14">
        <f>SUM(F7:F9)</f>
        <v>240886</v>
      </c>
    </row>
    <row r="11" spans="1:6" x14ac:dyDescent="0.25">
      <c r="A11" s="1" t="s">
        <v>4</v>
      </c>
      <c r="B11" s="5" t="s">
        <v>16</v>
      </c>
      <c r="C11" s="3" t="s">
        <v>17</v>
      </c>
      <c r="D11" s="13">
        <v>300215475</v>
      </c>
      <c r="E11" s="13">
        <v>0</v>
      </c>
      <c r="F11" s="13">
        <v>313131189</v>
      </c>
    </row>
    <row r="12" spans="1:6" x14ac:dyDescent="0.25">
      <c r="A12" s="1" t="s">
        <v>5</v>
      </c>
      <c r="B12" s="5" t="s">
        <v>18</v>
      </c>
      <c r="C12" s="3" t="s">
        <v>19</v>
      </c>
      <c r="D12" s="13">
        <v>14220955</v>
      </c>
      <c r="E12" s="13">
        <v>0</v>
      </c>
      <c r="F12" s="13">
        <v>10921652</v>
      </c>
    </row>
    <row r="13" spans="1:6" x14ac:dyDescent="0.25">
      <c r="A13" s="1" t="s">
        <v>6</v>
      </c>
      <c r="B13" s="5" t="s">
        <v>177</v>
      </c>
      <c r="C13" s="3" t="s">
        <v>178</v>
      </c>
      <c r="D13" s="13">
        <v>0</v>
      </c>
      <c r="E13" s="13">
        <v>0</v>
      </c>
      <c r="F13" s="13">
        <v>95186</v>
      </c>
    </row>
    <row r="14" spans="1:6" x14ac:dyDescent="0.25">
      <c r="A14" s="1" t="s">
        <v>198</v>
      </c>
      <c r="B14" s="6" t="s">
        <v>20</v>
      </c>
      <c r="C14" s="4" t="s">
        <v>240</v>
      </c>
      <c r="D14" s="14">
        <f>SUM(D11:D13)</f>
        <v>314436430</v>
      </c>
      <c r="E14" s="14">
        <f>SUM(E11:E13)</f>
        <v>0</v>
      </c>
      <c r="F14" s="14">
        <f>SUM(F11:F13)</f>
        <v>324148027</v>
      </c>
    </row>
    <row r="15" spans="1:6" x14ac:dyDescent="0.25">
      <c r="A15" s="2" t="s">
        <v>199</v>
      </c>
      <c r="B15" s="5" t="s">
        <v>22</v>
      </c>
      <c r="C15" s="3" t="s">
        <v>23</v>
      </c>
      <c r="D15" s="13">
        <v>1606000</v>
      </c>
      <c r="E15" s="13">
        <v>0</v>
      </c>
      <c r="F15" s="13">
        <v>30000</v>
      </c>
    </row>
    <row r="16" spans="1:6" x14ac:dyDescent="0.25">
      <c r="A16" s="1" t="s">
        <v>200</v>
      </c>
      <c r="B16" s="5" t="s">
        <v>24</v>
      </c>
      <c r="C16" s="3" t="s">
        <v>123</v>
      </c>
      <c r="D16" s="13">
        <v>1606000</v>
      </c>
      <c r="E16" s="13">
        <v>0</v>
      </c>
      <c r="F16" s="13">
        <v>30000</v>
      </c>
    </row>
    <row r="17" spans="1:6" x14ac:dyDescent="0.25">
      <c r="A17" s="1" t="s">
        <v>7</v>
      </c>
      <c r="B17" s="5" t="s">
        <v>179</v>
      </c>
      <c r="C17" s="3" t="s">
        <v>180</v>
      </c>
      <c r="D17" s="13">
        <v>0</v>
      </c>
      <c r="E17" s="13">
        <v>0</v>
      </c>
      <c r="F17" s="13">
        <v>1616000</v>
      </c>
    </row>
    <row r="18" spans="1:6" x14ac:dyDescent="0.25">
      <c r="A18" s="1" t="s">
        <v>8</v>
      </c>
      <c r="B18" s="6" t="s">
        <v>25</v>
      </c>
      <c r="C18" s="4" t="s">
        <v>241</v>
      </c>
      <c r="D18" s="14">
        <f>SUM(D15,)</f>
        <v>1606000</v>
      </c>
      <c r="E18" s="14">
        <f>SUM(E15,)</f>
        <v>0</v>
      </c>
      <c r="F18" s="14">
        <f>SUM(F16:F17)</f>
        <v>1646000</v>
      </c>
    </row>
    <row r="19" spans="1:6" x14ac:dyDescent="0.25">
      <c r="A19" s="1" t="s">
        <v>201</v>
      </c>
      <c r="B19" s="6" t="s">
        <v>26</v>
      </c>
      <c r="C19" s="4" t="s">
        <v>242</v>
      </c>
      <c r="D19" s="14">
        <f>SUM(D10,D14,D18,)</f>
        <v>316397318</v>
      </c>
      <c r="E19" s="14">
        <f>SUM(E10,E14,E18,)</f>
        <v>0</v>
      </c>
      <c r="F19" s="14">
        <f>SUM(F10,F14,F18,)</f>
        <v>326034913</v>
      </c>
    </row>
    <row r="20" spans="1:6" x14ac:dyDescent="0.25">
      <c r="A20" s="2" t="s">
        <v>9</v>
      </c>
      <c r="B20" s="16" t="s">
        <v>181</v>
      </c>
      <c r="C20" s="19" t="s">
        <v>182</v>
      </c>
      <c r="D20" s="18">
        <v>1900</v>
      </c>
      <c r="E20" s="18">
        <v>0</v>
      </c>
      <c r="F20" s="18">
        <v>31610</v>
      </c>
    </row>
    <row r="21" spans="1:6" x14ac:dyDescent="0.25">
      <c r="A21" s="1" t="s">
        <v>202</v>
      </c>
      <c r="B21" s="6" t="s">
        <v>183</v>
      </c>
      <c r="C21" s="4" t="s">
        <v>184</v>
      </c>
      <c r="D21" s="14">
        <f>SUM(D20)</f>
        <v>1900</v>
      </c>
      <c r="E21" s="14"/>
      <c r="F21" s="14">
        <f>SUM(F20)</f>
        <v>31610</v>
      </c>
    </row>
    <row r="22" spans="1:6" x14ac:dyDescent="0.25">
      <c r="A22" s="1" t="s">
        <v>203</v>
      </c>
      <c r="B22" s="5" t="s">
        <v>154</v>
      </c>
      <c r="C22" s="3" t="s">
        <v>124</v>
      </c>
      <c r="D22" s="13">
        <v>7529486</v>
      </c>
      <c r="E22" s="13">
        <v>0</v>
      </c>
      <c r="F22" s="13">
        <v>15953934</v>
      </c>
    </row>
    <row r="23" spans="1:6" x14ac:dyDescent="0.25">
      <c r="A23" s="1" t="s">
        <v>204</v>
      </c>
      <c r="B23" s="6" t="s">
        <v>32</v>
      </c>
      <c r="C23" s="4" t="s">
        <v>155</v>
      </c>
      <c r="D23" s="14">
        <f>SUM(D22:D22)</f>
        <v>7529486</v>
      </c>
      <c r="E23" s="14">
        <f>SUM(E22:E22)</f>
        <v>0</v>
      </c>
      <c r="F23" s="14">
        <f>SUM(F22:F22)</f>
        <v>15953934</v>
      </c>
    </row>
    <row r="24" spans="1:6" x14ac:dyDescent="0.25">
      <c r="A24" s="1" t="s">
        <v>205</v>
      </c>
      <c r="B24" s="6" t="s">
        <v>34</v>
      </c>
      <c r="C24" s="4" t="s">
        <v>243</v>
      </c>
      <c r="D24" s="14">
        <f>SUM(D21,D23)</f>
        <v>7531386</v>
      </c>
      <c r="E24" s="14">
        <f>SUM(E23)</f>
        <v>0</v>
      </c>
      <c r="F24" s="14">
        <f>SUM(F21,F23)</f>
        <v>15985544</v>
      </c>
    </row>
    <row r="25" spans="1:6" x14ac:dyDescent="0.25">
      <c r="A25" s="2" t="s">
        <v>206</v>
      </c>
      <c r="B25" s="5" t="s">
        <v>36</v>
      </c>
      <c r="C25" s="3" t="s">
        <v>37</v>
      </c>
      <c r="D25" s="13">
        <v>296151</v>
      </c>
      <c r="E25" s="13">
        <v>0</v>
      </c>
      <c r="F25" s="13">
        <v>428624</v>
      </c>
    </row>
    <row r="26" spans="1:6" x14ac:dyDescent="0.25">
      <c r="A26" s="1" t="s">
        <v>207</v>
      </c>
      <c r="B26" s="5" t="s">
        <v>126</v>
      </c>
      <c r="C26" s="3" t="s">
        <v>156</v>
      </c>
      <c r="D26" s="13">
        <v>129259</v>
      </c>
      <c r="E26" s="13">
        <v>0</v>
      </c>
      <c r="F26" s="13">
        <v>205529</v>
      </c>
    </row>
    <row r="27" spans="1:6" x14ac:dyDescent="0.25">
      <c r="A27" s="1" t="s">
        <v>208</v>
      </c>
      <c r="B27" s="5" t="s">
        <v>127</v>
      </c>
      <c r="C27" s="3" t="s">
        <v>157</v>
      </c>
      <c r="D27" s="13">
        <v>33321</v>
      </c>
      <c r="E27" s="13">
        <v>0</v>
      </c>
      <c r="F27" s="13">
        <v>120937</v>
      </c>
    </row>
    <row r="28" spans="1:6" x14ac:dyDescent="0.25">
      <c r="A28" s="1" t="s">
        <v>10</v>
      </c>
      <c r="B28" s="5" t="s">
        <v>128</v>
      </c>
      <c r="C28" s="3" t="s">
        <v>158</v>
      </c>
      <c r="D28" s="13">
        <v>133571</v>
      </c>
      <c r="E28" s="13">
        <v>0</v>
      </c>
      <c r="F28" s="13">
        <v>102158</v>
      </c>
    </row>
    <row r="29" spans="1:6" x14ac:dyDescent="0.25">
      <c r="A29" s="1" t="s">
        <v>209</v>
      </c>
      <c r="B29" s="5" t="s">
        <v>38</v>
      </c>
      <c r="C29" s="3" t="s">
        <v>159</v>
      </c>
      <c r="D29" s="13">
        <v>161824</v>
      </c>
      <c r="E29" s="13">
        <v>0</v>
      </c>
      <c r="F29" s="13">
        <v>93784</v>
      </c>
    </row>
    <row r="30" spans="1:6" x14ac:dyDescent="0.25">
      <c r="A30" s="2" t="s">
        <v>210</v>
      </c>
      <c r="B30" s="5" t="s">
        <v>160</v>
      </c>
      <c r="C30" s="3" t="s">
        <v>161</v>
      </c>
      <c r="D30" s="13">
        <v>161824</v>
      </c>
      <c r="E30" s="13">
        <v>0</v>
      </c>
      <c r="F30" s="13">
        <v>93784</v>
      </c>
    </row>
    <row r="31" spans="1:6" x14ac:dyDescent="0.25">
      <c r="A31" s="1" t="s">
        <v>211</v>
      </c>
      <c r="B31" s="6" t="s">
        <v>51</v>
      </c>
      <c r="C31" s="4" t="s">
        <v>244</v>
      </c>
      <c r="D31" s="14">
        <f>SUM(D25,D29,)</f>
        <v>457975</v>
      </c>
      <c r="E31" s="14">
        <f>SUM(,E25,E26,E27,E28,E30,)</f>
        <v>0</v>
      </c>
      <c r="F31" s="14">
        <f>SUM(F25,F29,)</f>
        <v>522408</v>
      </c>
    </row>
    <row r="32" spans="1:6" ht="15" customHeight="1" x14ac:dyDescent="0.25">
      <c r="A32" s="1" t="s">
        <v>212</v>
      </c>
      <c r="B32" s="5" t="s">
        <v>57</v>
      </c>
      <c r="C32" s="7" t="s">
        <v>58</v>
      </c>
      <c r="D32" s="13">
        <v>339176</v>
      </c>
      <c r="E32" s="13">
        <v>0</v>
      </c>
      <c r="F32" s="13">
        <v>607877</v>
      </c>
    </row>
    <row r="33" spans="1:6" ht="15" customHeight="1" x14ac:dyDescent="0.25">
      <c r="A33" s="1" t="s">
        <v>213</v>
      </c>
      <c r="B33" s="5" t="s">
        <v>60</v>
      </c>
      <c r="C33" s="7" t="s">
        <v>59</v>
      </c>
      <c r="D33" s="13">
        <v>339176</v>
      </c>
      <c r="E33" s="13">
        <v>0</v>
      </c>
      <c r="F33" s="13">
        <v>572357</v>
      </c>
    </row>
    <row r="34" spans="1:6" ht="15" customHeight="1" x14ac:dyDescent="0.25">
      <c r="A34" s="1" t="s">
        <v>214</v>
      </c>
      <c r="B34" s="5" t="s">
        <v>130</v>
      </c>
      <c r="C34" s="7" t="s">
        <v>174</v>
      </c>
      <c r="D34" s="13">
        <v>0</v>
      </c>
      <c r="E34" s="13">
        <v>0</v>
      </c>
      <c r="F34" s="13">
        <v>35520</v>
      </c>
    </row>
    <row r="35" spans="1:6" ht="15" customHeight="1" x14ac:dyDescent="0.25">
      <c r="A35" s="2" t="s">
        <v>11</v>
      </c>
      <c r="B35" s="5" t="s">
        <v>61</v>
      </c>
      <c r="C35" s="7" t="s">
        <v>62</v>
      </c>
      <c r="D35" s="13">
        <v>45000</v>
      </c>
      <c r="E35" s="13">
        <v>0</v>
      </c>
      <c r="F35" s="13">
        <v>45000</v>
      </c>
    </row>
    <row r="36" spans="1:6" ht="15" customHeight="1" x14ac:dyDescent="0.25">
      <c r="A36" s="1" t="s">
        <v>215</v>
      </c>
      <c r="B36" s="6" t="s">
        <v>63</v>
      </c>
      <c r="C36" s="8" t="s">
        <v>245</v>
      </c>
      <c r="D36" s="14">
        <f>SUM(D32,D35,)</f>
        <v>384176</v>
      </c>
      <c r="E36" s="14">
        <f>SUM(E32,E34,E35,)</f>
        <v>0</v>
      </c>
      <c r="F36" s="14">
        <f>SUM(F32,F35)</f>
        <v>652877</v>
      </c>
    </row>
    <row r="37" spans="1:6" ht="15" customHeight="1" x14ac:dyDescent="0.25">
      <c r="A37" s="1" t="s">
        <v>216</v>
      </c>
      <c r="B37" s="6" t="s">
        <v>65</v>
      </c>
      <c r="C37" s="8" t="s">
        <v>246</v>
      </c>
      <c r="D37" s="14">
        <f>SUM(D31,D36)</f>
        <v>842151</v>
      </c>
      <c r="E37" s="14">
        <f>SUM(E31,E36)</f>
        <v>0</v>
      </c>
      <c r="F37" s="14">
        <f>SUM(F31,F36)</f>
        <v>1175285</v>
      </c>
    </row>
    <row r="38" spans="1:6" ht="15" customHeight="1" x14ac:dyDescent="0.25">
      <c r="A38" s="1" t="s">
        <v>217</v>
      </c>
      <c r="B38" s="16" t="s">
        <v>185</v>
      </c>
      <c r="C38" s="17" t="s">
        <v>175</v>
      </c>
      <c r="D38" s="18">
        <v>1474468</v>
      </c>
      <c r="E38" s="18">
        <v>0</v>
      </c>
      <c r="F38" s="18">
        <v>0</v>
      </c>
    </row>
    <row r="39" spans="1:6" ht="15" customHeight="1" x14ac:dyDescent="0.25">
      <c r="A39" s="1" t="s">
        <v>218</v>
      </c>
      <c r="B39" s="6" t="s">
        <v>186</v>
      </c>
      <c r="C39" s="8" t="s">
        <v>187</v>
      </c>
      <c r="D39" s="14">
        <f>SUM(D38)</f>
        <v>1474468</v>
      </c>
      <c r="E39" s="14"/>
      <c r="F39" s="14">
        <f>SUM(F38)</f>
        <v>0</v>
      </c>
    </row>
    <row r="40" spans="1:6" ht="15" customHeight="1" x14ac:dyDescent="0.25">
      <c r="A40" s="2" t="s">
        <v>219</v>
      </c>
      <c r="B40" s="6" t="s">
        <v>67</v>
      </c>
      <c r="C40" s="8" t="s">
        <v>188</v>
      </c>
      <c r="D40" s="14">
        <f>SUM(D38)</f>
        <v>1474468</v>
      </c>
      <c r="E40" s="14">
        <v>0</v>
      </c>
      <c r="F40" s="14">
        <f>SUM(F38)</f>
        <v>0</v>
      </c>
    </row>
    <row r="41" spans="1:6" ht="15" customHeight="1" x14ac:dyDescent="0.25">
      <c r="A41" s="1" t="s">
        <v>220</v>
      </c>
      <c r="B41" s="20" t="s">
        <v>247</v>
      </c>
      <c r="C41" s="20"/>
      <c r="D41" s="14">
        <f>SUM(D19,D24,D37,D40,)</f>
        <v>326245323</v>
      </c>
      <c r="E41" s="14">
        <f>SUM(E19,E24,E37,E40,)</f>
        <v>0</v>
      </c>
      <c r="F41" s="14">
        <f>SUM(F19,F24,F37,F40,)</f>
        <v>343195742</v>
      </c>
    </row>
    <row r="42" spans="1:6" ht="15" customHeight="1" x14ac:dyDescent="0.25">
      <c r="A42" s="1" t="s">
        <v>221</v>
      </c>
      <c r="B42" s="20" t="s">
        <v>75</v>
      </c>
      <c r="C42" s="20"/>
      <c r="D42" s="13"/>
      <c r="E42" s="13"/>
      <c r="F42" s="13"/>
    </row>
    <row r="43" spans="1:6" ht="15" customHeight="1" x14ac:dyDescent="0.25">
      <c r="A43" s="1" t="s">
        <v>222</v>
      </c>
      <c r="B43" s="5" t="s">
        <v>76</v>
      </c>
      <c r="C43" s="9" t="s">
        <v>77</v>
      </c>
      <c r="D43" s="13">
        <v>406298975</v>
      </c>
      <c r="E43" s="13">
        <v>0</v>
      </c>
      <c r="F43" s="13">
        <v>406298975</v>
      </c>
    </row>
    <row r="44" spans="1:6" ht="15" customHeight="1" x14ac:dyDescent="0.25">
      <c r="A44" s="1" t="s">
        <v>223</v>
      </c>
      <c r="B44" s="5" t="s">
        <v>189</v>
      </c>
      <c r="C44" s="9" t="s">
        <v>190</v>
      </c>
      <c r="D44" s="13">
        <v>10560563</v>
      </c>
      <c r="E44" s="13">
        <v>0</v>
      </c>
      <c r="F44" s="13">
        <v>10560563</v>
      </c>
    </row>
    <row r="45" spans="1:6" ht="15" customHeight="1" x14ac:dyDescent="0.25">
      <c r="A45" s="2" t="s">
        <v>224</v>
      </c>
      <c r="B45" s="6" t="s">
        <v>78</v>
      </c>
      <c r="C45" s="10" t="s">
        <v>191</v>
      </c>
      <c r="D45" s="14">
        <f>SUM(D44)</f>
        <v>10560563</v>
      </c>
      <c r="E45" s="14">
        <v>0</v>
      </c>
      <c r="F45" s="14">
        <f>SUM(F44)</f>
        <v>10560563</v>
      </c>
    </row>
    <row r="46" spans="1:6" ht="15" customHeight="1" x14ac:dyDescent="0.25">
      <c r="A46" s="1" t="s">
        <v>225</v>
      </c>
      <c r="B46" s="5" t="s">
        <v>79</v>
      </c>
      <c r="C46" s="9" t="s">
        <v>80</v>
      </c>
      <c r="D46" s="13">
        <v>-98125668</v>
      </c>
      <c r="E46" s="13">
        <v>0</v>
      </c>
      <c r="F46" s="13">
        <v>-103761385</v>
      </c>
    </row>
    <row r="47" spans="1:6" ht="15" customHeight="1" x14ac:dyDescent="0.25">
      <c r="A47" s="1" t="s">
        <v>226</v>
      </c>
      <c r="B47" s="5" t="s">
        <v>81</v>
      </c>
      <c r="C47" s="9" t="s">
        <v>82</v>
      </c>
      <c r="D47" s="13">
        <v>-5635717</v>
      </c>
      <c r="E47" s="13">
        <v>0</v>
      </c>
      <c r="F47" s="13">
        <v>20052381</v>
      </c>
    </row>
    <row r="48" spans="1:6" ht="15" customHeight="1" x14ac:dyDescent="0.25">
      <c r="A48" s="1" t="s">
        <v>227</v>
      </c>
      <c r="B48" s="6" t="s">
        <v>83</v>
      </c>
      <c r="C48" s="10" t="s">
        <v>248</v>
      </c>
      <c r="D48" s="14">
        <f>SUM(D43,D45:D47)</f>
        <v>313098153</v>
      </c>
      <c r="E48" s="14">
        <f>SUM(E42:E47)</f>
        <v>0</v>
      </c>
      <c r="F48" s="14">
        <f>SUM(F43,F45:F47)</f>
        <v>333150534</v>
      </c>
    </row>
    <row r="49" spans="1:6" ht="15" customHeight="1" x14ac:dyDescent="0.25">
      <c r="A49" s="1" t="s">
        <v>228</v>
      </c>
      <c r="B49" s="5" t="s">
        <v>87</v>
      </c>
      <c r="C49" s="9" t="s">
        <v>88</v>
      </c>
      <c r="D49" s="13">
        <v>1434552</v>
      </c>
      <c r="E49" s="13">
        <v>0</v>
      </c>
      <c r="F49" s="13">
        <v>159863</v>
      </c>
    </row>
    <row r="50" spans="1:6" ht="15" customHeight="1" x14ac:dyDescent="0.25">
      <c r="A50" s="2" t="s">
        <v>229</v>
      </c>
      <c r="B50" s="5" t="s">
        <v>89</v>
      </c>
      <c r="C50" s="9" t="s">
        <v>90</v>
      </c>
      <c r="D50" s="13">
        <v>1118350</v>
      </c>
      <c r="E50" s="13">
        <v>0</v>
      </c>
      <c r="F50" s="13">
        <v>781056</v>
      </c>
    </row>
    <row r="51" spans="1:6" ht="15" customHeight="1" x14ac:dyDescent="0.25">
      <c r="A51" s="1" t="s">
        <v>230</v>
      </c>
      <c r="B51" s="5" t="s">
        <v>91</v>
      </c>
      <c r="C51" s="9" t="s">
        <v>192</v>
      </c>
      <c r="D51" s="13">
        <v>0</v>
      </c>
      <c r="E51" s="13">
        <v>0</v>
      </c>
      <c r="F51" s="13">
        <v>87210</v>
      </c>
    </row>
    <row r="52" spans="1:6" ht="15" customHeight="1" x14ac:dyDescent="0.25">
      <c r="A52" s="1" t="s">
        <v>231</v>
      </c>
      <c r="B52" s="6" t="s">
        <v>93</v>
      </c>
      <c r="C52" s="8" t="s">
        <v>249</v>
      </c>
      <c r="D52" s="14">
        <f>SUM(D49:D51)</f>
        <v>2552902</v>
      </c>
      <c r="E52" s="14">
        <f>SUM(E49,E50)</f>
        <v>0</v>
      </c>
      <c r="F52" s="14">
        <f>SUM(F49:F51)</f>
        <v>1028129</v>
      </c>
    </row>
    <row r="53" spans="1:6" ht="15" customHeight="1" x14ac:dyDescent="0.25">
      <c r="A53" s="1" t="s">
        <v>232</v>
      </c>
      <c r="B53" s="16" t="s">
        <v>193</v>
      </c>
      <c r="C53" s="17" t="s">
        <v>194</v>
      </c>
      <c r="D53" s="18">
        <v>0</v>
      </c>
      <c r="E53" s="18">
        <v>0</v>
      </c>
      <c r="F53" s="18">
        <v>178290</v>
      </c>
    </row>
    <row r="54" spans="1:6" ht="15" customHeight="1" x14ac:dyDescent="0.25">
      <c r="A54" s="1" t="s">
        <v>233</v>
      </c>
      <c r="B54" s="5" t="s">
        <v>95</v>
      </c>
      <c r="C54" s="7" t="s">
        <v>96</v>
      </c>
      <c r="D54" s="13">
        <v>6504136</v>
      </c>
      <c r="E54" s="13">
        <v>0</v>
      </c>
      <c r="F54" s="13">
        <v>5677913</v>
      </c>
    </row>
    <row r="55" spans="1:6" ht="15" customHeight="1" x14ac:dyDescent="0.25">
      <c r="A55" s="2" t="s">
        <v>234</v>
      </c>
      <c r="B55" s="5" t="s">
        <v>97</v>
      </c>
      <c r="C55" s="7" t="s">
        <v>162</v>
      </c>
      <c r="D55" s="13">
        <v>5639642</v>
      </c>
      <c r="E55" s="13">
        <v>0</v>
      </c>
      <c r="F55" s="13">
        <v>4601642</v>
      </c>
    </row>
    <row r="56" spans="1:6" ht="15" customHeight="1" x14ac:dyDescent="0.25">
      <c r="A56" s="1" t="s">
        <v>235</v>
      </c>
      <c r="B56" s="5" t="s">
        <v>195</v>
      </c>
      <c r="C56" s="7" t="s">
        <v>196</v>
      </c>
      <c r="D56" s="13">
        <v>864494</v>
      </c>
      <c r="E56" s="13">
        <v>0</v>
      </c>
      <c r="F56" s="13">
        <v>1076271</v>
      </c>
    </row>
    <row r="57" spans="1:6" ht="15" customHeight="1" x14ac:dyDescent="0.25">
      <c r="A57" s="1" t="s">
        <v>236</v>
      </c>
      <c r="B57" s="6" t="s">
        <v>98</v>
      </c>
      <c r="C57" s="8" t="s">
        <v>250</v>
      </c>
      <c r="D57" s="14">
        <f>SUM(D53:D54)</f>
        <v>6504136</v>
      </c>
      <c r="E57" s="14">
        <f>SUM(E54)</f>
        <v>0</v>
      </c>
      <c r="F57" s="14">
        <f>SUM(F53:F54)</f>
        <v>5856203</v>
      </c>
    </row>
    <row r="58" spans="1:6" ht="15" customHeight="1" x14ac:dyDescent="0.25">
      <c r="A58" s="1" t="s">
        <v>28</v>
      </c>
      <c r="B58" s="5" t="s">
        <v>99</v>
      </c>
      <c r="C58" s="7" t="s">
        <v>100</v>
      </c>
      <c r="D58" s="13">
        <v>1290656</v>
      </c>
      <c r="E58" s="13">
        <v>0</v>
      </c>
      <c r="F58" s="13">
        <v>434557</v>
      </c>
    </row>
    <row r="59" spans="1:6" ht="15" customHeight="1" x14ac:dyDescent="0.25">
      <c r="A59" s="1" t="s">
        <v>173</v>
      </c>
      <c r="B59" s="5" t="s">
        <v>101</v>
      </c>
      <c r="C59" s="7" t="s">
        <v>102</v>
      </c>
      <c r="D59" s="13">
        <v>17109</v>
      </c>
      <c r="E59" s="13">
        <v>0</v>
      </c>
      <c r="F59" s="13">
        <v>3016</v>
      </c>
    </row>
    <row r="60" spans="1:6" ht="15" customHeight="1" x14ac:dyDescent="0.25">
      <c r="A60" s="2" t="s">
        <v>29</v>
      </c>
      <c r="B60" s="6" t="s">
        <v>103</v>
      </c>
      <c r="C60" s="8" t="s">
        <v>251</v>
      </c>
      <c r="D60" s="14">
        <f>SUM(D58,D59)</f>
        <v>1307765</v>
      </c>
      <c r="E60" s="14">
        <f>SUM(E58,E59)</f>
        <v>0</v>
      </c>
      <c r="F60" s="14">
        <f>SUM(F58,F59)</f>
        <v>437573</v>
      </c>
    </row>
    <row r="61" spans="1:6" ht="15" customHeight="1" x14ac:dyDescent="0.25">
      <c r="A61" s="1" t="s">
        <v>30</v>
      </c>
      <c r="B61" s="6" t="s">
        <v>105</v>
      </c>
      <c r="C61" s="8" t="s">
        <v>252</v>
      </c>
      <c r="D61" s="14">
        <f>SUM(D57,D52,D60)</f>
        <v>10364803</v>
      </c>
      <c r="E61" s="14">
        <f>SUM(E57,E52,E60)</f>
        <v>0</v>
      </c>
      <c r="F61" s="14">
        <f>SUM(F57,F52,F60)</f>
        <v>7321905</v>
      </c>
    </row>
    <row r="62" spans="1:6" ht="15" customHeight="1" x14ac:dyDescent="0.25">
      <c r="A62" s="1" t="s">
        <v>237</v>
      </c>
      <c r="B62" s="5" t="s">
        <v>151</v>
      </c>
      <c r="C62" s="7" t="s">
        <v>108</v>
      </c>
      <c r="D62" s="13">
        <v>2782367</v>
      </c>
      <c r="E62" s="13">
        <v>0</v>
      </c>
      <c r="F62" s="13">
        <v>2723303</v>
      </c>
    </row>
    <row r="63" spans="1:6" ht="15" customHeight="1" x14ac:dyDescent="0.25">
      <c r="A63" s="1" t="s">
        <v>31</v>
      </c>
      <c r="B63" s="6" t="s">
        <v>107</v>
      </c>
      <c r="C63" s="8" t="s">
        <v>238</v>
      </c>
      <c r="D63" s="14">
        <f>SUM(D62:D62)</f>
        <v>2782367</v>
      </c>
      <c r="E63" s="14">
        <f>SUM(E62:E62)</f>
        <v>0</v>
      </c>
      <c r="F63" s="14">
        <f>SUM(F62:F62)</f>
        <v>2723303</v>
      </c>
    </row>
    <row r="64" spans="1:6" ht="15" customHeight="1" x14ac:dyDescent="0.25">
      <c r="A64" s="2" t="s">
        <v>40</v>
      </c>
      <c r="B64" s="20" t="s">
        <v>253</v>
      </c>
      <c r="C64" s="20"/>
      <c r="D64" s="14">
        <f>SUM(D48,D61,D63)</f>
        <v>326245323</v>
      </c>
      <c r="E64" s="14">
        <f>SUM(E48,E61,E63)</f>
        <v>0</v>
      </c>
      <c r="F64" s="14">
        <f>SUM(F48,F61,F63)</f>
        <v>343195742</v>
      </c>
    </row>
    <row r="65" ht="15" customHeight="1" x14ac:dyDescent="0.25"/>
  </sheetData>
  <mergeCells count="7">
    <mergeCell ref="B64:C64"/>
    <mergeCell ref="A4:F4"/>
    <mergeCell ref="B5:C5"/>
    <mergeCell ref="B6:C6"/>
    <mergeCell ref="B7:C7"/>
    <mergeCell ref="B41:C41"/>
    <mergeCell ref="B42:C4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A49" sqref="A49"/>
    </sheetView>
  </sheetViews>
  <sheetFormatPr defaultRowHeight="15" x14ac:dyDescent="0.25"/>
  <cols>
    <col min="3" max="3" width="143.5703125" customWidth="1"/>
    <col min="4" max="6" width="18.28515625" customWidth="1"/>
  </cols>
  <sheetData>
    <row r="1" spans="1:6" x14ac:dyDescent="0.25">
      <c r="F1" s="15" t="s">
        <v>122</v>
      </c>
    </row>
    <row r="2" spans="1:6" x14ac:dyDescent="0.25">
      <c r="F2" s="15" t="s">
        <v>121</v>
      </c>
    </row>
    <row r="4" spans="1:6" x14ac:dyDescent="0.25">
      <c r="A4" s="21" t="s">
        <v>164</v>
      </c>
      <c r="B4" s="21"/>
      <c r="C4" s="21"/>
      <c r="D4" s="21"/>
      <c r="E4" s="21"/>
      <c r="F4" s="21"/>
    </row>
    <row r="5" spans="1:6" x14ac:dyDescent="0.25">
      <c r="A5" s="11"/>
      <c r="B5" s="22" t="s">
        <v>112</v>
      </c>
      <c r="C5" s="22"/>
      <c r="D5" s="12" t="s">
        <v>113</v>
      </c>
      <c r="E5" s="12" t="s">
        <v>115</v>
      </c>
      <c r="F5" s="12" t="s">
        <v>114</v>
      </c>
    </row>
    <row r="6" spans="1:6" x14ac:dyDescent="0.25">
      <c r="A6" s="11" t="s">
        <v>116</v>
      </c>
      <c r="B6" s="22" t="s">
        <v>117</v>
      </c>
      <c r="C6" s="22"/>
      <c r="D6" s="12" t="s">
        <v>118</v>
      </c>
      <c r="E6" s="12" t="s">
        <v>119</v>
      </c>
      <c r="F6" s="12" t="s">
        <v>120</v>
      </c>
    </row>
    <row r="7" spans="1:6" x14ac:dyDescent="0.25">
      <c r="A7" s="1"/>
      <c r="B7" s="20" t="s">
        <v>111</v>
      </c>
      <c r="C7" s="20"/>
      <c r="D7" s="13"/>
      <c r="E7" s="13"/>
      <c r="F7" s="13"/>
    </row>
    <row r="8" spans="1:6" x14ac:dyDescent="0.25">
      <c r="A8" s="1" t="s">
        <v>2</v>
      </c>
      <c r="B8" s="5" t="s">
        <v>0</v>
      </c>
      <c r="C8" s="3" t="s">
        <v>1</v>
      </c>
      <c r="D8" s="13">
        <v>1849</v>
      </c>
      <c r="E8" s="13">
        <v>0</v>
      </c>
      <c r="F8" s="13">
        <v>1772</v>
      </c>
    </row>
    <row r="9" spans="1:6" x14ac:dyDescent="0.25">
      <c r="A9" s="2" t="s">
        <v>4</v>
      </c>
      <c r="B9" s="6" t="s">
        <v>14</v>
      </c>
      <c r="C9" s="4" t="s">
        <v>15</v>
      </c>
      <c r="D9" s="14">
        <f>SUM(D7:D8)</f>
        <v>1849</v>
      </c>
      <c r="E9" s="14">
        <f>SUM(E7:E8)</f>
        <v>0</v>
      </c>
      <c r="F9" s="14">
        <f>SUM(F7:F8)</f>
        <v>1772</v>
      </c>
    </row>
    <row r="10" spans="1:6" x14ac:dyDescent="0.25">
      <c r="A10" s="1" t="s">
        <v>5</v>
      </c>
      <c r="B10" s="5" t="s">
        <v>16</v>
      </c>
      <c r="C10" s="3" t="s">
        <v>17</v>
      </c>
      <c r="D10" s="13">
        <v>51876</v>
      </c>
      <c r="E10" s="13">
        <v>0</v>
      </c>
      <c r="F10" s="13">
        <v>51287</v>
      </c>
    </row>
    <row r="11" spans="1:6" x14ac:dyDescent="0.25">
      <c r="A11" s="1" t="s">
        <v>6</v>
      </c>
      <c r="B11" s="5" t="s">
        <v>18</v>
      </c>
      <c r="C11" s="3" t="s">
        <v>19</v>
      </c>
      <c r="D11" s="13">
        <v>6159</v>
      </c>
      <c r="E11" s="13">
        <v>0</v>
      </c>
      <c r="F11" s="13">
        <v>6469</v>
      </c>
    </row>
    <row r="12" spans="1:6" x14ac:dyDescent="0.25">
      <c r="A12" s="2" t="s">
        <v>7</v>
      </c>
      <c r="B12" s="6" t="s">
        <v>20</v>
      </c>
      <c r="C12" s="4" t="s">
        <v>21</v>
      </c>
      <c r="D12" s="14">
        <f>SUM(D10:D11)</f>
        <v>58035</v>
      </c>
      <c r="E12" s="14">
        <f>SUM(E10:E11)</f>
        <v>0</v>
      </c>
      <c r="F12" s="14">
        <f>SUM(F10:F11)</f>
        <v>57756</v>
      </c>
    </row>
    <row r="13" spans="1:6" x14ac:dyDescent="0.25">
      <c r="A13" s="2" t="s">
        <v>11</v>
      </c>
      <c r="B13" s="6" t="s">
        <v>26</v>
      </c>
      <c r="C13" s="4" t="s">
        <v>27</v>
      </c>
      <c r="D13" s="14">
        <f>SUM(D9,D12,)</f>
        <v>59884</v>
      </c>
      <c r="E13" s="14">
        <f>SUM(E9,E12,)</f>
        <v>0</v>
      </c>
      <c r="F13" s="14">
        <f>SUM(F9,F12,)</f>
        <v>59528</v>
      </c>
    </row>
    <row r="14" spans="1:6" x14ac:dyDescent="0.25">
      <c r="A14" s="1" t="s">
        <v>30</v>
      </c>
      <c r="B14" s="5" t="s">
        <v>165</v>
      </c>
      <c r="C14" s="3" t="s">
        <v>125</v>
      </c>
      <c r="D14" s="13">
        <v>1432</v>
      </c>
      <c r="E14" s="13">
        <v>0</v>
      </c>
      <c r="F14" s="13">
        <v>0</v>
      </c>
    </row>
    <row r="15" spans="1:6" x14ac:dyDescent="0.25">
      <c r="A15" s="2" t="s">
        <v>31</v>
      </c>
      <c r="B15" s="6" t="s">
        <v>33</v>
      </c>
      <c r="C15" s="4" t="s">
        <v>166</v>
      </c>
      <c r="D15" s="13">
        <v>1432</v>
      </c>
      <c r="E15" s="13">
        <v>0</v>
      </c>
      <c r="F15" s="13">
        <v>0</v>
      </c>
    </row>
    <row r="16" spans="1:6" x14ac:dyDescent="0.25">
      <c r="A16" s="2" t="s">
        <v>40</v>
      </c>
      <c r="B16" s="6" t="s">
        <v>34</v>
      </c>
      <c r="C16" s="4" t="s">
        <v>35</v>
      </c>
      <c r="D16" s="14">
        <f>SUM(D15)</f>
        <v>1432</v>
      </c>
      <c r="E16" s="14">
        <f>SUM(E15)</f>
        <v>0</v>
      </c>
      <c r="F16" s="14">
        <f>SUM(F15)</f>
        <v>0</v>
      </c>
    </row>
    <row r="17" spans="1:6" x14ac:dyDescent="0.25">
      <c r="A17" s="1" t="s">
        <v>41</v>
      </c>
      <c r="B17" s="5" t="s">
        <v>38</v>
      </c>
      <c r="C17" s="3" t="s">
        <v>39</v>
      </c>
      <c r="D17" s="13">
        <v>0</v>
      </c>
      <c r="E17" s="13">
        <v>0</v>
      </c>
      <c r="F17" s="13">
        <v>2</v>
      </c>
    </row>
    <row r="18" spans="1:6" x14ac:dyDescent="0.25">
      <c r="A18" s="1" t="s">
        <v>42</v>
      </c>
      <c r="B18" s="5" t="s">
        <v>167</v>
      </c>
      <c r="C18" s="3" t="s">
        <v>168</v>
      </c>
      <c r="D18" s="13">
        <v>0</v>
      </c>
      <c r="E18" s="13">
        <v>0</v>
      </c>
      <c r="F18" s="13">
        <v>2</v>
      </c>
    </row>
    <row r="19" spans="1:6" x14ac:dyDescent="0.25">
      <c r="A19" s="2" t="s">
        <v>43</v>
      </c>
      <c r="B19" s="6" t="s">
        <v>51</v>
      </c>
      <c r="C19" s="4" t="s">
        <v>52</v>
      </c>
      <c r="D19" s="14">
        <f>SUM(D17)</f>
        <v>0</v>
      </c>
      <c r="E19" s="14">
        <v>0</v>
      </c>
      <c r="F19" s="14">
        <f>SUM(F17)</f>
        <v>2</v>
      </c>
    </row>
    <row r="20" spans="1:6" ht="15" customHeight="1" x14ac:dyDescent="0.25">
      <c r="A20" s="1" t="s">
        <v>44</v>
      </c>
      <c r="B20" s="5" t="s">
        <v>53</v>
      </c>
      <c r="C20" s="7" t="s">
        <v>54</v>
      </c>
      <c r="D20" s="13">
        <v>71</v>
      </c>
      <c r="E20" s="13">
        <v>0</v>
      </c>
      <c r="F20" s="13">
        <v>0</v>
      </c>
    </row>
    <row r="21" spans="1:6" x14ac:dyDescent="0.25">
      <c r="A21" s="1" t="s">
        <v>45</v>
      </c>
      <c r="B21" s="5" t="s">
        <v>169</v>
      </c>
      <c r="C21" s="3" t="s">
        <v>170</v>
      </c>
      <c r="D21" s="13">
        <v>56</v>
      </c>
      <c r="E21" s="13">
        <v>0</v>
      </c>
      <c r="F21" s="13">
        <v>0</v>
      </c>
    </row>
    <row r="22" spans="1:6" ht="15" customHeight="1" x14ac:dyDescent="0.25">
      <c r="A22" s="1" t="s">
        <v>46</v>
      </c>
      <c r="B22" s="5" t="s">
        <v>129</v>
      </c>
      <c r="C22" s="7" t="s">
        <v>171</v>
      </c>
      <c r="D22" s="13">
        <v>15</v>
      </c>
      <c r="E22" s="13">
        <v>0</v>
      </c>
      <c r="F22" s="13">
        <v>0</v>
      </c>
    </row>
    <row r="23" spans="1:6" ht="15" customHeight="1" x14ac:dyDescent="0.25">
      <c r="A23" s="2" t="s">
        <v>47</v>
      </c>
      <c r="B23" s="6" t="s">
        <v>55</v>
      </c>
      <c r="C23" s="8" t="s">
        <v>56</v>
      </c>
      <c r="D23" s="14">
        <f>SUM(D20,)</f>
        <v>71</v>
      </c>
      <c r="E23" s="14">
        <f>SUM(E20,)</f>
        <v>0</v>
      </c>
      <c r="F23" s="14">
        <f>SUM(F20,)</f>
        <v>0</v>
      </c>
    </row>
    <row r="24" spans="1:6" ht="15" customHeight="1" x14ac:dyDescent="0.25">
      <c r="A24" s="1" t="s">
        <v>48</v>
      </c>
      <c r="B24" s="5" t="s">
        <v>57</v>
      </c>
      <c r="C24" s="7" t="s">
        <v>58</v>
      </c>
      <c r="D24" s="13">
        <v>1481</v>
      </c>
      <c r="E24" s="13">
        <v>0</v>
      </c>
      <c r="F24" s="13">
        <v>2509</v>
      </c>
    </row>
    <row r="25" spans="1:6" ht="15" customHeight="1" x14ac:dyDescent="0.25">
      <c r="A25" s="1" t="s">
        <v>49</v>
      </c>
      <c r="B25" s="5" t="s">
        <v>60</v>
      </c>
      <c r="C25" s="7" t="s">
        <v>59</v>
      </c>
      <c r="D25" s="13">
        <v>1354</v>
      </c>
      <c r="E25" s="13">
        <v>0</v>
      </c>
      <c r="F25" s="13">
        <v>2382</v>
      </c>
    </row>
    <row r="26" spans="1:6" ht="15" customHeight="1" x14ac:dyDescent="0.25">
      <c r="A26" s="1" t="s">
        <v>50</v>
      </c>
      <c r="B26" s="5" t="s">
        <v>130</v>
      </c>
      <c r="C26" s="7" t="s">
        <v>172</v>
      </c>
      <c r="D26" s="13">
        <v>127</v>
      </c>
      <c r="E26" s="13">
        <v>0</v>
      </c>
      <c r="F26" s="13">
        <v>127</v>
      </c>
    </row>
    <row r="27" spans="1:6" ht="15" customHeight="1" x14ac:dyDescent="0.25">
      <c r="A27" s="2" t="s">
        <v>132</v>
      </c>
      <c r="B27" s="6" t="s">
        <v>63</v>
      </c>
      <c r="C27" s="8" t="s">
        <v>64</v>
      </c>
      <c r="D27" s="14">
        <f>SUM(D24,)</f>
        <v>1481</v>
      </c>
      <c r="E27" s="14">
        <f>SUM(E24,)</f>
        <v>0</v>
      </c>
      <c r="F27" s="14">
        <f>SUM(F24,)</f>
        <v>2509</v>
      </c>
    </row>
    <row r="28" spans="1:6" ht="15" customHeight="1" x14ac:dyDescent="0.25">
      <c r="A28" s="2" t="s">
        <v>131</v>
      </c>
      <c r="B28" s="6" t="s">
        <v>65</v>
      </c>
      <c r="C28" s="8" t="s">
        <v>66</v>
      </c>
      <c r="D28" s="14">
        <f>SUM(D19,D23,D27)</f>
        <v>1552</v>
      </c>
      <c r="E28" s="14">
        <f>SUM(E19,E23,E27)</f>
        <v>0</v>
      </c>
      <c r="F28" s="14">
        <f>SUM(F19,F23,F27)</f>
        <v>2511</v>
      </c>
    </row>
    <row r="29" spans="1:6" ht="15" customHeight="1" x14ac:dyDescent="0.25">
      <c r="A29" s="1" t="s">
        <v>133</v>
      </c>
      <c r="B29" s="5" t="s">
        <v>68</v>
      </c>
      <c r="C29" s="7" t="s">
        <v>69</v>
      </c>
      <c r="D29" s="13">
        <v>0</v>
      </c>
      <c r="E29" s="13">
        <v>0</v>
      </c>
      <c r="F29" s="13">
        <v>215</v>
      </c>
    </row>
    <row r="30" spans="1:6" ht="15" customHeight="1" x14ac:dyDescent="0.25">
      <c r="A30" s="1" t="s">
        <v>134</v>
      </c>
      <c r="B30" s="5" t="s">
        <v>70</v>
      </c>
      <c r="C30" s="7" t="s">
        <v>71</v>
      </c>
      <c r="D30" s="13">
        <v>0</v>
      </c>
      <c r="E30" s="13">
        <v>0</v>
      </c>
      <c r="F30" s="13">
        <v>620</v>
      </c>
    </row>
    <row r="31" spans="1:6" ht="15" customHeight="1" x14ac:dyDescent="0.25">
      <c r="A31" s="2" t="s">
        <v>135</v>
      </c>
      <c r="B31" s="6" t="s">
        <v>72</v>
      </c>
      <c r="C31" s="8" t="s">
        <v>73</v>
      </c>
      <c r="D31" s="14">
        <f>SUM(D29:D30)</f>
        <v>0</v>
      </c>
      <c r="E31" s="14">
        <f>SUM(E29:E30)</f>
        <v>0</v>
      </c>
      <c r="F31" s="14">
        <f>SUM(F29:F30)</f>
        <v>835</v>
      </c>
    </row>
    <row r="32" spans="1:6" ht="15" customHeight="1" x14ac:dyDescent="0.25">
      <c r="A32" s="2" t="s">
        <v>136</v>
      </c>
      <c r="B32" s="20" t="s">
        <v>74</v>
      </c>
      <c r="C32" s="20"/>
      <c r="D32" s="14">
        <f>SUM(D13,D16,D28,D31)</f>
        <v>62868</v>
      </c>
      <c r="E32" s="14">
        <f>SUM(E13,E16,E28,E31)</f>
        <v>0</v>
      </c>
      <c r="F32" s="14">
        <f>SUM(F13,F16,F28,F31)</f>
        <v>62874</v>
      </c>
    </row>
    <row r="33" spans="1:6" ht="15" customHeight="1" x14ac:dyDescent="0.25">
      <c r="A33" s="1"/>
      <c r="B33" s="20" t="s">
        <v>75</v>
      </c>
      <c r="C33" s="20"/>
      <c r="D33" s="13"/>
      <c r="E33" s="13"/>
      <c r="F33" s="13"/>
    </row>
    <row r="34" spans="1:6" ht="15" customHeight="1" x14ac:dyDescent="0.25">
      <c r="A34" s="1" t="s">
        <v>137</v>
      </c>
      <c r="B34" s="5" t="s">
        <v>76</v>
      </c>
      <c r="C34" s="9" t="s">
        <v>77</v>
      </c>
      <c r="D34" s="13">
        <v>165554</v>
      </c>
      <c r="E34" s="13">
        <v>0</v>
      </c>
      <c r="F34" s="13">
        <v>165554</v>
      </c>
    </row>
    <row r="35" spans="1:6" ht="15" customHeight="1" x14ac:dyDescent="0.25">
      <c r="A35" s="1" t="s">
        <v>138</v>
      </c>
      <c r="B35" s="5" t="s">
        <v>79</v>
      </c>
      <c r="C35" s="9" t="s">
        <v>80</v>
      </c>
      <c r="D35" s="13">
        <v>-105381</v>
      </c>
      <c r="E35" s="13">
        <v>0</v>
      </c>
      <c r="F35" s="13">
        <v>-120340</v>
      </c>
    </row>
    <row r="36" spans="1:6" ht="15" customHeight="1" x14ac:dyDescent="0.25">
      <c r="A36" s="1" t="s">
        <v>139</v>
      </c>
      <c r="B36" s="5" t="s">
        <v>81</v>
      </c>
      <c r="C36" s="9" t="s">
        <v>82</v>
      </c>
      <c r="D36" s="13">
        <v>-14959</v>
      </c>
      <c r="E36" s="13">
        <v>0</v>
      </c>
      <c r="F36" s="13">
        <v>-7363</v>
      </c>
    </row>
    <row r="37" spans="1:6" ht="15" customHeight="1" x14ac:dyDescent="0.25">
      <c r="A37" s="2" t="s">
        <v>140</v>
      </c>
      <c r="B37" s="6" t="s">
        <v>83</v>
      </c>
      <c r="C37" s="10" t="s">
        <v>84</v>
      </c>
      <c r="D37" s="14">
        <f>SUM(D33:D36)</f>
        <v>45214</v>
      </c>
      <c r="E37" s="14">
        <f>SUM(E33:E36)</f>
        <v>0</v>
      </c>
      <c r="F37" s="14">
        <f>SUM(F33:F36)</f>
        <v>37851</v>
      </c>
    </row>
    <row r="38" spans="1:6" ht="15" customHeight="1" x14ac:dyDescent="0.25">
      <c r="A38" s="1" t="s">
        <v>141</v>
      </c>
      <c r="B38" s="5" t="s">
        <v>85</v>
      </c>
      <c r="C38" s="9" t="s">
        <v>86</v>
      </c>
      <c r="D38" s="13">
        <v>2</v>
      </c>
      <c r="E38" s="13">
        <v>0</v>
      </c>
      <c r="F38" s="13">
        <v>0</v>
      </c>
    </row>
    <row r="39" spans="1:6" ht="15" customHeight="1" x14ac:dyDescent="0.25">
      <c r="A39" s="1" t="s">
        <v>142</v>
      </c>
      <c r="B39" s="5" t="s">
        <v>87</v>
      </c>
      <c r="C39" s="9" t="s">
        <v>88</v>
      </c>
      <c r="D39" s="13">
        <v>403</v>
      </c>
      <c r="E39" s="13">
        <v>0</v>
      </c>
      <c r="F39" s="13">
        <v>0</v>
      </c>
    </row>
    <row r="40" spans="1:6" ht="15" customHeight="1" x14ac:dyDescent="0.25">
      <c r="A40" s="1" t="s">
        <v>143</v>
      </c>
      <c r="B40" s="5" t="s">
        <v>91</v>
      </c>
      <c r="C40" s="7" t="s">
        <v>92</v>
      </c>
      <c r="D40" s="13">
        <v>16</v>
      </c>
      <c r="E40" s="13">
        <v>0</v>
      </c>
      <c r="F40" s="13">
        <v>0</v>
      </c>
    </row>
    <row r="41" spans="1:6" ht="15" customHeight="1" x14ac:dyDescent="0.25">
      <c r="A41" s="2" t="s">
        <v>144</v>
      </c>
      <c r="B41" s="6" t="s">
        <v>93</v>
      </c>
      <c r="C41" s="8" t="s">
        <v>94</v>
      </c>
      <c r="D41" s="14">
        <f>SUM(D38,D39,D40,)</f>
        <v>421</v>
      </c>
      <c r="E41" s="14">
        <f>SUM(E38,E39,E40,)</f>
        <v>0</v>
      </c>
      <c r="F41" s="14">
        <f>SUM(F38,F39,F40,)</f>
        <v>0</v>
      </c>
    </row>
    <row r="42" spans="1:6" ht="15" customHeight="1" x14ac:dyDescent="0.25">
      <c r="A42" s="1" t="s">
        <v>145</v>
      </c>
      <c r="B42" s="5" t="s">
        <v>99</v>
      </c>
      <c r="C42" s="7" t="s">
        <v>100</v>
      </c>
      <c r="D42" s="13">
        <v>0</v>
      </c>
      <c r="E42" s="13">
        <v>0</v>
      </c>
      <c r="F42" s="13">
        <v>50</v>
      </c>
    </row>
    <row r="43" spans="1:6" ht="15" customHeight="1" x14ac:dyDescent="0.25">
      <c r="A43" s="1" t="s">
        <v>147</v>
      </c>
      <c r="B43" s="5" t="s">
        <v>146</v>
      </c>
      <c r="C43" s="7" t="s">
        <v>153</v>
      </c>
      <c r="D43" s="13">
        <v>0</v>
      </c>
      <c r="E43" s="13">
        <v>0</v>
      </c>
      <c r="F43" s="13">
        <v>50</v>
      </c>
    </row>
    <row r="44" spans="1:6" ht="15" customHeight="1" x14ac:dyDescent="0.25">
      <c r="A44" s="2" t="s">
        <v>148</v>
      </c>
      <c r="B44" s="6" t="s">
        <v>103</v>
      </c>
      <c r="C44" s="8" t="s">
        <v>104</v>
      </c>
      <c r="D44" s="14">
        <v>0</v>
      </c>
      <c r="E44" s="14">
        <v>0</v>
      </c>
      <c r="F44" s="14">
        <v>50</v>
      </c>
    </row>
    <row r="45" spans="1:6" ht="15" customHeight="1" x14ac:dyDescent="0.25">
      <c r="A45" s="2" t="s">
        <v>149</v>
      </c>
      <c r="B45" s="6" t="s">
        <v>105</v>
      </c>
      <c r="C45" s="8" t="s">
        <v>106</v>
      </c>
      <c r="D45" s="14">
        <f>SUM(D41,D44)</f>
        <v>421</v>
      </c>
      <c r="E45" s="14">
        <f>SUM(E41,E44)</f>
        <v>0</v>
      </c>
      <c r="F45" s="14">
        <f>SUM(F41,F44)</f>
        <v>50</v>
      </c>
    </row>
    <row r="46" spans="1:6" ht="15" customHeight="1" x14ac:dyDescent="0.25">
      <c r="A46" s="1" t="s">
        <v>150</v>
      </c>
      <c r="B46" s="5" t="s">
        <v>151</v>
      </c>
      <c r="C46" s="7" t="s">
        <v>108</v>
      </c>
      <c r="D46" s="13">
        <v>17233</v>
      </c>
      <c r="E46" s="13">
        <v>0</v>
      </c>
      <c r="F46" s="13">
        <v>24973</v>
      </c>
    </row>
    <row r="47" spans="1:6" ht="15" customHeight="1" x14ac:dyDescent="0.25">
      <c r="A47" s="2" t="s">
        <v>152</v>
      </c>
      <c r="B47" s="6" t="s">
        <v>107</v>
      </c>
      <c r="C47" s="8" t="s">
        <v>109</v>
      </c>
      <c r="D47" s="14">
        <f>SUM(D46:D46)</f>
        <v>17233</v>
      </c>
      <c r="E47" s="14">
        <f>SUM(E46:E46)</f>
        <v>0</v>
      </c>
      <c r="F47" s="14">
        <f>SUM(F46:F46)</f>
        <v>24973</v>
      </c>
    </row>
    <row r="48" spans="1:6" ht="15" customHeight="1" x14ac:dyDescent="0.25">
      <c r="A48" s="2" t="s">
        <v>163</v>
      </c>
      <c r="B48" s="20" t="s">
        <v>110</v>
      </c>
      <c r="C48" s="20"/>
      <c r="D48" s="14">
        <f>SUM(D37,D45,D47)</f>
        <v>62868</v>
      </c>
      <c r="E48" s="14">
        <f>SUM(E37,E45,E47)</f>
        <v>0</v>
      </c>
      <c r="F48" s="14">
        <f>SUM(F37,F45,F47)</f>
        <v>62874</v>
      </c>
    </row>
    <row r="49" ht="15" customHeight="1" x14ac:dyDescent="0.25"/>
  </sheetData>
  <mergeCells count="7">
    <mergeCell ref="B48:C48"/>
    <mergeCell ref="A4:F4"/>
    <mergeCell ref="B5:C5"/>
    <mergeCell ref="B6:C6"/>
    <mergeCell ref="B7:C7"/>
    <mergeCell ref="B32:C32"/>
    <mergeCell ref="B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Önkormányzat</vt:lpstr>
      <vt:lpstr>Közös Hivatal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magine</cp:lastModifiedBy>
  <cp:lastPrinted>2017-04-24T08:53:48Z</cp:lastPrinted>
  <dcterms:created xsi:type="dcterms:W3CDTF">2015-05-12T13:18:45Z</dcterms:created>
  <dcterms:modified xsi:type="dcterms:W3CDTF">2017-05-05T06:23:54Z</dcterms:modified>
</cp:coreProperties>
</file>