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0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'Munka1'!$6:$11</definedName>
    <definedName name="_xlnm.Print_Area" localSheetId="0">'Munka1'!$A$1:$I$468</definedName>
  </definedNames>
  <calcPr fullCalcOnLoad="1"/>
</workbook>
</file>

<file path=xl/sharedStrings.xml><?xml version="1.0" encoding="utf-8"?>
<sst xmlns="http://schemas.openxmlformats.org/spreadsheetml/2006/main" count="427" uniqueCount="218">
  <si>
    <t>I.</t>
  </si>
  <si>
    <t>II.</t>
  </si>
  <si>
    <t>I-IV.</t>
  </si>
  <si>
    <t xml:space="preserve">         KIADÁSBÓL</t>
  </si>
  <si>
    <t>Cím megnevezése                                                                                                                                                                                                   Alcím megnevezése</t>
  </si>
  <si>
    <t>Összes kiadás</t>
  </si>
  <si>
    <t>Személyi jellegű kiadás</t>
  </si>
  <si>
    <t>Dologi jellegű kiadások</t>
  </si>
  <si>
    <t xml:space="preserve">Segítő Kezek Szociális Szolgáltató Központ és Gyermekjóléti Szolgálat   </t>
  </si>
  <si>
    <t>2. melléklet</t>
  </si>
  <si>
    <t>MŰKÖDÉSI KIADÁS ÖSSZESEN EREDETI ELŐIRÁNYZAT</t>
  </si>
  <si>
    <t>Sorsz.</t>
  </si>
  <si>
    <t>PÜSPÖKLADÁNY VÁROS ÖNKORMÁNYZATA</t>
  </si>
  <si>
    <t>POLGÁRMESTERI HIVATAL</t>
  </si>
  <si>
    <t>I.1.</t>
  </si>
  <si>
    <t>I.2.</t>
  </si>
  <si>
    <t>Segítő Kezek Szociális Szolgáltató Központ és Gyermekjóléti Szolgálat  jelzőrendszeres házi segítségnyújtás</t>
  </si>
  <si>
    <t>Létszám (fő)</t>
  </si>
  <si>
    <t>II.1.</t>
  </si>
  <si>
    <t>II.2.</t>
  </si>
  <si>
    <t>Munkaadó-kat terh. jár. és szociális hozzájár. adó</t>
  </si>
  <si>
    <t xml:space="preserve"> </t>
  </si>
  <si>
    <t xml:space="preserve">II.3. </t>
  </si>
  <si>
    <t>Karacs Ferenc Múzeum</t>
  </si>
  <si>
    <t>1/a</t>
  </si>
  <si>
    <t>1/b</t>
  </si>
  <si>
    <t>2/a</t>
  </si>
  <si>
    <t>2/b</t>
  </si>
  <si>
    <t xml:space="preserve">III. </t>
  </si>
  <si>
    <t xml:space="preserve">Önkormányzati intézmények </t>
  </si>
  <si>
    <t xml:space="preserve">Egyéb működési célú kiadások </t>
  </si>
  <si>
    <t>Adatok e Ft-ban</t>
  </si>
  <si>
    <t>Ellátottak pénzbeni juttatása</t>
  </si>
  <si>
    <t>Kötelező feladatok összesen eredeti előirányzat</t>
  </si>
  <si>
    <t>Kötelező feladatok összesen módosított előirányzat május 31-én</t>
  </si>
  <si>
    <t>Módosított előirányzat május 31-én</t>
  </si>
  <si>
    <t>Közvilágítás   eredeti előirányzat</t>
  </si>
  <si>
    <t>Belvíz üzemeltetéshez kapcsolódó feladatok   eredeti előirányzat</t>
  </si>
  <si>
    <t>Egyéb város és községgazdálkodási feladatok   eredeti előirányzat</t>
  </si>
  <si>
    <t>Geodéziai, hirdetési díjak   eredeti előirányzat</t>
  </si>
  <si>
    <t xml:space="preserve">Püspökladányi Városüzemeltető és Gyógyfürdő Kft. támogatása   eredeti előirányzat      </t>
  </si>
  <si>
    <t>Könyvvizsgálati, ügyvédi díjak és egyéb kiadások   eredeti előirányzat</t>
  </si>
  <si>
    <t>Víziközmű Társulat működési költség támogatása   eredeti előirányzat</t>
  </si>
  <si>
    <t xml:space="preserve">Ügyeleti szolgálat önkormányzati támogatása   eredeti előirányzat       </t>
  </si>
  <si>
    <t>Jubileumi jutalom, létszámleépítés, nyugdíjbavonulás tartaléka   eredeti előirányzat</t>
  </si>
  <si>
    <t>Segítő Kezek Szociális Szolgáltató Központ  2013. évi normatíva lemondás tartaléka   eredeti előirányzat</t>
  </si>
  <si>
    <t>Roma Nemzetiségi Önkormányzat működési, üzemeltetési támogatás   eredeti előirányzat</t>
  </si>
  <si>
    <t>Vagyonbiztosítás   eredeti előirányzat</t>
  </si>
  <si>
    <t>Működési célú hitel kamata   eredeti előirányzat</t>
  </si>
  <si>
    <t>Közösségi közlekedés támogatása   eredeti előirányzat</t>
  </si>
  <si>
    <t>Gimnáziumi oktatás működtetési költsége   eredeti előirányzat</t>
  </si>
  <si>
    <t>2012. évi STARTmunka mintaprogram - Mezőgazdasági munkák   eredeti előirányzat</t>
  </si>
  <si>
    <t>2012.évi STARTmunka mintaprogram - Belvízvédekezési munkák   eredeti előirányzat</t>
  </si>
  <si>
    <t>Polgárvédelmi feladathoz kapcsolódó kiadások   eredeti előirányzat</t>
  </si>
  <si>
    <t xml:space="preserve">Egyéb pénzügyi műveletek   eredeti előirányzat </t>
  </si>
  <si>
    <t>Gazdasági Ellátó Szervezet dologi kiadások tartaléka   eredeti előirányzat</t>
  </si>
  <si>
    <t>Önként vállalt feladatok összesen eredeti előirányzat</t>
  </si>
  <si>
    <t>Önként vállalt feladatok összesen módosított előirányzat május 31-én</t>
  </si>
  <si>
    <t xml:space="preserve">Mezőőri szolgálat   eredeti előirányzat                               </t>
  </si>
  <si>
    <t xml:space="preserve">Vállalkozó háziorvosok, iskolaorvosi rendelő  rezsiköltségének támogatása   eredeti előirányzat                                                                                                                                                            </t>
  </si>
  <si>
    <t>Közművelődési Alapítvány támogatása   eredeti előirányzat</t>
  </si>
  <si>
    <t>Sportalapítvány  támogatása   eredeti előirányzat</t>
  </si>
  <si>
    <t>Csenki Díjhoz kapcsolódó költségek   eredeti előirányzat</t>
  </si>
  <si>
    <t>Bocskai utca 48 szám alatti ingatlan üzemeltetési költsége   eredeti előirányzat</t>
  </si>
  <si>
    <t>Egyházak támogatása   eredeti előirányzat</t>
  </si>
  <si>
    <t>Városi- és egyéb rendezvények költsége, civil szervezetek támogatása   eredeti előirányzat</t>
  </si>
  <si>
    <t>Polgármesteri Hivatal   eredeti előirányzat</t>
  </si>
  <si>
    <t xml:space="preserve">Kistérségi Iroda   eredeti előirányzat </t>
  </si>
  <si>
    <t>Képviselő-testület működése   eredeti előirányzat</t>
  </si>
  <si>
    <t>Továbbszámlázott költségek   eredeti előirányzat</t>
  </si>
  <si>
    <t>Térfigyelő rendszer, lift egyéb beruházások üzemeltetési költsége   eredeti előirányzat</t>
  </si>
  <si>
    <t>Államigazgatási feladatok összesen eredeti előirányzat</t>
  </si>
  <si>
    <t>Államigazgatási feladatok összesen módosított előirányzat május 31-én</t>
  </si>
  <si>
    <t>Államigazgatási feladatok   eredeti előirányzat</t>
  </si>
  <si>
    <t>MŰKÖDÉSI KIADÁS ÖSSZESEN MÓDOSÍTOTT ELŐIRÁNYZAT MÁJUS 31-ÉN</t>
  </si>
  <si>
    <t>Egyesített Óvodai Intézmény összesen</t>
  </si>
  <si>
    <t>Eredeti előirányzat</t>
  </si>
  <si>
    <t xml:space="preserve">Bölcsőde                  </t>
  </si>
  <si>
    <t>Egyesített Óvodai Intézmény</t>
  </si>
  <si>
    <t>Gazdasági Ellátó Szervezet</t>
  </si>
  <si>
    <t xml:space="preserve">Dorogi Márton Városi Könyvtár és Művelődési Központ </t>
  </si>
  <si>
    <t>2012. évi pénzmaradvány rendezése központi költségvetés felé</t>
  </si>
  <si>
    <t>Képviselő-testület működése</t>
  </si>
  <si>
    <t>Önkormányzat továbbszámlázott kiadásai</t>
  </si>
  <si>
    <t>ÁFA befizetés NAV-nak</t>
  </si>
  <si>
    <t>Startmunka mintaprogram többletköltsége</t>
  </si>
  <si>
    <t>Pálfi István Szakképzés-szervezési Társulás</t>
  </si>
  <si>
    <t>Segítő Kezek Szociális Szolgáltató Központ és Gyermekjóléti Szolgálat összesen</t>
  </si>
  <si>
    <t>PÜSPÖKLADÁNY VÁROS ÖNKORMÁNYZATA ÖSSZESEN EREDETI ELŐIRÁNYZAT</t>
  </si>
  <si>
    <t>PÜSPÖKLADÁNY VÁROS ÖNKORMÁNYZATA ÖSSZESEN  MÓDOSÍTOTT ELŐIRÁNYZAT MÁJUS 31-ÉN</t>
  </si>
  <si>
    <t>POLGÁRMESTERI HIVATAL ÖSSZESEN EREDETI ELŐIRÁNYZAT</t>
  </si>
  <si>
    <t xml:space="preserve">POLGÁRMESTERI HIVATAL ÖSSZESEN MÓDOSÍTOTT ELŐIRÁNYZAT                      MÁJUS 31-ÉN </t>
  </si>
  <si>
    <t>III.</t>
  </si>
  <si>
    <t>Gellér Sándor Sportcsarnok üzemeltetésének támogatása</t>
  </si>
  <si>
    <t>Ladányi Nyár 2013 rendezvénysorozat</t>
  </si>
  <si>
    <t>2013. évi STARTmunka mintaprogram - Belvízvédekezési munkák  (2013.03.18.-12.31.)</t>
  </si>
  <si>
    <t>2013. évi STARTmunka mintaprogram - Bio- és megújuló energia felhasználás (2013.03.18.-12.31.)</t>
  </si>
  <si>
    <t>2012.évi STARTmunka mintaprogram - Polgármesteri Hivatal  biomassza kazánprogram   (2012.12.17.-2013.11.30.) eredeti előirányzat</t>
  </si>
  <si>
    <t>2012-ben indult, 2013. évre áthúzódó Startmunka mintaprogram támogatása - Újtelepi biomassza kazánprogram (2012.12.17.-2013.11.30)  eredeti előirányzat</t>
  </si>
  <si>
    <t>2013. évi STARTmunka mintaprogram - Mezőgazdasági munkák (2013.03.06.-2014.02.28.)  eredeti előirányzat</t>
  </si>
  <si>
    <t>2013. évi STARTmunka mintaprogram  - Egyéb értékteremtő foglalkoztatások program (2013.03.06.-2013.12.31.)    eredeti előirányzat</t>
  </si>
  <si>
    <t>TÁMOP "Képzett Fiatalok Püspökladány Város Fejlődéséért"</t>
  </si>
  <si>
    <t>TÁMOP "Ezerarcú Sárrét"</t>
  </si>
  <si>
    <t>2012. évi vízkészlet járulék fizetési kötelezettség</t>
  </si>
  <si>
    <t>"Első munkahely garancia program" 2012. évről áthúzódó kiadásai</t>
  </si>
  <si>
    <t>Módosított előirányzat szeptember 30-án</t>
  </si>
  <si>
    <t>Önként vállalt feladatok összesen módosított előirányzat szeptember 30-án</t>
  </si>
  <si>
    <t>PÜSPÖKLADÁNY VÁROS ÖNKORMÁNYZATA ÖSSZESEN  MÓDOSÍTOTT ELŐIRÁNYZAT SZEPTEMBER 30-ÁN</t>
  </si>
  <si>
    <t>Többcélú Nevelési, Oktatási Intézmény és a Karacs Ferenc Gimnázium, Szakközépiskola, Szakiskola és Kollégium 2012. évi pénzmaradványa</t>
  </si>
  <si>
    <t>Önként vállalt feladatok</t>
  </si>
  <si>
    <t>Kötelező feladatok összesen módosított előirányzat szeptember 30-án</t>
  </si>
  <si>
    <t>Többcélú Nevelési, Oktatási Intézmény és a Karacs Ferenc Gimnázium, Szakközépiskola, Szakiskola és Kollégium prémium évek programban résztvevő dolgozóinak 2012. október-november havi kiadásai</t>
  </si>
  <si>
    <t>Kötelező feladatok</t>
  </si>
  <si>
    <t xml:space="preserve">Önként vállalt feladatok </t>
  </si>
  <si>
    <t>Államigazgatási feladatok</t>
  </si>
  <si>
    <t>Államigazgatási feladatok összesen módosított előirányzat szeptember 30-án</t>
  </si>
  <si>
    <t>MŰKÖDÉSI KIADÁS ÖSSZESEN MÓDOSÍTOTT ELŐIRÁNYZAT SZEPTEMBER 30-ÁN</t>
  </si>
  <si>
    <t>Előirányzat felvezetése</t>
  </si>
  <si>
    <t>TÁMOP "Segítsünk többen, többet!"</t>
  </si>
  <si>
    <t>TÁMOP "Tiéd a város, te vigyázz rá!"</t>
  </si>
  <si>
    <t>Prémium évek program előirányzata  2013. II. n.év</t>
  </si>
  <si>
    <t>Könytári érdekeltségnövelő támogatás előirányzata</t>
  </si>
  <si>
    <t>Nyári gyermekétkeztetés előirányzat felvezetése</t>
  </si>
  <si>
    <t>Rendszeres gyermekvédelmi kedvezményben részesülők természetbeni támogatása, Erzsébet utalvány</t>
  </si>
  <si>
    <t>Óvodáztatási támogatás</t>
  </si>
  <si>
    <t>Szűrővizsgálat kiadási előirányzata Megyei Egészségbiztosítási Pénztár támogatásából</t>
  </si>
  <si>
    <t>2013. 04-07. havi bérkompenzáció</t>
  </si>
  <si>
    <t>"Krampuszfesztivál 2013" rendezvény</t>
  </si>
  <si>
    <t>Saját forrás előirányzat felvezetése tartalékalapból a 77/2013. (VI.24.) önk.test.hat. alapján</t>
  </si>
  <si>
    <t>Előirányzat felvezetése Startmunka mezőgazdasági bevételből</t>
  </si>
  <si>
    <t>Ifjúsági Ház kiadásai HungaroControl támogatásából</t>
  </si>
  <si>
    <t>Otthonteremtési támogatás</t>
  </si>
  <si>
    <t>Előirányzat felvezetése Nemzeti Kulturális Alap támogatásából</t>
  </si>
  <si>
    <t>MVM Partner Energiaker. Zrt: 2011-2012. évi közvilágítás elszámolása</t>
  </si>
  <si>
    <t>Tanévkezdési támogatás előirányzat felvezetése</t>
  </si>
  <si>
    <t>Előirányzat felvitele térítési díj többletbevételből</t>
  </si>
  <si>
    <t>Előirányzat felvitele bérleti díj többletbevételből</t>
  </si>
  <si>
    <t>Előirányzat felvitele biztosítási kárbevételből</t>
  </si>
  <si>
    <t>Előirányzat felvitele kamatbevételből</t>
  </si>
  <si>
    <t>Előirányzat felvitele egyéb működési bevételből, büfészolgáltatásból</t>
  </si>
  <si>
    <t>Előirányzat felvitele Japán vendégek fogadása, HBM-i Önkormányzat támogatásából</t>
  </si>
  <si>
    <t>Előirányzat felvitele "Kézzel, lábbal, labdával" NFÜ támogatásából</t>
  </si>
  <si>
    <t>Kiegészítő gyermekvédelmi támogatás és pótléka</t>
  </si>
  <si>
    <t>Átmeneti segély</t>
  </si>
  <si>
    <t>Temetési segély</t>
  </si>
  <si>
    <t>Kiskorúak rendkívüli gyermekvédelmi támogatása</t>
  </si>
  <si>
    <t>Köztemetés</t>
  </si>
  <si>
    <t>Nyugdíjasok gyógyfürdő kezelése</t>
  </si>
  <si>
    <t>Püspökladány Város Önkormányzatának 2013. évre jóváhagyott működési, fenntartási kiadási előirányzatainak módosítása 2013. szeptember 30-ig</t>
  </si>
  <si>
    <t>"Első munkahely garancia program" előirányzat felvezetése</t>
  </si>
  <si>
    <t>TÁMOP "Hátrányos helyzetűek foglalkoztatása" előirányzat felvezetése</t>
  </si>
  <si>
    <t>"A nyári diákmunka elősegítése" előirányzat felvezetése</t>
  </si>
  <si>
    <t>Rehabilitációs foglalkoztatás 2012. évről áthúzódó kiadása</t>
  </si>
  <si>
    <t>TRV Zrt. közkifolyók ivóvízszolgáltatása kiadási előirányzata</t>
  </si>
  <si>
    <t>Előirányzat átvezetés Kistérségi Iroda előirányzatából</t>
  </si>
  <si>
    <t>Előirányzat kivezetése Polgármesteri Hivatal sorára</t>
  </si>
  <si>
    <t>Előirányzat felvezetése intézményekhez</t>
  </si>
  <si>
    <t>Jubileumi jutalom előirányzat felvezetése</t>
  </si>
  <si>
    <t>Intézményfinanszírozás csökkentése</t>
  </si>
  <si>
    <t>Pénzmaradvány átadás a Püspökladányi Tájékoztató és Közmúvelődési Központ,  Könyvtár, Múzeum részére, létszám kivezetése</t>
  </si>
  <si>
    <t>Előirányzat maradvány</t>
  </si>
  <si>
    <t>NFÜ-TÁMOP "Irodalmi keringő" ei. felvezetése</t>
  </si>
  <si>
    <t>Önkormányzati intézmények összesen eredeti előirányzat</t>
  </si>
  <si>
    <t>Önkormányzati intézmények összesenmódosított előirányzat május 31-én</t>
  </si>
  <si>
    <t>Önkormányzati intézmények összesen  módosított előirányzat szeptember 30-án</t>
  </si>
  <si>
    <t>Kötött felhasználású központi támogatás könyvbeszerzésre</t>
  </si>
  <si>
    <t>Előirányzat felvezetése dologi kiadások fedezetére</t>
  </si>
  <si>
    <t>Megszűnt Karacs Ferenc Múzeum finanszírozási maradvány, létszám átvezetése</t>
  </si>
  <si>
    <t>Megszűnt Karacs Ferenc Múzeum 2013.08.31.-i pénzmaradvány átvezetése</t>
  </si>
  <si>
    <t>Megszűnt Dorogi Márton Városi Könyvtár és Művelődési Központ finanszírozási maradvány, létszám átvezetése</t>
  </si>
  <si>
    <t>Megszűnt Dorogi Márton Városi Könyvtár és Művelődési Központ 2013.08.31.-i pénzmaradvány átvezetése</t>
  </si>
  <si>
    <t>Előirányzat felvezetése élelmezési kiadásokra</t>
  </si>
  <si>
    <t>Szerkezetátalakítási tartalék támogatásából előirányzat felvezetése</t>
  </si>
  <si>
    <t>Szerkezetátalakítási tartalék támogatása: Szociális és gyermekjóléti alapellátás támogatásának kiegészítése</t>
  </si>
  <si>
    <t>Segítő Kezek Szociális Szolgáltató Központ és Gyermekjóléti Szolgálat Intézményfenntartó Társulás</t>
  </si>
  <si>
    <t>Üzemeltetési kiadások előirányzat felvezetése I.1.25 sorról és tartalékalapból</t>
  </si>
  <si>
    <t>2013. 04-06. havi bérkompenzáció</t>
  </si>
  <si>
    <t>2013. 07. havi bérkompenzáció</t>
  </si>
  <si>
    <t>Előirányzat átvezetése a I.1.36. sorra</t>
  </si>
  <si>
    <t>Pszichiátriai betegek nappali ellátása feladathoz előirányzat felvezetése a I.1.11. tartalék sorról</t>
  </si>
  <si>
    <t>Előirányzat felvezetése dologi  kiadásokra</t>
  </si>
  <si>
    <t>Előirányzat felvezetése normatíva pótigénylésből</t>
  </si>
  <si>
    <t>Előirányzat maradvány, létszám kivezetése fenntartó változása miatt</t>
  </si>
  <si>
    <t>Pénzmaradvány kivezetése fenntartó változása miatt</t>
  </si>
  <si>
    <t>Közfoglalkoztatási előirányzat felvitele</t>
  </si>
  <si>
    <t>Előirányzat átvezetés egyéb város és községgazdálkodási feladatra (közkifolyók ivóvízszolgáltatása)</t>
  </si>
  <si>
    <t>Előirányzat átcsoportosítás</t>
  </si>
  <si>
    <t>Előirányzat felvezetése Karacs Ferenc Múzeum működési bevételéből</t>
  </si>
  <si>
    <t>Segítő Kezek Szociális Szolgáltató Központ és Gyermekjóléti Szolgálat intézményfinanszírozás előirányzat maradványának átadása</t>
  </si>
  <si>
    <t>Működési bevétel kivezetése</t>
  </si>
  <si>
    <t>Előirányzat felvezetése működési többletbevételből</t>
  </si>
  <si>
    <t>Előirányzat felvezetése NPV Rezsi támogatásából</t>
  </si>
  <si>
    <t>Előirányzat felvezetése TV Állandó támogatásából</t>
  </si>
  <si>
    <t>Közművelődési Alapítvány támogatásából előirányzat felvezetése</t>
  </si>
  <si>
    <t>1 fő létszám átvezetése a Polgármesteri Hivatal előirányzatai közé</t>
  </si>
  <si>
    <t>1 fő létszám átvezetése az államigazgatási feladatok előirányzatai közül</t>
  </si>
  <si>
    <t>Előirányzat átvezetés Gazdasági Ellátó Szervezethez III.3. sorra</t>
  </si>
  <si>
    <t>Pénzmaradvány előirányzat álvezetése III.3. sorra</t>
  </si>
  <si>
    <t xml:space="preserve">POLGÁRMESTERI HIVATAL ÖSSZESEN MÓDOSÍTOTT ELŐIRÁNYZAT                      SZEPTEMBER 30-ÁN </t>
  </si>
  <si>
    <t xml:space="preserve">Pénzmaradvány előirányzat átvezetése I.1.34. sorról </t>
  </si>
  <si>
    <t>Tanulói buszbérlet támogatása előirányzat felvezetése I.1.25 sorról és tartalékalapból</t>
  </si>
  <si>
    <t>Előirányzat felvezetése foglalkoztatási támogatásból</t>
  </si>
  <si>
    <t>Előirányzat felvezetése vendégétkeztetés többletbevételéből</t>
  </si>
  <si>
    <t>Előirányzat felvezetése könyvelési szolgáltatás többletbevételéből</t>
  </si>
  <si>
    <t>Előirányzat felvezetése adóvisszatérülésből</t>
  </si>
  <si>
    <t>Előirányzat felvezetése bérleti díj többletbevételből</t>
  </si>
  <si>
    <t>NFÜ-TÁMOP "TANGO"-Tanórán kívüli foglalkozások" előirányzat felvezetése</t>
  </si>
  <si>
    <t>Pénzmaradvány átadás a Püspökladányi Tájékoztató és Közművelődési Központ,  Könyvtár, Múzeum részére, létszám kivezetése</t>
  </si>
  <si>
    <t>Előirányzat felvezetése NKA támogatásából az Európa Magyar Atlasza restaurálására</t>
  </si>
  <si>
    <t>Püspökladányi Tájékoztató és Közművelődési Központ,  Könyvtár, Múzeum (intézmény neve 2013.09.01-től)</t>
  </si>
  <si>
    <t>Módosított előirányzat június 30-án</t>
  </si>
  <si>
    <t xml:space="preserve">Pénzbeli és természetbeni szociális ellátások (5.A  melléklet)   eredeti előirányzat              </t>
  </si>
  <si>
    <t xml:space="preserve">Pénzbeli és természetbeni szociális ellátások   (5.B melléklet)   eredeti előirányzat     </t>
  </si>
  <si>
    <t>Pénzbeli és természetbeni juttatások   (5.C melléklet)   eredeti előirányzat</t>
  </si>
  <si>
    <t>Módosított előirányzat augusztus 31-én</t>
  </si>
  <si>
    <t>Előirányzat átvezetése intézményen III.1/b. sorra</t>
  </si>
  <si>
    <t>Előirányzat átvezetése III.1/a. sorról</t>
  </si>
  <si>
    <t>a 13/2013. (IX. 27.)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</si>
</sst>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4"/>
      <name val="Arial CE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7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4" fillId="4" borderId="0" applyNumberFormat="0" applyBorder="0" applyAlignment="0" applyProtection="0"/>
    <xf numFmtId="0" fontId="38" fillId="2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left" vertical="center"/>
    </xf>
    <xf numFmtId="3" fontId="1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23" borderId="0" xfId="0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13" fillId="0" borderId="0" xfId="0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164" fontId="25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 wrapText="1"/>
    </xf>
    <xf numFmtId="3" fontId="25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 wrapText="1"/>
    </xf>
    <xf numFmtId="3" fontId="25" fillId="0" borderId="21" xfId="0" applyNumberFormat="1" applyFont="1" applyBorder="1" applyAlignment="1">
      <alignment horizontal="right" vertical="center"/>
    </xf>
    <xf numFmtId="164" fontId="11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165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1" fontId="13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1" fontId="22" fillId="0" borderId="11" xfId="0" applyNumberFormat="1" applyFont="1" applyBorder="1" applyAlignment="1">
      <alignment vertical="center" wrapText="1"/>
    </xf>
    <xf numFmtId="0" fontId="22" fillId="0" borderId="11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23" borderId="0" xfId="0" applyFont="1" applyFill="1" applyBorder="1" applyAlignment="1">
      <alignment/>
    </xf>
    <xf numFmtId="3" fontId="11" fillId="0" borderId="21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13" fillId="23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65" fontId="25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3" fontId="25" fillId="0" borderId="11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3" fontId="12" fillId="0" borderId="11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/>
    </xf>
    <xf numFmtId="164" fontId="11" fillId="23" borderId="11" xfId="0" applyNumberFormat="1" applyFont="1" applyFill="1" applyBorder="1" applyAlignment="1">
      <alignment horizontal="center" vertical="center"/>
    </xf>
    <xf numFmtId="3" fontId="11" fillId="23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vertical="center" wrapText="1"/>
    </xf>
    <xf numFmtId="164" fontId="25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23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164" fontId="12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vertical="center" wrapText="1"/>
    </xf>
    <xf numFmtId="3" fontId="27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right" vertical="center"/>
    </xf>
    <xf numFmtId="0" fontId="8" fillId="23" borderId="18" xfId="0" applyFont="1" applyFill="1" applyBorder="1" applyAlignment="1">
      <alignment horizontal="center" vertical="center"/>
    </xf>
    <xf numFmtId="3" fontId="11" fillId="23" borderId="21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23" borderId="21" xfId="0" applyNumberFormat="1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 vertical="center"/>
    </xf>
    <xf numFmtId="3" fontId="8" fillId="23" borderId="25" xfId="0" applyNumberFormat="1" applyFont="1" applyFill="1" applyBorder="1" applyAlignment="1">
      <alignment horizontal="center" vertical="center"/>
    </xf>
    <xf numFmtId="3" fontId="13" fillId="23" borderId="26" xfId="0" applyNumberFormat="1" applyFont="1" applyFill="1" applyBorder="1" applyAlignment="1">
      <alignment vertical="center" wrapText="1"/>
    </xf>
    <xf numFmtId="164" fontId="11" fillId="23" borderId="26" xfId="0" applyNumberFormat="1" applyFont="1" applyFill="1" applyBorder="1" applyAlignment="1">
      <alignment horizontal="center" vertical="center"/>
    </xf>
    <xf numFmtId="3" fontId="11" fillId="23" borderId="26" xfId="0" applyNumberFormat="1" applyFont="1" applyFill="1" applyBorder="1" applyAlignment="1">
      <alignment horizontal="right" vertical="center"/>
    </xf>
    <xf numFmtId="3" fontId="11" fillId="23" borderId="26" xfId="0" applyNumberFormat="1" applyFont="1" applyFill="1" applyBorder="1" applyAlignment="1">
      <alignment horizontal="center" vertical="center"/>
    </xf>
    <xf numFmtId="3" fontId="11" fillId="23" borderId="27" xfId="0" applyNumberFormat="1" applyFont="1" applyFill="1" applyBorder="1" applyAlignment="1">
      <alignment horizontal="center" vertical="center"/>
    </xf>
    <xf numFmtId="3" fontId="25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right" vertical="center" wrapText="1"/>
    </xf>
    <xf numFmtId="3" fontId="25" fillId="0" borderId="21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5"/>
  <sheetViews>
    <sheetView tabSelected="1" view="pageBreakPreview" zoomScaleNormal="65" zoomScaleSheetLayoutView="100" zoomScalePageLayoutView="0" workbookViewId="0" topLeftCell="A7">
      <pane ySplit="1770" topLeftCell="BM1" activePane="bottomLeft" state="split"/>
      <selection pane="topLeft" activeCell="F27" sqref="F27"/>
      <selection pane="bottomLeft" activeCell="A4" sqref="A4:I4"/>
    </sheetView>
  </sheetViews>
  <sheetFormatPr defaultColWidth="9.00390625" defaultRowHeight="12.75"/>
  <cols>
    <col min="1" max="1" width="7.125" style="16" customWidth="1"/>
    <col min="2" max="2" width="90.125" style="49" customWidth="1"/>
    <col min="3" max="3" width="10.125" style="33" customWidth="1"/>
    <col min="4" max="4" width="13.00390625" style="18" customWidth="1"/>
    <col min="5" max="5" width="13.25390625" style="18" customWidth="1"/>
    <col min="6" max="7" width="10.375" style="18" customWidth="1"/>
    <col min="8" max="8" width="9.625" style="18" customWidth="1"/>
    <col min="9" max="9" width="10.75390625" style="18" customWidth="1"/>
    <col min="10" max="10" width="13.25390625" style="7" customWidth="1"/>
    <col min="11" max="16384" width="9.125" style="1" customWidth="1"/>
  </cols>
  <sheetData>
    <row r="1" spans="1:9" ht="18.75" customHeight="1">
      <c r="A1" s="5"/>
      <c r="B1" s="47"/>
      <c r="C1" s="30"/>
      <c r="D1" s="6"/>
      <c r="E1" s="6"/>
      <c r="F1" s="156" t="s">
        <v>9</v>
      </c>
      <c r="G1" s="156"/>
      <c r="H1" s="156"/>
      <c r="I1" s="156"/>
    </row>
    <row r="2" spans="1:10" s="26" customFormat="1" ht="18.75" customHeight="1">
      <c r="A2" s="45"/>
      <c r="B2" s="47"/>
      <c r="C2" s="46"/>
      <c r="D2" s="27"/>
      <c r="E2" s="27"/>
      <c r="G2" s="59"/>
      <c r="H2" s="59"/>
      <c r="I2" s="59" t="s">
        <v>217</v>
      </c>
      <c r="J2" s="7"/>
    </row>
    <row r="3" spans="1:9" ht="18.75">
      <c r="A3" s="5"/>
      <c r="B3" s="47"/>
      <c r="C3" s="30"/>
      <c r="D3" s="6"/>
      <c r="E3" s="6"/>
      <c r="F3" s="6"/>
      <c r="G3" s="6"/>
      <c r="H3" s="6"/>
      <c r="I3" s="6"/>
    </row>
    <row r="4" spans="1:9" ht="52.5" customHeight="1">
      <c r="A4" s="157" t="s">
        <v>148</v>
      </c>
      <c r="B4" s="158"/>
      <c r="C4" s="158"/>
      <c r="D4" s="158"/>
      <c r="E4" s="158"/>
      <c r="F4" s="158"/>
      <c r="G4" s="158"/>
      <c r="H4" s="158"/>
      <c r="I4" s="158"/>
    </row>
    <row r="5" spans="1:9" ht="30" customHeight="1" thickBot="1">
      <c r="A5" s="5"/>
      <c r="B5" s="47"/>
      <c r="C5" s="30"/>
      <c r="D5" s="6"/>
      <c r="E5" s="6"/>
      <c r="F5" s="172" t="s">
        <v>31</v>
      </c>
      <c r="G5" s="173"/>
      <c r="H5" s="173"/>
      <c r="I5" s="173"/>
    </row>
    <row r="6" spans="1:9" ht="21" customHeight="1">
      <c r="A6" s="164" t="s">
        <v>11</v>
      </c>
      <c r="B6" s="166" t="s">
        <v>4</v>
      </c>
      <c r="C6" s="168" t="s">
        <v>17</v>
      </c>
      <c r="D6" s="170" t="s">
        <v>5</v>
      </c>
      <c r="E6" s="159" t="s">
        <v>3</v>
      </c>
      <c r="F6" s="160"/>
      <c r="G6" s="160"/>
      <c r="H6" s="160"/>
      <c r="I6" s="161"/>
    </row>
    <row r="7" spans="1:9" ht="15" customHeight="1">
      <c r="A7" s="165"/>
      <c r="B7" s="167"/>
      <c r="C7" s="169"/>
      <c r="D7" s="171"/>
      <c r="E7" s="176" t="s">
        <v>6</v>
      </c>
      <c r="F7" s="178" t="s">
        <v>20</v>
      </c>
      <c r="G7" s="176" t="s">
        <v>7</v>
      </c>
      <c r="H7" s="178" t="s">
        <v>32</v>
      </c>
      <c r="I7" s="162" t="s">
        <v>30</v>
      </c>
    </row>
    <row r="8" spans="1:9" ht="15" customHeight="1">
      <c r="A8" s="165"/>
      <c r="B8" s="167"/>
      <c r="C8" s="169"/>
      <c r="D8" s="171"/>
      <c r="E8" s="177"/>
      <c r="F8" s="179"/>
      <c r="G8" s="177"/>
      <c r="H8" s="179"/>
      <c r="I8" s="163"/>
    </row>
    <row r="9" spans="1:9" ht="16.5" customHeight="1">
      <c r="A9" s="165"/>
      <c r="B9" s="167"/>
      <c r="C9" s="169"/>
      <c r="D9" s="171"/>
      <c r="E9" s="177"/>
      <c r="F9" s="179"/>
      <c r="G9" s="177"/>
      <c r="H9" s="179"/>
      <c r="I9" s="163"/>
    </row>
    <row r="10" spans="1:9" ht="30" customHeight="1">
      <c r="A10" s="165"/>
      <c r="B10" s="167"/>
      <c r="C10" s="169"/>
      <c r="D10" s="171"/>
      <c r="E10" s="177"/>
      <c r="F10" s="179"/>
      <c r="G10" s="177"/>
      <c r="H10" s="179"/>
      <c r="I10" s="163"/>
    </row>
    <row r="11" spans="1:37" s="25" customFormat="1" ht="23.25" customHeight="1" thickBot="1">
      <c r="A11" s="126">
        <v>1</v>
      </c>
      <c r="B11" s="99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127">
        <v>9</v>
      </c>
      <c r="J11" s="71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9" ht="31.5" customHeight="1">
      <c r="A12" s="80" t="s">
        <v>0</v>
      </c>
      <c r="B12" s="66" t="s">
        <v>12</v>
      </c>
      <c r="C12" s="100"/>
      <c r="D12" s="91"/>
      <c r="E12" s="101"/>
      <c r="F12" s="101"/>
      <c r="G12" s="101"/>
      <c r="H12" s="101"/>
      <c r="I12" s="128"/>
    </row>
    <row r="13" spans="1:9" ht="22.5" customHeight="1">
      <c r="A13" s="80" t="s">
        <v>14</v>
      </c>
      <c r="B13" s="66" t="s">
        <v>33</v>
      </c>
      <c r="C13" s="58"/>
      <c r="D13" s="51"/>
      <c r="E13" s="51"/>
      <c r="F13" s="51"/>
      <c r="G13" s="51"/>
      <c r="H13" s="51"/>
      <c r="I13" s="78"/>
    </row>
    <row r="14" spans="1:9" ht="21.75" customHeight="1">
      <c r="A14" s="40">
        <v>1</v>
      </c>
      <c r="B14" s="64" t="s">
        <v>36</v>
      </c>
      <c r="C14" s="50"/>
      <c r="D14" s="52">
        <f>SUM(E14:I14)</f>
        <v>33744</v>
      </c>
      <c r="E14" s="52"/>
      <c r="F14" s="52"/>
      <c r="G14" s="52">
        <v>33744</v>
      </c>
      <c r="H14" s="52"/>
      <c r="I14" s="57"/>
    </row>
    <row r="15" spans="1:9" ht="21.75" customHeight="1">
      <c r="A15" s="40"/>
      <c r="B15" s="64" t="s">
        <v>35</v>
      </c>
      <c r="C15" s="50"/>
      <c r="D15" s="52">
        <f>SUM(E15:I15)</f>
        <v>79773</v>
      </c>
      <c r="E15" s="52"/>
      <c r="F15" s="52"/>
      <c r="G15" s="52">
        <v>79773</v>
      </c>
      <c r="H15" s="52"/>
      <c r="I15" s="57"/>
    </row>
    <row r="16" spans="1:9" ht="21.75" customHeight="1">
      <c r="A16" s="40"/>
      <c r="B16" s="91" t="s">
        <v>133</v>
      </c>
      <c r="C16" s="50"/>
      <c r="D16" s="52">
        <f>SUM(E16:I16)</f>
        <v>12796</v>
      </c>
      <c r="E16" s="52"/>
      <c r="F16" s="52"/>
      <c r="G16" s="52">
        <v>12796</v>
      </c>
      <c r="H16" s="52"/>
      <c r="I16" s="57"/>
    </row>
    <row r="17" spans="1:9" ht="21.75" customHeight="1">
      <c r="A17" s="40"/>
      <c r="B17" s="66" t="s">
        <v>105</v>
      </c>
      <c r="C17" s="58"/>
      <c r="D17" s="51">
        <f>SUM(E17:I17)</f>
        <v>92569</v>
      </c>
      <c r="E17" s="51">
        <f>SUM(E15:E16)</f>
        <v>0</v>
      </c>
      <c r="F17" s="51">
        <f>SUM(F15:F16)</f>
        <v>0</v>
      </c>
      <c r="G17" s="51">
        <f>SUM(G15:G16)</f>
        <v>92569</v>
      </c>
      <c r="H17" s="51">
        <f>SUM(H15:H16)</f>
        <v>0</v>
      </c>
      <c r="I17" s="78">
        <f>SUM(I15:I16)</f>
        <v>0</v>
      </c>
    </row>
    <row r="18" spans="1:9" ht="21.75" customHeight="1">
      <c r="A18" s="40"/>
      <c r="B18" s="66"/>
      <c r="C18" s="58"/>
      <c r="D18" s="51"/>
      <c r="E18" s="51"/>
      <c r="F18" s="51"/>
      <c r="G18" s="51"/>
      <c r="H18" s="51"/>
      <c r="I18" s="78"/>
    </row>
    <row r="19" spans="1:9" ht="21.75" customHeight="1">
      <c r="A19" s="40">
        <v>2</v>
      </c>
      <c r="B19" s="64" t="s">
        <v>37</v>
      </c>
      <c r="C19" s="50"/>
      <c r="D19" s="52">
        <f>SUM(E19:I19)</f>
        <v>3000</v>
      </c>
      <c r="E19" s="52"/>
      <c r="F19" s="52"/>
      <c r="G19" s="52">
        <v>3000</v>
      </c>
      <c r="H19" s="52"/>
      <c r="I19" s="57"/>
    </row>
    <row r="20" spans="1:9" ht="21.75" customHeight="1">
      <c r="A20" s="40"/>
      <c r="B20" s="64" t="s">
        <v>35</v>
      </c>
      <c r="C20" s="50"/>
      <c r="D20" s="52">
        <f>SUM(E20:I20)</f>
        <v>3000</v>
      </c>
      <c r="E20" s="52"/>
      <c r="F20" s="52"/>
      <c r="G20" s="52">
        <v>3000</v>
      </c>
      <c r="H20" s="52"/>
      <c r="I20" s="57"/>
    </row>
    <row r="21" spans="1:9" ht="21.75" customHeight="1">
      <c r="A21" s="40"/>
      <c r="B21" s="66" t="s">
        <v>105</v>
      </c>
      <c r="C21" s="50"/>
      <c r="D21" s="51">
        <f>SUM(E21:I21)</f>
        <v>3000</v>
      </c>
      <c r="E21" s="51">
        <f>SUM(E20:E20)</f>
        <v>0</v>
      </c>
      <c r="F21" s="51">
        <f>SUM(F20:F20)</f>
        <v>0</v>
      </c>
      <c r="G21" s="51">
        <f>SUM(G20:G20)</f>
        <v>3000</v>
      </c>
      <c r="H21" s="51">
        <f>SUM(H20:H20)</f>
        <v>0</v>
      </c>
      <c r="I21" s="78">
        <f>SUM(I20:I20)</f>
        <v>0</v>
      </c>
    </row>
    <row r="22" spans="1:9" ht="21.75" customHeight="1">
      <c r="A22" s="40"/>
      <c r="B22" s="91"/>
      <c r="C22" s="50"/>
      <c r="D22" s="51"/>
      <c r="E22" s="51"/>
      <c r="F22" s="51"/>
      <c r="G22" s="51"/>
      <c r="H22" s="51"/>
      <c r="I22" s="78"/>
    </row>
    <row r="23" spans="1:9" ht="21.75" customHeight="1">
      <c r="A23" s="40">
        <v>3</v>
      </c>
      <c r="B23" s="64" t="s">
        <v>38</v>
      </c>
      <c r="C23" s="50"/>
      <c r="D23" s="52">
        <f aca="true" t="shared" si="0" ref="D23:D28">SUM(E23:I23)</f>
        <v>2926</v>
      </c>
      <c r="E23" s="52">
        <v>103</v>
      </c>
      <c r="F23" s="52">
        <v>25</v>
      </c>
      <c r="G23" s="52">
        <v>2798</v>
      </c>
      <c r="H23" s="52"/>
      <c r="I23" s="57"/>
    </row>
    <row r="24" spans="1:9" ht="21.75" customHeight="1">
      <c r="A24" s="40"/>
      <c r="B24" s="64" t="s">
        <v>35</v>
      </c>
      <c r="C24" s="50"/>
      <c r="D24" s="52">
        <f t="shared" si="0"/>
        <v>5737</v>
      </c>
      <c r="E24" s="52">
        <v>103</v>
      </c>
      <c r="F24" s="52">
        <v>25</v>
      </c>
      <c r="G24" s="52">
        <v>5609</v>
      </c>
      <c r="H24" s="52"/>
      <c r="I24" s="57"/>
    </row>
    <row r="25" spans="1:9" ht="21.75" customHeight="1">
      <c r="A25" s="40"/>
      <c r="B25" s="64" t="s">
        <v>125</v>
      </c>
      <c r="C25" s="50"/>
      <c r="D25" s="52">
        <f t="shared" si="0"/>
        <v>62</v>
      </c>
      <c r="E25" s="52"/>
      <c r="F25" s="52"/>
      <c r="G25" s="52">
        <v>62</v>
      </c>
      <c r="H25" s="52"/>
      <c r="I25" s="57"/>
    </row>
    <row r="26" spans="1:9" ht="21.75" customHeight="1">
      <c r="A26" s="40"/>
      <c r="B26" s="64" t="s">
        <v>153</v>
      </c>
      <c r="C26" s="50"/>
      <c r="D26" s="52">
        <f t="shared" si="0"/>
        <v>3986</v>
      </c>
      <c r="E26" s="52"/>
      <c r="F26" s="52"/>
      <c r="G26" s="52">
        <v>3986</v>
      </c>
      <c r="H26" s="52"/>
      <c r="I26" s="57"/>
    </row>
    <row r="27" spans="1:9" ht="21.75" customHeight="1">
      <c r="A27" s="40"/>
      <c r="B27" s="91" t="s">
        <v>151</v>
      </c>
      <c r="C27" s="50"/>
      <c r="D27" s="52">
        <f t="shared" si="0"/>
        <v>882</v>
      </c>
      <c r="E27" s="52">
        <v>882</v>
      </c>
      <c r="F27" s="52"/>
      <c r="G27" s="52"/>
      <c r="H27" s="52"/>
      <c r="I27" s="57"/>
    </row>
    <row r="28" spans="1:9" ht="21.75" customHeight="1">
      <c r="A28" s="40"/>
      <c r="B28" s="66" t="s">
        <v>105</v>
      </c>
      <c r="C28" s="50"/>
      <c r="D28" s="51">
        <f t="shared" si="0"/>
        <v>10667</v>
      </c>
      <c r="E28" s="51">
        <f>SUM(E24:E27)</f>
        <v>985</v>
      </c>
      <c r="F28" s="51">
        <f>SUM(F24:F27)</f>
        <v>25</v>
      </c>
      <c r="G28" s="51">
        <f>SUM(G24:G27)</f>
        <v>9657</v>
      </c>
      <c r="H28" s="51">
        <f>SUM(H24:H27)</f>
        <v>0</v>
      </c>
      <c r="I28" s="78">
        <f>SUM(I24:I27)</f>
        <v>0</v>
      </c>
    </row>
    <row r="29" spans="1:9" ht="21.75" customHeight="1">
      <c r="A29" s="40"/>
      <c r="B29" s="64"/>
      <c r="C29" s="50"/>
      <c r="D29" s="51"/>
      <c r="E29" s="52"/>
      <c r="F29" s="52"/>
      <c r="G29" s="52"/>
      <c r="H29" s="52"/>
      <c r="I29" s="57"/>
    </row>
    <row r="30" spans="1:9" ht="21.75" customHeight="1">
      <c r="A30" s="40">
        <v>4</v>
      </c>
      <c r="B30" s="64" t="s">
        <v>39</v>
      </c>
      <c r="C30" s="50"/>
      <c r="D30" s="52">
        <f>SUM(E30:I30)</f>
        <v>3250</v>
      </c>
      <c r="E30" s="52"/>
      <c r="F30" s="52"/>
      <c r="G30" s="52">
        <v>3250</v>
      </c>
      <c r="H30" s="52"/>
      <c r="I30" s="57"/>
    </row>
    <row r="31" spans="1:9" ht="21.75" customHeight="1">
      <c r="A31" s="40"/>
      <c r="B31" s="64" t="s">
        <v>35</v>
      </c>
      <c r="C31" s="50"/>
      <c r="D31" s="52">
        <f>SUM(E31:I31)</f>
        <v>3250</v>
      </c>
      <c r="E31" s="52"/>
      <c r="F31" s="52"/>
      <c r="G31" s="52">
        <v>3250</v>
      </c>
      <c r="H31" s="52"/>
      <c r="I31" s="57"/>
    </row>
    <row r="32" spans="1:9" ht="21.75" customHeight="1">
      <c r="A32" s="40"/>
      <c r="B32" s="66" t="s">
        <v>105</v>
      </c>
      <c r="C32" s="50"/>
      <c r="D32" s="51">
        <f>SUM(E32:I32)</f>
        <v>3250</v>
      </c>
      <c r="E32" s="51">
        <f>SUM(E31:E31)</f>
        <v>0</v>
      </c>
      <c r="F32" s="51">
        <f>SUM(F31:F31)</f>
        <v>0</v>
      </c>
      <c r="G32" s="51">
        <f>SUM(G31:G31)</f>
        <v>3250</v>
      </c>
      <c r="H32" s="51">
        <f>SUM(H31:H31)</f>
        <v>0</v>
      </c>
      <c r="I32" s="78">
        <f>SUM(I31:I31)</f>
        <v>0</v>
      </c>
    </row>
    <row r="33" spans="1:9" ht="21.75" customHeight="1">
      <c r="A33" s="40"/>
      <c r="B33" s="64"/>
      <c r="C33" s="50"/>
      <c r="D33" s="51"/>
      <c r="E33" s="52"/>
      <c r="F33" s="52"/>
      <c r="G33" s="52"/>
      <c r="H33" s="52"/>
      <c r="I33" s="57"/>
    </row>
    <row r="34" spans="1:9" ht="21.75" customHeight="1">
      <c r="A34" s="40">
        <v>5</v>
      </c>
      <c r="B34" s="64" t="s">
        <v>41</v>
      </c>
      <c r="C34" s="50"/>
      <c r="D34" s="52">
        <f>SUM(E34:I34)</f>
        <v>7850</v>
      </c>
      <c r="E34" s="52"/>
      <c r="F34" s="52"/>
      <c r="G34" s="52">
        <v>7850</v>
      </c>
      <c r="H34" s="52"/>
      <c r="I34" s="57"/>
    </row>
    <row r="35" spans="1:9" ht="21.75" customHeight="1">
      <c r="A35" s="40"/>
      <c r="B35" s="64" t="s">
        <v>35</v>
      </c>
      <c r="C35" s="50"/>
      <c r="D35" s="52">
        <f>SUM(E35:I35)</f>
        <v>8422</v>
      </c>
      <c r="E35" s="52">
        <v>0</v>
      </c>
      <c r="F35" s="52">
        <v>0</v>
      </c>
      <c r="G35" s="52">
        <v>8422</v>
      </c>
      <c r="H35" s="52">
        <v>0</v>
      </c>
      <c r="I35" s="57">
        <v>0</v>
      </c>
    </row>
    <row r="36" spans="1:9" ht="21.75" customHeight="1">
      <c r="A36" s="40"/>
      <c r="B36" s="66" t="s">
        <v>105</v>
      </c>
      <c r="C36" s="50"/>
      <c r="D36" s="51">
        <f>SUM(E36:I36)</f>
        <v>8422</v>
      </c>
      <c r="E36" s="51">
        <f>SUM(E35:E35)</f>
        <v>0</v>
      </c>
      <c r="F36" s="51">
        <f>SUM(F35:F35)</f>
        <v>0</v>
      </c>
      <c r="G36" s="51">
        <f>SUM(G35:G35)</f>
        <v>8422</v>
      </c>
      <c r="H36" s="51">
        <f>SUM(H35:H35)</f>
        <v>0</v>
      </c>
      <c r="I36" s="78">
        <f>SUM(I35:I35)</f>
        <v>0</v>
      </c>
    </row>
    <row r="37" spans="1:9" ht="21.75" customHeight="1">
      <c r="A37" s="40"/>
      <c r="B37" s="64"/>
      <c r="C37" s="50"/>
      <c r="D37" s="51"/>
      <c r="E37" s="52"/>
      <c r="F37" s="52"/>
      <c r="G37" s="52"/>
      <c r="H37" s="52"/>
      <c r="I37" s="57"/>
    </row>
    <row r="38" spans="1:9" ht="21.75" customHeight="1">
      <c r="A38" s="40">
        <v>6</v>
      </c>
      <c r="B38" s="64" t="s">
        <v>40</v>
      </c>
      <c r="C38" s="50"/>
      <c r="D38" s="52">
        <f>SUM(E38:I38)</f>
        <v>15300</v>
      </c>
      <c r="E38" s="52"/>
      <c r="F38" s="52"/>
      <c r="G38" s="52"/>
      <c r="H38" s="52"/>
      <c r="I38" s="57">
        <v>15300</v>
      </c>
    </row>
    <row r="39" spans="1:9" ht="21.75" customHeight="1">
      <c r="A39" s="40"/>
      <c r="B39" s="64" t="s">
        <v>35</v>
      </c>
      <c r="C39" s="50"/>
      <c r="D39" s="52">
        <f>SUM(E39:I39)</f>
        <v>15300</v>
      </c>
      <c r="E39" s="52">
        <f aca="true" t="shared" si="1" ref="E39:I40">SUM(E38:E38)</f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7">
        <f t="shared" si="1"/>
        <v>15300</v>
      </c>
    </row>
    <row r="40" spans="1:9" ht="21.75" customHeight="1">
      <c r="A40" s="40"/>
      <c r="B40" s="66" t="s">
        <v>105</v>
      </c>
      <c r="C40" s="50"/>
      <c r="D40" s="51">
        <f>SUM(E40:I40)</f>
        <v>15300</v>
      </c>
      <c r="E40" s="51">
        <f t="shared" si="1"/>
        <v>0</v>
      </c>
      <c r="F40" s="51">
        <f t="shared" si="1"/>
        <v>0</v>
      </c>
      <c r="G40" s="51">
        <f t="shared" si="1"/>
        <v>0</v>
      </c>
      <c r="H40" s="51">
        <f t="shared" si="1"/>
        <v>0</v>
      </c>
      <c r="I40" s="78">
        <f t="shared" si="1"/>
        <v>15300</v>
      </c>
    </row>
    <row r="41" spans="1:9" ht="21.75" customHeight="1">
      <c r="A41" s="40"/>
      <c r="B41" s="64"/>
      <c r="C41" s="50"/>
      <c r="D41" s="51"/>
      <c r="E41" s="52"/>
      <c r="F41" s="52"/>
      <c r="G41" s="52"/>
      <c r="H41" s="52"/>
      <c r="I41" s="57"/>
    </row>
    <row r="42" spans="1:37" s="8" customFormat="1" ht="21.75" customHeight="1">
      <c r="A42" s="40">
        <v>7</v>
      </c>
      <c r="B42" s="64" t="s">
        <v>42</v>
      </c>
      <c r="C42" s="50"/>
      <c r="D42" s="52">
        <f>SUM(E42:I42)</f>
        <v>1500</v>
      </c>
      <c r="E42" s="52"/>
      <c r="F42" s="52"/>
      <c r="G42" s="52"/>
      <c r="H42" s="52"/>
      <c r="I42" s="57">
        <v>1500</v>
      </c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9" ht="21.75" customHeight="1">
      <c r="A43" s="40"/>
      <c r="B43" s="64" t="s">
        <v>35</v>
      </c>
      <c r="C43" s="50"/>
      <c r="D43" s="52">
        <f>SUM(E43:I43)</f>
        <v>1500</v>
      </c>
      <c r="E43" s="52"/>
      <c r="F43" s="52"/>
      <c r="G43" s="52"/>
      <c r="H43" s="52"/>
      <c r="I43" s="57">
        <v>1500</v>
      </c>
    </row>
    <row r="44" spans="1:9" ht="21.75" customHeight="1">
      <c r="A44" s="40"/>
      <c r="B44" s="64" t="s">
        <v>117</v>
      </c>
      <c r="C44" s="50"/>
      <c r="D44" s="52">
        <f>SUM(E44:I44)</f>
        <v>678</v>
      </c>
      <c r="E44" s="52"/>
      <c r="F44" s="52"/>
      <c r="G44" s="52"/>
      <c r="H44" s="52"/>
      <c r="I44" s="57">
        <v>678</v>
      </c>
    </row>
    <row r="45" spans="1:9" ht="21.75" customHeight="1">
      <c r="A45" s="40"/>
      <c r="B45" s="66" t="s">
        <v>105</v>
      </c>
      <c r="C45" s="50"/>
      <c r="D45" s="51">
        <f>SUM(E45:I45)</f>
        <v>2178</v>
      </c>
      <c r="E45" s="51">
        <f>SUM(E43:E44)</f>
        <v>0</v>
      </c>
      <c r="F45" s="51">
        <f>SUM(F43:F44)</f>
        <v>0</v>
      </c>
      <c r="G45" s="51">
        <f>SUM(G43:G44)</f>
        <v>0</v>
      </c>
      <c r="H45" s="51">
        <f>SUM(H43:H44)</f>
        <v>0</v>
      </c>
      <c r="I45" s="78">
        <f>SUM(I43:I44)</f>
        <v>2178</v>
      </c>
    </row>
    <row r="46" spans="1:9" ht="21.75" customHeight="1">
      <c r="A46" s="40"/>
      <c r="B46" s="64"/>
      <c r="C46" s="50"/>
      <c r="D46" s="51"/>
      <c r="E46" s="52"/>
      <c r="F46" s="52"/>
      <c r="G46" s="52"/>
      <c r="H46" s="52"/>
      <c r="I46" s="57"/>
    </row>
    <row r="47" spans="1:10" s="9" customFormat="1" ht="21.75" customHeight="1">
      <c r="A47" s="40">
        <v>8</v>
      </c>
      <c r="B47" s="64" t="s">
        <v>211</v>
      </c>
      <c r="C47" s="50">
        <v>51</v>
      </c>
      <c r="D47" s="52">
        <f aca="true" t="shared" si="2" ref="D47:D54">SUM(E47:I47)</f>
        <v>90240</v>
      </c>
      <c r="E47" s="53">
        <v>59471</v>
      </c>
      <c r="F47" s="53">
        <v>8029</v>
      </c>
      <c r="G47" s="53" t="s">
        <v>21</v>
      </c>
      <c r="H47" s="53"/>
      <c r="I47" s="56">
        <v>22740</v>
      </c>
      <c r="J47" s="72"/>
    </row>
    <row r="48" spans="1:10" s="9" customFormat="1" ht="21.75" customHeight="1">
      <c r="A48" s="40"/>
      <c r="B48" s="64" t="s">
        <v>35</v>
      </c>
      <c r="C48" s="50">
        <v>51</v>
      </c>
      <c r="D48" s="52">
        <f t="shared" si="2"/>
        <v>90240</v>
      </c>
      <c r="E48" s="53">
        <v>59471</v>
      </c>
      <c r="F48" s="53">
        <v>8029</v>
      </c>
      <c r="G48" s="53"/>
      <c r="H48" s="53"/>
      <c r="I48" s="56">
        <v>22740</v>
      </c>
      <c r="J48" s="72"/>
    </row>
    <row r="49" spans="1:10" s="9" customFormat="1" ht="21.75" customHeight="1">
      <c r="A49" s="40"/>
      <c r="B49" s="82" t="s">
        <v>184</v>
      </c>
      <c r="C49" s="149"/>
      <c r="D49" s="54">
        <f t="shared" si="2"/>
        <v>3000</v>
      </c>
      <c r="E49" s="152">
        <v>2643</v>
      </c>
      <c r="F49" s="152">
        <v>357</v>
      </c>
      <c r="G49" s="53"/>
      <c r="H49" s="53"/>
      <c r="I49" s="56"/>
      <c r="J49" s="72"/>
    </row>
    <row r="50" spans="1:10" s="9" customFormat="1" ht="21.75" customHeight="1">
      <c r="A50" s="40"/>
      <c r="B50" s="82" t="s">
        <v>143</v>
      </c>
      <c r="C50" s="149"/>
      <c r="D50" s="54">
        <f t="shared" si="2"/>
        <v>500</v>
      </c>
      <c r="E50" s="152"/>
      <c r="F50" s="152"/>
      <c r="G50" s="53"/>
      <c r="H50" s="53"/>
      <c r="I50" s="56">
        <v>500</v>
      </c>
      <c r="J50" s="72"/>
    </row>
    <row r="51" spans="1:10" s="9" customFormat="1" ht="21.75" customHeight="1">
      <c r="A51" s="40"/>
      <c r="B51" s="82" t="s">
        <v>144</v>
      </c>
      <c r="C51" s="149"/>
      <c r="D51" s="54">
        <f t="shared" si="2"/>
        <v>1000</v>
      </c>
      <c r="E51" s="152"/>
      <c r="F51" s="152"/>
      <c r="G51" s="53"/>
      <c r="H51" s="53"/>
      <c r="I51" s="56">
        <v>1000</v>
      </c>
      <c r="J51" s="72"/>
    </row>
    <row r="52" spans="1:10" s="9" customFormat="1" ht="21.75" customHeight="1">
      <c r="A52" s="40"/>
      <c r="B52" s="82" t="s">
        <v>145</v>
      </c>
      <c r="C52" s="149"/>
      <c r="D52" s="54">
        <f t="shared" si="2"/>
        <v>500</v>
      </c>
      <c r="E52" s="152"/>
      <c r="F52" s="152"/>
      <c r="G52" s="53"/>
      <c r="H52" s="53"/>
      <c r="I52" s="56">
        <v>500</v>
      </c>
      <c r="J52" s="72"/>
    </row>
    <row r="53" spans="1:10" s="9" customFormat="1" ht="21.75" customHeight="1">
      <c r="A53" s="40"/>
      <c r="B53" s="82" t="s">
        <v>146</v>
      </c>
      <c r="C53" s="149"/>
      <c r="D53" s="54">
        <f t="shared" si="2"/>
        <v>1000</v>
      </c>
      <c r="E53" s="152"/>
      <c r="F53" s="152"/>
      <c r="G53" s="53"/>
      <c r="H53" s="53"/>
      <c r="I53" s="56">
        <v>1000</v>
      </c>
      <c r="J53" s="72"/>
    </row>
    <row r="54" spans="1:10" s="9" customFormat="1" ht="21.75" customHeight="1">
      <c r="A54" s="40"/>
      <c r="B54" s="154" t="s">
        <v>105</v>
      </c>
      <c r="C54" s="155">
        <f>SUM(C48:C53)</f>
        <v>51</v>
      </c>
      <c r="D54" s="106">
        <f t="shared" si="2"/>
        <v>96240</v>
      </c>
      <c r="E54" s="106">
        <f>SUM(E48:E53)</f>
        <v>62114</v>
      </c>
      <c r="F54" s="106">
        <f>SUM(F48:F53)</f>
        <v>8386</v>
      </c>
      <c r="G54" s="51">
        <f>SUM(G48:G53)</f>
        <v>0</v>
      </c>
      <c r="H54" s="51">
        <f>SUM(H48:H53)</f>
        <v>0</v>
      </c>
      <c r="I54" s="78">
        <f>SUM(I48:I53)</f>
        <v>25740</v>
      </c>
      <c r="J54" s="72"/>
    </row>
    <row r="55" spans="1:10" s="9" customFormat="1" ht="21.75" customHeight="1">
      <c r="A55" s="40"/>
      <c r="B55" s="82"/>
      <c r="C55" s="149"/>
      <c r="D55" s="106"/>
      <c r="E55" s="152"/>
      <c r="F55" s="152"/>
      <c r="G55" s="53"/>
      <c r="H55" s="53"/>
      <c r="I55" s="56"/>
      <c r="J55" s="72"/>
    </row>
    <row r="56" spans="1:9" ht="21.75" customHeight="1">
      <c r="A56" s="40">
        <v>9</v>
      </c>
      <c r="B56" s="82" t="s">
        <v>43</v>
      </c>
      <c r="C56" s="149"/>
      <c r="D56" s="54">
        <f>SUM(E56:I56)</f>
        <v>10810</v>
      </c>
      <c r="E56" s="54"/>
      <c r="F56" s="54"/>
      <c r="G56" s="52">
        <v>10810</v>
      </c>
      <c r="H56" s="52"/>
      <c r="I56" s="57"/>
    </row>
    <row r="57" spans="1:9" ht="21.75" customHeight="1">
      <c r="A57" s="40"/>
      <c r="B57" s="82" t="s">
        <v>35</v>
      </c>
      <c r="C57" s="149"/>
      <c r="D57" s="54">
        <f>SUM(E57:I57)</f>
        <v>10810</v>
      </c>
      <c r="E57" s="54"/>
      <c r="F57" s="54"/>
      <c r="G57" s="52">
        <v>10810</v>
      </c>
      <c r="H57" s="52"/>
      <c r="I57" s="57"/>
    </row>
    <row r="58" spans="1:9" ht="21.75" customHeight="1">
      <c r="A58" s="40"/>
      <c r="B58" s="154" t="s">
        <v>105</v>
      </c>
      <c r="C58" s="149"/>
      <c r="D58" s="106">
        <f>SUM(E58:I58)</f>
        <v>10810</v>
      </c>
      <c r="E58" s="106">
        <f>SUM(E57:E57)</f>
        <v>0</v>
      </c>
      <c r="F58" s="106">
        <f>SUM(F57:F57)</f>
        <v>0</v>
      </c>
      <c r="G58" s="51">
        <f>SUM(G57:G57)</f>
        <v>10810</v>
      </c>
      <c r="H58" s="51">
        <f>SUM(H57:H57)</f>
        <v>0</v>
      </c>
      <c r="I58" s="78">
        <f>SUM(I57:I57)</f>
        <v>0</v>
      </c>
    </row>
    <row r="59" spans="1:9" ht="21.75" customHeight="1">
      <c r="A59" s="40"/>
      <c r="B59" s="82"/>
      <c r="C59" s="149"/>
      <c r="D59" s="106"/>
      <c r="E59" s="54"/>
      <c r="F59" s="54"/>
      <c r="G59" s="52"/>
      <c r="H59" s="52"/>
      <c r="I59" s="57"/>
    </row>
    <row r="60" spans="1:10" s="10" customFormat="1" ht="21.75" customHeight="1">
      <c r="A60" s="40">
        <v>10</v>
      </c>
      <c r="B60" s="82" t="s">
        <v>44</v>
      </c>
      <c r="C60" s="149"/>
      <c r="D60" s="54">
        <f>SUM(E60:I60)</f>
        <v>20645</v>
      </c>
      <c r="E60" s="54">
        <v>16256</v>
      </c>
      <c r="F60" s="54">
        <v>4389</v>
      </c>
      <c r="G60" s="54"/>
      <c r="H60" s="54"/>
      <c r="I60" s="129"/>
      <c r="J60" s="19"/>
    </row>
    <row r="61" spans="1:10" s="10" customFormat="1" ht="21.75" customHeight="1">
      <c r="A61" s="40"/>
      <c r="B61" s="82" t="s">
        <v>35</v>
      </c>
      <c r="C61" s="149"/>
      <c r="D61" s="54">
        <f>SUM(E61:I61)</f>
        <v>18684</v>
      </c>
      <c r="E61" s="54">
        <v>14711</v>
      </c>
      <c r="F61" s="54">
        <v>3973</v>
      </c>
      <c r="G61" s="54"/>
      <c r="H61" s="54"/>
      <c r="I61" s="129"/>
      <c r="J61" s="19"/>
    </row>
    <row r="62" spans="1:10" s="10" customFormat="1" ht="21.75" customHeight="1">
      <c r="A62" s="40"/>
      <c r="B62" s="82" t="s">
        <v>156</v>
      </c>
      <c r="C62" s="149"/>
      <c r="D62" s="54">
        <f>SUM(E62:I62)</f>
        <v>-2263</v>
      </c>
      <c r="E62" s="54">
        <v>-1782</v>
      </c>
      <c r="F62" s="54">
        <v>-481</v>
      </c>
      <c r="G62" s="54"/>
      <c r="H62" s="54"/>
      <c r="I62" s="129"/>
      <c r="J62" s="19"/>
    </row>
    <row r="63" spans="1:10" s="10" customFormat="1" ht="21.75" customHeight="1">
      <c r="A63" s="40"/>
      <c r="B63" s="66" t="s">
        <v>105</v>
      </c>
      <c r="C63" s="50"/>
      <c r="D63" s="51">
        <f>SUM(E63:I63)</f>
        <v>16421</v>
      </c>
      <c r="E63" s="51">
        <f>SUM(E61:E62)</f>
        <v>12929</v>
      </c>
      <c r="F63" s="51">
        <f>SUM(F61:F62)</f>
        <v>3492</v>
      </c>
      <c r="G63" s="51">
        <f>SUM(G61:G62)</f>
        <v>0</v>
      </c>
      <c r="H63" s="51">
        <f>SUM(H61:H62)</f>
        <v>0</v>
      </c>
      <c r="I63" s="78">
        <f>SUM(I61:I62)</f>
        <v>0</v>
      </c>
      <c r="J63" s="19"/>
    </row>
    <row r="64" spans="1:10" s="10" customFormat="1" ht="21.75" customHeight="1">
      <c r="A64" s="40"/>
      <c r="B64" s="64"/>
      <c r="C64" s="50"/>
      <c r="D64" s="51"/>
      <c r="E64" s="54"/>
      <c r="F64" s="54"/>
      <c r="G64" s="54"/>
      <c r="H64" s="54"/>
      <c r="I64" s="129"/>
      <c r="J64" s="19"/>
    </row>
    <row r="65" spans="1:37" s="12" customFormat="1" ht="33.75" customHeight="1">
      <c r="A65" s="40">
        <v>11</v>
      </c>
      <c r="B65" s="64" t="s">
        <v>45</v>
      </c>
      <c r="C65" s="50"/>
      <c r="D65" s="52">
        <f>SUM(E65:I65)</f>
        <v>20460</v>
      </c>
      <c r="E65" s="54"/>
      <c r="F65" s="54"/>
      <c r="G65" s="55">
        <v>20460</v>
      </c>
      <c r="H65" s="54"/>
      <c r="I65" s="56"/>
      <c r="J65" s="7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10" s="11" customFormat="1" ht="21.75" customHeight="1">
      <c r="A66" s="40"/>
      <c r="B66" s="64" t="s">
        <v>35</v>
      </c>
      <c r="C66" s="50"/>
      <c r="D66" s="52">
        <f>SUM(E66:I66)</f>
        <v>20460</v>
      </c>
      <c r="E66" s="54"/>
      <c r="F66" s="54"/>
      <c r="G66" s="55">
        <v>20460</v>
      </c>
      <c r="H66" s="54"/>
      <c r="I66" s="56"/>
      <c r="J66" s="73"/>
    </row>
    <row r="67" spans="1:10" s="11" customFormat="1" ht="21.75" customHeight="1">
      <c r="A67" s="40"/>
      <c r="B67" s="64" t="s">
        <v>178</v>
      </c>
      <c r="C67" s="50"/>
      <c r="D67" s="52">
        <f>SUM(E67:I67)</f>
        <v>-9300</v>
      </c>
      <c r="E67" s="54"/>
      <c r="F67" s="54"/>
      <c r="G67" s="55">
        <v>-9300</v>
      </c>
      <c r="H67" s="54"/>
      <c r="I67" s="56"/>
      <c r="J67" s="73"/>
    </row>
    <row r="68" spans="1:10" s="11" customFormat="1" ht="21.75" customHeight="1">
      <c r="A68" s="40"/>
      <c r="B68" s="66" t="s">
        <v>105</v>
      </c>
      <c r="C68" s="50"/>
      <c r="D68" s="51">
        <f>SUM(E68:I68)</f>
        <v>11160</v>
      </c>
      <c r="E68" s="51">
        <f>SUM(E66:E67)</f>
        <v>0</v>
      </c>
      <c r="F68" s="51">
        <f>SUM(F66:F67)</f>
        <v>0</v>
      </c>
      <c r="G68" s="51">
        <f>SUM(G66:G67)</f>
        <v>11160</v>
      </c>
      <c r="H68" s="51">
        <f>SUM(H66:H67)</f>
        <v>0</v>
      </c>
      <c r="I68" s="78">
        <f>SUM(I66:I67)</f>
        <v>0</v>
      </c>
      <c r="J68" s="73"/>
    </row>
    <row r="69" spans="1:10" s="11" customFormat="1" ht="21.75" customHeight="1">
      <c r="A69" s="40"/>
      <c r="B69" s="64"/>
      <c r="C69" s="50"/>
      <c r="D69" s="51"/>
      <c r="E69" s="54"/>
      <c r="F69" s="54"/>
      <c r="G69" s="55"/>
      <c r="H69" s="54"/>
      <c r="I69" s="56"/>
      <c r="J69" s="73"/>
    </row>
    <row r="70" spans="1:9" ht="21.75" customHeight="1">
      <c r="A70" s="40">
        <v>12</v>
      </c>
      <c r="B70" s="64" t="s">
        <v>46</v>
      </c>
      <c r="C70" s="50"/>
      <c r="D70" s="52">
        <f>SUM(E70:I70)</f>
        <v>300</v>
      </c>
      <c r="E70" s="52"/>
      <c r="F70" s="52"/>
      <c r="G70" s="52">
        <v>300</v>
      </c>
      <c r="H70" s="52"/>
      <c r="I70" s="57"/>
    </row>
    <row r="71" spans="1:9" ht="21.75" customHeight="1">
      <c r="A71" s="40"/>
      <c r="B71" s="64" t="s">
        <v>35</v>
      </c>
      <c r="C71" s="50"/>
      <c r="D71" s="52">
        <f>SUM(E71:I71)</f>
        <v>300</v>
      </c>
      <c r="E71" s="52"/>
      <c r="F71" s="52"/>
      <c r="G71" s="52">
        <v>300</v>
      </c>
      <c r="H71" s="52"/>
      <c r="I71" s="57"/>
    </row>
    <row r="72" spans="1:9" ht="21.75" customHeight="1">
      <c r="A72" s="40"/>
      <c r="B72" s="66" t="s">
        <v>105</v>
      </c>
      <c r="C72" s="50"/>
      <c r="D72" s="51">
        <f>SUM(E72:I72)</f>
        <v>300</v>
      </c>
      <c r="E72" s="51">
        <f>SUM(E71:E71)</f>
        <v>0</v>
      </c>
      <c r="F72" s="51">
        <f>SUM(F71:F71)</f>
        <v>0</v>
      </c>
      <c r="G72" s="51">
        <f>SUM(G71:G71)</f>
        <v>300</v>
      </c>
      <c r="H72" s="51">
        <f>SUM(H71:H71)</f>
        <v>0</v>
      </c>
      <c r="I72" s="78">
        <f>SUM(I71:I71)</f>
        <v>0</v>
      </c>
    </row>
    <row r="73" spans="1:9" ht="21.75" customHeight="1">
      <c r="A73" s="40"/>
      <c r="B73" s="64"/>
      <c r="C73" s="50"/>
      <c r="D73" s="52"/>
      <c r="E73" s="52"/>
      <c r="F73" s="52"/>
      <c r="G73" s="52"/>
      <c r="H73" s="52"/>
      <c r="I73" s="57"/>
    </row>
    <row r="74" spans="1:9" ht="21.75" customHeight="1">
      <c r="A74" s="40">
        <v>13</v>
      </c>
      <c r="B74" s="64" t="s">
        <v>47</v>
      </c>
      <c r="C74" s="50"/>
      <c r="D74" s="52">
        <f>SUM(E74:I74)</f>
        <v>4700</v>
      </c>
      <c r="E74" s="52"/>
      <c r="F74" s="52"/>
      <c r="G74" s="52">
        <v>4700</v>
      </c>
      <c r="H74" s="52"/>
      <c r="I74" s="57"/>
    </row>
    <row r="75" spans="1:9" ht="21.75" customHeight="1">
      <c r="A75" s="40"/>
      <c r="B75" s="64" t="s">
        <v>35</v>
      </c>
      <c r="C75" s="50"/>
      <c r="D75" s="52">
        <f>SUM(E75:I75)</f>
        <v>4713</v>
      </c>
      <c r="E75" s="52"/>
      <c r="F75" s="52"/>
      <c r="G75" s="52">
        <v>4713</v>
      </c>
      <c r="H75" s="52"/>
      <c r="I75" s="57"/>
    </row>
    <row r="76" spans="1:9" ht="21.75" customHeight="1">
      <c r="A76" s="40"/>
      <c r="B76" s="66" t="s">
        <v>105</v>
      </c>
      <c r="C76" s="50"/>
      <c r="D76" s="51">
        <f>SUM(E76:I76)</f>
        <v>4713</v>
      </c>
      <c r="E76" s="51">
        <f>SUM(E75:E75)</f>
        <v>0</v>
      </c>
      <c r="F76" s="51">
        <f>SUM(F75:F75)</f>
        <v>0</v>
      </c>
      <c r="G76" s="51">
        <f>SUM(G75:G75)</f>
        <v>4713</v>
      </c>
      <c r="H76" s="51">
        <f>SUM(H75:H75)</f>
        <v>0</v>
      </c>
      <c r="I76" s="78">
        <f>SUM(I75:I75)</f>
        <v>0</v>
      </c>
    </row>
    <row r="77" spans="1:9" ht="21.75" customHeight="1">
      <c r="A77" s="40"/>
      <c r="B77" s="64"/>
      <c r="C77" s="50"/>
      <c r="D77" s="52"/>
      <c r="E77" s="52"/>
      <c r="F77" s="52"/>
      <c r="G77" s="52"/>
      <c r="H77" s="52"/>
      <c r="I77" s="57"/>
    </row>
    <row r="78" spans="1:10" s="2" customFormat="1" ht="21.75" customHeight="1">
      <c r="A78" s="40">
        <v>14</v>
      </c>
      <c r="B78" s="64" t="s">
        <v>48</v>
      </c>
      <c r="C78" s="50"/>
      <c r="D78" s="52">
        <f>SUM(E78:I78)</f>
        <v>12000</v>
      </c>
      <c r="E78" s="53"/>
      <c r="F78" s="53"/>
      <c r="G78" s="53">
        <v>12000</v>
      </c>
      <c r="H78" s="53"/>
      <c r="I78" s="56"/>
      <c r="J78" s="74"/>
    </row>
    <row r="79" spans="1:10" s="2" customFormat="1" ht="21.75" customHeight="1">
      <c r="A79" s="40"/>
      <c r="B79" s="64" t="s">
        <v>35</v>
      </c>
      <c r="C79" s="50"/>
      <c r="D79" s="52">
        <f>SUM(E79:I79)</f>
        <v>12000</v>
      </c>
      <c r="E79" s="53"/>
      <c r="F79" s="53"/>
      <c r="G79" s="53">
        <v>12000</v>
      </c>
      <c r="H79" s="53"/>
      <c r="I79" s="56"/>
      <c r="J79" s="74"/>
    </row>
    <row r="80" spans="1:10" s="2" customFormat="1" ht="21.75" customHeight="1">
      <c r="A80" s="40"/>
      <c r="B80" s="66" t="s">
        <v>105</v>
      </c>
      <c r="C80" s="50"/>
      <c r="D80" s="51">
        <f>SUM(E80:I80)</f>
        <v>12000</v>
      </c>
      <c r="E80" s="51">
        <f>SUM(E79:E79)</f>
        <v>0</v>
      </c>
      <c r="F80" s="51">
        <f>SUM(F79:F79)</f>
        <v>0</v>
      </c>
      <c r="G80" s="51">
        <f>SUM(G79:G79)</f>
        <v>12000</v>
      </c>
      <c r="H80" s="51">
        <f>SUM(H79:H79)</f>
        <v>0</v>
      </c>
      <c r="I80" s="78">
        <f>SUM(I79:I79)</f>
        <v>0</v>
      </c>
      <c r="J80" s="74"/>
    </row>
    <row r="81" spans="1:10" s="2" customFormat="1" ht="21.75" customHeight="1">
      <c r="A81" s="40"/>
      <c r="B81" s="64"/>
      <c r="C81" s="50"/>
      <c r="D81" s="52"/>
      <c r="E81" s="53"/>
      <c r="F81" s="53"/>
      <c r="G81" s="53"/>
      <c r="H81" s="53"/>
      <c r="I81" s="56"/>
      <c r="J81" s="74"/>
    </row>
    <row r="82" spans="1:10" s="2" customFormat="1" ht="21.75" customHeight="1">
      <c r="A82" s="40">
        <v>15</v>
      </c>
      <c r="B82" s="64" t="s">
        <v>49</v>
      </c>
      <c r="C82" s="50"/>
      <c r="D82" s="52">
        <f>SUM(E82:I82)</f>
        <v>3000</v>
      </c>
      <c r="E82" s="53"/>
      <c r="F82" s="53"/>
      <c r="G82" s="53"/>
      <c r="H82" s="53"/>
      <c r="I82" s="56">
        <v>3000</v>
      </c>
      <c r="J82" s="74"/>
    </row>
    <row r="83" spans="1:10" s="2" customFormat="1" ht="21.75" customHeight="1">
      <c r="A83" s="40"/>
      <c r="B83" s="64" t="s">
        <v>35</v>
      </c>
      <c r="C83" s="50"/>
      <c r="D83" s="52">
        <f>SUM(E83:I83)</f>
        <v>3000</v>
      </c>
      <c r="E83" s="53"/>
      <c r="F83" s="53"/>
      <c r="G83" s="53"/>
      <c r="H83" s="53"/>
      <c r="I83" s="56">
        <v>3000</v>
      </c>
      <c r="J83" s="74"/>
    </row>
    <row r="84" spans="1:10" s="2" customFormat="1" ht="21.75" customHeight="1">
      <c r="A84" s="40"/>
      <c r="B84" s="66" t="s">
        <v>105</v>
      </c>
      <c r="C84" s="50"/>
      <c r="D84" s="51">
        <f>SUM(E84:I84)</f>
        <v>3000</v>
      </c>
      <c r="E84" s="51">
        <f>SUM(E83:E83)</f>
        <v>0</v>
      </c>
      <c r="F84" s="51">
        <f>SUM(F83:F83)</f>
        <v>0</v>
      </c>
      <c r="G84" s="51">
        <f>SUM(G83:G83)</f>
        <v>0</v>
      </c>
      <c r="H84" s="51">
        <f>SUM(H83:H83)</f>
        <v>0</v>
      </c>
      <c r="I84" s="78">
        <f>SUM(I83:I83)</f>
        <v>3000</v>
      </c>
      <c r="J84" s="74"/>
    </row>
    <row r="85" spans="1:10" s="2" customFormat="1" ht="21.75" customHeight="1">
      <c r="A85" s="40"/>
      <c r="B85" s="64"/>
      <c r="C85" s="50"/>
      <c r="D85" s="52"/>
      <c r="E85" s="53"/>
      <c r="F85" s="53"/>
      <c r="G85" s="53"/>
      <c r="H85" s="53"/>
      <c r="I85" s="56"/>
      <c r="J85" s="74"/>
    </row>
    <row r="86" spans="1:10" s="2" customFormat="1" ht="21.75" customHeight="1">
      <c r="A86" s="40">
        <v>16</v>
      </c>
      <c r="B86" s="64" t="s">
        <v>50</v>
      </c>
      <c r="C86" s="50"/>
      <c r="D86" s="52">
        <f>SUM(E86:I86)</f>
        <v>21753</v>
      </c>
      <c r="E86" s="53"/>
      <c r="F86" s="53"/>
      <c r="G86" s="53">
        <v>21753</v>
      </c>
      <c r="H86" s="53"/>
      <c r="I86" s="56"/>
      <c r="J86" s="74"/>
    </row>
    <row r="87" spans="1:10" s="2" customFormat="1" ht="21.75" customHeight="1">
      <c r="A87" s="40"/>
      <c r="B87" s="64" t="s">
        <v>35</v>
      </c>
      <c r="C87" s="50"/>
      <c r="D87" s="52">
        <f>SUM(E87:I87)</f>
        <v>21753</v>
      </c>
      <c r="E87" s="53"/>
      <c r="F87" s="53"/>
      <c r="G87" s="53">
        <v>21753</v>
      </c>
      <c r="H87" s="53"/>
      <c r="I87" s="56"/>
      <c r="J87" s="74"/>
    </row>
    <row r="88" spans="1:10" s="2" customFormat="1" ht="21.75" customHeight="1">
      <c r="A88" s="40"/>
      <c r="B88" s="66" t="s">
        <v>105</v>
      </c>
      <c r="C88" s="50"/>
      <c r="D88" s="51">
        <f>SUM(E88:I88)</f>
        <v>21753</v>
      </c>
      <c r="E88" s="51">
        <f>SUM(E87:E87)</f>
        <v>0</v>
      </c>
      <c r="F88" s="51">
        <f>SUM(F87:F87)</f>
        <v>0</v>
      </c>
      <c r="G88" s="51">
        <f>SUM(G87:G87)</f>
        <v>21753</v>
      </c>
      <c r="H88" s="51">
        <f>SUM(H87:H87)</f>
        <v>0</v>
      </c>
      <c r="I88" s="78">
        <f>SUM(I87:I87)</f>
        <v>0</v>
      </c>
      <c r="J88" s="74"/>
    </row>
    <row r="89" spans="1:10" s="2" customFormat="1" ht="21.75" customHeight="1">
      <c r="A89" s="40"/>
      <c r="B89" s="64"/>
      <c r="C89" s="50"/>
      <c r="D89" s="52"/>
      <c r="E89" s="53"/>
      <c r="F89" s="53"/>
      <c r="G89" s="53"/>
      <c r="H89" s="53"/>
      <c r="I89" s="56"/>
      <c r="J89" s="74"/>
    </row>
    <row r="90" spans="1:10" s="2" customFormat="1" ht="21.75" customHeight="1">
      <c r="A90" s="40">
        <v>17</v>
      </c>
      <c r="B90" s="64" t="s">
        <v>51</v>
      </c>
      <c r="C90" s="50"/>
      <c r="D90" s="52">
        <f>SUM(E90:I90)</f>
        <v>3889</v>
      </c>
      <c r="E90" s="53">
        <v>3427</v>
      </c>
      <c r="F90" s="53">
        <v>462</v>
      </c>
      <c r="G90" s="53"/>
      <c r="H90" s="53"/>
      <c r="I90" s="56"/>
      <c r="J90" s="74"/>
    </row>
    <row r="91" spans="1:10" s="2" customFormat="1" ht="21.75" customHeight="1">
      <c r="A91" s="40"/>
      <c r="B91" s="64" t="s">
        <v>35</v>
      </c>
      <c r="C91" s="50"/>
      <c r="D91" s="52">
        <f>SUM(E91:I91)</f>
        <v>3889</v>
      </c>
      <c r="E91" s="53">
        <v>3427</v>
      </c>
      <c r="F91" s="53">
        <v>462</v>
      </c>
      <c r="G91" s="53"/>
      <c r="H91" s="53"/>
      <c r="I91" s="56"/>
      <c r="J91" s="74"/>
    </row>
    <row r="92" spans="1:10" s="2" customFormat="1" ht="21.75" customHeight="1">
      <c r="A92" s="40"/>
      <c r="B92" s="66" t="s">
        <v>105</v>
      </c>
      <c r="C92" s="50"/>
      <c r="D92" s="51">
        <f>SUM(E92:I92)</f>
        <v>3889</v>
      </c>
      <c r="E92" s="51">
        <f>SUM(E91:E91)</f>
        <v>3427</v>
      </c>
      <c r="F92" s="51">
        <f>SUM(F91:F91)</f>
        <v>462</v>
      </c>
      <c r="G92" s="51">
        <f>SUM(G91:G91)</f>
        <v>0</v>
      </c>
      <c r="H92" s="51">
        <f>SUM(H91:H91)</f>
        <v>0</v>
      </c>
      <c r="I92" s="78">
        <f>SUM(I91:I91)</f>
        <v>0</v>
      </c>
      <c r="J92" s="74"/>
    </row>
    <row r="93" spans="1:10" s="2" customFormat="1" ht="21.75" customHeight="1">
      <c r="A93" s="40"/>
      <c r="B93" s="64"/>
      <c r="C93" s="50"/>
      <c r="D93" s="52"/>
      <c r="E93" s="53"/>
      <c r="F93" s="53"/>
      <c r="G93" s="53"/>
      <c r="H93" s="53"/>
      <c r="I93" s="56"/>
      <c r="J93" s="74"/>
    </row>
    <row r="94" spans="1:10" s="2" customFormat="1" ht="21.75" customHeight="1">
      <c r="A94" s="40">
        <v>18</v>
      </c>
      <c r="B94" s="64" t="s">
        <v>52</v>
      </c>
      <c r="C94" s="50"/>
      <c r="D94" s="52">
        <f>SUM(E94:I94)</f>
        <v>4478</v>
      </c>
      <c r="E94" s="53">
        <v>3945</v>
      </c>
      <c r="F94" s="53">
        <v>533</v>
      </c>
      <c r="G94" s="53"/>
      <c r="H94" s="53"/>
      <c r="I94" s="56"/>
      <c r="J94" s="74"/>
    </row>
    <row r="95" spans="1:10" s="2" customFormat="1" ht="21.75" customHeight="1">
      <c r="A95" s="40"/>
      <c r="B95" s="64" t="s">
        <v>35</v>
      </c>
      <c r="C95" s="50"/>
      <c r="D95" s="52">
        <f>SUM(E95:I95)</f>
        <v>4478</v>
      </c>
      <c r="E95" s="53">
        <v>3945</v>
      </c>
      <c r="F95" s="53">
        <v>533</v>
      </c>
      <c r="G95" s="53"/>
      <c r="H95" s="53"/>
      <c r="I95" s="56"/>
      <c r="J95" s="74"/>
    </row>
    <row r="96" spans="1:10" s="2" customFormat="1" ht="21.75" customHeight="1">
      <c r="A96" s="40"/>
      <c r="B96" s="66" t="s">
        <v>105</v>
      </c>
      <c r="C96" s="50"/>
      <c r="D96" s="51">
        <f>SUM(E96:I96)</f>
        <v>4478</v>
      </c>
      <c r="E96" s="51">
        <f>SUM(E95:E95)</f>
        <v>3945</v>
      </c>
      <c r="F96" s="51">
        <f>SUM(F95:F95)</f>
        <v>533</v>
      </c>
      <c r="G96" s="51">
        <f>SUM(G95:G95)</f>
        <v>0</v>
      </c>
      <c r="H96" s="51">
        <f>SUM(H95:H95)</f>
        <v>0</v>
      </c>
      <c r="I96" s="78">
        <f>SUM(I95:I95)</f>
        <v>0</v>
      </c>
      <c r="J96" s="74"/>
    </row>
    <row r="97" spans="1:10" s="2" customFormat="1" ht="21.75" customHeight="1">
      <c r="A97" s="40"/>
      <c r="B97" s="64"/>
      <c r="C97" s="50"/>
      <c r="D97" s="51"/>
      <c r="E97" s="53"/>
      <c r="F97" s="53"/>
      <c r="G97" s="53"/>
      <c r="H97" s="53"/>
      <c r="I97" s="56"/>
      <c r="J97" s="74"/>
    </row>
    <row r="98" spans="1:10" s="2" customFormat="1" ht="33" customHeight="1">
      <c r="A98" s="40">
        <v>19</v>
      </c>
      <c r="B98" s="64" t="s">
        <v>97</v>
      </c>
      <c r="C98" s="50"/>
      <c r="D98" s="52">
        <f>SUM(E98:I98)</f>
        <v>209</v>
      </c>
      <c r="E98" s="53">
        <v>184</v>
      </c>
      <c r="F98" s="53">
        <v>25</v>
      </c>
      <c r="G98" s="53"/>
      <c r="H98" s="53"/>
      <c r="I98" s="56"/>
      <c r="J98" s="74"/>
    </row>
    <row r="99" spans="1:10" s="2" customFormat="1" ht="21.75" customHeight="1">
      <c r="A99" s="40"/>
      <c r="B99" s="64" t="s">
        <v>35</v>
      </c>
      <c r="C99" s="50"/>
      <c r="D99" s="52">
        <f>SUM(E99:I99)</f>
        <v>209</v>
      </c>
      <c r="E99" s="53">
        <v>184</v>
      </c>
      <c r="F99" s="53">
        <v>25</v>
      </c>
      <c r="G99" s="53"/>
      <c r="H99" s="53"/>
      <c r="I99" s="56"/>
      <c r="J99" s="74"/>
    </row>
    <row r="100" spans="1:10" s="2" customFormat="1" ht="21.75" customHeight="1">
      <c r="A100" s="40"/>
      <c r="B100" s="66" t="s">
        <v>105</v>
      </c>
      <c r="C100" s="50"/>
      <c r="D100" s="51">
        <f>SUM(E100:I100)</f>
        <v>209</v>
      </c>
      <c r="E100" s="51">
        <f>SUM(E99:E99)</f>
        <v>184</v>
      </c>
      <c r="F100" s="51">
        <f>SUM(F99:F99)</f>
        <v>25</v>
      </c>
      <c r="G100" s="51">
        <f>SUM(G99:G99)</f>
        <v>0</v>
      </c>
      <c r="H100" s="51">
        <f>SUM(H99:H99)</f>
        <v>0</v>
      </c>
      <c r="I100" s="78">
        <f>SUM(I99:I99)</f>
        <v>0</v>
      </c>
      <c r="J100" s="74"/>
    </row>
    <row r="101" spans="1:10" s="2" customFormat="1" ht="21.75" customHeight="1">
      <c r="A101" s="40"/>
      <c r="B101" s="64"/>
      <c r="C101" s="50"/>
      <c r="D101" s="51"/>
      <c r="E101" s="53"/>
      <c r="F101" s="53"/>
      <c r="G101" s="53"/>
      <c r="H101" s="53"/>
      <c r="I101" s="56"/>
      <c r="J101" s="74"/>
    </row>
    <row r="102" spans="1:10" s="2" customFormat="1" ht="33" customHeight="1">
      <c r="A102" s="40">
        <v>20</v>
      </c>
      <c r="B102" s="68" t="s">
        <v>98</v>
      </c>
      <c r="C102" s="50">
        <v>2</v>
      </c>
      <c r="D102" s="52">
        <f>SUM(E102:I102)</f>
        <v>1928</v>
      </c>
      <c r="E102" s="53">
        <v>1354</v>
      </c>
      <c r="F102" s="53">
        <v>183</v>
      </c>
      <c r="G102" s="53">
        <v>391</v>
      </c>
      <c r="H102" s="53"/>
      <c r="I102" s="56"/>
      <c r="J102" s="74"/>
    </row>
    <row r="103" spans="1:10" s="2" customFormat="1" ht="21.75" customHeight="1">
      <c r="A103" s="40"/>
      <c r="B103" s="64" t="s">
        <v>35</v>
      </c>
      <c r="C103" s="50">
        <v>2</v>
      </c>
      <c r="D103" s="52">
        <f>SUM(E103:I103)</f>
        <v>2346</v>
      </c>
      <c r="E103" s="53">
        <v>1722</v>
      </c>
      <c r="F103" s="53">
        <v>233</v>
      </c>
      <c r="G103" s="53">
        <v>391</v>
      </c>
      <c r="H103" s="53"/>
      <c r="I103" s="56"/>
      <c r="J103" s="74"/>
    </row>
    <row r="104" spans="1:10" s="2" customFormat="1" ht="21.75" customHeight="1">
      <c r="A104" s="40"/>
      <c r="B104" s="66" t="s">
        <v>105</v>
      </c>
      <c r="C104" s="58">
        <f>SUM(C103:C103)</f>
        <v>2</v>
      </c>
      <c r="D104" s="51">
        <f>SUM(E104:I104)</f>
        <v>2346</v>
      </c>
      <c r="E104" s="67">
        <f>SUM(E103:E103)</f>
        <v>1722</v>
      </c>
      <c r="F104" s="67">
        <f>SUM(F103:F103)</f>
        <v>233</v>
      </c>
      <c r="G104" s="67">
        <f>SUM(G103:G103)</f>
        <v>391</v>
      </c>
      <c r="H104" s="67">
        <f>SUM(H103:H103)</f>
        <v>0</v>
      </c>
      <c r="I104" s="93">
        <f>SUM(I103:I103)</f>
        <v>0</v>
      </c>
      <c r="J104" s="74"/>
    </row>
    <row r="105" spans="1:10" s="2" customFormat="1" ht="21.75" customHeight="1">
      <c r="A105" s="40"/>
      <c r="B105" s="64"/>
      <c r="C105" s="50"/>
      <c r="D105" s="51"/>
      <c r="E105" s="53"/>
      <c r="F105" s="53"/>
      <c r="G105" s="53"/>
      <c r="H105" s="53"/>
      <c r="I105" s="56"/>
      <c r="J105" s="74"/>
    </row>
    <row r="106" spans="1:10" s="2" customFormat="1" ht="33.75" customHeight="1">
      <c r="A106" s="40">
        <v>21</v>
      </c>
      <c r="B106" s="64" t="s">
        <v>99</v>
      </c>
      <c r="C106" s="50">
        <v>98</v>
      </c>
      <c r="D106" s="52">
        <f>SUM(E106:I106)</f>
        <v>141222</v>
      </c>
      <c r="E106" s="53">
        <v>84120</v>
      </c>
      <c r="F106" s="53">
        <v>11356</v>
      </c>
      <c r="G106" s="53">
        <v>45746</v>
      </c>
      <c r="H106" s="53"/>
      <c r="I106" s="56"/>
      <c r="J106" s="74"/>
    </row>
    <row r="107" spans="1:10" s="2" customFormat="1" ht="21.75" customHeight="1">
      <c r="A107" s="40"/>
      <c r="B107" s="64" t="s">
        <v>35</v>
      </c>
      <c r="C107" s="50">
        <v>98</v>
      </c>
      <c r="D107" s="52">
        <f>SUM(E107:I107)</f>
        <v>171532</v>
      </c>
      <c r="E107" s="53">
        <v>110825</v>
      </c>
      <c r="F107" s="53">
        <v>14961</v>
      </c>
      <c r="G107" s="53">
        <v>45746</v>
      </c>
      <c r="H107" s="53"/>
      <c r="I107" s="56"/>
      <c r="J107" s="74"/>
    </row>
    <row r="108" spans="1:10" s="2" customFormat="1" ht="21.75" customHeight="1">
      <c r="A108" s="40"/>
      <c r="B108" s="66" t="s">
        <v>105</v>
      </c>
      <c r="C108" s="62">
        <f>SUM(C107:C107)</f>
        <v>98</v>
      </c>
      <c r="D108" s="51">
        <f>SUM(E108:I108)</f>
        <v>171532</v>
      </c>
      <c r="E108" s="51">
        <f>SUM(E107:E107)</f>
        <v>110825</v>
      </c>
      <c r="F108" s="51">
        <f>SUM(F107:F107)</f>
        <v>14961</v>
      </c>
      <c r="G108" s="51">
        <f>SUM(G107:G107)</f>
        <v>45746</v>
      </c>
      <c r="H108" s="51">
        <f>SUM(H107:H107)</f>
        <v>0</v>
      </c>
      <c r="I108" s="78">
        <f>SUM(I107:I107)</f>
        <v>0</v>
      </c>
      <c r="J108" s="74"/>
    </row>
    <row r="109" spans="1:10" s="2" customFormat="1" ht="21.75" customHeight="1">
      <c r="A109" s="40"/>
      <c r="B109" s="64"/>
      <c r="C109" s="50"/>
      <c r="D109" s="51"/>
      <c r="E109" s="53"/>
      <c r="F109" s="53"/>
      <c r="G109" s="53"/>
      <c r="H109" s="53"/>
      <c r="I109" s="56"/>
      <c r="J109" s="74"/>
    </row>
    <row r="110" spans="1:10" s="2" customFormat="1" ht="33.75" customHeight="1">
      <c r="A110" s="40">
        <v>22</v>
      </c>
      <c r="B110" s="64" t="s">
        <v>100</v>
      </c>
      <c r="C110" s="50">
        <v>17</v>
      </c>
      <c r="D110" s="52">
        <f>SUM(E110:I110)</f>
        <v>18434</v>
      </c>
      <c r="E110" s="53">
        <v>12124</v>
      </c>
      <c r="F110" s="53">
        <v>1637</v>
      </c>
      <c r="G110" s="53">
        <v>4673</v>
      </c>
      <c r="H110" s="53"/>
      <c r="I110" s="56"/>
      <c r="J110" s="74"/>
    </row>
    <row r="111" spans="1:10" s="2" customFormat="1" ht="21.75" customHeight="1">
      <c r="A111" s="40"/>
      <c r="B111" s="64" t="s">
        <v>35</v>
      </c>
      <c r="C111" s="50">
        <v>17</v>
      </c>
      <c r="D111" s="52">
        <f>SUM(E111:I111)</f>
        <v>22758</v>
      </c>
      <c r="E111" s="53">
        <v>15934</v>
      </c>
      <c r="F111" s="53">
        <v>2151</v>
      </c>
      <c r="G111" s="53">
        <v>4673</v>
      </c>
      <c r="H111" s="53"/>
      <c r="I111" s="56"/>
      <c r="J111" s="74"/>
    </row>
    <row r="112" spans="1:10" s="2" customFormat="1" ht="21.75" customHeight="1">
      <c r="A112" s="40"/>
      <c r="B112" s="66" t="s">
        <v>105</v>
      </c>
      <c r="C112" s="62">
        <f>SUM(C111:C111)</f>
        <v>17</v>
      </c>
      <c r="D112" s="51">
        <f>SUM(E112:I112)</f>
        <v>22758</v>
      </c>
      <c r="E112" s="51">
        <f>SUM(E111:E111)</f>
        <v>15934</v>
      </c>
      <c r="F112" s="51">
        <f>SUM(F111:F111)</f>
        <v>2151</v>
      </c>
      <c r="G112" s="51">
        <f>SUM(G111:G111)</f>
        <v>4673</v>
      </c>
      <c r="H112" s="51">
        <f>SUM(H111:H111)</f>
        <v>0</v>
      </c>
      <c r="I112" s="78">
        <f>SUM(I111:I111)</f>
        <v>0</v>
      </c>
      <c r="J112" s="74"/>
    </row>
    <row r="113" spans="1:10" s="2" customFormat="1" ht="21.75" customHeight="1" thickBot="1">
      <c r="A113" s="40"/>
      <c r="B113" s="64"/>
      <c r="C113" s="50"/>
      <c r="D113" s="51"/>
      <c r="E113" s="53"/>
      <c r="F113" s="53"/>
      <c r="G113" s="53"/>
      <c r="H113" s="53"/>
      <c r="I113" s="56"/>
      <c r="J113" s="74"/>
    </row>
    <row r="114" spans="1:32" s="36" customFormat="1" ht="21.75" customHeight="1">
      <c r="A114" s="40">
        <v>23</v>
      </c>
      <c r="B114" s="64" t="s">
        <v>53</v>
      </c>
      <c r="C114" s="50"/>
      <c r="D114" s="52">
        <f>SUM(E114:I114)</f>
        <v>240</v>
      </c>
      <c r="E114" s="53"/>
      <c r="F114" s="53"/>
      <c r="G114" s="53">
        <v>240</v>
      </c>
      <c r="H114" s="53"/>
      <c r="I114" s="56"/>
      <c r="J114" s="7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35"/>
    </row>
    <row r="115" spans="1:32" s="61" customFormat="1" ht="21.75" customHeight="1">
      <c r="A115" s="40"/>
      <c r="B115" s="64" t="s">
        <v>35</v>
      </c>
      <c r="C115" s="50"/>
      <c r="D115" s="52">
        <f>SUM(E115:I115)</f>
        <v>240</v>
      </c>
      <c r="E115" s="53"/>
      <c r="F115" s="53"/>
      <c r="G115" s="53">
        <v>240</v>
      </c>
      <c r="H115" s="53"/>
      <c r="I115" s="56"/>
      <c r="J115" s="7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60"/>
    </row>
    <row r="116" spans="1:32" s="61" customFormat="1" ht="21.75" customHeight="1">
      <c r="A116" s="40"/>
      <c r="B116" s="66" t="s">
        <v>105</v>
      </c>
      <c r="C116" s="50"/>
      <c r="D116" s="51">
        <f>SUM(E116:I116)</f>
        <v>240</v>
      </c>
      <c r="E116" s="51">
        <f>SUM(E115:E115)</f>
        <v>0</v>
      </c>
      <c r="F116" s="51">
        <f>SUM(F115:F115)</f>
        <v>0</v>
      </c>
      <c r="G116" s="51">
        <f>SUM(G115:G115)</f>
        <v>240</v>
      </c>
      <c r="H116" s="51">
        <f>SUM(H115:H115)</f>
        <v>0</v>
      </c>
      <c r="I116" s="78">
        <f>SUM(I115:I115)</f>
        <v>0</v>
      </c>
      <c r="J116" s="7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60"/>
    </row>
    <row r="117" spans="1:32" s="61" customFormat="1" ht="21.75" customHeight="1">
      <c r="A117" s="40"/>
      <c r="B117" s="64"/>
      <c r="C117" s="50"/>
      <c r="D117" s="52"/>
      <c r="E117" s="53"/>
      <c r="F117" s="53"/>
      <c r="G117" s="53"/>
      <c r="H117" s="53"/>
      <c r="I117" s="56"/>
      <c r="J117" s="7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60"/>
    </row>
    <row r="118" spans="1:32" s="37" customFormat="1" ht="21.75" customHeight="1">
      <c r="A118" s="40">
        <v>24</v>
      </c>
      <c r="B118" s="64" t="s">
        <v>54</v>
      </c>
      <c r="C118" s="50"/>
      <c r="D118" s="52">
        <f>SUM(E118:I118)</f>
        <v>3500</v>
      </c>
      <c r="E118" s="53"/>
      <c r="F118" s="53">
        <v>500</v>
      </c>
      <c r="G118" s="53">
        <v>3000</v>
      </c>
      <c r="H118" s="53"/>
      <c r="I118" s="56"/>
      <c r="J118" s="7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44"/>
    </row>
    <row r="119" spans="1:32" s="37" customFormat="1" ht="21.75" customHeight="1">
      <c r="A119" s="40"/>
      <c r="B119" s="64" t="s">
        <v>35</v>
      </c>
      <c r="C119" s="50"/>
      <c r="D119" s="52">
        <f>SUM(E119:I119)</f>
        <v>3500</v>
      </c>
      <c r="E119" s="53"/>
      <c r="F119" s="53">
        <v>500</v>
      </c>
      <c r="G119" s="53">
        <v>3000</v>
      </c>
      <c r="H119" s="53"/>
      <c r="I119" s="56"/>
      <c r="J119" s="7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44"/>
    </row>
    <row r="120" spans="1:32" s="37" customFormat="1" ht="21.75" customHeight="1">
      <c r="A120" s="40"/>
      <c r="B120" s="64" t="s">
        <v>117</v>
      </c>
      <c r="C120" s="50"/>
      <c r="D120" s="52">
        <f>SUM(E120:I120)</f>
        <v>772</v>
      </c>
      <c r="E120" s="53"/>
      <c r="F120" s="53"/>
      <c r="G120" s="53">
        <v>772</v>
      </c>
      <c r="H120" s="53"/>
      <c r="I120" s="56"/>
      <c r="J120" s="7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44"/>
    </row>
    <row r="121" spans="1:32" s="37" customFormat="1" ht="21.75" customHeight="1">
      <c r="A121" s="40"/>
      <c r="B121" s="66" t="s">
        <v>105</v>
      </c>
      <c r="C121" s="50"/>
      <c r="D121" s="51">
        <f>SUM(E121:I121)</f>
        <v>4272</v>
      </c>
      <c r="E121" s="51">
        <f>SUM(E119:E120)</f>
        <v>0</v>
      </c>
      <c r="F121" s="51">
        <f>SUM(F119:F120)</f>
        <v>500</v>
      </c>
      <c r="G121" s="51">
        <f>SUM(G119:G120)</f>
        <v>3772</v>
      </c>
      <c r="H121" s="51">
        <f>SUM(H119:H120)</f>
        <v>0</v>
      </c>
      <c r="I121" s="78">
        <f>SUM(I119:I120)</f>
        <v>0</v>
      </c>
      <c r="J121" s="7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44"/>
    </row>
    <row r="122" spans="1:32" s="37" customFormat="1" ht="21.75" customHeight="1">
      <c r="A122" s="40"/>
      <c r="B122" s="64"/>
      <c r="C122" s="50"/>
      <c r="D122" s="51"/>
      <c r="E122" s="53"/>
      <c r="F122" s="53"/>
      <c r="G122" s="53"/>
      <c r="H122" s="53"/>
      <c r="I122" s="56"/>
      <c r="J122" s="7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44"/>
    </row>
    <row r="123" spans="1:32" s="37" customFormat="1" ht="21.75" customHeight="1">
      <c r="A123" s="40">
        <v>25</v>
      </c>
      <c r="B123" s="64" t="s">
        <v>55</v>
      </c>
      <c r="C123" s="50"/>
      <c r="D123" s="52">
        <f>SUM(E123:I123)</f>
        <v>5500</v>
      </c>
      <c r="E123" s="53"/>
      <c r="F123" s="53"/>
      <c r="G123" s="53">
        <v>5500</v>
      </c>
      <c r="H123" s="53"/>
      <c r="I123" s="56"/>
      <c r="J123" s="7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44"/>
    </row>
    <row r="124" spans="1:32" s="37" customFormat="1" ht="21.75" customHeight="1">
      <c r="A124" s="40"/>
      <c r="B124" s="64" t="s">
        <v>35</v>
      </c>
      <c r="C124" s="50"/>
      <c r="D124" s="52">
        <f>SUM(E124:I124)</f>
        <v>3949</v>
      </c>
      <c r="E124" s="53"/>
      <c r="F124" s="53"/>
      <c r="G124" s="53">
        <v>3949</v>
      </c>
      <c r="H124" s="53"/>
      <c r="I124" s="56"/>
      <c r="J124" s="7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44"/>
    </row>
    <row r="125" spans="1:32" s="37" customFormat="1" ht="21.75" customHeight="1">
      <c r="A125" s="40"/>
      <c r="B125" s="64" t="s">
        <v>196</v>
      </c>
      <c r="C125" s="50"/>
      <c r="D125" s="52">
        <f>SUM(E125:I125)</f>
        <v>-3949</v>
      </c>
      <c r="E125" s="53"/>
      <c r="F125" s="53"/>
      <c r="G125" s="53">
        <v>-3949</v>
      </c>
      <c r="H125" s="53"/>
      <c r="I125" s="56"/>
      <c r="J125" s="7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44"/>
    </row>
    <row r="126" spans="1:32" s="37" customFormat="1" ht="21.75" customHeight="1">
      <c r="A126" s="40"/>
      <c r="B126" s="66" t="s">
        <v>105</v>
      </c>
      <c r="C126" s="50"/>
      <c r="D126" s="51">
        <f>SUM(E126:I126)</f>
        <v>0</v>
      </c>
      <c r="E126" s="51">
        <f>SUM(E124:E125)</f>
        <v>0</v>
      </c>
      <c r="F126" s="51">
        <f>SUM(F124:F125)</f>
        <v>0</v>
      </c>
      <c r="G126" s="51">
        <f>SUM(G124:G125)</f>
        <v>0</v>
      </c>
      <c r="H126" s="51">
        <f>SUM(H124:H125)</f>
        <v>0</v>
      </c>
      <c r="I126" s="78">
        <f>SUM(I124:I125)</f>
        <v>0</v>
      </c>
      <c r="J126" s="7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44"/>
    </row>
    <row r="127" spans="1:32" s="37" customFormat="1" ht="21.75" customHeight="1">
      <c r="A127" s="40"/>
      <c r="B127" s="64"/>
      <c r="C127" s="50"/>
      <c r="D127" s="51"/>
      <c r="E127" s="53"/>
      <c r="F127" s="53"/>
      <c r="G127" s="53"/>
      <c r="H127" s="53"/>
      <c r="I127" s="56"/>
      <c r="J127" s="7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44"/>
    </row>
    <row r="128" spans="1:32" s="37" customFormat="1" ht="21.75" customHeight="1">
      <c r="A128" s="40">
        <v>26</v>
      </c>
      <c r="B128" s="64" t="s">
        <v>81</v>
      </c>
      <c r="C128" s="50"/>
      <c r="D128" s="52">
        <f>SUM(E128:I128)</f>
        <v>0</v>
      </c>
      <c r="E128" s="53"/>
      <c r="F128" s="53"/>
      <c r="G128" s="53"/>
      <c r="H128" s="53"/>
      <c r="I128" s="56"/>
      <c r="J128" s="7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44"/>
    </row>
    <row r="129" spans="1:32" s="37" customFormat="1" ht="21.75" customHeight="1">
      <c r="A129" s="40"/>
      <c r="B129" s="64" t="s">
        <v>35</v>
      </c>
      <c r="C129" s="50"/>
      <c r="D129" s="52">
        <f>SUM(E129:I129)</f>
        <v>13545</v>
      </c>
      <c r="E129" s="53"/>
      <c r="F129" s="53"/>
      <c r="G129" s="53">
        <v>13545</v>
      </c>
      <c r="H129" s="53"/>
      <c r="I129" s="56"/>
      <c r="J129" s="7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44"/>
    </row>
    <row r="130" spans="1:32" s="37" customFormat="1" ht="21.75" customHeight="1">
      <c r="A130" s="40"/>
      <c r="B130" s="64" t="s">
        <v>117</v>
      </c>
      <c r="C130" s="50"/>
      <c r="D130" s="52">
        <f>SUM(E130:I130)</f>
        <v>1061</v>
      </c>
      <c r="E130" s="53"/>
      <c r="F130" s="53"/>
      <c r="G130" s="53">
        <v>1061</v>
      </c>
      <c r="H130" s="53"/>
      <c r="I130" s="56"/>
      <c r="J130" s="7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44"/>
    </row>
    <row r="131" spans="1:32" s="37" customFormat="1" ht="21.75" customHeight="1">
      <c r="A131" s="40"/>
      <c r="B131" s="66" t="s">
        <v>105</v>
      </c>
      <c r="C131" s="58"/>
      <c r="D131" s="51">
        <f>SUM(E131:I131)</f>
        <v>14606</v>
      </c>
      <c r="E131" s="51">
        <f>SUM(E129:E130)</f>
        <v>0</v>
      </c>
      <c r="F131" s="51">
        <f>SUM(F129:F130)</f>
        <v>0</v>
      </c>
      <c r="G131" s="51">
        <f>SUM(G129:G130)</f>
        <v>14606</v>
      </c>
      <c r="H131" s="51">
        <f>SUM(H129:H130)</f>
        <v>0</v>
      </c>
      <c r="I131" s="78">
        <f>SUM(I129:I130)</f>
        <v>0</v>
      </c>
      <c r="J131" s="7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44"/>
    </row>
    <row r="132" spans="1:32" s="37" customFormat="1" ht="21.75" customHeight="1">
      <c r="A132" s="40"/>
      <c r="B132" s="64"/>
      <c r="C132" s="50"/>
      <c r="D132" s="51"/>
      <c r="E132" s="53"/>
      <c r="F132" s="53"/>
      <c r="G132" s="53"/>
      <c r="H132" s="53"/>
      <c r="I132" s="56"/>
      <c r="J132" s="7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44"/>
    </row>
    <row r="133" spans="1:32" s="37" customFormat="1" ht="21.75" customHeight="1">
      <c r="A133" s="40">
        <v>27</v>
      </c>
      <c r="B133" s="64" t="s">
        <v>95</v>
      </c>
      <c r="C133" s="50"/>
      <c r="D133" s="52">
        <f>SUM(E133:I133)</f>
        <v>0</v>
      </c>
      <c r="E133" s="53"/>
      <c r="F133" s="53"/>
      <c r="G133" s="53"/>
      <c r="H133" s="53"/>
      <c r="I133" s="56"/>
      <c r="J133" s="7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44"/>
    </row>
    <row r="134" spans="1:32" s="37" customFormat="1" ht="21.75" customHeight="1">
      <c r="A134" s="40"/>
      <c r="B134" s="64" t="s">
        <v>35</v>
      </c>
      <c r="C134" s="50">
        <v>56</v>
      </c>
      <c r="D134" s="52">
        <f>SUM(E134:I134)</f>
        <v>83737</v>
      </c>
      <c r="E134" s="53">
        <v>53841</v>
      </c>
      <c r="F134" s="53">
        <v>7269</v>
      </c>
      <c r="G134" s="53">
        <v>22627</v>
      </c>
      <c r="H134" s="53"/>
      <c r="I134" s="56"/>
      <c r="J134" s="7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44"/>
    </row>
    <row r="135" spans="1:32" s="37" customFormat="1" ht="21.75" customHeight="1">
      <c r="A135" s="40"/>
      <c r="B135" s="66" t="s">
        <v>105</v>
      </c>
      <c r="C135" s="58">
        <f>SUM(C134:C134)</f>
        <v>56</v>
      </c>
      <c r="D135" s="51">
        <f>SUM(E135:I135)</f>
        <v>83737</v>
      </c>
      <c r="E135" s="51">
        <f>SUM(E134:E134)</f>
        <v>53841</v>
      </c>
      <c r="F135" s="51">
        <f>SUM(F134:F134)</f>
        <v>7269</v>
      </c>
      <c r="G135" s="51">
        <f>SUM(G134:G134)</f>
        <v>22627</v>
      </c>
      <c r="H135" s="51">
        <f>SUM(H134:H134)</f>
        <v>0</v>
      </c>
      <c r="I135" s="78">
        <f>SUM(I134:I134)</f>
        <v>0</v>
      </c>
      <c r="J135" s="7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44"/>
    </row>
    <row r="136" spans="1:32" s="37" customFormat="1" ht="21.75" customHeight="1">
      <c r="A136" s="40"/>
      <c r="B136" s="66"/>
      <c r="C136" s="50"/>
      <c r="D136" s="51"/>
      <c r="E136" s="51"/>
      <c r="F136" s="51"/>
      <c r="G136" s="51"/>
      <c r="H136" s="51"/>
      <c r="I136" s="78"/>
      <c r="J136" s="7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44"/>
    </row>
    <row r="137" spans="1:32" s="37" customFormat="1" ht="37.5" customHeight="1">
      <c r="A137" s="40">
        <v>28</v>
      </c>
      <c r="B137" s="64" t="s">
        <v>96</v>
      </c>
      <c r="C137" s="50"/>
      <c r="D137" s="52">
        <f>SUM(E137:I137)</f>
        <v>0</v>
      </c>
      <c r="E137" s="53"/>
      <c r="F137" s="53"/>
      <c r="G137" s="53"/>
      <c r="H137" s="53"/>
      <c r="I137" s="56"/>
      <c r="J137" s="7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44"/>
    </row>
    <row r="138" spans="1:32" s="37" customFormat="1" ht="21.75" customHeight="1">
      <c r="A138" s="40"/>
      <c r="B138" s="64" t="s">
        <v>35</v>
      </c>
      <c r="C138" s="50">
        <v>6.5</v>
      </c>
      <c r="D138" s="52">
        <f>SUM(E138:I138)</f>
        <v>18346</v>
      </c>
      <c r="E138" s="53">
        <v>12108</v>
      </c>
      <c r="F138" s="53">
        <v>1634</v>
      </c>
      <c r="G138" s="53">
        <v>4604</v>
      </c>
      <c r="H138" s="53"/>
      <c r="I138" s="56"/>
      <c r="J138" s="7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44"/>
    </row>
    <row r="139" spans="1:32" s="37" customFormat="1" ht="21.75" customHeight="1">
      <c r="A139" s="40"/>
      <c r="B139" s="66" t="s">
        <v>105</v>
      </c>
      <c r="C139" s="58">
        <f>SUM(C138:C138)</f>
        <v>6.5</v>
      </c>
      <c r="D139" s="51">
        <f>SUM(E139:I139)</f>
        <v>18346</v>
      </c>
      <c r="E139" s="51">
        <f>SUM(E138:E138)</f>
        <v>12108</v>
      </c>
      <c r="F139" s="51">
        <f>SUM(F138:F138)</f>
        <v>1634</v>
      </c>
      <c r="G139" s="51">
        <f>SUM(G138:G138)</f>
        <v>4604</v>
      </c>
      <c r="H139" s="51">
        <f>SUM(H138:H138)</f>
        <v>0</v>
      </c>
      <c r="I139" s="78">
        <f>SUM(I138:I138)</f>
        <v>0</v>
      </c>
      <c r="J139" s="7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44"/>
    </row>
    <row r="140" spans="1:32" s="37" customFormat="1" ht="21.75" customHeight="1">
      <c r="A140" s="40"/>
      <c r="B140" s="102"/>
      <c r="C140" s="50"/>
      <c r="D140" s="51"/>
      <c r="E140" s="51"/>
      <c r="F140" s="51"/>
      <c r="G140" s="51"/>
      <c r="H140" s="51"/>
      <c r="I140" s="78"/>
      <c r="J140" s="7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44"/>
    </row>
    <row r="141" spans="1:32" s="37" customFormat="1" ht="21.75" customHeight="1">
      <c r="A141" s="40">
        <v>29</v>
      </c>
      <c r="B141" s="64" t="s">
        <v>82</v>
      </c>
      <c r="C141" s="50"/>
      <c r="D141" s="52">
        <f>SUM(E141:I141)</f>
        <v>0</v>
      </c>
      <c r="E141" s="53"/>
      <c r="F141" s="53"/>
      <c r="G141" s="53"/>
      <c r="H141" s="53"/>
      <c r="I141" s="56"/>
      <c r="J141" s="7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44"/>
    </row>
    <row r="142" spans="1:32" s="37" customFormat="1" ht="21.75" customHeight="1">
      <c r="A142" s="40"/>
      <c r="B142" s="64" t="s">
        <v>35</v>
      </c>
      <c r="C142" s="50">
        <v>10</v>
      </c>
      <c r="D142" s="52">
        <f>SUM(E142:I142)</f>
        <v>38855</v>
      </c>
      <c r="E142" s="53">
        <v>24100</v>
      </c>
      <c r="F142" s="53">
        <v>5918</v>
      </c>
      <c r="G142" s="53">
        <v>8837</v>
      </c>
      <c r="H142" s="53"/>
      <c r="I142" s="56"/>
      <c r="J142" s="7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44"/>
    </row>
    <row r="143" spans="1:32" s="37" customFormat="1" ht="21.75" customHeight="1">
      <c r="A143" s="40"/>
      <c r="B143" s="66" t="s">
        <v>105</v>
      </c>
      <c r="C143" s="58">
        <f>SUM(C142:C142)</f>
        <v>10</v>
      </c>
      <c r="D143" s="51">
        <f>SUM(E143:I143)</f>
        <v>38855</v>
      </c>
      <c r="E143" s="51">
        <f>SUM(E142:E142)</f>
        <v>24100</v>
      </c>
      <c r="F143" s="51">
        <f>SUM(F142:F142)</f>
        <v>5918</v>
      </c>
      <c r="G143" s="51">
        <f>SUM(G142:G142)</f>
        <v>8837</v>
      </c>
      <c r="H143" s="51">
        <f>SUM(H142:H142)</f>
        <v>0</v>
      </c>
      <c r="I143" s="78">
        <f>SUM(I142:I142)</f>
        <v>0</v>
      </c>
      <c r="J143" s="7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44"/>
    </row>
    <row r="144" spans="1:32" s="37" customFormat="1" ht="21.75" customHeight="1">
      <c r="A144" s="40"/>
      <c r="B144" s="66"/>
      <c r="C144" s="58"/>
      <c r="D144" s="51"/>
      <c r="E144" s="51"/>
      <c r="F144" s="51"/>
      <c r="G144" s="51"/>
      <c r="H144" s="51"/>
      <c r="I144" s="78"/>
      <c r="J144" s="7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44"/>
    </row>
    <row r="145" spans="1:32" s="37" customFormat="1" ht="21.75" customHeight="1">
      <c r="A145" s="40">
        <v>30</v>
      </c>
      <c r="B145" s="64" t="s">
        <v>83</v>
      </c>
      <c r="C145" s="50"/>
      <c r="D145" s="52">
        <f>SUM(E145:I145)</f>
        <v>0</v>
      </c>
      <c r="E145" s="53"/>
      <c r="F145" s="53"/>
      <c r="G145" s="53"/>
      <c r="H145" s="53"/>
      <c r="I145" s="56"/>
      <c r="J145" s="7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44"/>
    </row>
    <row r="146" spans="1:32" s="37" customFormat="1" ht="21.75" customHeight="1">
      <c r="A146" s="40"/>
      <c r="B146" s="64" t="s">
        <v>35</v>
      </c>
      <c r="C146" s="50"/>
      <c r="D146" s="52">
        <f>SUM(E146:I146)</f>
        <v>2794</v>
      </c>
      <c r="E146" s="53"/>
      <c r="F146" s="53"/>
      <c r="G146" s="53">
        <v>2794</v>
      </c>
      <c r="H146" s="53"/>
      <c r="I146" s="56"/>
      <c r="J146" s="7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44"/>
    </row>
    <row r="147" spans="1:32" s="37" customFormat="1" ht="21.75" customHeight="1">
      <c r="A147" s="40"/>
      <c r="B147" s="66" t="s">
        <v>105</v>
      </c>
      <c r="C147" s="58"/>
      <c r="D147" s="51">
        <f>SUM(E147:I147)</f>
        <v>2794</v>
      </c>
      <c r="E147" s="51">
        <f>SUM(E146:E146)</f>
        <v>0</v>
      </c>
      <c r="F147" s="51">
        <f>SUM(F146:F146)</f>
        <v>0</v>
      </c>
      <c r="G147" s="51">
        <f>SUM(G146:G146)</f>
        <v>2794</v>
      </c>
      <c r="H147" s="51">
        <f>SUM(H146:H146)</f>
        <v>0</v>
      </c>
      <c r="I147" s="78">
        <f>SUM(I146:I146)</f>
        <v>0</v>
      </c>
      <c r="J147" s="7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44"/>
    </row>
    <row r="148" spans="1:32" s="37" customFormat="1" ht="21.75" customHeight="1">
      <c r="A148" s="40"/>
      <c r="B148" s="66"/>
      <c r="C148" s="58"/>
      <c r="D148" s="51"/>
      <c r="E148" s="51"/>
      <c r="F148" s="51"/>
      <c r="G148" s="51"/>
      <c r="H148" s="51"/>
      <c r="I148" s="78"/>
      <c r="J148" s="7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44"/>
    </row>
    <row r="149" spans="1:32" s="37" customFormat="1" ht="21.75" customHeight="1">
      <c r="A149" s="40">
        <v>31</v>
      </c>
      <c r="B149" s="64" t="s">
        <v>84</v>
      </c>
      <c r="C149" s="50"/>
      <c r="D149" s="52">
        <f>SUM(E149:I149)</f>
        <v>0</v>
      </c>
      <c r="E149" s="53"/>
      <c r="F149" s="53"/>
      <c r="G149" s="53"/>
      <c r="H149" s="53"/>
      <c r="I149" s="56"/>
      <c r="J149" s="7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44"/>
    </row>
    <row r="150" spans="1:32" s="37" customFormat="1" ht="21.75" customHeight="1">
      <c r="A150" s="40"/>
      <c r="B150" s="64" t="s">
        <v>35</v>
      </c>
      <c r="C150" s="50"/>
      <c r="D150" s="52">
        <f>SUM(E150:I150)</f>
        <v>11880</v>
      </c>
      <c r="E150" s="53"/>
      <c r="F150" s="53"/>
      <c r="G150" s="53">
        <v>11880</v>
      </c>
      <c r="H150" s="53"/>
      <c r="I150" s="56"/>
      <c r="J150" s="7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44"/>
    </row>
    <row r="151" spans="1:32" s="37" customFormat="1" ht="21.75" customHeight="1">
      <c r="A151" s="40"/>
      <c r="B151" s="66" t="s">
        <v>105</v>
      </c>
      <c r="C151" s="58"/>
      <c r="D151" s="51">
        <f>SUM(E151:I151)</f>
        <v>11880</v>
      </c>
      <c r="E151" s="51">
        <f>SUM(E150:E150)</f>
        <v>0</v>
      </c>
      <c r="F151" s="51">
        <f>SUM(F150:F150)</f>
        <v>0</v>
      </c>
      <c r="G151" s="51">
        <f>SUM(G150:G150)</f>
        <v>11880</v>
      </c>
      <c r="H151" s="51">
        <f>SUM(H150:H150)</f>
        <v>0</v>
      </c>
      <c r="I151" s="78">
        <f>SUM(I150:I150)</f>
        <v>0</v>
      </c>
      <c r="J151" s="7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44"/>
    </row>
    <row r="152" spans="1:32" s="37" customFormat="1" ht="21.75" customHeight="1">
      <c r="A152" s="40"/>
      <c r="B152" s="66"/>
      <c r="C152" s="58"/>
      <c r="D152" s="51"/>
      <c r="E152" s="51"/>
      <c r="F152" s="51"/>
      <c r="G152" s="51"/>
      <c r="H152" s="51"/>
      <c r="I152" s="78"/>
      <c r="J152" s="7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44"/>
    </row>
    <row r="153" spans="1:32" s="37" customFormat="1" ht="21.75" customHeight="1">
      <c r="A153" s="40">
        <v>32</v>
      </c>
      <c r="B153" s="64" t="s">
        <v>85</v>
      </c>
      <c r="C153" s="50"/>
      <c r="D153" s="52">
        <f>SUM(E153:I153)</f>
        <v>0</v>
      </c>
      <c r="E153" s="53"/>
      <c r="F153" s="53"/>
      <c r="G153" s="53"/>
      <c r="H153" s="53"/>
      <c r="I153" s="56"/>
      <c r="J153" s="7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44"/>
    </row>
    <row r="154" spans="1:32" s="37" customFormat="1" ht="21.75" customHeight="1">
      <c r="A154" s="40"/>
      <c r="B154" s="64" t="s">
        <v>35</v>
      </c>
      <c r="C154" s="50"/>
      <c r="D154" s="52">
        <f>SUM(E154:I154)</f>
        <v>1000</v>
      </c>
      <c r="E154" s="53"/>
      <c r="F154" s="53"/>
      <c r="G154" s="53">
        <v>1000</v>
      </c>
      <c r="H154" s="53"/>
      <c r="I154" s="56"/>
      <c r="J154" s="7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44"/>
    </row>
    <row r="155" spans="1:32" s="37" customFormat="1" ht="21.75" customHeight="1">
      <c r="A155" s="40"/>
      <c r="B155" s="64" t="s">
        <v>129</v>
      </c>
      <c r="C155" s="50"/>
      <c r="D155" s="52">
        <f>SUM(E155:I155)</f>
        <v>1200</v>
      </c>
      <c r="E155" s="53"/>
      <c r="F155" s="53"/>
      <c r="G155" s="53">
        <v>1200</v>
      </c>
      <c r="H155" s="53"/>
      <c r="I155" s="56"/>
      <c r="J155" s="7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44"/>
    </row>
    <row r="156" spans="1:32" s="37" customFormat="1" ht="21.75" customHeight="1">
      <c r="A156" s="40"/>
      <c r="B156" s="66" t="s">
        <v>105</v>
      </c>
      <c r="C156" s="58"/>
      <c r="D156" s="51">
        <f>SUM(E156:I156)</f>
        <v>2200</v>
      </c>
      <c r="E156" s="51">
        <f>SUM(E154:E155)</f>
        <v>0</v>
      </c>
      <c r="F156" s="51">
        <f>SUM(F154:F155)</f>
        <v>0</v>
      </c>
      <c r="G156" s="51">
        <f>SUM(G154:G155)</f>
        <v>2200</v>
      </c>
      <c r="H156" s="51">
        <f>SUM(H154:H155)</f>
        <v>0</v>
      </c>
      <c r="I156" s="78">
        <f>SUM(I154:I155)</f>
        <v>0</v>
      </c>
      <c r="J156" s="7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44"/>
    </row>
    <row r="157" spans="1:32" s="37" customFormat="1" ht="21.75" customHeight="1">
      <c r="A157" s="40"/>
      <c r="B157" s="66"/>
      <c r="C157" s="58"/>
      <c r="D157" s="51"/>
      <c r="E157" s="51"/>
      <c r="F157" s="51"/>
      <c r="G157" s="51"/>
      <c r="H157" s="51"/>
      <c r="I157" s="78"/>
      <c r="J157" s="7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44"/>
    </row>
    <row r="158" spans="1:32" s="37" customFormat="1" ht="21.75" customHeight="1">
      <c r="A158" s="40">
        <v>33</v>
      </c>
      <c r="B158" s="64" t="s">
        <v>103</v>
      </c>
      <c r="C158" s="50"/>
      <c r="D158" s="52">
        <f>SUM(E158:I158)</f>
        <v>0</v>
      </c>
      <c r="E158" s="53"/>
      <c r="F158" s="53"/>
      <c r="G158" s="53"/>
      <c r="H158" s="53"/>
      <c r="I158" s="56"/>
      <c r="J158" s="7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44"/>
    </row>
    <row r="159" spans="1:32" s="37" customFormat="1" ht="21.75" customHeight="1">
      <c r="A159" s="40"/>
      <c r="B159" s="64" t="s">
        <v>35</v>
      </c>
      <c r="C159" s="50"/>
      <c r="D159" s="52">
        <f>SUM(E159:I159)</f>
        <v>10210</v>
      </c>
      <c r="E159" s="53"/>
      <c r="F159" s="53"/>
      <c r="G159" s="53">
        <v>10210</v>
      </c>
      <c r="H159" s="53"/>
      <c r="I159" s="56"/>
      <c r="J159" s="7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44"/>
    </row>
    <row r="160" spans="1:32" s="37" customFormat="1" ht="21.75" customHeight="1">
      <c r="A160" s="40"/>
      <c r="B160" s="82" t="s">
        <v>185</v>
      </c>
      <c r="C160" s="149"/>
      <c r="D160" s="54">
        <f>SUM(E160:I160)</f>
        <v>-3986</v>
      </c>
      <c r="E160" s="54"/>
      <c r="F160" s="54"/>
      <c r="G160" s="54">
        <v>-3986</v>
      </c>
      <c r="H160" s="53"/>
      <c r="I160" s="56"/>
      <c r="J160" s="7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44"/>
    </row>
    <row r="161" spans="1:32" s="37" customFormat="1" ht="21.75" customHeight="1">
      <c r="A161" s="40"/>
      <c r="B161" s="66" t="s">
        <v>105</v>
      </c>
      <c r="C161" s="58"/>
      <c r="D161" s="51">
        <f>SUM(E161:I161)</f>
        <v>6224</v>
      </c>
      <c r="E161" s="51">
        <f>SUM(E159:E160)</f>
        <v>0</v>
      </c>
      <c r="F161" s="51">
        <f>SUM(F159:F160)</f>
        <v>0</v>
      </c>
      <c r="G161" s="51">
        <f>SUM(G159:G160)</f>
        <v>6224</v>
      </c>
      <c r="H161" s="51">
        <f>SUM(H159:H160)</f>
        <v>0</v>
      </c>
      <c r="I161" s="78">
        <f>SUM(I159:I160)</f>
        <v>0</v>
      </c>
      <c r="J161" s="7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44"/>
    </row>
    <row r="162" spans="1:32" s="37" customFormat="1" ht="21.75" customHeight="1">
      <c r="A162" s="40"/>
      <c r="B162" s="66"/>
      <c r="C162" s="58"/>
      <c r="D162" s="51"/>
      <c r="E162" s="51"/>
      <c r="F162" s="51"/>
      <c r="G162" s="51"/>
      <c r="H162" s="51"/>
      <c r="I162" s="78"/>
      <c r="J162" s="7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44"/>
    </row>
    <row r="163" spans="1:32" s="37" customFormat="1" ht="36" customHeight="1">
      <c r="A163" s="40">
        <v>34</v>
      </c>
      <c r="B163" s="64" t="s">
        <v>108</v>
      </c>
      <c r="C163" s="50"/>
      <c r="D163" s="52">
        <f>SUM(E163:I163)</f>
        <v>0</v>
      </c>
      <c r="E163" s="53"/>
      <c r="F163" s="53"/>
      <c r="G163" s="53"/>
      <c r="H163" s="53"/>
      <c r="I163" s="56"/>
      <c r="J163" s="7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44"/>
    </row>
    <row r="164" spans="1:32" s="37" customFormat="1" ht="21.75" customHeight="1">
      <c r="A164" s="40"/>
      <c r="B164" s="64" t="s">
        <v>35</v>
      </c>
      <c r="C164" s="50"/>
      <c r="D164" s="52">
        <f>SUM(E164:I164)</f>
        <v>15675</v>
      </c>
      <c r="E164" s="53"/>
      <c r="F164" s="53"/>
      <c r="G164" s="53"/>
      <c r="H164" s="53"/>
      <c r="I164" s="56">
        <v>15675</v>
      </c>
      <c r="J164" s="7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44"/>
    </row>
    <row r="165" spans="1:32" s="37" customFormat="1" ht="21.75" customHeight="1">
      <c r="A165" s="40"/>
      <c r="B165" s="91" t="s">
        <v>197</v>
      </c>
      <c r="C165" s="50"/>
      <c r="D165" s="52">
        <f>SUM(E165:I165)</f>
        <v>-15675</v>
      </c>
      <c r="E165" s="53"/>
      <c r="F165" s="53"/>
      <c r="G165" s="53"/>
      <c r="H165" s="53"/>
      <c r="I165" s="56">
        <v>-15675</v>
      </c>
      <c r="J165" s="7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44"/>
    </row>
    <row r="166" spans="1:32" s="37" customFormat="1" ht="21.75" customHeight="1">
      <c r="A166" s="40"/>
      <c r="B166" s="66" t="s">
        <v>105</v>
      </c>
      <c r="C166" s="58"/>
      <c r="D166" s="51">
        <f>SUM(E166:I166)</f>
        <v>0</v>
      </c>
      <c r="E166" s="51">
        <f>SUM(E164:E165)</f>
        <v>0</v>
      </c>
      <c r="F166" s="51">
        <f>SUM(F164:F165)</f>
        <v>0</v>
      </c>
      <c r="G166" s="51">
        <f>SUM(G164:G165)</f>
        <v>0</v>
      </c>
      <c r="H166" s="51">
        <f>SUM(H164:H165)</f>
        <v>0</v>
      </c>
      <c r="I166" s="78">
        <f>SUM(I164:I165)</f>
        <v>0</v>
      </c>
      <c r="J166" s="7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44"/>
    </row>
    <row r="167" spans="1:32" s="37" customFormat="1" ht="21.75" customHeight="1">
      <c r="A167" s="40"/>
      <c r="B167" s="91"/>
      <c r="C167" s="58"/>
      <c r="D167" s="51"/>
      <c r="E167" s="51"/>
      <c r="F167" s="51"/>
      <c r="G167" s="51"/>
      <c r="H167" s="51"/>
      <c r="I167" s="78"/>
      <c r="J167" s="7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44"/>
    </row>
    <row r="168" spans="1:32" s="37" customFormat="1" ht="50.25" customHeight="1">
      <c r="A168" s="40">
        <v>35</v>
      </c>
      <c r="B168" s="64" t="s">
        <v>111</v>
      </c>
      <c r="C168" s="50"/>
      <c r="D168" s="52">
        <f>SUM(E168:I168)</f>
        <v>0</v>
      </c>
      <c r="E168" s="53"/>
      <c r="F168" s="53"/>
      <c r="G168" s="53"/>
      <c r="H168" s="53"/>
      <c r="I168" s="56"/>
      <c r="J168" s="7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44"/>
    </row>
    <row r="169" spans="1:32" s="37" customFormat="1" ht="21" customHeight="1">
      <c r="A169" s="40"/>
      <c r="B169" s="64" t="s">
        <v>35</v>
      </c>
      <c r="C169" s="50"/>
      <c r="D169" s="52">
        <f>SUM(E169:I169)</f>
        <v>2217</v>
      </c>
      <c r="E169" s="53">
        <v>1746</v>
      </c>
      <c r="F169" s="53">
        <v>471</v>
      </c>
      <c r="G169" s="53"/>
      <c r="H169" s="53"/>
      <c r="I169" s="56"/>
      <c r="J169" s="7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44"/>
    </row>
    <row r="170" spans="1:32" s="37" customFormat="1" ht="21.75" customHeight="1">
      <c r="A170" s="40"/>
      <c r="B170" s="64" t="s">
        <v>117</v>
      </c>
      <c r="C170" s="50"/>
      <c r="D170" s="52">
        <f>SUM(E170:I170)</f>
        <v>74</v>
      </c>
      <c r="E170" s="53">
        <v>58</v>
      </c>
      <c r="F170" s="53">
        <v>16</v>
      </c>
      <c r="G170" s="53"/>
      <c r="H170" s="53"/>
      <c r="I170" s="56"/>
      <c r="J170" s="7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44"/>
    </row>
    <row r="171" spans="1:32" s="37" customFormat="1" ht="21.75" customHeight="1">
      <c r="A171" s="40"/>
      <c r="B171" s="66" t="s">
        <v>105</v>
      </c>
      <c r="C171" s="58"/>
      <c r="D171" s="51">
        <f>SUM(E171:I171)</f>
        <v>2291</v>
      </c>
      <c r="E171" s="51">
        <f>SUM(E169:E170)</f>
        <v>1804</v>
      </c>
      <c r="F171" s="51">
        <f>SUM(F169:F170)</f>
        <v>487</v>
      </c>
      <c r="G171" s="51">
        <f>SUM(G169:G170)</f>
        <v>0</v>
      </c>
      <c r="H171" s="51">
        <f>SUM(H169:H170)</f>
        <v>0</v>
      </c>
      <c r="I171" s="78">
        <f>SUM(I169:I170)</f>
        <v>0</v>
      </c>
      <c r="J171" s="7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44"/>
    </row>
    <row r="172" spans="1:32" s="37" customFormat="1" ht="21.75" customHeight="1">
      <c r="A172" s="40"/>
      <c r="B172" s="66"/>
      <c r="C172" s="58"/>
      <c r="D172" s="51"/>
      <c r="E172" s="51"/>
      <c r="F172" s="51"/>
      <c r="G172" s="51"/>
      <c r="H172" s="51"/>
      <c r="I172" s="78"/>
      <c r="J172" s="7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44"/>
    </row>
    <row r="173" spans="1:32" s="37" customFormat="1" ht="34.5" customHeight="1">
      <c r="A173" s="40">
        <v>36</v>
      </c>
      <c r="B173" s="64" t="s">
        <v>174</v>
      </c>
      <c r="C173" s="50"/>
      <c r="D173" s="52">
        <f aca="true" t="shared" si="3" ref="D173:D179">SUM(E173:I173)</f>
        <v>0</v>
      </c>
      <c r="E173" s="53"/>
      <c r="F173" s="53"/>
      <c r="G173" s="53"/>
      <c r="H173" s="53"/>
      <c r="I173" s="56"/>
      <c r="J173" s="74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44"/>
    </row>
    <row r="174" spans="1:32" s="37" customFormat="1" ht="21" customHeight="1">
      <c r="A174" s="40"/>
      <c r="B174" s="64" t="s">
        <v>35</v>
      </c>
      <c r="C174" s="50"/>
      <c r="D174" s="52">
        <f t="shared" si="3"/>
        <v>0</v>
      </c>
      <c r="E174" s="53"/>
      <c r="F174" s="53"/>
      <c r="G174" s="53"/>
      <c r="H174" s="53"/>
      <c r="I174" s="56"/>
      <c r="J174" s="74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44"/>
    </row>
    <row r="175" spans="1:32" s="37" customFormat="1" ht="42.75" customHeight="1">
      <c r="A175" s="40"/>
      <c r="B175" s="64" t="s">
        <v>173</v>
      </c>
      <c r="C175" s="50"/>
      <c r="D175" s="52">
        <f t="shared" si="3"/>
        <v>23956</v>
      </c>
      <c r="E175" s="53"/>
      <c r="F175" s="53"/>
      <c r="G175" s="53"/>
      <c r="H175" s="53"/>
      <c r="I175" s="56">
        <v>23956</v>
      </c>
      <c r="J175" s="7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44"/>
    </row>
    <row r="176" spans="1:32" s="37" customFormat="1" ht="24" customHeight="1">
      <c r="A176" s="40"/>
      <c r="B176" s="91" t="s">
        <v>177</v>
      </c>
      <c r="C176" s="50"/>
      <c r="D176" s="52">
        <f t="shared" si="3"/>
        <v>503</v>
      </c>
      <c r="E176" s="53"/>
      <c r="F176" s="53"/>
      <c r="G176" s="53"/>
      <c r="H176" s="53"/>
      <c r="I176" s="56">
        <v>503</v>
      </c>
      <c r="J176" s="7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44"/>
    </row>
    <row r="177" spans="1:32" s="37" customFormat="1" ht="21.75" customHeight="1">
      <c r="A177" s="40"/>
      <c r="B177" s="64" t="s">
        <v>179</v>
      </c>
      <c r="C177" s="50"/>
      <c r="D177" s="52">
        <f t="shared" si="3"/>
        <v>9300</v>
      </c>
      <c r="E177" s="53"/>
      <c r="F177" s="53"/>
      <c r="G177" s="53"/>
      <c r="H177" s="53"/>
      <c r="I177" s="56">
        <v>9300</v>
      </c>
      <c r="J177" s="7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44"/>
    </row>
    <row r="178" spans="1:32" s="37" customFormat="1" ht="33.75" customHeight="1">
      <c r="A178" s="40"/>
      <c r="B178" s="82" t="s">
        <v>188</v>
      </c>
      <c r="C178" s="149"/>
      <c r="D178" s="54">
        <f>SUM(E178:I178)</f>
        <v>114947</v>
      </c>
      <c r="E178" s="152"/>
      <c r="F178" s="152"/>
      <c r="G178" s="152"/>
      <c r="H178" s="152"/>
      <c r="I178" s="153">
        <v>114947</v>
      </c>
      <c r="J178" s="74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44"/>
    </row>
    <row r="179" spans="1:32" s="37" customFormat="1" ht="21.75" customHeight="1">
      <c r="A179" s="40"/>
      <c r="B179" s="66" t="s">
        <v>105</v>
      </c>
      <c r="C179" s="58"/>
      <c r="D179" s="51">
        <f t="shared" si="3"/>
        <v>148706</v>
      </c>
      <c r="E179" s="51">
        <f>SUM(E174:E178)</f>
        <v>0</v>
      </c>
      <c r="F179" s="51">
        <f>SUM(F174:F178)</f>
        <v>0</v>
      </c>
      <c r="G179" s="51">
        <f>SUM(G174:G178)</f>
        <v>0</v>
      </c>
      <c r="H179" s="51">
        <f>SUM(H174:H178)</f>
        <v>0</v>
      </c>
      <c r="I179" s="78">
        <f>SUM(I174:I178)</f>
        <v>148706</v>
      </c>
      <c r="J179" s="7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44"/>
    </row>
    <row r="180" spans="1:32" s="37" customFormat="1" ht="21.75" customHeight="1">
      <c r="A180" s="40"/>
      <c r="B180" s="66"/>
      <c r="C180" s="58"/>
      <c r="D180" s="51"/>
      <c r="E180" s="51"/>
      <c r="F180" s="51"/>
      <c r="G180" s="51"/>
      <c r="H180" s="51"/>
      <c r="I180" s="78"/>
      <c r="J180" s="7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44"/>
    </row>
    <row r="181" spans="1:9" ht="24.75" customHeight="1">
      <c r="A181" s="80" t="s">
        <v>14</v>
      </c>
      <c r="B181" s="66" t="s">
        <v>33</v>
      </c>
      <c r="C181" s="58">
        <f>SUM(C47,C102,C106,C110)</f>
        <v>168</v>
      </c>
      <c r="D181" s="51">
        <f>SUM(E181:I181)</f>
        <v>430878</v>
      </c>
      <c r="E181" s="51">
        <f>SUM(E14,E19,E23,E30,E34,E38,E42,E47,E56,E60,E65,E70,E74,E78,E82,E86,E90,E94,E98,E102,E106,E110,E114,E118,E123,E128,E133,E137,E141,E145)+E149+E158+E163+E168</f>
        <v>180984</v>
      </c>
      <c r="F181" s="51">
        <f>SUM(F14,F19,F23,F30,F34,F38,F42,F47,F56,F60,F65,F70,F74,F78,F82,F86,F90,F94,F98,F102,F106,F110,F114,F118,F123,F128,F133,F137,F141,F145)+F149+F158+F163+F168</f>
        <v>27139</v>
      </c>
      <c r="G181" s="51">
        <f>SUM(G14,G19,G23,G30,G34,G38,G42,G47,G56,G60,G65,G70,G74,G78,G82,G86,G90,G94,G98,G102,G106,G110,G114,G118,G123,G128,G133,G137,G141,G145)+G149+G158+G163+G168</f>
        <v>180215</v>
      </c>
      <c r="H181" s="51">
        <f>SUM(H14,H19,H23,H30,H34,H38,H42,H47,H56,H60,H65,H70,H74,H78,H82,H86,H90,H94,H98,H102,H106,H110,H114,H118,H123,H128,H133,H137,H141,H145)+H149+H158+H163+H168</f>
        <v>0</v>
      </c>
      <c r="I181" s="78">
        <f>SUM(I14,I19,I23,I30,I34,I38,I42,I47,I56,I60,I65,I70,I74,I78,I82,I86,I90,I94,I98,I102,I106,I110,I114,I118,I123,I128,I133,I137,I141,I145)+I149+I158+I163+I168</f>
        <v>42540</v>
      </c>
    </row>
    <row r="182" spans="1:9" ht="24.75" customHeight="1">
      <c r="A182" s="80" t="s">
        <v>14</v>
      </c>
      <c r="B182" s="66" t="s">
        <v>34</v>
      </c>
      <c r="C182" s="58">
        <f>SUM(C48,C103,C107,C111,C134,C138,C142)</f>
        <v>240.5</v>
      </c>
      <c r="D182" s="51">
        <f>SUM(E182:I182)</f>
        <v>710102</v>
      </c>
      <c r="E182" s="51">
        <f>SUM(E15,E20,E24,E31,E35,E39,E43,E48,E57,E61,E66,E71,E75,E79,E83,E87,E91,E95,E99,E103,E107,E111,E115,E119,E124,E129,E134,E138,E142,E146)+E150+E159+E164+E169</f>
        <v>302117</v>
      </c>
      <c r="F182" s="51">
        <f>SUM(F15,F20,F24,F31,F35,F39,F43,F48,F57,F61,F66,F71,F75,F79,F83,F87,F91,F95,F99,F103,F107,F111,F115,F119,F124,F129,F134,F138,F142,F169)</f>
        <v>46184</v>
      </c>
      <c r="G182" s="51">
        <f>SUM(G15,G20,G24,G31,G35,G39,G43,G48,G57,G61,G66,G71,G75,G79,G83,G87,G91,G95,G99,G103,G107,G111,G115,G119,G124,G129,G134,G138,G142,G146)+G150+G154+G159+G164+G169+G169</f>
        <v>303586</v>
      </c>
      <c r="H182" s="51">
        <f>SUM(H15,H20,H24,H31,H35,H39,H43,H48,H57,H61,H66,H71,H75,H79,H83,H87,H91,H95,H99,H103,H107,H111,H115,H119,H124,H129,H134,H138,H142,H146)+H150+H154+H159+H164+H169+H169</f>
        <v>0</v>
      </c>
      <c r="I182" s="78">
        <f>SUM(I15,I20,I24,I31,I35,I39,I43,I48,I57,I61,I66,I71,I75,I79,I83,I87,I91,I95,I99,I103,I107,I111,I115,I119,I124,I129,I134,I138,I142,I146)+I150+I154+I159+I164+I169+I169</f>
        <v>58215</v>
      </c>
    </row>
    <row r="183" spans="1:9" ht="24" customHeight="1">
      <c r="A183" s="80" t="s">
        <v>14</v>
      </c>
      <c r="B183" s="66" t="s">
        <v>110</v>
      </c>
      <c r="C183" s="58">
        <f>SUM(C54,C104,C108,C112,C135,C139,C143)</f>
        <v>240.5</v>
      </c>
      <c r="D183" s="51">
        <f>SUM(E183:I183)</f>
        <v>851146</v>
      </c>
      <c r="E183" s="51">
        <f>SUM(E17,E21,E28,E32,E36,E40,E45,E54,E58,E63,E68,E72,E76,E80,E84,E88,E92,E96,E100,E104,E108,E112,E116,E121,E126,E131,E135,E139,E143,E147)+E151+E156+E161+E166+E171+E179</f>
        <v>303918</v>
      </c>
      <c r="F183" s="51">
        <f>SUM(F17,F21,F28,F32,F36,F40,F45,F54,F58,F63,F68,F72,F76,F80,F84,F88,F92,F96,F100,F104,F108,F112,F116,F121,F126,F131,F135,F139,F143,F147)+F151+F156+F161+F166+F171+F179</f>
        <v>46076</v>
      </c>
      <c r="G183" s="51">
        <f>SUM(G17,G21,G28,G32,G36,G40,G45,G54,G58,G63,G68,G72,G76,G80,G84,G88,G92,G96,G100,G104,G108,G112,G116,G121,G126,G131,G135,G139,G143,G147)+G151+G156+G161+G166+G171+G179</f>
        <v>306228</v>
      </c>
      <c r="H183" s="51">
        <f>SUM(H17,H21,H28,H32,H36,H40,H45,H54,H58,H63,H68,H72,H76,H80,H84,H88,H92,H96,H100,H104,H108,H112,H116,H121,H126,H131,H135,H139,H143,H147)+H151+H156+H161+H166+H171+H179</f>
        <v>0</v>
      </c>
      <c r="I183" s="78">
        <f>SUM(I17,I21,I28,I32,I36,I40,I45,I54,I58,I63,I68,I72,I76,I80,I84,I88,I92,I96,I100,I104,I108,I112,I116,I121,I126,I131,I135,I139,I143,I147)+I151+I156+I161+I166+I171+I179</f>
        <v>194924</v>
      </c>
    </row>
    <row r="184" spans="1:32" s="37" customFormat="1" ht="21.75" customHeight="1">
      <c r="A184" s="40"/>
      <c r="B184" s="66"/>
      <c r="C184" s="58"/>
      <c r="D184" s="51"/>
      <c r="E184" s="51"/>
      <c r="F184" s="51"/>
      <c r="G184" s="51"/>
      <c r="H184" s="51"/>
      <c r="I184" s="78"/>
      <c r="J184" s="7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44"/>
    </row>
    <row r="185" spans="1:37" s="88" customFormat="1" ht="21.75" customHeight="1">
      <c r="A185" s="80" t="s">
        <v>15</v>
      </c>
      <c r="B185" s="66" t="s">
        <v>109</v>
      </c>
      <c r="C185" s="58"/>
      <c r="D185" s="51"/>
      <c r="E185" s="51"/>
      <c r="F185" s="51"/>
      <c r="G185" s="51"/>
      <c r="H185" s="51"/>
      <c r="I185" s="78"/>
      <c r="J185" s="7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s="8" customFormat="1" ht="21.75" customHeight="1">
      <c r="A186" s="40">
        <v>1</v>
      </c>
      <c r="B186" s="64" t="s">
        <v>58</v>
      </c>
      <c r="C186" s="50">
        <v>3</v>
      </c>
      <c r="D186" s="52">
        <f>SUM(E186:I186)</f>
        <v>7070</v>
      </c>
      <c r="E186" s="52">
        <v>4507</v>
      </c>
      <c r="F186" s="52">
        <v>1190</v>
      </c>
      <c r="G186" s="52">
        <v>1373</v>
      </c>
      <c r="H186" s="52"/>
      <c r="I186" s="57"/>
      <c r="J186" s="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9" ht="21.75" customHeight="1">
      <c r="A187" s="40"/>
      <c r="B187" s="64" t="s">
        <v>35</v>
      </c>
      <c r="C187" s="50">
        <v>3</v>
      </c>
      <c r="D187" s="52">
        <v>7106</v>
      </c>
      <c r="E187" s="52">
        <v>4535</v>
      </c>
      <c r="F187" s="52">
        <v>1198</v>
      </c>
      <c r="G187" s="52">
        <v>1373</v>
      </c>
      <c r="H187" s="52"/>
      <c r="I187" s="57"/>
    </row>
    <row r="188" spans="1:9" ht="21.75" customHeight="1">
      <c r="A188" s="40"/>
      <c r="B188" s="91" t="s">
        <v>126</v>
      </c>
      <c r="C188" s="50"/>
      <c r="D188" s="52">
        <f>SUM(E188:I188)</f>
        <v>48</v>
      </c>
      <c r="E188" s="52">
        <v>38</v>
      </c>
      <c r="F188" s="52">
        <v>10</v>
      </c>
      <c r="G188" s="52"/>
      <c r="H188" s="52"/>
      <c r="I188" s="57"/>
    </row>
    <row r="189" spans="1:9" ht="21.75" customHeight="1">
      <c r="A189" s="40"/>
      <c r="B189" s="66" t="s">
        <v>105</v>
      </c>
      <c r="C189" s="62">
        <f>SUM(C187:C188)</f>
        <v>3</v>
      </c>
      <c r="D189" s="51">
        <f>SUM(E189:I189)</f>
        <v>7154</v>
      </c>
      <c r="E189" s="51">
        <f>SUM(E187:E188)</f>
        <v>4573</v>
      </c>
      <c r="F189" s="51">
        <f>SUM(F187:F188)</f>
        <v>1208</v>
      </c>
      <c r="G189" s="51">
        <f>SUM(G187:G188)</f>
        <v>1373</v>
      </c>
      <c r="H189" s="51">
        <f>SUM(H187:H188)</f>
        <v>0</v>
      </c>
      <c r="I189" s="78">
        <f>SUM(I187:I188)</f>
        <v>0</v>
      </c>
    </row>
    <row r="190" spans="1:9" ht="21.75" customHeight="1">
      <c r="A190" s="40"/>
      <c r="B190" s="64"/>
      <c r="C190" s="50"/>
      <c r="D190" s="51"/>
      <c r="E190" s="52"/>
      <c r="F190" s="52"/>
      <c r="G190" s="52"/>
      <c r="H190" s="52"/>
      <c r="I190" s="57"/>
    </row>
    <row r="191" spans="1:10" s="9" customFormat="1" ht="21.75" customHeight="1">
      <c r="A191" s="40">
        <v>2</v>
      </c>
      <c r="B191" s="64" t="s">
        <v>212</v>
      </c>
      <c r="C191" s="50"/>
      <c r="D191" s="52">
        <f aca="true" t="shared" si="4" ref="D191:D196">SUM(E191:I191)</f>
        <v>65196</v>
      </c>
      <c r="E191" s="53"/>
      <c r="F191" s="53"/>
      <c r="G191" s="53">
        <v>1000</v>
      </c>
      <c r="H191" s="53"/>
      <c r="I191" s="56">
        <v>64196</v>
      </c>
      <c r="J191" s="72"/>
    </row>
    <row r="192" spans="1:10" s="9" customFormat="1" ht="21.75" customHeight="1">
      <c r="A192" s="40"/>
      <c r="B192" s="64" t="s">
        <v>35</v>
      </c>
      <c r="C192" s="50"/>
      <c r="D192" s="52">
        <f t="shared" si="4"/>
        <v>65196</v>
      </c>
      <c r="E192" s="53"/>
      <c r="F192" s="53"/>
      <c r="G192" s="53">
        <v>1000</v>
      </c>
      <c r="H192" s="53"/>
      <c r="I192" s="56">
        <v>64196</v>
      </c>
      <c r="J192" s="72"/>
    </row>
    <row r="193" spans="1:10" s="9" customFormat="1" ht="21.75" customHeight="1">
      <c r="A193" s="40"/>
      <c r="B193" s="64" t="s">
        <v>122</v>
      </c>
      <c r="C193" s="50"/>
      <c r="D193" s="52">
        <f t="shared" si="4"/>
        <v>7766</v>
      </c>
      <c r="E193" s="53"/>
      <c r="F193" s="53"/>
      <c r="G193" s="53">
        <v>7766</v>
      </c>
      <c r="H193" s="53"/>
      <c r="I193" s="56"/>
      <c r="J193" s="72"/>
    </row>
    <row r="194" spans="1:10" s="9" customFormat="1" ht="21.75" customHeight="1">
      <c r="A194" s="40"/>
      <c r="B194" s="64" t="s">
        <v>134</v>
      </c>
      <c r="C194" s="50"/>
      <c r="D194" s="52">
        <f t="shared" si="4"/>
        <v>1000</v>
      </c>
      <c r="E194" s="53"/>
      <c r="F194" s="53"/>
      <c r="G194" s="53"/>
      <c r="H194" s="53"/>
      <c r="I194" s="56">
        <v>1000</v>
      </c>
      <c r="J194" s="72"/>
    </row>
    <row r="195" spans="1:10" s="9" customFormat="1" ht="21.75" customHeight="1">
      <c r="A195" s="40"/>
      <c r="B195" s="64" t="s">
        <v>147</v>
      </c>
      <c r="C195" s="50"/>
      <c r="D195" s="52">
        <f t="shared" si="4"/>
        <v>4000</v>
      </c>
      <c r="E195" s="53"/>
      <c r="F195" s="53"/>
      <c r="G195" s="53"/>
      <c r="H195" s="53"/>
      <c r="I195" s="56">
        <v>4000</v>
      </c>
      <c r="J195" s="72"/>
    </row>
    <row r="196" spans="1:10" s="9" customFormat="1" ht="21.75" customHeight="1">
      <c r="A196" s="40"/>
      <c r="B196" s="66" t="s">
        <v>105</v>
      </c>
      <c r="C196" s="58"/>
      <c r="D196" s="51">
        <f t="shared" si="4"/>
        <v>77962</v>
      </c>
      <c r="E196" s="51">
        <f>SUM(E192:E195)</f>
        <v>0</v>
      </c>
      <c r="F196" s="51">
        <f>SUM(F192:F195)</f>
        <v>0</v>
      </c>
      <c r="G196" s="51">
        <f>SUM(G192:G195)</f>
        <v>8766</v>
      </c>
      <c r="H196" s="51">
        <f>SUM(H192:H195)</f>
        <v>0</v>
      </c>
      <c r="I196" s="78">
        <f>SUM(I192:I195)</f>
        <v>69196</v>
      </c>
      <c r="J196" s="72"/>
    </row>
    <row r="197" spans="1:10" s="9" customFormat="1" ht="21.75" customHeight="1">
      <c r="A197" s="40"/>
      <c r="B197" s="64"/>
      <c r="C197" s="50"/>
      <c r="D197" s="51"/>
      <c r="E197" s="53"/>
      <c r="F197" s="53"/>
      <c r="G197" s="53"/>
      <c r="H197" s="53"/>
      <c r="I197" s="56"/>
      <c r="J197" s="72"/>
    </row>
    <row r="198" spans="1:9" ht="33.75" customHeight="1">
      <c r="A198" s="40">
        <v>3</v>
      </c>
      <c r="B198" s="64" t="s">
        <v>59</v>
      </c>
      <c r="C198" s="50"/>
      <c r="D198" s="52">
        <f>SUM(E198:I198)</f>
        <v>6270</v>
      </c>
      <c r="E198" s="52"/>
      <c r="F198" s="52"/>
      <c r="G198" s="52">
        <v>6270</v>
      </c>
      <c r="H198" s="52"/>
      <c r="I198" s="57"/>
    </row>
    <row r="199" spans="1:9" ht="21.75" customHeight="1">
      <c r="A199" s="40"/>
      <c r="B199" s="64" t="s">
        <v>35</v>
      </c>
      <c r="C199" s="50"/>
      <c r="D199" s="52">
        <f>SUM(E199:I199)</f>
        <v>6430</v>
      </c>
      <c r="E199" s="52">
        <v>0</v>
      </c>
      <c r="F199" s="52">
        <v>0</v>
      </c>
      <c r="G199" s="52">
        <v>6430</v>
      </c>
      <c r="H199" s="52">
        <v>0</v>
      </c>
      <c r="I199" s="57">
        <v>0</v>
      </c>
    </row>
    <row r="200" spans="1:10" s="9" customFormat="1" ht="21.75" customHeight="1">
      <c r="A200" s="40"/>
      <c r="B200" s="66" t="s">
        <v>105</v>
      </c>
      <c r="C200" s="58"/>
      <c r="D200" s="51">
        <f>SUM(E200:I200)</f>
        <v>6430</v>
      </c>
      <c r="E200" s="51">
        <f>SUM(E199:E199)</f>
        <v>0</v>
      </c>
      <c r="F200" s="51">
        <f>SUM(F199:F199)</f>
        <v>0</v>
      </c>
      <c r="G200" s="51">
        <f>SUM(G199:G199)</f>
        <v>6430</v>
      </c>
      <c r="H200" s="51">
        <f>SUM(H199:H199)</f>
        <v>0</v>
      </c>
      <c r="I200" s="78">
        <f>SUM(I199:I199)</f>
        <v>0</v>
      </c>
      <c r="J200" s="72"/>
    </row>
    <row r="201" spans="1:9" ht="21.75" customHeight="1">
      <c r="A201" s="40"/>
      <c r="B201" s="64"/>
      <c r="C201" s="50"/>
      <c r="D201" s="51"/>
      <c r="E201" s="52"/>
      <c r="F201" s="52"/>
      <c r="G201" s="52"/>
      <c r="H201" s="52"/>
      <c r="I201" s="57"/>
    </row>
    <row r="202" spans="1:9" ht="21.75" customHeight="1">
      <c r="A202" s="40">
        <v>4</v>
      </c>
      <c r="B202" s="64" t="s">
        <v>60</v>
      </c>
      <c r="C202" s="50"/>
      <c r="D202" s="52">
        <f>SUM(E202:I202)</f>
        <v>2864</v>
      </c>
      <c r="E202" s="52"/>
      <c r="F202" s="52"/>
      <c r="G202" s="52"/>
      <c r="H202" s="52"/>
      <c r="I202" s="57">
        <v>2864</v>
      </c>
    </row>
    <row r="203" spans="1:9" ht="21.75" customHeight="1">
      <c r="A203" s="40"/>
      <c r="B203" s="64" t="s">
        <v>35</v>
      </c>
      <c r="C203" s="50"/>
      <c r="D203" s="52">
        <f>SUM(E203:I203)</f>
        <v>2864</v>
      </c>
      <c r="E203" s="52">
        <f aca="true" t="shared" si="5" ref="E203:I204">SUM(E202:E202)</f>
        <v>0</v>
      </c>
      <c r="F203" s="52">
        <f t="shared" si="5"/>
        <v>0</v>
      </c>
      <c r="G203" s="52">
        <f t="shared" si="5"/>
        <v>0</v>
      </c>
      <c r="H203" s="52">
        <f t="shared" si="5"/>
        <v>0</v>
      </c>
      <c r="I203" s="57">
        <f t="shared" si="5"/>
        <v>2864</v>
      </c>
    </row>
    <row r="204" spans="1:10" s="9" customFormat="1" ht="21.75" customHeight="1">
      <c r="A204" s="40"/>
      <c r="B204" s="66" t="s">
        <v>105</v>
      </c>
      <c r="C204" s="58"/>
      <c r="D204" s="51">
        <f>SUM(E204:I204)</f>
        <v>2864</v>
      </c>
      <c r="E204" s="51">
        <f t="shared" si="5"/>
        <v>0</v>
      </c>
      <c r="F204" s="51">
        <f t="shared" si="5"/>
        <v>0</v>
      </c>
      <c r="G204" s="51">
        <f t="shared" si="5"/>
        <v>0</v>
      </c>
      <c r="H204" s="51">
        <f t="shared" si="5"/>
        <v>0</v>
      </c>
      <c r="I204" s="78">
        <f t="shared" si="5"/>
        <v>2864</v>
      </c>
      <c r="J204" s="72"/>
    </row>
    <row r="205" spans="1:9" ht="21.75" customHeight="1">
      <c r="A205" s="40"/>
      <c r="B205" s="64"/>
      <c r="C205" s="50"/>
      <c r="D205" s="52"/>
      <c r="E205" s="52"/>
      <c r="F205" s="52"/>
      <c r="G205" s="52"/>
      <c r="H205" s="52"/>
      <c r="I205" s="57"/>
    </row>
    <row r="206" spans="1:9" ht="21.75" customHeight="1">
      <c r="A206" s="40">
        <v>5</v>
      </c>
      <c r="B206" s="64" t="s">
        <v>61</v>
      </c>
      <c r="C206" s="50"/>
      <c r="D206" s="52">
        <f>SUM(E206:I206)</f>
        <v>4920</v>
      </c>
      <c r="E206" s="52"/>
      <c r="F206" s="52"/>
      <c r="G206" s="52"/>
      <c r="H206" s="52"/>
      <c r="I206" s="57">
        <v>4920</v>
      </c>
    </row>
    <row r="207" spans="1:9" ht="21.75" customHeight="1">
      <c r="A207" s="40"/>
      <c r="B207" s="64" t="s">
        <v>35</v>
      </c>
      <c r="C207" s="50"/>
      <c r="D207" s="52">
        <f>SUM(E207:I207)</f>
        <v>4920</v>
      </c>
      <c r="E207" s="52">
        <f aca="true" t="shared" si="6" ref="E207:I208">SUM(E206:E206)</f>
        <v>0</v>
      </c>
      <c r="F207" s="52">
        <f t="shared" si="6"/>
        <v>0</v>
      </c>
      <c r="G207" s="52">
        <f t="shared" si="6"/>
        <v>0</v>
      </c>
      <c r="H207" s="52">
        <f t="shared" si="6"/>
        <v>0</v>
      </c>
      <c r="I207" s="57">
        <f t="shared" si="6"/>
        <v>4920</v>
      </c>
    </row>
    <row r="208" spans="1:10" s="9" customFormat="1" ht="21.75" customHeight="1">
      <c r="A208" s="40"/>
      <c r="B208" s="66" t="s">
        <v>105</v>
      </c>
      <c r="C208" s="58"/>
      <c r="D208" s="51">
        <f>SUM(E208:I208)</f>
        <v>4920</v>
      </c>
      <c r="E208" s="51">
        <f t="shared" si="6"/>
        <v>0</v>
      </c>
      <c r="F208" s="51">
        <f t="shared" si="6"/>
        <v>0</v>
      </c>
      <c r="G208" s="51">
        <f t="shared" si="6"/>
        <v>0</v>
      </c>
      <c r="H208" s="51">
        <f t="shared" si="6"/>
        <v>0</v>
      </c>
      <c r="I208" s="78">
        <f t="shared" si="6"/>
        <v>4920</v>
      </c>
      <c r="J208" s="72"/>
    </row>
    <row r="209" spans="1:9" ht="21.75" customHeight="1">
      <c r="A209" s="40"/>
      <c r="B209" s="64"/>
      <c r="C209" s="50"/>
      <c r="D209" s="51"/>
      <c r="E209" s="52"/>
      <c r="F209" s="52"/>
      <c r="G209" s="52"/>
      <c r="H209" s="52"/>
      <c r="I209" s="57"/>
    </row>
    <row r="210" spans="1:9" ht="21.75" customHeight="1">
      <c r="A210" s="40">
        <v>6</v>
      </c>
      <c r="B210" s="64" t="s">
        <v>62</v>
      </c>
      <c r="C210" s="50"/>
      <c r="D210" s="52">
        <f>SUM(E210:I210)</f>
        <v>380</v>
      </c>
      <c r="E210" s="52">
        <v>150</v>
      </c>
      <c r="F210" s="52">
        <v>40</v>
      </c>
      <c r="G210" s="52">
        <v>190</v>
      </c>
      <c r="H210" s="52"/>
      <c r="I210" s="57"/>
    </row>
    <row r="211" spans="1:9" ht="21.75" customHeight="1">
      <c r="A211" s="40"/>
      <c r="B211" s="64" t="s">
        <v>35</v>
      </c>
      <c r="C211" s="50"/>
      <c r="D211" s="52">
        <f>SUM(E211:I211)</f>
        <v>380</v>
      </c>
      <c r="E211" s="52">
        <f aca="true" t="shared" si="7" ref="E211:I212">SUM(E210:E210)</f>
        <v>150</v>
      </c>
      <c r="F211" s="52">
        <f t="shared" si="7"/>
        <v>40</v>
      </c>
      <c r="G211" s="52">
        <f t="shared" si="7"/>
        <v>190</v>
      </c>
      <c r="H211" s="52">
        <f t="shared" si="7"/>
        <v>0</v>
      </c>
      <c r="I211" s="57">
        <f t="shared" si="7"/>
        <v>0</v>
      </c>
    </row>
    <row r="212" spans="1:10" s="9" customFormat="1" ht="21.75" customHeight="1">
      <c r="A212" s="40"/>
      <c r="B212" s="66" t="s">
        <v>105</v>
      </c>
      <c r="C212" s="58"/>
      <c r="D212" s="51">
        <f>SUM(E212:I212)</f>
        <v>380</v>
      </c>
      <c r="E212" s="51">
        <f t="shared" si="7"/>
        <v>150</v>
      </c>
      <c r="F212" s="51">
        <f t="shared" si="7"/>
        <v>40</v>
      </c>
      <c r="G212" s="51">
        <f t="shared" si="7"/>
        <v>190</v>
      </c>
      <c r="H212" s="51">
        <f t="shared" si="7"/>
        <v>0</v>
      </c>
      <c r="I212" s="78">
        <f t="shared" si="7"/>
        <v>0</v>
      </c>
      <c r="J212" s="72"/>
    </row>
    <row r="213" spans="1:9" ht="21.75" customHeight="1">
      <c r="A213" s="40"/>
      <c r="B213" s="64"/>
      <c r="C213" s="50"/>
      <c r="D213" s="51"/>
      <c r="E213" s="52"/>
      <c r="F213" s="52"/>
      <c r="G213" s="52"/>
      <c r="H213" s="52"/>
      <c r="I213" s="57"/>
    </row>
    <row r="214" spans="1:9" ht="21.75" customHeight="1">
      <c r="A214" s="40">
        <v>7</v>
      </c>
      <c r="B214" s="64" t="s">
        <v>63</v>
      </c>
      <c r="C214" s="50"/>
      <c r="D214" s="52">
        <f>SUM(E214:I214)</f>
        <v>500</v>
      </c>
      <c r="E214" s="52"/>
      <c r="F214" s="52"/>
      <c r="G214" s="52">
        <v>500</v>
      </c>
      <c r="H214" s="52"/>
      <c r="I214" s="57"/>
    </row>
    <row r="215" spans="1:9" ht="21.75" customHeight="1">
      <c r="A215" s="40"/>
      <c r="B215" s="64" t="s">
        <v>35</v>
      </c>
      <c r="C215" s="50"/>
      <c r="D215" s="52">
        <f>SUM(E215:I215)</f>
        <v>500</v>
      </c>
      <c r="E215" s="52">
        <f aca="true" t="shared" si="8" ref="E215:I216">SUM(E214:E214)</f>
        <v>0</v>
      </c>
      <c r="F215" s="52">
        <f t="shared" si="8"/>
        <v>0</v>
      </c>
      <c r="G215" s="52">
        <f t="shared" si="8"/>
        <v>500</v>
      </c>
      <c r="H215" s="52">
        <f t="shared" si="8"/>
        <v>0</v>
      </c>
      <c r="I215" s="57">
        <f t="shared" si="8"/>
        <v>0</v>
      </c>
    </row>
    <row r="216" spans="1:10" s="9" customFormat="1" ht="21.75" customHeight="1">
      <c r="A216" s="40"/>
      <c r="B216" s="66" t="s">
        <v>105</v>
      </c>
      <c r="C216" s="58"/>
      <c r="D216" s="51">
        <f>SUM(E216:I216)</f>
        <v>500</v>
      </c>
      <c r="E216" s="51">
        <f t="shared" si="8"/>
        <v>0</v>
      </c>
      <c r="F216" s="51">
        <f t="shared" si="8"/>
        <v>0</v>
      </c>
      <c r="G216" s="51">
        <f t="shared" si="8"/>
        <v>500</v>
      </c>
      <c r="H216" s="51">
        <f t="shared" si="8"/>
        <v>0</v>
      </c>
      <c r="I216" s="78">
        <f t="shared" si="8"/>
        <v>0</v>
      </c>
      <c r="J216" s="72"/>
    </row>
    <row r="217" spans="1:9" ht="21.75" customHeight="1">
      <c r="A217" s="40"/>
      <c r="B217" s="64"/>
      <c r="C217" s="50"/>
      <c r="D217" s="51"/>
      <c r="E217" s="52"/>
      <c r="F217" s="52"/>
      <c r="G217" s="52"/>
      <c r="H217" s="52"/>
      <c r="I217" s="57"/>
    </row>
    <row r="218" spans="1:9" ht="21.75" customHeight="1">
      <c r="A218" s="40">
        <v>8</v>
      </c>
      <c r="B218" s="64" t="s">
        <v>64</v>
      </c>
      <c r="C218" s="50"/>
      <c r="D218" s="52">
        <f>SUM(E218:I218)</f>
        <v>560</v>
      </c>
      <c r="E218" s="52"/>
      <c r="F218" s="52"/>
      <c r="G218" s="52"/>
      <c r="H218" s="52"/>
      <c r="I218" s="57">
        <v>560</v>
      </c>
    </row>
    <row r="219" spans="1:9" ht="21.75" customHeight="1">
      <c r="A219" s="40"/>
      <c r="B219" s="64" t="s">
        <v>35</v>
      </c>
      <c r="C219" s="50"/>
      <c r="D219" s="52">
        <f>SUM(E219:I219)</f>
        <v>560</v>
      </c>
      <c r="E219" s="52">
        <f aca="true" t="shared" si="9" ref="E219:I220">SUM(E218:E218)</f>
        <v>0</v>
      </c>
      <c r="F219" s="52">
        <f t="shared" si="9"/>
        <v>0</v>
      </c>
      <c r="G219" s="52">
        <f t="shared" si="9"/>
        <v>0</v>
      </c>
      <c r="H219" s="52">
        <f t="shared" si="9"/>
        <v>0</v>
      </c>
      <c r="I219" s="57">
        <f t="shared" si="9"/>
        <v>560</v>
      </c>
    </row>
    <row r="220" spans="1:10" s="9" customFormat="1" ht="21.75" customHeight="1">
      <c r="A220" s="40"/>
      <c r="B220" s="66" t="s">
        <v>105</v>
      </c>
      <c r="C220" s="58"/>
      <c r="D220" s="51">
        <f>SUM(E220:I220)</f>
        <v>560</v>
      </c>
      <c r="E220" s="51">
        <f t="shared" si="9"/>
        <v>0</v>
      </c>
      <c r="F220" s="51">
        <f t="shared" si="9"/>
        <v>0</v>
      </c>
      <c r="G220" s="51">
        <f t="shared" si="9"/>
        <v>0</v>
      </c>
      <c r="H220" s="51">
        <f t="shared" si="9"/>
        <v>0</v>
      </c>
      <c r="I220" s="78">
        <f t="shared" si="9"/>
        <v>560</v>
      </c>
      <c r="J220" s="72"/>
    </row>
    <row r="221" spans="1:9" ht="21.75" customHeight="1">
      <c r="A221" s="40"/>
      <c r="B221" s="64"/>
      <c r="C221" s="50"/>
      <c r="D221" s="51"/>
      <c r="E221" s="52"/>
      <c r="F221" s="52"/>
      <c r="G221" s="52"/>
      <c r="H221" s="52"/>
      <c r="I221" s="57"/>
    </row>
    <row r="222" spans="1:9" ht="25.5" customHeight="1">
      <c r="A222" s="79">
        <v>9</v>
      </c>
      <c r="B222" s="64" t="s">
        <v>65</v>
      </c>
      <c r="C222" s="50"/>
      <c r="D222" s="52">
        <f>SUM(E222:I222)</f>
        <v>4455</v>
      </c>
      <c r="E222" s="52">
        <v>377</v>
      </c>
      <c r="F222" s="52">
        <v>92</v>
      </c>
      <c r="G222" s="52">
        <v>3486</v>
      </c>
      <c r="H222" s="52"/>
      <c r="I222" s="57">
        <v>500</v>
      </c>
    </row>
    <row r="223" spans="1:9" ht="21.75" customHeight="1">
      <c r="A223" s="79"/>
      <c r="B223" s="64" t="s">
        <v>35</v>
      </c>
      <c r="C223" s="50"/>
      <c r="D223" s="52">
        <f>SUM(E223:I223)</f>
        <v>5341</v>
      </c>
      <c r="E223" s="52">
        <v>377</v>
      </c>
      <c r="F223" s="52">
        <v>92</v>
      </c>
      <c r="G223" s="52">
        <v>4372</v>
      </c>
      <c r="H223" s="52">
        <v>0</v>
      </c>
      <c r="I223" s="57">
        <v>500</v>
      </c>
    </row>
    <row r="224" spans="1:10" s="9" customFormat="1" ht="21.75" customHeight="1">
      <c r="A224" s="40"/>
      <c r="B224" s="66" t="s">
        <v>105</v>
      </c>
      <c r="C224" s="58"/>
      <c r="D224" s="51">
        <f>SUM(E224:I224)</f>
        <v>5341</v>
      </c>
      <c r="E224" s="51">
        <f>SUM(E223:E223)</f>
        <v>377</v>
      </c>
      <c r="F224" s="51">
        <f>SUM(F223:F223)</f>
        <v>92</v>
      </c>
      <c r="G224" s="51">
        <f>SUM(G223:G223)</f>
        <v>4372</v>
      </c>
      <c r="H224" s="51">
        <f>SUM(H223:H223)</f>
        <v>0</v>
      </c>
      <c r="I224" s="78">
        <f>SUM(I223:I223)</f>
        <v>500</v>
      </c>
      <c r="J224" s="72"/>
    </row>
    <row r="225" spans="1:9" ht="21.75" customHeight="1">
      <c r="A225" s="79"/>
      <c r="B225" s="66"/>
      <c r="C225" s="50"/>
      <c r="D225" s="51"/>
      <c r="E225" s="51"/>
      <c r="F225" s="51"/>
      <c r="G225" s="51"/>
      <c r="H225" s="51"/>
      <c r="I225" s="78"/>
    </row>
    <row r="226" spans="1:9" ht="23.25" customHeight="1">
      <c r="A226" s="79">
        <v>10</v>
      </c>
      <c r="B226" s="82" t="s">
        <v>93</v>
      </c>
      <c r="C226" s="50"/>
      <c r="D226" s="52">
        <f>SUM(E226:I226)</f>
        <v>0</v>
      </c>
      <c r="E226" s="52"/>
      <c r="F226" s="52"/>
      <c r="G226" s="52"/>
      <c r="H226" s="52"/>
      <c r="I226" s="57"/>
    </row>
    <row r="227" spans="1:9" ht="21.75" customHeight="1">
      <c r="A227" s="79"/>
      <c r="B227" s="64" t="s">
        <v>35</v>
      </c>
      <c r="C227" s="50"/>
      <c r="D227" s="52">
        <f>SUM(E227:I227)</f>
        <v>1500</v>
      </c>
      <c r="E227" s="52">
        <v>0</v>
      </c>
      <c r="F227" s="52">
        <v>0</v>
      </c>
      <c r="G227" s="52">
        <v>0</v>
      </c>
      <c r="H227" s="52">
        <v>0</v>
      </c>
      <c r="I227" s="57">
        <v>1500</v>
      </c>
    </row>
    <row r="228" spans="1:10" s="9" customFormat="1" ht="21.75" customHeight="1">
      <c r="A228" s="40"/>
      <c r="B228" s="66" t="s">
        <v>105</v>
      </c>
      <c r="C228" s="58"/>
      <c r="D228" s="51">
        <f>SUM(E228:I228)</f>
        <v>1500</v>
      </c>
      <c r="E228" s="51">
        <f>SUM(E227:E227)</f>
        <v>0</v>
      </c>
      <c r="F228" s="51">
        <f>SUM(F227:F227)</f>
        <v>0</v>
      </c>
      <c r="G228" s="51">
        <f>SUM(G227:G227)</f>
        <v>0</v>
      </c>
      <c r="H228" s="51">
        <f>SUM(H227:H227)</f>
        <v>0</v>
      </c>
      <c r="I228" s="78">
        <f>SUM(I227:I227)</f>
        <v>1500</v>
      </c>
      <c r="J228" s="72"/>
    </row>
    <row r="229" spans="1:9" ht="21.75" customHeight="1">
      <c r="A229" s="79"/>
      <c r="B229" s="66"/>
      <c r="C229" s="50"/>
      <c r="D229" s="51"/>
      <c r="E229" s="51"/>
      <c r="F229" s="51"/>
      <c r="G229" s="51"/>
      <c r="H229" s="51"/>
      <c r="I229" s="78"/>
    </row>
    <row r="230" spans="1:9" ht="23.25" customHeight="1">
      <c r="A230" s="79">
        <v>11</v>
      </c>
      <c r="B230" s="64" t="s">
        <v>86</v>
      </c>
      <c r="C230" s="50"/>
      <c r="D230" s="52">
        <f>SUM(E230:I230)</f>
        <v>0</v>
      </c>
      <c r="E230" s="52"/>
      <c r="F230" s="52"/>
      <c r="G230" s="52"/>
      <c r="H230" s="52"/>
      <c r="I230" s="57"/>
    </row>
    <row r="231" spans="1:9" ht="21.75" customHeight="1">
      <c r="A231" s="79"/>
      <c r="B231" s="64" t="s">
        <v>35</v>
      </c>
      <c r="C231" s="50"/>
      <c r="D231" s="52">
        <f>SUM(E231:I231)</f>
        <v>44</v>
      </c>
      <c r="E231" s="52">
        <v>0</v>
      </c>
      <c r="F231" s="52">
        <v>0</v>
      </c>
      <c r="G231" s="52">
        <v>0</v>
      </c>
      <c r="H231" s="52">
        <v>0</v>
      </c>
      <c r="I231" s="57">
        <v>44</v>
      </c>
    </row>
    <row r="232" spans="1:9" ht="21.75" customHeight="1">
      <c r="A232" s="79"/>
      <c r="B232" s="91" t="s">
        <v>126</v>
      </c>
      <c r="C232" s="50"/>
      <c r="D232" s="52">
        <f>SUM(E232:I232)</f>
        <v>44</v>
      </c>
      <c r="E232" s="52"/>
      <c r="F232" s="52"/>
      <c r="G232" s="52"/>
      <c r="H232" s="52"/>
      <c r="I232" s="57">
        <v>44</v>
      </c>
    </row>
    <row r="233" spans="1:10" s="9" customFormat="1" ht="21.75" customHeight="1">
      <c r="A233" s="40"/>
      <c r="B233" s="66" t="s">
        <v>105</v>
      </c>
      <c r="C233" s="58"/>
      <c r="D233" s="51">
        <f>SUM(E233:I233)</f>
        <v>88</v>
      </c>
      <c r="E233" s="51">
        <f>SUM(E231:E232)</f>
        <v>0</v>
      </c>
      <c r="F233" s="51">
        <f>SUM(F231:F232)</f>
        <v>0</v>
      </c>
      <c r="G233" s="51">
        <f>SUM(G231:G232)</f>
        <v>0</v>
      </c>
      <c r="H233" s="51">
        <f>SUM(H231:H232)</f>
        <v>0</v>
      </c>
      <c r="I233" s="78">
        <f>SUM(I231:I232)</f>
        <v>88</v>
      </c>
      <c r="J233" s="72"/>
    </row>
    <row r="234" spans="1:9" ht="21.75" customHeight="1">
      <c r="A234" s="79"/>
      <c r="B234" s="66"/>
      <c r="C234" s="50"/>
      <c r="D234" s="51"/>
      <c r="E234" s="51"/>
      <c r="F234" s="51"/>
      <c r="G234" s="51"/>
      <c r="H234" s="51"/>
      <c r="I234" s="78"/>
    </row>
    <row r="235" spans="1:9" ht="23.25" customHeight="1">
      <c r="A235" s="79">
        <v>12</v>
      </c>
      <c r="B235" s="64" t="s">
        <v>101</v>
      </c>
      <c r="C235" s="50"/>
      <c r="D235" s="52">
        <f>SUM(E235:I235)</f>
        <v>0</v>
      </c>
      <c r="E235" s="52"/>
      <c r="F235" s="52"/>
      <c r="G235" s="52"/>
      <c r="H235" s="52"/>
      <c r="I235" s="57"/>
    </row>
    <row r="236" spans="1:9" ht="21.75" customHeight="1">
      <c r="A236" s="79"/>
      <c r="B236" s="64" t="s">
        <v>35</v>
      </c>
      <c r="C236" s="83">
        <v>3</v>
      </c>
      <c r="D236" s="52">
        <f>SUM(E236:I236)</f>
        <v>22481</v>
      </c>
      <c r="E236" s="52">
        <v>14528</v>
      </c>
      <c r="F236" s="52">
        <v>3888</v>
      </c>
      <c r="G236" s="52">
        <v>4065</v>
      </c>
      <c r="H236" s="52">
        <v>0</v>
      </c>
      <c r="I236" s="57">
        <v>0</v>
      </c>
    </row>
    <row r="237" spans="1:10" s="9" customFormat="1" ht="21.75" customHeight="1">
      <c r="A237" s="40"/>
      <c r="B237" s="66" t="s">
        <v>105</v>
      </c>
      <c r="C237" s="58">
        <f>SUM(C236:C236)</f>
        <v>3</v>
      </c>
      <c r="D237" s="51">
        <f>SUM(E237:I237)</f>
        <v>22481</v>
      </c>
      <c r="E237" s="51">
        <f>SUM(E236:E236)</f>
        <v>14528</v>
      </c>
      <c r="F237" s="51">
        <f>SUM(F236:F236)</f>
        <v>3888</v>
      </c>
      <c r="G237" s="51">
        <f>SUM(G236:G236)</f>
        <v>4065</v>
      </c>
      <c r="H237" s="51">
        <f>SUM(H236:H236)</f>
        <v>0</v>
      </c>
      <c r="I237" s="78">
        <f>SUM(I236:I236)</f>
        <v>0</v>
      </c>
      <c r="J237" s="72"/>
    </row>
    <row r="238" spans="1:9" ht="21.75" customHeight="1">
      <c r="A238" s="79"/>
      <c r="B238" s="66"/>
      <c r="C238" s="50"/>
      <c r="D238" s="51"/>
      <c r="E238" s="51"/>
      <c r="F238" s="51"/>
      <c r="G238" s="51"/>
      <c r="H238" s="51"/>
      <c r="I238" s="78"/>
    </row>
    <row r="239" spans="1:9" ht="23.25" customHeight="1">
      <c r="A239" s="79">
        <v>13</v>
      </c>
      <c r="B239" s="64" t="s">
        <v>102</v>
      </c>
      <c r="C239" s="50"/>
      <c r="D239" s="52">
        <f>SUM(E239:I239)</f>
        <v>0</v>
      </c>
      <c r="E239" s="52"/>
      <c r="F239" s="52"/>
      <c r="G239" s="52"/>
      <c r="H239" s="52"/>
      <c r="I239" s="57"/>
    </row>
    <row r="240" spans="1:9" ht="21.75" customHeight="1">
      <c r="A240" s="79"/>
      <c r="B240" s="64" t="s">
        <v>35</v>
      </c>
      <c r="C240" s="83"/>
      <c r="D240" s="52">
        <f>SUM(E240:I240)</f>
        <v>25000</v>
      </c>
      <c r="E240" s="52">
        <v>4350</v>
      </c>
      <c r="F240" s="52">
        <v>1106</v>
      </c>
      <c r="G240" s="52">
        <v>19544</v>
      </c>
      <c r="H240" s="52">
        <v>0</v>
      </c>
      <c r="I240" s="57">
        <v>0</v>
      </c>
    </row>
    <row r="241" spans="1:9" ht="21.75" customHeight="1">
      <c r="A241" s="79"/>
      <c r="B241" s="82" t="s">
        <v>186</v>
      </c>
      <c r="C241" s="151"/>
      <c r="D241" s="54">
        <f>SUM(E241:I241)</f>
        <v>0</v>
      </c>
      <c r="E241" s="54">
        <v>-800</v>
      </c>
      <c r="F241" s="54">
        <v>-216</v>
      </c>
      <c r="G241" s="54">
        <v>0</v>
      </c>
      <c r="H241" s="54">
        <v>0</v>
      </c>
      <c r="I241" s="129">
        <v>1016</v>
      </c>
    </row>
    <row r="242" spans="1:10" s="85" customFormat="1" ht="21.75" customHeight="1">
      <c r="A242" s="80"/>
      <c r="B242" s="66" t="s">
        <v>105</v>
      </c>
      <c r="C242" s="58"/>
      <c r="D242" s="51">
        <f>SUM(E242:I242)</f>
        <v>25000</v>
      </c>
      <c r="E242" s="51">
        <f>SUM(E240:E241)</f>
        <v>3550</v>
      </c>
      <c r="F242" s="51">
        <f>SUM(F240:F241)</f>
        <v>890</v>
      </c>
      <c r="G242" s="51">
        <f>SUM(G240:G241)</f>
        <v>19544</v>
      </c>
      <c r="H242" s="51">
        <f>SUM(H240:H241)</f>
        <v>0</v>
      </c>
      <c r="I242" s="78">
        <f>SUM(I240:I241)</f>
        <v>1016</v>
      </c>
      <c r="J242" s="84"/>
    </row>
    <row r="243" spans="1:9" ht="21.75" customHeight="1">
      <c r="A243" s="79"/>
      <c r="B243" s="66"/>
      <c r="C243" s="50"/>
      <c r="D243" s="51"/>
      <c r="E243" s="51"/>
      <c r="F243" s="51"/>
      <c r="G243" s="51"/>
      <c r="H243" s="51"/>
      <c r="I243" s="78"/>
    </row>
    <row r="244" spans="1:9" ht="23.25" customHeight="1">
      <c r="A244" s="79">
        <v>14</v>
      </c>
      <c r="B244" s="64" t="s">
        <v>94</v>
      </c>
      <c r="C244" s="50"/>
      <c r="D244" s="52">
        <f>SUM(E244:I244)</f>
        <v>0</v>
      </c>
      <c r="E244" s="52"/>
      <c r="F244" s="52"/>
      <c r="G244" s="52"/>
      <c r="H244" s="52"/>
      <c r="I244" s="57"/>
    </row>
    <row r="245" spans="1:9" ht="21.75" customHeight="1">
      <c r="A245" s="79"/>
      <c r="B245" s="64" t="s">
        <v>35</v>
      </c>
      <c r="C245" s="83"/>
      <c r="D245" s="52">
        <f>SUM(E245:I245)</f>
        <v>200</v>
      </c>
      <c r="E245" s="52">
        <v>0</v>
      </c>
      <c r="F245" s="52">
        <v>0</v>
      </c>
      <c r="G245" s="52">
        <v>200</v>
      </c>
      <c r="H245" s="52">
        <v>0</v>
      </c>
      <c r="I245" s="57">
        <v>0</v>
      </c>
    </row>
    <row r="246" spans="1:9" ht="21.75" customHeight="1">
      <c r="A246" s="79"/>
      <c r="B246" s="64" t="s">
        <v>132</v>
      </c>
      <c r="C246" s="62"/>
      <c r="D246" s="52">
        <f>SUM(E246:I246)</f>
        <v>1000</v>
      </c>
      <c r="E246" s="52"/>
      <c r="F246" s="52"/>
      <c r="G246" s="52">
        <v>1000</v>
      </c>
      <c r="H246" s="52"/>
      <c r="I246" s="57"/>
    </row>
    <row r="247" spans="1:10" s="9" customFormat="1" ht="21.75" customHeight="1">
      <c r="A247" s="40"/>
      <c r="B247" s="66" t="s">
        <v>105</v>
      </c>
      <c r="C247" s="58"/>
      <c r="D247" s="51">
        <f>SUM(E247:I247)</f>
        <v>1200</v>
      </c>
      <c r="E247" s="51">
        <f>SUM(E245:E246)</f>
        <v>0</v>
      </c>
      <c r="F247" s="51">
        <f>SUM(F245:F246)</f>
        <v>0</v>
      </c>
      <c r="G247" s="51">
        <f>SUM(G245:G246)</f>
        <v>1200</v>
      </c>
      <c r="H247" s="51">
        <f>SUM(H245:H246)</f>
        <v>0</v>
      </c>
      <c r="I247" s="78">
        <f>SUM(I245:I246)</f>
        <v>0</v>
      </c>
      <c r="J247" s="72"/>
    </row>
    <row r="248" spans="1:9" ht="21.75" customHeight="1">
      <c r="A248" s="79"/>
      <c r="B248" s="66"/>
      <c r="C248" s="62"/>
      <c r="D248" s="51"/>
      <c r="E248" s="51"/>
      <c r="F248" s="51"/>
      <c r="G248" s="51"/>
      <c r="H248" s="51"/>
      <c r="I248" s="78"/>
    </row>
    <row r="249" spans="1:9" ht="23.25" customHeight="1">
      <c r="A249" s="79">
        <v>15</v>
      </c>
      <c r="B249" s="64" t="s">
        <v>119</v>
      </c>
      <c r="C249" s="50"/>
      <c r="D249" s="52">
        <f>SUM(E249:I249)</f>
        <v>0</v>
      </c>
      <c r="E249" s="52"/>
      <c r="F249" s="52"/>
      <c r="G249" s="52"/>
      <c r="H249" s="52"/>
      <c r="I249" s="57"/>
    </row>
    <row r="250" spans="1:9" ht="21.75" customHeight="1">
      <c r="A250" s="79"/>
      <c r="B250" s="64" t="s">
        <v>35</v>
      </c>
      <c r="C250" s="83"/>
      <c r="D250" s="52">
        <f>SUM(E250:I250)</f>
        <v>0</v>
      </c>
      <c r="E250" s="52">
        <v>0</v>
      </c>
      <c r="F250" s="52">
        <v>0</v>
      </c>
      <c r="G250" s="52">
        <v>0</v>
      </c>
      <c r="H250" s="52">
        <v>0</v>
      </c>
      <c r="I250" s="57">
        <v>0</v>
      </c>
    </row>
    <row r="251" spans="1:9" ht="21.75" customHeight="1">
      <c r="A251" s="79"/>
      <c r="B251" s="64" t="s">
        <v>117</v>
      </c>
      <c r="C251" s="83"/>
      <c r="D251" s="52">
        <f>SUM(E251:I251)</f>
        <v>2536</v>
      </c>
      <c r="E251" s="52">
        <v>1170</v>
      </c>
      <c r="F251" s="52">
        <v>316</v>
      </c>
      <c r="G251" s="52">
        <v>1050</v>
      </c>
      <c r="H251" s="52"/>
      <c r="I251" s="57"/>
    </row>
    <row r="252" spans="1:10" s="9" customFormat="1" ht="21.75" customHeight="1">
      <c r="A252" s="40"/>
      <c r="B252" s="66" t="s">
        <v>105</v>
      </c>
      <c r="C252" s="58"/>
      <c r="D252" s="51">
        <f>SUM(E252:I252)</f>
        <v>2536</v>
      </c>
      <c r="E252" s="51">
        <f>SUM(E250:E251)</f>
        <v>1170</v>
      </c>
      <c r="F252" s="51">
        <f>SUM(F250:F251)</f>
        <v>316</v>
      </c>
      <c r="G252" s="51">
        <f>SUM(G250:G251)</f>
        <v>1050</v>
      </c>
      <c r="H252" s="51">
        <f>SUM(H250:H251)</f>
        <v>0</v>
      </c>
      <c r="I252" s="78">
        <f>SUM(I250:I251)</f>
        <v>0</v>
      </c>
      <c r="J252" s="72"/>
    </row>
    <row r="253" spans="1:10" s="9" customFormat="1" ht="21.75" customHeight="1">
      <c r="A253" s="40"/>
      <c r="B253" s="66"/>
      <c r="C253" s="58"/>
      <c r="D253" s="51"/>
      <c r="E253" s="51"/>
      <c r="F253" s="51"/>
      <c r="G253" s="51"/>
      <c r="H253" s="51"/>
      <c r="I253" s="78"/>
      <c r="J253" s="72"/>
    </row>
    <row r="254" spans="1:9" ht="23.25" customHeight="1">
      <c r="A254" s="79">
        <v>16</v>
      </c>
      <c r="B254" s="64" t="s">
        <v>118</v>
      </c>
      <c r="C254" s="50"/>
      <c r="D254" s="52">
        <f>SUM(E254:I254)</f>
        <v>0</v>
      </c>
      <c r="E254" s="52"/>
      <c r="F254" s="52"/>
      <c r="G254" s="52"/>
      <c r="H254" s="52"/>
      <c r="I254" s="57"/>
    </row>
    <row r="255" spans="1:9" ht="21.75" customHeight="1">
      <c r="A255" s="79"/>
      <c r="B255" s="64" t="s">
        <v>35</v>
      </c>
      <c r="C255" s="83"/>
      <c r="D255" s="52">
        <f>SUM(E255:I255)</f>
        <v>0</v>
      </c>
      <c r="E255" s="52">
        <v>0</v>
      </c>
      <c r="F255" s="52">
        <v>0</v>
      </c>
      <c r="G255" s="52">
        <v>0</v>
      </c>
      <c r="H255" s="52">
        <v>0</v>
      </c>
      <c r="I255" s="57">
        <v>0</v>
      </c>
    </row>
    <row r="256" spans="1:9" ht="21.75" customHeight="1">
      <c r="A256" s="79"/>
      <c r="B256" s="64" t="s">
        <v>117</v>
      </c>
      <c r="C256" s="83"/>
      <c r="D256" s="52">
        <f>SUM(E256:I256)</f>
        <v>17493</v>
      </c>
      <c r="E256" s="54">
        <v>7160</v>
      </c>
      <c r="F256" s="54">
        <v>1755</v>
      </c>
      <c r="G256" s="54">
        <v>7765</v>
      </c>
      <c r="H256" s="54">
        <v>0</v>
      </c>
      <c r="I256" s="129">
        <v>813</v>
      </c>
    </row>
    <row r="257" spans="1:10" s="9" customFormat="1" ht="21.75" customHeight="1">
      <c r="A257" s="40"/>
      <c r="B257" s="66" t="s">
        <v>105</v>
      </c>
      <c r="C257" s="58"/>
      <c r="D257" s="51">
        <f>SUM(E257:I257)</f>
        <v>17493</v>
      </c>
      <c r="E257" s="51">
        <f>SUM(E255:E256)</f>
        <v>7160</v>
      </c>
      <c r="F257" s="51">
        <f>SUM(F255:F256)</f>
        <v>1755</v>
      </c>
      <c r="G257" s="51">
        <f>SUM(G255:G256)</f>
        <v>7765</v>
      </c>
      <c r="H257" s="51">
        <f>SUM(H255:H256)</f>
        <v>0</v>
      </c>
      <c r="I257" s="78">
        <f>SUM(I255:I256)</f>
        <v>813</v>
      </c>
      <c r="J257" s="72"/>
    </row>
    <row r="258" spans="1:10" s="9" customFormat="1" ht="21.75" customHeight="1">
      <c r="A258" s="40"/>
      <c r="B258" s="66"/>
      <c r="C258" s="58"/>
      <c r="D258" s="51"/>
      <c r="E258" s="51"/>
      <c r="F258" s="51"/>
      <c r="G258" s="51"/>
      <c r="H258" s="51"/>
      <c r="I258" s="78"/>
      <c r="J258" s="72"/>
    </row>
    <row r="259" spans="1:9" ht="23.25" customHeight="1">
      <c r="A259" s="79">
        <v>17</v>
      </c>
      <c r="B259" s="64" t="s">
        <v>127</v>
      </c>
      <c r="C259" s="50"/>
      <c r="D259" s="52">
        <f>SUM(E259:I259)</f>
        <v>0</v>
      </c>
      <c r="E259" s="52"/>
      <c r="F259" s="52"/>
      <c r="G259" s="52"/>
      <c r="H259" s="52"/>
      <c r="I259" s="57"/>
    </row>
    <row r="260" spans="1:9" ht="21.75" customHeight="1">
      <c r="A260" s="79"/>
      <c r="B260" s="64" t="s">
        <v>35</v>
      </c>
      <c r="C260" s="83"/>
      <c r="D260" s="52">
        <f>SUM(E260:I260)</f>
        <v>0</v>
      </c>
      <c r="E260" s="52">
        <v>0</v>
      </c>
      <c r="F260" s="52">
        <v>0</v>
      </c>
      <c r="G260" s="52">
        <v>0</v>
      </c>
      <c r="H260" s="52">
        <v>0</v>
      </c>
      <c r="I260" s="57">
        <v>0</v>
      </c>
    </row>
    <row r="261" spans="1:9" ht="21.75" customHeight="1">
      <c r="A261" s="79"/>
      <c r="B261" s="64" t="s">
        <v>128</v>
      </c>
      <c r="C261" s="62"/>
      <c r="D261" s="52">
        <f>SUM(E261:I261)</f>
        <v>1301</v>
      </c>
      <c r="E261" s="52"/>
      <c r="F261" s="52"/>
      <c r="G261" s="52">
        <v>1301</v>
      </c>
      <c r="H261" s="52"/>
      <c r="I261" s="57"/>
    </row>
    <row r="262" spans="1:10" s="9" customFormat="1" ht="21.75" customHeight="1">
      <c r="A262" s="40"/>
      <c r="B262" s="66" t="s">
        <v>105</v>
      </c>
      <c r="C262" s="58"/>
      <c r="D262" s="51">
        <f>SUM(E262:I262)</f>
        <v>1301</v>
      </c>
      <c r="E262" s="51">
        <f>SUM(E260:E261)</f>
        <v>0</v>
      </c>
      <c r="F262" s="51">
        <f>SUM(F260:F261)</f>
        <v>0</v>
      </c>
      <c r="G262" s="51">
        <f>SUM(G260:G261)</f>
        <v>1301</v>
      </c>
      <c r="H262" s="51">
        <f>SUM(H260:H261)</f>
        <v>0</v>
      </c>
      <c r="I262" s="78">
        <f>SUM(I260:I261)</f>
        <v>0</v>
      </c>
      <c r="J262" s="72"/>
    </row>
    <row r="263" spans="1:10" s="9" customFormat="1" ht="21.75" customHeight="1">
      <c r="A263" s="40"/>
      <c r="B263" s="66"/>
      <c r="C263" s="58"/>
      <c r="D263" s="51"/>
      <c r="E263" s="51"/>
      <c r="F263" s="51"/>
      <c r="G263" s="51"/>
      <c r="H263" s="51"/>
      <c r="I263" s="78"/>
      <c r="J263" s="72"/>
    </row>
    <row r="264" spans="1:9" ht="23.25" customHeight="1">
      <c r="A264" s="79">
        <v>18</v>
      </c>
      <c r="B264" s="64" t="s">
        <v>130</v>
      </c>
      <c r="C264" s="50"/>
      <c r="D264" s="52">
        <f>SUM(E264:I264)</f>
        <v>0</v>
      </c>
      <c r="E264" s="52"/>
      <c r="F264" s="52"/>
      <c r="G264" s="52"/>
      <c r="H264" s="52"/>
      <c r="I264" s="57"/>
    </row>
    <row r="265" spans="1:9" ht="21.75" customHeight="1">
      <c r="A265" s="79"/>
      <c r="B265" s="64" t="s">
        <v>35</v>
      </c>
      <c r="C265" s="83"/>
      <c r="D265" s="52">
        <f>SUM(E265:I265)</f>
        <v>0</v>
      </c>
      <c r="E265" s="52">
        <v>0</v>
      </c>
      <c r="F265" s="52">
        <v>0</v>
      </c>
      <c r="G265" s="52">
        <v>0</v>
      </c>
      <c r="H265" s="52">
        <v>0</v>
      </c>
      <c r="I265" s="57">
        <v>0</v>
      </c>
    </row>
    <row r="266" spans="1:9" ht="21.75" customHeight="1">
      <c r="A266" s="79"/>
      <c r="B266" s="64" t="s">
        <v>117</v>
      </c>
      <c r="C266" s="62"/>
      <c r="D266" s="52">
        <f>SUM(E266:I266)</f>
        <v>2000</v>
      </c>
      <c r="E266" s="52"/>
      <c r="F266" s="52"/>
      <c r="G266" s="52">
        <v>2000</v>
      </c>
      <c r="H266" s="52"/>
      <c r="I266" s="57"/>
    </row>
    <row r="267" spans="1:10" s="9" customFormat="1" ht="21.75" customHeight="1">
      <c r="A267" s="40"/>
      <c r="B267" s="66" t="s">
        <v>105</v>
      </c>
      <c r="C267" s="58"/>
      <c r="D267" s="51">
        <f>SUM(E267:I267)</f>
        <v>2000</v>
      </c>
      <c r="E267" s="51">
        <f>SUM(E265:E266)</f>
        <v>0</v>
      </c>
      <c r="F267" s="51">
        <f>SUM(F265:F266)</f>
        <v>0</v>
      </c>
      <c r="G267" s="51">
        <f>SUM(G265:G266)</f>
        <v>2000</v>
      </c>
      <c r="H267" s="51">
        <f>SUM(H265:H266)</f>
        <v>0</v>
      </c>
      <c r="I267" s="78">
        <f>SUM(I265:I266)</f>
        <v>0</v>
      </c>
      <c r="J267" s="72"/>
    </row>
    <row r="268" spans="1:256" s="9" customFormat="1" ht="21.75" customHeight="1">
      <c r="A268" s="94"/>
      <c r="B268" s="92"/>
      <c r="C268" s="92"/>
      <c r="D268" s="92"/>
      <c r="E268" s="92"/>
      <c r="F268" s="92"/>
      <c r="G268" s="92"/>
      <c r="H268" s="92"/>
      <c r="I268" s="95"/>
      <c r="J268" s="97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/>
      <c r="DC268" s="92"/>
      <c r="DD268" s="92"/>
      <c r="DE268" s="92"/>
      <c r="DF268" s="92"/>
      <c r="DG268" s="92"/>
      <c r="DH268" s="92"/>
      <c r="DI268" s="92"/>
      <c r="DJ268" s="92"/>
      <c r="DK268" s="92"/>
      <c r="DL268" s="92"/>
      <c r="DM268" s="92"/>
      <c r="DN268" s="92"/>
      <c r="DO268" s="92"/>
      <c r="DP268" s="92"/>
      <c r="DQ268" s="92"/>
      <c r="DR268" s="92"/>
      <c r="DS268" s="92"/>
      <c r="DT268" s="92"/>
      <c r="DU268" s="92"/>
      <c r="DV268" s="92"/>
      <c r="DW268" s="92"/>
      <c r="DX268" s="92"/>
      <c r="DY268" s="92"/>
      <c r="DZ268" s="92"/>
      <c r="EA268" s="92"/>
      <c r="EB268" s="92"/>
      <c r="EC268" s="92"/>
      <c r="ED268" s="92"/>
      <c r="EE268" s="92"/>
      <c r="EF268" s="92"/>
      <c r="EG268" s="92"/>
      <c r="EH268" s="92"/>
      <c r="EI268" s="92"/>
      <c r="EJ268" s="92"/>
      <c r="EK268" s="92"/>
      <c r="EL268" s="92"/>
      <c r="EM268" s="92"/>
      <c r="EN268" s="92"/>
      <c r="EO268" s="92"/>
      <c r="EP268" s="92"/>
      <c r="EQ268" s="92"/>
      <c r="ER268" s="92"/>
      <c r="ES268" s="92"/>
      <c r="ET268" s="92"/>
      <c r="EU268" s="92"/>
      <c r="EV268" s="92"/>
      <c r="EW268" s="92"/>
      <c r="EX268" s="92"/>
      <c r="EY268" s="92"/>
      <c r="EZ268" s="92"/>
      <c r="FA268" s="92"/>
      <c r="FB268" s="92"/>
      <c r="FC268" s="92"/>
      <c r="FD268" s="92"/>
      <c r="FE268" s="92"/>
      <c r="FF268" s="92"/>
      <c r="FG268" s="92"/>
      <c r="FH268" s="92"/>
      <c r="FI268" s="92"/>
      <c r="FJ268" s="92"/>
      <c r="FK268" s="92"/>
      <c r="FL268" s="92"/>
      <c r="FM268" s="92"/>
      <c r="FN268" s="92"/>
      <c r="FO268" s="92"/>
      <c r="FP268" s="92"/>
      <c r="FQ268" s="92"/>
      <c r="FR268" s="92"/>
      <c r="FS268" s="92"/>
      <c r="FT268" s="92"/>
      <c r="FU268" s="92"/>
      <c r="FV268" s="92"/>
      <c r="FW268" s="92"/>
      <c r="FX268" s="92"/>
      <c r="FY268" s="92"/>
      <c r="FZ268" s="92"/>
      <c r="GA268" s="92"/>
      <c r="GB268" s="92"/>
      <c r="GC268" s="92"/>
      <c r="GD268" s="92"/>
      <c r="GE268" s="92"/>
      <c r="GF268" s="92"/>
      <c r="GG268" s="92"/>
      <c r="GH268" s="92"/>
      <c r="GI268" s="92"/>
      <c r="GJ268" s="92"/>
      <c r="GK268" s="92"/>
      <c r="GL268" s="92"/>
      <c r="GM268" s="92"/>
      <c r="GN268" s="92"/>
      <c r="GO268" s="92"/>
      <c r="GP268" s="92"/>
      <c r="GQ268" s="92"/>
      <c r="GR268" s="92"/>
      <c r="GS268" s="92"/>
      <c r="GT268" s="92"/>
      <c r="GU268" s="92"/>
      <c r="GV268" s="92"/>
      <c r="GW268" s="92"/>
      <c r="GX268" s="92"/>
      <c r="GY268" s="92"/>
      <c r="GZ268" s="92"/>
      <c r="HA268" s="92"/>
      <c r="HB268" s="92"/>
      <c r="HC268" s="92"/>
      <c r="HD268" s="92"/>
      <c r="HE268" s="92"/>
      <c r="HF268" s="92"/>
      <c r="HG268" s="92"/>
      <c r="HH268" s="92"/>
      <c r="HI268" s="92"/>
      <c r="HJ268" s="92"/>
      <c r="HK268" s="92"/>
      <c r="HL268" s="92"/>
      <c r="HM268" s="92"/>
      <c r="HN268" s="92"/>
      <c r="HO268" s="92"/>
      <c r="HP268" s="92"/>
      <c r="HQ268" s="92"/>
      <c r="HR268" s="92"/>
      <c r="HS268" s="92"/>
      <c r="HT268" s="92"/>
      <c r="HU268" s="92"/>
      <c r="HV268" s="92"/>
      <c r="HW268" s="92"/>
      <c r="HX268" s="92"/>
      <c r="HY268" s="92"/>
      <c r="HZ268" s="92"/>
      <c r="IA268" s="92"/>
      <c r="IB268" s="92"/>
      <c r="IC268" s="92"/>
      <c r="ID268" s="92"/>
      <c r="IE268" s="92"/>
      <c r="IF268" s="92"/>
      <c r="IG268" s="92"/>
      <c r="IH268" s="92"/>
      <c r="II268" s="92"/>
      <c r="IJ268" s="92"/>
      <c r="IK268" s="92"/>
      <c r="IL268" s="92"/>
      <c r="IM268" s="92"/>
      <c r="IN268" s="92"/>
      <c r="IO268" s="92"/>
      <c r="IP268" s="92"/>
      <c r="IQ268" s="92"/>
      <c r="IR268" s="92"/>
      <c r="IS268" s="92"/>
      <c r="IT268" s="92"/>
      <c r="IU268" s="92"/>
      <c r="IV268" s="92"/>
    </row>
    <row r="269" spans="1:37" s="34" customFormat="1" ht="24" customHeight="1">
      <c r="A269" s="80" t="s">
        <v>15</v>
      </c>
      <c r="B269" s="66" t="s">
        <v>56</v>
      </c>
      <c r="C269" s="103">
        <f>SUM(C186)</f>
        <v>3</v>
      </c>
      <c r="D269" s="51">
        <f>SUM(E269:I269)</f>
        <v>92215</v>
      </c>
      <c r="E269" s="51">
        <f aca="true" t="shared" si="10" ref="E269:I270">SUM(E186,E191,E198,E202,E206,E210,E214,E218,E222,E226,E230,E235,E239,E244,E249,E254,E259)</f>
        <v>5034</v>
      </c>
      <c r="F269" s="51">
        <f t="shared" si="10"/>
        <v>1322</v>
      </c>
      <c r="G269" s="51">
        <f t="shared" si="10"/>
        <v>12819</v>
      </c>
      <c r="H269" s="51">
        <f t="shared" si="10"/>
        <v>0</v>
      </c>
      <c r="I269" s="78">
        <f t="shared" si="10"/>
        <v>73040</v>
      </c>
      <c r="J269" s="7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10" s="2" customFormat="1" ht="24" customHeight="1">
      <c r="A270" s="80" t="s">
        <v>15</v>
      </c>
      <c r="B270" s="66" t="s">
        <v>57</v>
      </c>
      <c r="C270" s="103">
        <f>SUM(C187,C236)</f>
        <v>6</v>
      </c>
      <c r="D270" s="51">
        <f>SUM(E270:I270)</f>
        <v>142522</v>
      </c>
      <c r="E270" s="51">
        <f t="shared" si="10"/>
        <v>23940</v>
      </c>
      <c r="F270" s="51">
        <f t="shared" si="10"/>
        <v>6324</v>
      </c>
      <c r="G270" s="51">
        <f t="shared" si="10"/>
        <v>37674</v>
      </c>
      <c r="H270" s="51">
        <f t="shared" si="10"/>
        <v>0</v>
      </c>
      <c r="I270" s="78">
        <f t="shared" si="10"/>
        <v>74584</v>
      </c>
      <c r="J270" s="74"/>
    </row>
    <row r="271" spans="1:10" s="2" customFormat="1" ht="24" customHeight="1">
      <c r="A271" s="80" t="s">
        <v>15</v>
      </c>
      <c r="B271" s="66" t="s">
        <v>106</v>
      </c>
      <c r="C271" s="103">
        <f>SUM(C189,C237)</f>
        <v>6</v>
      </c>
      <c r="D271" s="51">
        <f>SUM(E271:I271)</f>
        <v>179710</v>
      </c>
      <c r="E271" s="51">
        <f>SUM(E189,E196,E200,E204,E208,E212,E216,E220,E224,E228,E233,E237,E242,E247,E252,E257,E262,E267)</f>
        <v>31508</v>
      </c>
      <c r="F271" s="51">
        <f>SUM(F189,F196,F200,F204,F208,F212,F216,F220,F224,F228,F233,F237,F242,F247,F252,F257,F262,F267)</f>
        <v>8189</v>
      </c>
      <c r="G271" s="51">
        <f>SUM(G189,G196,G200,G204,G208,G212,G216,G220,G224,G228,G233,G237,G242,G247,G252,G257,G262,G267)</f>
        <v>58556</v>
      </c>
      <c r="H271" s="51">
        <f>SUM(H189,H196,H200,H204,H208,H212,H216,H220,H224,H228,H233,H237,H242,H247,H252,H257,H262,H267)</f>
        <v>0</v>
      </c>
      <c r="I271" s="78">
        <f>SUM(I189,I196,I200,I204,I208,I212,I216,I220,I224,I228,I233,I237,I242,I247,I252,I257,I262,I267)</f>
        <v>81457</v>
      </c>
      <c r="J271" s="74"/>
    </row>
    <row r="272" spans="1:10" s="9" customFormat="1" ht="21.75" customHeight="1">
      <c r="A272" s="40"/>
      <c r="B272" s="66"/>
      <c r="C272" s="58"/>
      <c r="D272" s="51"/>
      <c r="E272" s="51"/>
      <c r="F272" s="51"/>
      <c r="G272" s="51"/>
      <c r="H272" s="51"/>
      <c r="I272" s="78"/>
      <c r="J272" s="72"/>
    </row>
    <row r="273" spans="1:10" s="13" customFormat="1" ht="32.25" customHeight="1">
      <c r="A273" s="130" t="s">
        <v>0</v>
      </c>
      <c r="B273" s="104" t="s">
        <v>88</v>
      </c>
      <c r="C273" s="105">
        <f>SUM(C181,C269)</f>
        <v>171</v>
      </c>
      <c r="D273" s="106">
        <f>SUM(E273:I273)</f>
        <v>523093</v>
      </c>
      <c r="E273" s="106">
        <f aca="true" t="shared" si="11" ref="E273:I275">SUM(E181,E269)</f>
        <v>186018</v>
      </c>
      <c r="F273" s="106">
        <f t="shared" si="11"/>
        <v>28461</v>
      </c>
      <c r="G273" s="106">
        <f t="shared" si="11"/>
        <v>193034</v>
      </c>
      <c r="H273" s="106">
        <f t="shared" si="11"/>
        <v>0</v>
      </c>
      <c r="I273" s="131">
        <f t="shared" si="11"/>
        <v>115580</v>
      </c>
      <c r="J273" s="75"/>
    </row>
    <row r="274" spans="1:10" s="87" customFormat="1" ht="34.5" customHeight="1">
      <c r="A274" s="130" t="s">
        <v>0</v>
      </c>
      <c r="B274" s="104" t="s">
        <v>89</v>
      </c>
      <c r="C274" s="105">
        <f>SUM(C182,C270)</f>
        <v>246.5</v>
      </c>
      <c r="D274" s="106">
        <f>SUM(E274:I274)</f>
        <v>852624</v>
      </c>
      <c r="E274" s="106">
        <f t="shared" si="11"/>
        <v>326057</v>
      </c>
      <c r="F274" s="106">
        <f t="shared" si="11"/>
        <v>52508</v>
      </c>
      <c r="G274" s="106">
        <f t="shared" si="11"/>
        <v>341260</v>
      </c>
      <c r="H274" s="106">
        <f t="shared" si="11"/>
        <v>0</v>
      </c>
      <c r="I274" s="131">
        <f t="shared" si="11"/>
        <v>132799</v>
      </c>
      <c r="J274" s="86"/>
    </row>
    <row r="275" spans="1:10" s="13" customFormat="1" ht="34.5" customHeight="1">
      <c r="A275" s="132" t="s">
        <v>0</v>
      </c>
      <c r="B275" s="81" t="s">
        <v>107</v>
      </c>
      <c r="C275" s="107">
        <f>SUM(C183,C271)</f>
        <v>246.5</v>
      </c>
      <c r="D275" s="108">
        <f>SUM(E275:I275)</f>
        <v>1030856</v>
      </c>
      <c r="E275" s="108">
        <f t="shared" si="11"/>
        <v>335426</v>
      </c>
      <c r="F275" s="108">
        <f t="shared" si="11"/>
        <v>54265</v>
      </c>
      <c r="G275" s="108">
        <f t="shared" si="11"/>
        <v>364784</v>
      </c>
      <c r="H275" s="108">
        <f t="shared" si="11"/>
        <v>0</v>
      </c>
      <c r="I275" s="133">
        <f t="shared" si="11"/>
        <v>276381</v>
      </c>
      <c r="J275" s="75"/>
    </row>
    <row r="276" spans="1:10" s="13" customFormat="1" ht="15.75" customHeight="1">
      <c r="A276" s="80"/>
      <c r="B276" s="65"/>
      <c r="C276" s="58"/>
      <c r="D276" s="51"/>
      <c r="E276" s="51"/>
      <c r="F276" s="51"/>
      <c r="G276" s="51"/>
      <c r="H276" s="51"/>
      <c r="I276" s="78"/>
      <c r="J276" s="75"/>
    </row>
    <row r="277" spans="1:9" ht="32.25" customHeight="1">
      <c r="A277" s="80" t="s">
        <v>1</v>
      </c>
      <c r="B277" s="66" t="s">
        <v>13</v>
      </c>
      <c r="C277" s="58"/>
      <c r="D277" s="52"/>
      <c r="E277" s="52"/>
      <c r="F277" s="52"/>
      <c r="G277" s="52"/>
      <c r="H277" s="52"/>
      <c r="I277" s="57"/>
    </row>
    <row r="278" spans="1:9" ht="32.25" customHeight="1">
      <c r="A278" s="80" t="s">
        <v>18</v>
      </c>
      <c r="B278" s="66" t="s">
        <v>112</v>
      </c>
      <c r="C278" s="58"/>
      <c r="D278" s="52"/>
      <c r="E278" s="52"/>
      <c r="F278" s="52"/>
      <c r="G278" s="52"/>
      <c r="H278" s="52"/>
      <c r="I278" s="57"/>
    </row>
    <row r="279" spans="1:9" ht="21.75" customHeight="1">
      <c r="A279" s="40">
        <v>1</v>
      </c>
      <c r="B279" s="64" t="s">
        <v>66</v>
      </c>
      <c r="C279" s="50">
        <v>38</v>
      </c>
      <c r="D279" s="52">
        <f>SUM(E279,F279,G279,H279,I279)</f>
        <v>211620</v>
      </c>
      <c r="E279" s="52">
        <v>140161</v>
      </c>
      <c r="F279" s="52">
        <v>36915</v>
      </c>
      <c r="G279" s="52">
        <v>34544</v>
      </c>
      <c r="H279" s="52"/>
      <c r="I279" s="57"/>
    </row>
    <row r="280" spans="1:9" ht="21.75" customHeight="1">
      <c r="A280" s="40"/>
      <c r="B280" s="64" t="s">
        <v>35</v>
      </c>
      <c r="C280" s="50">
        <v>35</v>
      </c>
      <c r="D280" s="52">
        <f>SUM(E280:I280)</f>
        <v>243475</v>
      </c>
      <c r="E280" s="52">
        <v>143424</v>
      </c>
      <c r="F280" s="52">
        <v>37923</v>
      </c>
      <c r="G280" s="52">
        <v>36025</v>
      </c>
      <c r="H280" s="52">
        <v>0</v>
      </c>
      <c r="I280" s="57">
        <v>26103</v>
      </c>
    </row>
    <row r="281" spans="1:9" ht="21.75" customHeight="1">
      <c r="A281" s="40"/>
      <c r="B281" s="91" t="s">
        <v>120</v>
      </c>
      <c r="C281" s="50"/>
      <c r="D281" s="52">
        <f>SUM(E281:I281)</f>
        <v>875</v>
      </c>
      <c r="E281" s="52">
        <v>688</v>
      </c>
      <c r="F281" s="52">
        <v>184</v>
      </c>
      <c r="G281" s="52">
        <v>3</v>
      </c>
      <c r="H281" s="52"/>
      <c r="I281" s="57"/>
    </row>
    <row r="282" spans="1:9" ht="21.75" customHeight="1">
      <c r="A282" s="40"/>
      <c r="B282" s="91" t="s">
        <v>126</v>
      </c>
      <c r="C282" s="50"/>
      <c r="D282" s="52">
        <f>SUM(E282:I282)</f>
        <v>953</v>
      </c>
      <c r="E282" s="52">
        <v>750</v>
      </c>
      <c r="F282" s="52">
        <v>203</v>
      </c>
      <c r="G282" s="52"/>
      <c r="H282" s="52"/>
      <c r="I282" s="57"/>
    </row>
    <row r="283" spans="1:9" ht="21.75" customHeight="1">
      <c r="A283" s="40"/>
      <c r="B283" s="91" t="s">
        <v>149</v>
      </c>
      <c r="C283" s="50"/>
      <c r="D283" s="52">
        <f aca="true" t="shared" si="12" ref="D283:D289">SUM(E283:I283)</f>
        <v>942</v>
      </c>
      <c r="E283" s="52">
        <v>742</v>
      </c>
      <c r="F283" s="52">
        <v>200</v>
      </c>
      <c r="G283" s="52"/>
      <c r="H283" s="52"/>
      <c r="I283" s="57"/>
    </row>
    <row r="284" spans="1:9" ht="21.75" customHeight="1">
      <c r="A284" s="40"/>
      <c r="B284" s="109" t="s">
        <v>150</v>
      </c>
      <c r="C284" s="50"/>
      <c r="D284" s="52">
        <f t="shared" si="12"/>
        <v>2331</v>
      </c>
      <c r="E284" s="52">
        <v>1835</v>
      </c>
      <c r="F284" s="52">
        <v>496</v>
      </c>
      <c r="G284" s="52"/>
      <c r="H284" s="52"/>
      <c r="I284" s="57"/>
    </row>
    <row r="285" spans="1:9" ht="21.75" customHeight="1">
      <c r="A285" s="40"/>
      <c r="B285" s="109" t="s">
        <v>152</v>
      </c>
      <c r="C285" s="50"/>
      <c r="D285" s="52">
        <f t="shared" si="12"/>
        <v>35</v>
      </c>
      <c r="E285" s="52">
        <v>28</v>
      </c>
      <c r="F285" s="52">
        <v>7</v>
      </c>
      <c r="G285" s="52"/>
      <c r="H285" s="52"/>
      <c r="I285" s="57"/>
    </row>
    <row r="286" spans="1:9" ht="21.75" customHeight="1">
      <c r="A286" s="40"/>
      <c r="B286" s="91" t="s">
        <v>151</v>
      </c>
      <c r="C286" s="50"/>
      <c r="D286" s="52">
        <f t="shared" si="12"/>
        <v>294</v>
      </c>
      <c r="E286" s="52">
        <v>294</v>
      </c>
      <c r="F286" s="52"/>
      <c r="G286" s="52"/>
      <c r="H286" s="52"/>
      <c r="I286" s="57"/>
    </row>
    <row r="287" spans="1:9" ht="21.75" customHeight="1">
      <c r="A287" s="40"/>
      <c r="B287" s="91" t="s">
        <v>154</v>
      </c>
      <c r="C287" s="50"/>
      <c r="D287" s="52">
        <f t="shared" si="12"/>
        <v>605</v>
      </c>
      <c r="E287" s="52">
        <v>479</v>
      </c>
      <c r="F287" s="52">
        <v>126</v>
      </c>
      <c r="G287" s="52"/>
      <c r="H287" s="52"/>
      <c r="I287" s="57"/>
    </row>
    <row r="288" spans="1:9" ht="21.75" customHeight="1">
      <c r="A288" s="40"/>
      <c r="B288" s="82" t="s">
        <v>118</v>
      </c>
      <c r="C288" s="149"/>
      <c r="D288" s="54">
        <f t="shared" si="12"/>
        <v>813</v>
      </c>
      <c r="E288" s="54">
        <v>640</v>
      </c>
      <c r="F288" s="54">
        <v>173</v>
      </c>
      <c r="G288" s="52"/>
      <c r="H288" s="52"/>
      <c r="I288" s="57"/>
    </row>
    <row r="289" spans="1:9" ht="21.75" customHeight="1">
      <c r="A289" s="40"/>
      <c r="B289" s="91" t="s">
        <v>195</v>
      </c>
      <c r="C289" s="50">
        <v>1</v>
      </c>
      <c r="D289" s="52">
        <f t="shared" si="12"/>
        <v>1584</v>
      </c>
      <c r="E289" s="52">
        <v>1242</v>
      </c>
      <c r="F289" s="52">
        <v>342</v>
      </c>
      <c r="G289" s="52"/>
      <c r="H289" s="52"/>
      <c r="I289" s="57"/>
    </row>
    <row r="290" spans="1:10" s="9" customFormat="1" ht="21.75" customHeight="1">
      <c r="A290" s="40"/>
      <c r="B290" s="66" t="s">
        <v>105</v>
      </c>
      <c r="C290" s="58">
        <f>SUM(C280:C289)</f>
        <v>36</v>
      </c>
      <c r="D290" s="51">
        <f>SUM(E290:I290)</f>
        <v>251907</v>
      </c>
      <c r="E290" s="51">
        <f>SUM(E280:E289)</f>
        <v>150122</v>
      </c>
      <c r="F290" s="51">
        <f>SUM(F280:F289)</f>
        <v>39654</v>
      </c>
      <c r="G290" s="51">
        <f>SUM(G280:G289)</f>
        <v>36028</v>
      </c>
      <c r="H290" s="51">
        <f>SUM(H280:H289)</f>
        <v>0</v>
      </c>
      <c r="I290" s="78">
        <f>SUM(I280:I289)</f>
        <v>26103</v>
      </c>
      <c r="J290" s="72"/>
    </row>
    <row r="291" spans="1:9" ht="21.75" customHeight="1">
      <c r="A291" s="40"/>
      <c r="B291" s="64"/>
      <c r="C291" s="50"/>
      <c r="D291" s="51"/>
      <c r="E291" s="52"/>
      <c r="F291" s="52"/>
      <c r="G291" s="52"/>
      <c r="H291" s="52"/>
      <c r="I291" s="57"/>
    </row>
    <row r="292" spans="1:9" ht="21.75" customHeight="1">
      <c r="A292" s="40">
        <v>2</v>
      </c>
      <c r="B292" s="64" t="s">
        <v>67</v>
      </c>
      <c r="C292" s="50">
        <v>1</v>
      </c>
      <c r="D292" s="52">
        <f>SUM(E292,F292,G292,H292,I292)</f>
        <v>605</v>
      </c>
      <c r="E292" s="52">
        <v>479</v>
      </c>
      <c r="F292" s="52">
        <v>126</v>
      </c>
      <c r="G292" s="52"/>
      <c r="H292" s="52"/>
      <c r="I292" s="57"/>
    </row>
    <row r="293" spans="1:9" ht="21.75" customHeight="1">
      <c r="A293" s="40"/>
      <c r="B293" s="64" t="s">
        <v>35</v>
      </c>
      <c r="C293" s="50">
        <v>0</v>
      </c>
      <c r="D293" s="52">
        <f>SUM(E293:I293)</f>
        <v>8297</v>
      </c>
      <c r="E293" s="52">
        <v>2983</v>
      </c>
      <c r="F293" s="52">
        <v>864</v>
      </c>
      <c r="G293" s="52">
        <v>4450</v>
      </c>
      <c r="H293" s="52">
        <v>0</v>
      </c>
      <c r="I293" s="57">
        <v>0</v>
      </c>
    </row>
    <row r="294" spans="1:9" ht="21.75" customHeight="1">
      <c r="A294" s="40"/>
      <c r="B294" s="64" t="s">
        <v>155</v>
      </c>
      <c r="C294" s="50"/>
      <c r="D294" s="52">
        <f>SUM(E294:I294)</f>
        <v>-605</v>
      </c>
      <c r="E294" s="52">
        <v>-479</v>
      </c>
      <c r="F294" s="52">
        <v>-126</v>
      </c>
      <c r="G294" s="52"/>
      <c r="H294" s="52"/>
      <c r="I294" s="57"/>
    </row>
    <row r="295" spans="1:10" s="9" customFormat="1" ht="21.75" customHeight="1">
      <c r="A295" s="40"/>
      <c r="B295" s="66" t="s">
        <v>105</v>
      </c>
      <c r="C295" s="58">
        <f>SUM(C293:C294)</f>
        <v>0</v>
      </c>
      <c r="D295" s="51">
        <f>SUM(E295:I295)</f>
        <v>7692</v>
      </c>
      <c r="E295" s="51">
        <f>SUM(E293:E294)</f>
        <v>2504</v>
      </c>
      <c r="F295" s="51">
        <f>SUM(F293:F294)</f>
        <v>738</v>
      </c>
      <c r="G295" s="51">
        <f>SUM(G293:G294)</f>
        <v>4450</v>
      </c>
      <c r="H295" s="51">
        <f>SUM(H293:H294)</f>
        <v>0</v>
      </c>
      <c r="I295" s="78">
        <f>SUM(I293:I294)</f>
        <v>0</v>
      </c>
      <c r="J295" s="72"/>
    </row>
    <row r="296" spans="1:9" ht="21.75" customHeight="1">
      <c r="A296" s="40"/>
      <c r="B296" s="66"/>
      <c r="C296" s="58"/>
      <c r="D296" s="51"/>
      <c r="E296" s="51"/>
      <c r="F296" s="51"/>
      <c r="G296" s="51"/>
      <c r="H296" s="51"/>
      <c r="I296" s="78"/>
    </row>
    <row r="297" spans="1:9" ht="21.75" customHeight="1">
      <c r="A297" s="40">
        <v>3</v>
      </c>
      <c r="B297" s="64" t="s">
        <v>41</v>
      </c>
      <c r="C297" s="50"/>
      <c r="D297" s="52">
        <f>SUM(E297:I297)</f>
        <v>2164</v>
      </c>
      <c r="E297" s="52">
        <v>100</v>
      </c>
      <c r="F297" s="52">
        <v>24</v>
      </c>
      <c r="G297" s="52">
        <v>2040</v>
      </c>
      <c r="H297" s="52"/>
      <c r="I297" s="57"/>
    </row>
    <row r="298" spans="1:9" ht="21.75" customHeight="1">
      <c r="A298" s="40"/>
      <c r="B298" s="64" t="s">
        <v>35</v>
      </c>
      <c r="C298" s="50"/>
      <c r="D298" s="52">
        <f>SUM(E298:I298)</f>
        <v>2316</v>
      </c>
      <c r="E298" s="52">
        <v>100</v>
      </c>
      <c r="F298" s="52">
        <v>24</v>
      </c>
      <c r="G298" s="52">
        <v>2192</v>
      </c>
      <c r="H298" s="52">
        <v>0</v>
      </c>
      <c r="I298" s="57">
        <v>0</v>
      </c>
    </row>
    <row r="299" spans="1:10" s="9" customFormat="1" ht="21.75" customHeight="1">
      <c r="A299" s="40"/>
      <c r="B299" s="66" t="s">
        <v>105</v>
      </c>
      <c r="C299" s="58"/>
      <c r="D299" s="51">
        <f>SUM(E299:I299)</f>
        <v>2316</v>
      </c>
      <c r="E299" s="51">
        <f>SUM(E298:E298)</f>
        <v>100</v>
      </c>
      <c r="F299" s="51">
        <f>SUM(F298:F298)</f>
        <v>24</v>
      </c>
      <c r="G299" s="51">
        <f>SUM(G298:G298)</f>
        <v>2192</v>
      </c>
      <c r="H299" s="51">
        <f>SUM(H298:H298)</f>
        <v>0</v>
      </c>
      <c r="I299" s="78">
        <f>SUM(I298:I298)</f>
        <v>0</v>
      </c>
      <c r="J299" s="72"/>
    </row>
    <row r="300" spans="1:10" s="9" customFormat="1" ht="21.75" customHeight="1">
      <c r="A300" s="40"/>
      <c r="B300" s="66"/>
      <c r="C300" s="58"/>
      <c r="D300" s="110"/>
      <c r="E300" s="51"/>
      <c r="F300" s="110"/>
      <c r="G300" s="110"/>
      <c r="H300" s="110"/>
      <c r="I300" s="78"/>
      <c r="J300" s="72"/>
    </row>
    <row r="301" spans="1:9" ht="21.75" customHeight="1">
      <c r="A301" s="40">
        <v>4</v>
      </c>
      <c r="B301" s="64" t="s">
        <v>68</v>
      </c>
      <c r="C301" s="50">
        <v>10</v>
      </c>
      <c r="D301" s="52">
        <f>E301+F301+G301+H301+I301</f>
        <v>38855</v>
      </c>
      <c r="E301" s="52">
        <v>24100</v>
      </c>
      <c r="F301" s="52">
        <v>5918</v>
      </c>
      <c r="G301" s="52">
        <v>8837</v>
      </c>
      <c r="H301" s="52"/>
      <c r="I301" s="57"/>
    </row>
    <row r="302" spans="1:9" ht="21.75" customHeight="1">
      <c r="A302" s="40"/>
      <c r="B302" s="64" t="s">
        <v>35</v>
      </c>
      <c r="C302" s="83">
        <v>0</v>
      </c>
      <c r="D302" s="52">
        <f>SUM(E302:I302)</f>
        <v>0</v>
      </c>
      <c r="E302" s="52">
        <v>0</v>
      </c>
      <c r="F302" s="52">
        <v>0</v>
      </c>
      <c r="G302" s="52">
        <v>0</v>
      </c>
      <c r="H302" s="52">
        <v>0</v>
      </c>
      <c r="I302" s="57">
        <v>0</v>
      </c>
    </row>
    <row r="303" spans="1:10" s="9" customFormat="1" ht="21.75" customHeight="1">
      <c r="A303" s="40"/>
      <c r="B303" s="66" t="s">
        <v>105</v>
      </c>
      <c r="C303" s="58">
        <f>SUM(C302)</f>
        <v>0</v>
      </c>
      <c r="D303" s="51">
        <f>SUM(E303:I303)</f>
        <v>0</v>
      </c>
      <c r="E303" s="51">
        <f>SUM(E302)</f>
        <v>0</v>
      </c>
      <c r="F303" s="51">
        <f>SUM(F302)</f>
        <v>0</v>
      </c>
      <c r="G303" s="51">
        <f>SUM(G302)</f>
        <v>0</v>
      </c>
      <c r="H303" s="51">
        <f>SUM(H302)</f>
        <v>0</v>
      </c>
      <c r="I303" s="78">
        <f>SUM(I302)</f>
        <v>0</v>
      </c>
      <c r="J303" s="72"/>
    </row>
    <row r="304" spans="1:9" ht="21.75" customHeight="1">
      <c r="A304" s="40"/>
      <c r="B304" s="111"/>
      <c r="C304" s="50"/>
      <c r="D304" s="51"/>
      <c r="E304" s="52"/>
      <c r="F304" s="52"/>
      <c r="G304" s="52"/>
      <c r="H304" s="52"/>
      <c r="I304" s="57"/>
    </row>
    <row r="305" spans="1:10" s="2" customFormat="1" ht="21.75" customHeight="1">
      <c r="A305" s="40">
        <v>5</v>
      </c>
      <c r="B305" s="64" t="s">
        <v>69</v>
      </c>
      <c r="C305" s="50"/>
      <c r="D305" s="52">
        <f>E305+F305+G305+H305+I305</f>
        <v>1200</v>
      </c>
      <c r="E305" s="53"/>
      <c r="F305" s="53"/>
      <c r="G305" s="53">
        <v>1200</v>
      </c>
      <c r="H305" s="53"/>
      <c r="I305" s="56"/>
      <c r="J305" s="74"/>
    </row>
    <row r="306" spans="1:10" s="2" customFormat="1" ht="21.75" customHeight="1">
      <c r="A306" s="40"/>
      <c r="B306" s="64" t="s">
        <v>35</v>
      </c>
      <c r="C306" s="50"/>
      <c r="D306" s="52">
        <f>SUM(E306:I306)</f>
        <v>1200</v>
      </c>
      <c r="E306" s="52">
        <f aca="true" t="shared" si="13" ref="E306:I307">SUM(E305:E305)</f>
        <v>0</v>
      </c>
      <c r="F306" s="52">
        <f t="shared" si="13"/>
        <v>0</v>
      </c>
      <c r="G306" s="52">
        <f t="shared" si="13"/>
        <v>1200</v>
      </c>
      <c r="H306" s="52">
        <f t="shared" si="13"/>
        <v>0</v>
      </c>
      <c r="I306" s="57">
        <f t="shared" si="13"/>
        <v>0</v>
      </c>
      <c r="J306" s="74"/>
    </row>
    <row r="307" spans="1:10" s="9" customFormat="1" ht="21.75" customHeight="1">
      <c r="A307" s="40"/>
      <c r="B307" s="66" t="s">
        <v>105</v>
      </c>
      <c r="C307" s="58"/>
      <c r="D307" s="51">
        <f>SUM(E307:I307)</f>
        <v>1200</v>
      </c>
      <c r="E307" s="51">
        <f t="shared" si="13"/>
        <v>0</v>
      </c>
      <c r="F307" s="51">
        <f t="shared" si="13"/>
        <v>0</v>
      </c>
      <c r="G307" s="51">
        <f t="shared" si="13"/>
        <v>1200</v>
      </c>
      <c r="H307" s="51">
        <f t="shared" si="13"/>
        <v>0</v>
      </c>
      <c r="I307" s="78">
        <f t="shared" si="13"/>
        <v>0</v>
      </c>
      <c r="J307" s="72"/>
    </row>
    <row r="308" spans="1:10" s="2" customFormat="1" ht="21.75" customHeight="1">
      <c r="A308" s="40"/>
      <c r="B308" s="66"/>
      <c r="C308" s="50"/>
      <c r="D308" s="51"/>
      <c r="E308" s="51"/>
      <c r="F308" s="51"/>
      <c r="G308" s="51"/>
      <c r="H308" s="51"/>
      <c r="I308" s="78"/>
      <c r="J308" s="74"/>
    </row>
    <row r="309" spans="1:10" s="2" customFormat="1" ht="21.75" customHeight="1">
      <c r="A309" s="40">
        <v>6</v>
      </c>
      <c r="B309" s="64" t="s">
        <v>104</v>
      </c>
      <c r="C309" s="50"/>
      <c r="D309" s="52">
        <f>E309+F309+G309+H309+I309</f>
        <v>0</v>
      </c>
      <c r="E309" s="53"/>
      <c r="F309" s="53"/>
      <c r="G309" s="53"/>
      <c r="H309" s="53"/>
      <c r="I309" s="56"/>
      <c r="J309" s="74"/>
    </row>
    <row r="310" spans="1:10" s="2" customFormat="1" ht="21.75" customHeight="1">
      <c r="A310" s="40"/>
      <c r="B310" s="64" t="s">
        <v>35</v>
      </c>
      <c r="C310" s="50"/>
      <c r="D310" s="52">
        <f>SUM(E310:I310)</f>
        <v>4663</v>
      </c>
      <c r="E310" s="52">
        <v>3672</v>
      </c>
      <c r="F310" s="52">
        <v>991</v>
      </c>
      <c r="G310" s="52">
        <v>0</v>
      </c>
      <c r="H310" s="52">
        <v>0</v>
      </c>
      <c r="I310" s="57">
        <v>0</v>
      </c>
      <c r="J310" s="74"/>
    </row>
    <row r="311" spans="1:10" s="9" customFormat="1" ht="21.75" customHeight="1">
      <c r="A311" s="40"/>
      <c r="B311" s="66" t="s">
        <v>105</v>
      </c>
      <c r="C311" s="58"/>
      <c r="D311" s="51">
        <f>SUM(E311:I311)</f>
        <v>4663</v>
      </c>
      <c r="E311" s="51">
        <f>SUM(E310:E310)</f>
        <v>3672</v>
      </c>
      <c r="F311" s="51">
        <f>SUM(F310:F310)</f>
        <v>991</v>
      </c>
      <c r="G311" s="51">
        <f>SUM(G310:G310)</f>
        <v>0</v>
      </c>
      <c r="H311" s="51">
        <f>SUM(H310:H310)</f>
        <v>0</v>
      </c>
      <c r="I311" s="78">
        <f>SUM(I310:I310)</f>
        <v>0</v>
      </c>
      <c r="J311" s="72"/>
    </row>
    <row r="312" spans="1:10" s="2" customFormat="1" ht="21.75" customHeight="1">
      <c r="A312" s="40"/>
      <c r="B312" s="66"/>
      <c r="C312" s="50"/>
      <c r="D312" s="51"/>
      <c r="E312" s="51"/>
      <c r="F312" s="51"/>
      <c r="G312" s="51"/>
      <c r="H312" s="51"/>
      <c r="I312" s="78"/>
      <c r="J312" s="74"/>
    </row>
    <row r="313" spans="1:9" ht="24" customHeight="1">
      <c r="A313" s="80" t="s">
        <v>18</v>
      </c>
      <c r="B313" s="66" t="s">
        <v>33</v>
      </c>
      <c r="C313" s="58">
        <f>SUM(C279,C292,C301)</f>
        <v>49</v>
      </c>
      <c r="D313" s="51">
        <f>SUM(E313:I313)</f>
        <v>254444</v>
      </c>
      <c r="E313" s="51">
        <f aca="true" t="shared" si="14" ref="E313:I314">SUM(E279,E292,E297,E301,E305,E309)</f>
        <v>164840</v>
      </c>
      <c r="F313" s="51">
        <f t="shared" si="14"/>
        <v>42983</v>
      </c>
      <c r="G313" s="51">
        <f t="shared" si="14"/>
        <v>46621</v>
      </c>
      <c r="H313" s="51">
        <f t="shared" si="14"/>
        <v>0</v>
      </c>
      <c r="I313" s="78">
        <f t="shared" si="14"/>
        <v>0</v>
      </c>
    </row>
    <row r="314" spans="1:9" ht="23.25" customHeight="1">
      <c r="A314" s="80" t="s">
        <v>18</v>
      </c>
      <c r="B314" s="66" t="s">
        <v>34</v>
      </c>
      <c r="C314" s="58">
        <f>SUM(C280,C293,C302)</f>
        <v>35</v>
      </c>
      <c r="D314" s="51">
        <f>SUM(E314:I314)</f>
        <v>259951</v>
      </c>
      <c r="E314" s="51">
        <f t="shared" si="14"/>
        <v>150179</v>
      </c>
      <c r="F314" s="51">
        <f t="shared" si="14"/>
        <v>39802</v>
      </c>
      <c r="G314" s="51">
        <f t="shared" si="14"/>
        <v>43867</v>
      </c>
      <c r="H314" s="51">
        <f t="shared" si="14"/>
        <v>0</v>
      </c>
      <c r="I314" s="78">
        <f t="shared" si="14"/>
        <v>26103</v>
      </c>
    </row>
    <row r="315" spans="1:9" ht="23.25" customHeight="1">
      <c r="A315" s="80" t="s">
        <v>18</v>
      </c>
      <c r="B315" s="66" t="s">
        <v>110</v>
      </c>
      <c r="C315" s="58">
        <f>SUM(C290,C295,C303)</f>
        <v>36</v>
      </c>
      <c r="D315" s="51">
        <f>SUM(E315:I315)</f>
        <v>267778</v>
      </c>
      <c r="E315" s="51">
        <f>SUM(E290,E295,E299,E303,E307,E311)</f>
        <v>156398</v>
      </c>
      <c r="F315" s="51">
        <f>SUM(F290,F295,F299,F303,F307,F311)</f>
        <v>41407</v>
      </c>
      <c r="G315" s="51">
        <f>SUM(G290,G295,G299,G303,G307,G311)</f>
        <v>43870</v>
      </c>
      <c r="H315" s="51">
        <f>SUM(H290,H295,H299,H303,H307,H311)</f>
        <v>0</v>
      </c>
      <c r="I315" s="78">
        <f>SUM(I290,I295,I299,I303,I307,I311)</f>
        <v>26103</v>
      </c>
    </row>
    <row r="316" spans="1:9" ht="23.25" customHeight="1">
      <c r="A316" s="80"/>
      <c r="B316" s="66"/>
      <c r="C316" s="58"/>
      <c r="D316" s="51"/>
      <c r="E316" s="51"/>
      <c r="F316" s="51"/>
      <c r="G316" s="51"/>
      <c r="H316" s="51"/>
      <c r="I316" s="78"/>
    </row>
    <row r="317" spans="1:10" s="2" customFormat="1" ht="21.75" customHeight="1">
      <c r="A317" s="80" t="s">
        <v>19</v>
      </c>
      <c r="B317" s="66" t="s">
        <v>113</v>
      </c>
      <c r="C317" s="50"/>
      <c r="D317" s="51"/>
      <c r="E317" s="51"/>
      <c r="F317" s="51"/>
      <c r="G317" s="51"/>
      <c r="H317" s="51"/>
      <c r="I317" s="78"/>
      <c r="J317" s="74"/>
    </row>
    <row r="318" spans="1:37" s="4" customFormat="1" ht="21.75" customHeight="1">
      <c r="A318" s="79">
        <v>1</v>
      </c>
      <c r="B318" s="64" t="s">
        <v>70</v>
      </c>
      <c r="C318" s="50">
        <v>1</v>
      </c>
      <c r="D318" s="52">
        <f>E318+F318+G318+H318+I318</f>
        <v>5062</v>
      </c>
      <c r="E318" s="52">
        <v>3245</v>
      </c>
      <c r="F318" s="52">
        <v>822</v>
      </c>
      <c r="G318" s="52">
        <v>995</v>
      </c>
      <c r="H318" s="52"/>
      <c r="I318" s="57"/>
      <c r="J318" s="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9" ht="21.75" customHeight="1">
      <c r="A319" s="79"/>
      <c r="B319" s="64" t="s">
        <v>35</v>
      </c>
      <c r="C319" s="83">
        <v>1</v>
      </c>
      <c r="D319" s="52">
        <f>SUM(E319:I319)</f>
        <v>5062</v>
      </c>
      <c r="E319" s="52">
        <v>3245</v>
      </c>
      <c r="F319" s="52">
        <v>822</v>
      </c>
      <c r="G319" s="52">
        <v>995</v>
      </c>
      <c r="H319" s="52">
        <v>0</v>
      </c>
      <c r="I319" s="57">
        <v>0</v>
      </c>
    </row>
    <row r="320" spans="1:10" s="9" customFormat="1" ht="21.75" customHeight="1">
      <c r="A320" s="40"/>
      <c r="B320" s="66" t="s">
        <v>105</v>
      </c>
      <c r="C320" s="58">
        <f>SUM(C319:C319)</f>
        <v>1</v>
      </c>
      <c r="D320" s="51">
        <f>SUM(E320:I320)</f>
        <v>5062</v>
      </c>
      <c r="E320" s="51">
        <f>SUM(E319:E319)</f>
        <v>3245</v>
      </c>
      <c r="F320" s="51">
        <f>SUM(F319:F319)</f>
        <v>822</v>
      </c>
      <c r="G320" s="51">
        <f>SUM(G319:G319)</f>
        <v>995</v>
      </c>
      <c r="H320" s="51">
        <f>SUM(H319:H319)</f>
        <v>0</v>
      </c>
      <c r="I320" s="78">
        <f>SUM(I319:I319)</f>
        <v>0</v>
      </c>
      <c r="J320" s="72"/>
    </row>
    <row r="321" spans="1:10" s="2" customFormat="1" ht="21.75" customHeight="1">
      <c r="A321" s="40"/>
      <c r="B321" s="66"/>
      <c r="C321" s="50"/>
      <c r="D321" s="52"/>
      <c r="E321" s="51"/>
      <c r="F321" s="51"/>
      <c r="G321" s="51"/>
      <c r="H321" s="51"/>
      <c r="I321" s="78"/>
      <c r="J321" s="74"/>
    </row>
    <row r="322" spans="1:37" s="3" customFormat="1" ht="30" customHeight="1">
      <c r="A322" s="80" t="s">
        <v>19</v>
      </c>
      <c r="B322" s="66" t="s">
        <v>56</v>
      </c>
      <c r="C322" s="103">
        <f>SUM(C318)</f>
        <v>1</v>
      </c>
      <c r="D322" s="51">
        <f>SUM(E322:I322)</f>
        <v>5062</v>
      </c>
      <c r="E322" s="51">
        <f aca="true" t="shared" si="15" ref="E322:I323">SUM(E318)</f>
        <v>3245</v>
      </c>
      <c r="F322" s="51">
        <f t="shared" si="15"/>
        <v>822</v>
      </c>
      <c r="G322" s="51">
        <f t="shared" si="15"/>
        <v>995</v>
      </c>
      <c r="H322" s="51">
        <f t="shared" si="15"/>
        <v>0</v>
      </c>
      <c r="I322" s="78">
        <f t="shared" si="15"/>
        <v>0</v>
      </c>
      <c r="J322" s="74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s="3" customFormat="1" ht="30" customHeight="1">
      <c r="A323" s="80" t="s">
        <v>19</v>
      </c>
      <c r="B323" s="66" t="s">
        <v>57</v>
      </c>
      <c r="C323" s="103">
        <f>SUM(C319)</f>
        <v>1</v>
      </c>
      <c r="D323" s="51">
        <f>SUM(E323:I323)</f>
        <v>5062</v>
      </c>
      <c r="E323" s="51">
        <f t="shared" si="15"/>
        <v>3245</v>
      </c>
      <c r="F323" s="51">
        <f t="shared" si="15"/>
        <v>822</v>
      </c>
      <c r="G323" s="51">
        <f t="shared" si="15"/>
        <v>995</v>
      </c>
      <c r="H323" s="51">
        <f t="shared" si="15"/>
        <v>0</v>
      </c>
      <c r="I323" s="78">
        <f t="shared" si="15"/>
        <v>0</v>
      </c>
      <c r="J323" s="74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s="3" customFormat="1" ht="30" customHeight="1">
      <c r="A324" s="80" t="s">
        <v>19</v>
      </c>
      <c r="B324" s="66" t="s">
        <v>106</v>
      </c>
      <c r="C324" s="103">
        <f>SUM(C320)</f>
        <v>1</v>
      </c>
      <c r="D324" s="51">
        <f>SUM(E324:I324)</f>
        <v>5062</v>
      </c>
      <c r="E324" s="51">
        <f>SUM(E320)</f>
        <v>3245</v>
      </c>
      <c r="F324" s="51">
        <f>SUM(F320)</f>
        <v>822</v>
      </c>
      <c r="G324" s="51">
        <f>SUM(G320)</f>
        <v>995</v>
      </c>
      <c r="H324" s="51">
        <f>SUM(H320)</f>
        <v>0</v>
      </c>
      <c r="I324" s="78">
        <f>SUM(I320)</f>
        <v>0</v>
      </c>
      <c r="J324" s="74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s="29" customFormat="1" ht="21.75" customHeight="1">
      <c r="A325" s="80"/>
      <c r="B325" s="66"/>
      <c r="C325" s="58"/>
      <c r="D325" s="51"/>
      <c r="E325" s="67"/>
      <c r="F325" s="67"/>
      <c r="G325" s="67"/>
      <c r="H325" s="67"/>
      <c r="I325" s="93"/>
      <c r="J325" s="76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</row>
    <row r="326" spans="1:37" s="29" customFormat="1" ht="21.75" customHeight="1">
      <c r="A326" s="80" t="s">
        <v>22</v>
      </c>
      <c r="B326" s="66" t="s">
        <v>114</v>
      </c>
      <c r="C326" s="58"/>
      <c r="D326" s="51"/>
      <c r="E326" s="67"/>
      <c r="F326" s="67"/>
      <c r="G326" s="67"/>
      <c r="H326" s="67"/>
      <c r="I326" s="93"/>
      <c r="J326" s="76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</row>
    <row r="327" spans="1:37" s="3" customFormat="1" ht="21.75" customHeight="1">
      <c r="A327" s="40">
        <v>1</v>
      </c>
      <c r="B327" s="64" t="s">
        <v>73</v>
      </c>
      <c r="C327" s="50">
        <v>8</v>
      </c>
      <c r="D327" s="52">
        <f>SUM(E327:I327)</f>
        <v>35416</v>
      </c>
      <c r="E327" s="89">
        <v>22509</v>
      </c>
      <c r="F327" s="89">
        <v>5652</v>
      </c>
      <c r="G327" s="89">
        <v>7255</v>
      </c>
      <c r="H327" s="89">
        <v>0</v>
      </c>
      <c r="I327" s="90">
        <v>0</v>
      </c>
      <c r="J327" s="74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s="3" customFormat="1" ht="21.75" customHeight="1">
      <c r="A328" s="40"/>
      <c r="B328" s="64" t="s">
        <v>35</v>
      </c>
      <c r="C328" s="50">
        <f>SUM(C327:C327)</f>
        <v>8</v>
      </c>
      <c r="D328" s="52">
        <f>SUM(E328:I328)</f>
        <v>35574</v>
      </c>
      <c r="E328" s="89">
        <v>22633</v>
      </c>
      <c r="F328" s="89">
        <v>5686</v>
      </c>
      <c r="G328" s="89">
        <v>7255</v>
      </c>
      <c r="H328" s="89">
        <v>0</v>
      </c>
      <c r="I328" s="90">
        <v>0</v>
      </c>
      <c r="J328" s="74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10" s="2" customFormat="1" ht="21.75" customHeight="1">
      <c r="A329" s="40"/>
      <c r="B329" s="91" t="s">
        <v>126</v>
      </c>
      <c r="C329" s="50"/>
      <c r="D329" s="52">
        <f>SUM(E329:I329)</f>
        <v>166</v>
      </c>
      <c r="E329" s="52">
        <v>131</v>
      </c>
      <c r="F329" s="52">
        <v>35</v>
      </c>
      <c r="G329" s="52"/>
      <c r="H329" s="52"/>
      <c r="I329" s="57"/>
      <c r="J329" s="74"/>
    </row>
    <row r="330" spans="1:10" s="2" customFormat="1" ht="21.75" customHeight="1">
      <c r="A330" s="40"/>
      <c r="B330" s="91" t="s">
        <v>194</v>
      </c>
      <c r="C330" s="50">
        <v>-1</v>
      </c>
      <c r="D330" s="52">
        <f>SUM(E330:I330)</f>
        <v>-1584</v>
      </c>
      <c r="E330" s="52">
        <v>-1242</v>
      </c>
      <c r="F330" s="52">
        <v>-342</v>
      </c>
      <c r="G330" s="52"/>
      <c r="H330" s="52"/>
      <c r="I330" s="57"/>
      <c r="J330" s="74"/>
    </row>
    <row r="331" spans="1:10" s="9" customFormat="1" ht="21.75" customHeight="1">
      <c r="A331" s="40"/>
      <c r="B331" s="66" t="s">
        <v>105</v>
      </c>
      <c r="C331" s="58">
        <f>SUM(C328:C329)</f>
        <v>8</v>
      </c>
      <c r="D331" s="51">
        <f>SUM(E331:I331)</f>
        <v>34156</v>
      </c>
      <c r="E331" s="51">
        <f>SUM(E328:E330)</f>
        <v>21522</v>
      </c>
      <c r="F331" s="51">
        <f>SUM(F328:F330)</f>
        <v>5379</v>
      </c>
      <c r="G331" s="51">
        <f>SUM(G328:G330)</f>
        <v>7255</v>
      </c>
      <c r="H331" s="51">
        <f>SUM(H328:H330)</f>
        <v>0</v>
      </c>
      <c r="I331" s="78">
        <f>SUM(I328:I330)</f>
        <v>0</v>
      </c>
      <c r="J331" s="72"/>
    </row>
    <row r="332" spans="1:37" s="3" customFormat="1" ht="21.75" customHeight="1">
      <c r="A332" s="40"/>
      <c r="B332" s="64"/>
      <c r="C332" s="50"/>
      <c r="D332" s="51"/>
      <c r="E332" s="89"/>
      <c r="F332" s="89"/>
      <c r="G332" s="89"/>
      <c r="H332" s="89"/>
      <c r="I332" s="90"/>
      <c r="J332" s="74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s="3" customFormat="1" ht="21.75" customHeight="1">
      <c r="A333" s="40">
        <v>2</v>
      </c>
      <c r="B333" s="64" t="s">
        <v>213</v>
      </c>
      <c r="C333" s="50"/>
      <c r="D333" s="52">
        <f aca="true" t="shared" si="16" ref="D333:D339">SUM(E333:I333)</f>
        <v>403133</v>
      </c>
      <c r="E333" s="89"/>
      <c r="F333" s="89"/>
      <c r="G333" s="89"/>
      <c r="H333" s="89"/>
      <c r="I333" s="90">
        <v>403133</v>
      </c>
      <c r="J333" s="74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10" s="2" customFormat="1" ht="21.75" customHeight="1">
      <c r="A334" s="40"/>
      <c r="B334" s="64" t="s">
        <v>35</v>
      </c>
      <c r="C334" s="50"/>
      <c r="D334" s="147">
        <f t="shared" si="16"/>
        <v>405491</v>
      </c>
      <c r="E334" s="89">
        <v>0</v>
      </c>
      <c r="F334" s="89">
        <v>0</v>
      </c>
      <c r="G334" s="89">
        <v>0</v>
      </c>
      <c r="H334" s="89">
        <v>0</v>
      </c>
      <c r="I334" s="90">
        <v>405491</v>
      </c>
      <c r="J334" s="74"/>
    </row>
    <row r="335" spans="1:10" s="2" customFormat="1" ht="22.5" customHeight="1">
      <c r="A335" s="40"/>
      <c r="B335" s="68" t="s">
        <v>123</v>
      </c>
      <c r="C335" s="50"/>
      <c r="D335" s="52">
        <f t="shared" si="16"/>
        <v>7731</v>
      </c>
      <c r="E335" s="52"/>
      <c r="F335" s="52"/>
      <c r="G335" s="52"/>
      <c r="H335" s="52"/>
      <c r="I335" s="57">
        <v>7731</v>
      </c>
      <c r="J335" s="74"/>
    </row>
    <row r="336" spans="1:10" s="2" customFormat="1" ht="21.75" customHeight="1">
      <c r="A336" s="40"/>
      <c r="B336" s="64" t="s">
        <v>124</v>
      </c>
      <c r="C336" s="50"/>
      <c r="D336" s="52">
        <f t="shared" si="16"/>
        <v>20</v>
      </c>
      <c r="E336" s="52"/>
      <c r="F336" s="52"/>
      <c r="G336" s="52"/>
      <c r="H336" s="52"/>
      <c r="I336" s="57">
        <v>20</v>
      </c>
      <c r="J336" s="74"/>
    </row>
    <row r="337" spans="1:10" s="2" customFormat="1" ht="21.75" customHeight="1">
      <c r="A337" s="40"/>
      <c r="B337" s="68" t="s">
        <v>142</v>
      </c>
      <c r="C337" s="50"/>
      <c r="D337" s="52">
        <f t="shared" si="16"/>
        <v>167</v>
      </c>
      <c r="E337" s="52"/>
      <c r="F337" s="52"/>
      <c r="G337" s="52"/>
      <c r="H337" s="52"/>
      <c r="I337" s="57">
        <v>167</v>
      </c>
      <c r="J337" s="74"/>
    </row>
    <row r="338" spans="1:10" s="2" customFormat="1" ht="21.75" customHeight="1">
      <c r="A338" s="40"/>
      <c r="B338" s="68" t="s">
        <v>131</v>
      </c>
      <c r="C338" s="50"/>
      <c r="D338" s="52">
        <f t="shared" si="16"/>
        <v>1710</v>
      </c>
      <c r="E338" s="52"/>
      <c r="F338" s="52"/>
      <c r="G338" s="52"/>
      <c r="H338" s="52"/>
      <c r="I338" s="57">
        <v>1710</v>
      </c>
      <c r="J338" s="74"/>
    </row>
    <row r="339" spans="1:10" s="9" customFormat="1" ht="21.75" customHeight="1">
      <c r="A339" s="40"/>
      <c r="B339" s="66" t="s">
        <v>105</v>
      </c>
      <c r="C339" s="58"/>
      <c r="D339" s="51">
        <f t="shared" si="16"/>
        <v>415119</v>
      </c>
      <c r="E339" s="51">
        <f>SUM(E334:E338)</f>
        <v>0</v>
      </c>
      <c r="F339" s="51">
        <f>SUM(F334:F338)</f>
        <v>0</v>
      </c>
      <c r="G339" s="51">
        <f>SUM(G334:G338)</f>
        <v>0</v>
      </c>
      <c r="H339" s="51">
        <f>SUM(H334:H338)</f>
        <v>0</v>
      </c>
      <c r="I339" s="78">
        <f>SUM(I334:I338)</f>
        <v>415119</v>
      </c>
      <c r="J339" s="72"/>
    </row>
    <row r="340" spans="1:10" s="2" customFormat="1" ht="21.75" customHeight="1">
      <c r="A340" s="40"/>
      <c r="B340" s="66"/>
      <c r="C340" s="50"/>
      <c r="D340" s="63"/>
      <c r="E340" s="63"/>
      <c r="F340" s="63"/>
      <c r="G340" s="63"/>
      <c r="H340" s="63"/>
      <c r="I340" s="96"/>
      <c r="J340" s="74"/>
    </row>
    <row r="341" spans="1:37" s="29" customFormat="1" ht="29.25" customHeight="1">
      <c r="A341" s="80" t="s">
        <v>22</v>
      </c>
      <c r="B341" s="66" t="s">
        <v>71</v>
      </c>
      <c r="C341" s="58">
        <f>SUM(C327)</f>
        <v>8</v>
      </c>
      <c r="D341" s="63">
        <f>SUM(E341:I341)</f>
        <v>438549</v>
      </c>
      <c r="E341" s="63">
        <f aca="true" t="shared" si="17" ref="E341:I342">SUM(E327,E333)</f>
        <v>22509</v>
      </c>
      <c r="F341" s="63">
        <f t="shared" si="17"/>
        <v>5652</v>
      </c>
      <c r="G341" s="63">
        <f t="shared" si="17"/>
        <v>7255</v>
      </c>
      <c r="H341" s="63">
        <f t="shared" si="17"/>
        <v>0</v>
      </c>
      <c r="I341" s="96">
        <f t="shared" si="17"/>
        <v>403133</v>
      </c>
      <c r="J341" s="76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</row>
    <row r="342" spans="1:37" s="29" customFormat="1" ht="29.25" customHeight="1">
      <c r="A342" s="80" t="s">
        <v>22</v>
      </c>
      <c r="B342" s="66" t="s">
        <v>72</v>
      </c>
      <c r="C342" s="58">
        <f>SUM(C328)</f>
        <v>8</v>
      </c>
      <c r="D342" s="63">
        <f>SUM(E342:I342)</f>
        <v>441065</v>
      </c>
      <c r="E342" s="63">
        <f t="shared" si="17"/>
        <v>22633</v>
      </c>
      <c r="F342" s="63">
        <f t="shared" si="17"/>
        <v>5686</v>
      </c>
      <c r="G342" s="63">
        <f t="shared" si="17"/>
        <v>7255</v>
      </c>
      <c r="H342" s="63">
        <f t="shared" si="17"/>
        <v>0</v>
      </c>
      <c r="I342" s="96">
        <f t="shared" si="17"/>
        <v>405491</v>
      </c>
      <c r="J342" s="76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</row>
    <row r="343" spans="1:37" s="29" customFormat="1" ht="29.25" customHeight="1">
      <c r="A343" s="80" t="s">
        <v>22</v>
      </c>
      <c r="B343" s="66" t="s">
        <v>115</v>
      </c>
      <c r="C343" s="58">
        <f>SUM(C331)</f>
        <v>8</v>
      </c>
      <c r="D343" s="63">
        <f>SUM(E343:I343)</f>
        <v>449275</v>
      </c>
      <c r="E343" s="63">
        <f>SUM(E331,E339)</f>
        <v>21522</v>
      </c>
      <c r="F343" s="63">
        <f>SUM(F331,F339)</f>
        <v>5379</v>
      </c>
      <c r="G343" s="63">
        <f>SUM(G331,G339)</f>
        <v>7255</v>
      </c>
      <c r="H343" s="63">
        <f>SUM(H331,H339)</f>
        <v>0</v>
      </c>
      <c r="I343" s="96">
        <f>SUM(I331,I339)</f>
        <v>415119</v>
      </c>
      <c r="J343" s="76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</row>
    <row r="344" spans="1:10" s="2" customFormat="1" ht="21.75" customHeight="1">
      <c r="A344" s="40"/>
      <c r="B344" s="66"/>
      <c r="C344" s="112"/>
      <c r="D344" s="63"/>
      <c r="E344" s="63"/>
      <c r="F344" s="63"/>
      <c r="G344" s="63"/>
      <c r="H344" s="63"/>
      <c r="I344" s="96"/>
      <c r="J344" s="74"/>
    </row>
    <row r="345" spans="1:10" s="13" customFormat="1" ht="33.75" customHeight="1">
      <c r="A345" s="130" t="s">
        <v>1</v>
      </c>
      <c r="B345" s="104" t="s">
        <v>90</v>
      </c>
      <c r="C345" s="105">
        <f>SUM(C313,C322,C341)</f>
        <v>58</v>
      </c>
      <c r="D345" s="113">
        <f>SUM(E345:I345)</f>
        <v>698055</v>
      </c>
      <c r="E345" s="113">
        <f aca="true" t="shared" si="18" ref="E345:I347">SUM(E313,E322,E341)</f>
        <v>190594</v>
      </c>
      <c r="F345" s="113">
        <f t="shared" si="18"/>
        <v>49457</v>
      </c>
      <c r="G345" s="113">
        <f t="shared" si="18"/>
        <v>54871</v>
      </c>
      <c r="H345" s="113">
        <f t="shared" si="18"/>
        <v>0</v>
      </c>
      <c r="I345" s="134">
        <f t="shared" si="18"/>
        <v>403133</v>
      </c>
      <c r="J345" s="75"/>
    </row>
    <row r="346" spans="1:10" s="13" customFormat="1" ht="40.5" customHeight="1">
      <c r="A346" s="130" t="s">
        <v>1</v>
      </c>
      <c r="B346" s="104" t="s">
        <v>91</v>
      </c>
      <c r="C346" s="105">
        <f>SUM(C314,C323,C342)</f>
        <v>44</v>
      </c>
      <c r="D346" s="113">
        <f>SUM(E346:I346)</f>
        <v>706078</v>
      </c>
      <c r="E346" s="113">
        <f t="shared" si="18"/>
        <v>176057</v>
      </c>
      <c r="F346" s="113">
        <f t="shared" si="18"/>
        <v>46310</v>
      </c>
      <c r="G346" s="113">
        <f t="shared" si="18"/>
        <v>52117</v>
      </c>
      <c r="H346" s="113">
        <f t="shared" si="18"/>
        <v>0</v>
      </c>
      <c r="I346" s="134">
        <f t="shared" si="18"/>
        <v>431594</v>
      </c>
      <c r="J346" s="75"/>
    </row>
    <row r="347" spans="1:10" s="13" customFormat="1" ht="40.5" customHeight="1">
      <c r="A347" s="132" t="s">
        <v>1</v>
      </c>
      <c r="B347" s="81" t="s">
        <v>198</v>
      </c>
      <c r="C347" s="107">
        <f>SUM(C315,C324,C343)</f>
        <v>45</v>
      </c>
      <c r="D347" s="114">
        <f>SUM(E347:I347)</f>
        <v>722115</v>
      </c>
      <c r="E347" s="114">
        <f t="shared" si="18"/>
        <v>181165</v>
      </c>
      <c r="F347" s="114">
        <f t="shared" si="18"/>
        <v>47608</v>
      </c>
      <c r="G347" s="114">
        <f t="shared" si="18"/>
        <v>52120</v>
      </c>
      <c r="H347" s="114">
        <f t="shared" si="18"/>
        <v>0</v>
      </c>
      <c r="I347" s="135">
        <f t="shared" si="18"/>
        <v>441222</v>
      </c>
      <c r="J347" s="75"/>
    </row>
    <row r="348" spans="1:10" s="43" customFormat="1" ht="20.25" customHeight="1">
      <c r="A348" s="130" t="s">
        <v>28</v>
      </c>
      <c r="B348" s="104" t="s">
        <v>29</v>
      </c>
      <c r="C348" s="105"/>
      <c r="D348" s="106"/>
      <c r="E348" s="106"/>
      <c r="F348" s="106"/>
      <c r="G348" s="106"/>
      <c r="H348" s="106"/>
      <c r="I348" s="131"/>
      <c r="J348" s="77"/>
    </row>
    <row r="349" spans="1:10" s="13" customFormat="1" ht="21" customHeight="1">
      <c r="A349" s="132">
        <v>1</v>
      </c>
      <c r="B349" s="81" t="s">
        <v>75</v>
      </c>
      <c r="C349" s="50"/>
      <c r="D349" s="52"/>
      <c r="E349" s="52"/>
      <c r="F349" s="52"/>
      <c r="G349" s="52"/>
      <c r="H349" s="52"/>
      <c r="I349" s="57"/>
      <c r="J349" s="75"/>
    </row>
    <row r="350" spans="1:9" ht="21" customHeight="1">
      <c r="A350" s="40"/>
      <c r="B350" s="69" t="s">
        <v>76</v>
      </c>
      <c r="C350" s="50">
        <f>SUM(C355,C364)</f>
        <v>104.5</v>
      </c>
      <c r="D350" s="52">
        <f>SUM(E350:I350)</f>
        <v>326265</v>
      </c>
      <c r="E350" s="52">
        <f aca="true" t="shared" si="19" ref="E350:I351">SUM(E355,E364)</f>
        <v>189337</v>
      </c>
      <c r="F350" s="52">
        <f t="shared" si="19"/>
        <v>51090</v>
      </c>
      <c r="G350" s="52">
        <f t="shared" si="19"/>
        <v>85838</v>
      </c>
      <c r="H350" s="52">
        <f t="shared" si="19"/>
        <v>0</v>
      </c>
      <c r="I350" s="57">
        <f t="shared" si="19"/>
        <v>0</v>
      </c>
    </row>
    <row r="351" spans="1:9" ht="21" customHeight="1">
      <c r="A351" s="40"/>
      <c r="B351" s="69" t="s">
        <v>35</v>
      </c>
      <c r="C351" s="50">
        <f>SUM(C356,C365)</f>
        <v>104.5</v>
      </c>
      <c r="D351" s="52">
        <f>SUM(E351:I351)</f>
        <v>339988</v>
      </c>
      <c r="E351" s="52">
        <f t="shared" si="19"/>
        <v>197780</v>
      </c>
      <c r="F351" s="52">
        <f t="shared" si="19"/>
        <v>53300</v>
      </c>
      <c r="G351" s="52">
        <f t="shared" si="19"/>
        <v>87106</v>
      </c>
      <c r="H351" s="52">
        <f t="shared" si="19"/>
        <v>0</v>
      </c>
      <c r="I351" s="57">
        <f t="shared" si="19"/>
        <v>1802</v>
      </c>
    </row>
    <row r="352" spans="1:10" s="13" customFormat="1" ht="21" customHeight="1">
      <c r="A352" s="80"/>
      <c r="B352" s="66" t="s">
        <v>105</v>
      </c>
      <c r="C352" s="58">
        <f>SUM(C361,C379)</f>
        <v>106.5</v>
      </c>
      <c r="D352" s="51">
        <f>SUM(E352:I352)</f>
        <v>361033</v>
      </c>
      <c r="E352" s="51">
        <f>SUM(E361,E379)</f>
        <v>205298</v>
      </c>
      <c r="F352" s="51">
        <f>SUM(F361,F379)</f>
        <v>55331</v>
      </c>
      <c r="G352" s="51">
        <f>SUM(G361,G379)</f>
        <v>98602</v>
      </c>
      <c r="H352" s="51">
        <f>SUM(H361,H379)</f>
        <v>0</v>
      </c>
      <c r="I352" s="78">
        <f>SUM(I361,I379)</f>
        <v>1802</v>
      </c>
      <c r="J352" s="75"/>
    </row>
    <row r="353" spans="1:10" s="13" customFormat="1" ht="8.25" customHeight="1">
      <c r="A353" s="80"/>
      <c r="B353" s="65"/>
      <c r="C353" s="58"/>
      <c r="D353" s="51"/>
      <c r="E353" s="51"/>
      <c r="F353" s="51"/>
      <c r="G353" s="51"/>
      <c r="H353" s="51"/>
      <c r="I353" s="78"/>
      <c r="J353" s="75"/>
    </row>
    <row r="354" spans="1:9" ht="21.75" customHeight="1">
      <c r="A354" s="40" t="s">
        <v>24</v>
      </c>
      <c r="B354" s="64" t="s">
        <v>77</v>
      </c>
      <c r="C354" s="115"/>
      <c r="D354" s="52"/>
      <c r="E354" s="52"/>
      <c r="F354" s="52"/>
      <c r="G354" s="52"/>
      <c r="H354" s="52"/>
      <c r="I354" s="57"/>
    </row>
    <row r="355" spans="1:9" ht="21.75" customHeight="1">
      <c r="A355" s="40"/>
      <c r="B355" s="69" t="s">
        <v>76</v>
      </c>
      <c r="C355" s="115">
        <v>5.5</v>
      </c>
      <c r="D355" s="52">
        <f aca="true" t="shared" si="20" ref="D355:D361">SUM(E355:I355)</f>
        <v>15953</v>
      </c>
      <c r="E355" s="52">
        <v>10486</v>
      </c>
      <c r="F355" s="52">
        <v>2799</v>
      </c>
      <c r="G355" s="52">
        <v>2668</v>
      </c>
      <c r="H355" s="52"/>
      <c r="I355" s="57"/>
    </row>
    <row r="356" spans="1:9" ht="21.75" customHeight="1">
      <c r="A356" s="40"/>
      <c r="B356" s="64" t="s">
        <v>35</v>
      </c>
      <c r="C356" s="83">
        <v>5.5</v>
      </c>
      <c r="D356" s="52">
        <f t="shared" si="20"/>
        <v>16490</v>
      </c>
      <c r="E356" s="52">
        <v>10909</v>
      </c>
      <c r="F356" s="52">
        <v>2913</v>
      </c>
      <c r="G356" s="52">
        <v>2668</v>
      </c>
      <c r="H356" s="52">
        <v>0</v>
      </c>
      <c r="I356" s="57">
        <v>0</v>
      </c>
    </row>
    <row r="357" spans="1:10" s="2" customFormat="1" ht="21.75" customHeight="1">
      <c r="A357" s="40"/>
      <c r="B357" s="64" t="s">
        <v>135</v>
      </c>
      <c r="C357" s="50"/>
      <c r="D357" s="52">
        <f t="shared" si="20"/>
        <v>200</v>
      </c>
      <c r="E357" s="52"/>
      <c r="F357" s="52"/>
      <c r="G357" s="52">
        <v>200</v>
      </c>
      <c r="H357" s="52"/>
      <c r="I357" s="57"/>
      <c r="J357" s="74"/>
    </row>
    <row r="358" spans="1:10" s="2" customFormat="1" ht="21.75" customHeight="1">
      <c r="A358" s="40"/>
      <c r="B358" s="91" t="s">
        <v>126</v>
      </c>
      <c r="C358" s="50"/>
      <c r="D358" s="52">
        <f t="shared" si="20"/>
        <v>176</v>
      </c>
      <c r="E358" s="52">
        <v>138</v>
      </c>
      <c r="F358" s="52">
        <v>38</v>
      </c>
      <c r="G358" s="52"/>
      <c r="H358" s="52"/>
      <c r="I358" s="57"/>
      <c r="J358" s="74"/>
    </row>
    <row r="359" spans="1:10" s="2" customFormat="1" ht="21.75" customHeight="1">
      <c r="A359" s="40"/>
      <c r="B359" s="64" t="s">
        <v>172</v>
      </c>
      <c r="C359" s="50"/>
      <c r="D359" s="52">
        <f t="shared" si="20"/>
        <v>2000</v>
      </c>
      <c r="E359" s="52"/>
      <c r="F359" s="52"/>
      <c r="G359" s="52">
        <v>2000</v>
      </c>
      <c r="H359" s="52"/>
      <c r="I359" s="57"/>
      <c r="J359" s="74"/>
    </row>
    <row r="360" spans="1:10" s="2" customFormat="1" ht="21.75" customHeight="1">
      <c r="A360" s="40"/>
      <c r="B360" s="64" t="s">
        <v>215</v>
      </c>
      <c r="C360" s="50"/>
      <c r="D360" s="52">
        <f t="shared" si="20"/>
        <v>-2000</v>
      </c>
      <c r="E360" s="52"/>
      <c r="F360" s="52"/>
      <c r="G360" s="52">
        <v>-2000</v>
      </c>
      <c r="H360" s="52"/>
      <c r="I360" s="57"/>
      <c r="J360" s="74"/>
    </row>
    <row r="361" spans="1:10" s="9" customFormat="1" ht="21.75" customHeight="1">
      <c r="A361" s="40"/>
      <c r="B361" s="66" t="s">
        <v>105</v>
      </c>
      <c r="C361" s="58">
        <f>SUM(C356:C359)</f>
        <v>5.5</v>
      </c>
      <c r="D361" s="51">
        <f t="shared" si="20"/>
        <v>16866</v>
      </c>
      <c r="E361" s="51">
        <f>SUM(E356:E360)</f>
        <v>11047</v>
      </c>
      <c r="F361" s="51">
        <f>SUM(F356:F360)</f>
        <v>2951</v>
      </c>
      <c r="G361" s="51">
        <f>SUM(G356:G360)</f>
        <v>2868</v>
      </c>
      <c r="H361" s="51">
        <f>SUM(H356:H360)</f>
        <v>0</v>
      </c>
      <c r="I361" s="51">
        <f>SUM(I356:I360)</f>
        <v>0</v>
      </c>
      <c r="J361" s="72"/>
    </row>
    <row r="362" spans="1:9" ht="8.25" customHeight="1">
      <c r="A362" s="40"/>
      <c r="B362" s="64"/>
      <c r="C362" s="115"/>
      <c r="D362" s="52"/>
      <c r="E362" s="52"/>
      <c r="F362" s="52"/>
      <c r="G362" s="52"/>
      <c r="H362" s="52"/>
      <c r="I362" s="57"/>
    </row>
    <row r="363" spans="1:9" ht="21.75" customHeight="1">
      <c r="A363" s="40" t="s">
        <v>25</v>
      </c>
      <c r="B363" s="64" t="s">
        <v>78</v>
      </c>
      <c r="C363" s="115"/>
      <c r="D363" s="52"/>
      <c r="E363" s="52"/>
      <c r="F363" s="52"/>
      <c r="G363" s="52"/>
      <c r="H363" s="52"/>
      <c r="I363" s="57"/>
    </row>
    <row r="364" spans="1:9" ht="21.75" customHeight="1">
      <c r="A364" s="40"/>
      <c r="B364" s="69" t="s">
        <v>76</v>
      </c>
      <c r="C364" s="115">
        <v>99</v>
      </c>
      <c r="D364" s="52">
        <f aca="true" t="shared" si="21" ref="D364:D379">SUM(E364:I364)</f>
        <v>310312</v>
      </c>
      <c r="E364" s="52">
        <v>178851</v>
      </c>
      <c r="F364" s="52">
        <v>48291</v>
      </c>
      <c r="G364" s="52">
        <v>83170</v>
      </c>
      <c r="H364" s="52"/>
      <c r="I364" s="57"/>
    </row>
    <row r="365" spans="1:9" ht="21.75" customHeight="1">
      <c r="A365" s="40"/>
      <c r="B365" s="64" t="s">
        <v>35</v>
      </c>
      <c r="C365" s="115">
        <v>99</v>
      </c>
      <c r="D365" s="52">
        <f t="shared" si="21"/>
        <v>323498</v>
      </c>
      <c r="E365" s="52">
        <v>186871</v>
      </c>
      <c r="F365" s="52">
        <v>50387</v>
      </c>
      <c r="G365" s="52">
        <v>84438</v>
      </c>
      <c r="H365" s="52">
        <v>0</v>
      </c>
      <c r="I365" s="57">
        <v>1802</v>
      </c>
    </row>
    <row r="366" spans="1:9" ht="21.75" customHeight="1">
      <c r="A366" s="40"/>
      <c r="B366" s="64" t="s">
        <v>135</v>
      </c>
      <c r="C366" s="115"/>
      <c r="D366" s="52">
        <f t="shared" si="21"/>
        <v>5075</v>
      </c>
      <c r="E366" s="52"/>
      <c r="F366" s="52"/>
      <c r="G366" s="52">
        <v>5075</v>
      </c>
      <c r="H366" s="52"/>
      <c r="I366" s="57"/>
    </row>
    <row r="367" spans="1:9" ht="21.75" customHeight="1">
      <c r="A367" s="40"/>
      <c r="B367" s="64" t="s">
        <v>136</v>
      </c>
      <c r="C367" s="115"/>
      <c r="D367" s="52">
        <f t="shared" si="21"/>
        <v>300</v>
      </c>
      <c r="E367" s="52"/>
      <c r="F367" s="52"/>
      <c r="G367" s="52">
        <v>300</v>
      </c>
      <c r="H367" s="52"/>
      <c r="I367" s="57"/>
    </row>
    <row r="368" spans="1:9" ht="21.75" customHeight="1">
      <c r="A368" s="40"/>
      <c r="B368" s="64" t="s">
        <v>137</v>
      </c>
      <c r="C368" s="115"/>
      <c r="D368" s="52">
        <f t="shared" si="21"/>
        <v>50</v>
      </c>
      <c r="E368" s="52"/>
      <c r="F368" s="52"/>
      <c r="G368" s="52">
        <v>50</v>
      </c>
      <c r="H368" s="52"/>
      <c r="I368" s="57"/>
    </row>
    <row r="369" spans="1:9" ht="21.75" customHeight="1">
      <c r="A369" s="40"/>
      <c r="B369" s="64" t="s">
        <v>138</v>
      </c>
      <c r="C369" s="115"/>
      <c r="D369" s="52">
        <f t="shared" si="21"/>
        <v>10</v>
      </c>
      <c r="E369" s="52"/>
      <c r="F369" s="52"/>
      <c r="G369" s="52">
        <v>10</v>
      </c>
      <c r="H369" s="52"/>
      <c r="I369" s="57"/>
    </row>
    <row r="370" spans="1:9" ht="21.75" customHeight="1">
      <c r="A370" s="40"/>
      <c r="B370" s="64" t="s">
        <v>139</v>
      </c>
      <c r="C370" s="115"/>
      <c r="D370" s="52">
        <f t="shared" si="21"/>
        <v>412</v>
      </c>
      <c r="E370" s="52"/>
      <c r="F370" s="52"/>
      <c r="G370" s="52">
        <v>412</v>
      </c>
      <c r="H370" s="52"/>
      <c r="I370" s="57"/>
    </row>
    <row r="371" spans="1:9" ht="21.75" customHeight="1">
      <c r="A371" s="40"/>
      <c r="B371" s="64" t="s">
        <v>140</v>
      </c>
      <c r="C371" s="115"/>
      <c r="D371" s="52">
        <f t="shared" si="21"/>
        <v>200</v>
      </c>
      <c r="E371" s="52"/>
      <c r="F371" s="52"/>
      <c r="G371" s="52">
        <v>200</v>
      </c>
      <c r="H371" s="52"/>
      <c r="I371" s="57"/>
    </row>
    <row r="372" spans="1:9" ht="21.75" customHeight="1">
      <c r="A372" s="40"/>
      <c r="B372" s="64" t="s">
        <v>141</v>
      </c>
      <c r="C372" s="115"/>
      <c r="D372" s="52">
        <f t="shared" si="21"/>
        <v>600</v>
      </c>
      <c r="E372" s="52">
        <v>300</v>
      </c>
      <c r="F372" s="52">
        <v>81</v>
      </c>
      <c r="G372" s="52">
        <v>219</v>
      </c>
      <c r="H372" s="52"/>
      <c r="I372" s="57"/>
    </row>
    <row r="373" spans="1:10" s="2" customFormat="1" ht="21.75" customHeight="1">
      <c r="A373" s="40"/>
      <c r="B373" s="64" t="s">
        <v>181</v>
      </c>
      <c r="C373" s="50">
        <v>2</v>
      </c>
      <c r="D373" s="52">
        <f t="shared" si="21"/>
        <v>3264</v>
      </c>
      <c r="E373" s="52">
        <v>2570</v>
      </c>
      <c r="F373" s="52">
        <v>694</v>
      </c>
      <c r="G373" s="52"/>
      <c r="H373" s="52"/>
      <c r="I373" s="57"/>
      <c r="J373" s="74"/>
    </row>
    <row r="374" spans="1:10" s="2" customFormat="1" ht="21.75" customHeight="1">
      <c r="A374" s="40"/>
      <c r="B374" s="111" t="s">
        <v>171</v>
      </c>
      <c r="C374" s="50"/>
      <c r="D374" s="52">
        <f t="shared" si="21"/>
        <v>3030</v>
      </c>
      <c r="E374" s="52"/>
      <c r="F374" s="52"/>
      <c r="G374" s="52">
        <v>3030</v>
      </c>
      <c r="H374" s="52"/>
      <c r="I374" s="57"/>
      <c r="J374" s="74"/>
    </row>
    <row r="375" spans="1:10" s="2" customFormat="1" ht="21.75" customHeight="1">
      <c r="A375" s="40"/>
      <c r="B375" s="91" t="s">
        <v>120</v>
      </c>
      <c r="C375" s="50"/>
      <c r="D375" s="52">
        <f t="shared" si="21"/>
        <v>760</v>
      </c>
      <c r="E375" s="52">
        <v>598</v>
      </c>
      <c r="F375" s="52">
        <v>162</v>
      </c>
      <c r="G375" s="52"/>
      <c r="H375" s="52"/>
      <c r="I375" s="57"/>
      <c r="J375" s="74"/>
    </row>
    <row r="376" spans="1:10" s="2" customFormat="1" ht="21.75" customHeight="1">
      <c r="A376" s="40"/>
      <c r="B376" s="91" t="s">
        <v>126</v>
      </c>
      <c r="C376" s="50"/>
      <c r="D376" s="52">
        <f t="shared" si="21"/>
        <v>3585</v>
      </c>
      <c r="E376" s="52">
        <v>2823</v>
      </c>
      <c r="F376" s="52">
        <v>762</v>
      </c>
      <c r="G376" s="52"/>
      <c r="H376" s="52"/>
      <c r="I376" s="57"/>
      <c r="J376" s="74"/>
    </row>
    <row r="377" spans="1:10" s="2" customFormat="1" ht="21.75" customHeight="1">
      <c r="A377" s="40"/>
      <c r="B377" s="116" t="s">
        <v>157</v>
      </c>
      <c r="C377" s="50"/>
      <c r="D377" s="52">
        <f t="shared" si="21"/>
        <v>1383</v>
      </c>
      <c r="E377" s="52">
        <v>1089</v>
      </c>
      <c r="F377" s="52">
        <v>294</v>
      </c>
      <c r="G377" s="52"/>
      <c r="H377" s="52"/>
      <c r="I377" s="57"/>
      <c r="J377" s="74"/>
    </row>
    <row r="378" spans="1:10" s="2" customFormat="1" ht="21.75" customHeight="1">
      <c r="A378" s="40"/>
      <c r="B378" s="116" t="s">
        <v>216</v>
      </c>
      <c r="C378" s="50"/>
      <c r="D378" s="52">
        <f t="shared" si="21"/>
        <v>2000</v>
      </c>
      <c r="E378" s="52"/>
      <c r="F378" s="52"/>
      <c r="G378" s="52">
        <v>2000</v>
      </c>
      <c r="H378" s="52"/>
      <c r="I378" s="57"/>
      <c r="J378" s="74"/>
    </row>
    <row r="379" spans="1:10" s="9" customFormat="1" ht="21.75" customHeight="1">
      <c r="A379" s="40"/>
      <c r="B379" s="66" t="s">
        <v>105</v>
      </c>
      <c r="C379" s="58">
        <f>SUM(C365:C377)</f>
        <v>101</v>
      </c>
      <c r="D379" s="51">
        <f t="shared" si="21"/>
        <v>344167</v>
      </c>
      <c r="E379" s="51">
        <f>SUM(E365:E378)</f>
        <v>194251</v>
      </c>
      <c r="F379" s="51">
        <f>SUM(F365:F378)</f>
        <v>52380</v>
      </c>
      <c r="G379" s="51">
        <f>SUM(G365:G378)</f>
        <v>95734</v>
      </c>
      <c r="H379" s="51">
        <f>SUM(H365:H378)</f>
        <v>0</v>
      </c>
      <c r="I379" s="51">
        <f>SUM(I365:I378)</f>
        <v>1802</v>
      </c>
      <c r="J379" s="72"/>
    </row>
    <row r="380" spans="1:10" s="13" customFormat="1" ht="21.75" customHeight="1">
      <c r="A380" s="80"/>
      <c r="B380" s="65"/>
      <c r="C380" s="58"/>
      <c r="D380" s="51"/>
      <c r="E380" s="51"/>
      <c r="F380" s="51"/>
      <c r="G380" s="51"/>
      <c r="H380" s="51"/>
      <c r="I380" s="78"/>
      <c r="J380" s="75"/>
    </row>
    <row r="381" spans="1:10" s="13" customFormat="1" ht="20.25" customHeight="1">
      <c r="A381" s="132">
        <v>2</v>
      </c>
      <c r="B381" s="81" t="s">
        <v>87</v>
      </c>
      <c r="C381" s="58"/>
      <c r="D381" s="51"/>
      <c r="E381" s="51"/>
      <c r="F381" s="51"/>
      <c r="G381" s="51"/>
      <c r="H381" s="51"/>
      <c r="I381" s="78"/>
      <c r="J381" s="75"/>
    </row>
    <row r="382" spans="1:10" s="13" customFormat="1" ht="21.75" customHeight="1">
      <c r="A382" s="80"/>
      <c r="B382" s="69" t="s">
        <v>76</v>
      </c>
      <c r="C382" s="50">
        <f>SUM(C387)</f>
        <v>89.5</v>
      </c>
      <c r="D382" s="52">
        <f>SUM(E382:I382)</f>
        <v>298321</v>
      </c>
      <c r="E382" s="52">
        <f aca="true" t="shared" si="22" ref="E382:I383">SUM(E387,E399)</f>
        <v>141948</v>
      </c>
      <c r="F382" s="52">
        <f t="shared" si="22"/>
        <v>39201</v>
      </c>
      <c r="G382" s="52">
        <f t="shared" si="22"/>
        <v>114298</v>
      </c>
      <c r="H382" s="52">
        <f t="shared" si="22"/>
        <v>0</v>
      </c>
      <c r="I382" s="57">
        <f t="shared" si="22"/>
        <v>2874</v>
      </c>
      <c r="J382" s="75"/>
    </row>
    <row r="383" spans="1:9" ht="21.75" customHeight="1">
      <c r="A383" s="40"/>
      <c r="B383" s="64" t="s">
        <v>35</v>
      </c>
      <c r="C383" s="50">
        <f>SUM(C388)</f>
        <v>89.5</v>
      </c>
      <c r="D383" s="52">
        <f>SUM(E383:I383)</f>
        <v>294854</v>
      </c>
      <c r="E383" s="52">
        <f t="shared" si="22"/>
        <v>144239</v>
      </c>
      <c r="F383" s="52">
        <f t="shared" si="22"/>
        <v>39946</v>
      </c>
      <c r="G383" s="52">
        <f t="shared" si="22"/>
        <v>107795</v>
      </c>
      <c r="H383" s="52">
        <f t="shared" si="22"/>
        <v>0</v>
      </c>
      <c r="I383" s="57">
        <f t="shared" si="22"/>
        <v>2874</v>
      </c>
    </row>
    <row r="384" spans="1:10" s="13" customFormat="1" ht="21.75" customHeight="1">
      <c r="A384" s="80"/>
      <c r="B384" s="66" t="s">
        <v>210</v>
      </c>
      <c r="C384" s="58">
        <f>SUM(C396)</f>
        <v>0</v>
      </c>
      <c r="D384" s="51">
        <f>SUM(E384:I384)</f>
        <v>151855</v>
      </c>
      <c r="E384" s="51">
        <f>SUM(E396,E401)</f>
        <v>71322</v>
      </c>
      <c r="F384" s="51">
        <f>SUM(F396,F401)</f>
        <v>18201</v>
      </c>
      <c r="G384" s="51">
        <f>SUM(G396,G401)</f>
        <v>48944</v>
      </c>
      <c r="H384" s="51">
        <f>SUM(H396,H401)</f>
        <v>0</v>
      </c>
      <c r="I384" s="78">
        <f>SUM(I396,I401)</f>
        <v>13388</v>
      </c>
      <c r="J384" s="75"/>
    </row>
    <row r="385" spans="1:10" s="13" customFormat="1" ht="6" customHeight="1">
      <c r="A385" s="80"/>
      <c r="B385" s="66"/>
      <c r="C385" s="58"/>
      <c r="D385" s="51"/>
      <c r="E385" s="51"/>
      <c r="F385" s="51"/>
      <c r="G385" s="51"/>
      <c r="H385" s="51"/>
      <c r="I385" s="78"/>
      <c r="J385" s="75"/>
    </row>
    <row r="386" spans="1:10" s="13" customFormat="1" ht="21.75" customHeight="1">
      <c r="A386" s="40" t="s">
        <v>26</v>
      </c>
      <c r="B386" s="64" t="s">
        <v>8</v>
      </c>
      <c r="C386" s="58"/>
      <c r="D386" s="51"/>
      <c r="E386" s="51"/>
      <c r="F386" s="51"/>
      <c r="G386" s="51"/>
      <c r="H386" s="51"/>
      <c r="I386" s="78"/>
      <c r="J386" s="75"/>
    </row>
    <row r="387" spans="1:9" ht="21.75" customHeight="1">
      <c r="A387" s="40"/>
      <c r="B387" s="69" t="s">
        <v>76</v>
      </c>
      <c r="C387" s="115">
        <v>89.5</v>
      </c>
      <c r="D387" s="52">
        <f aca="true" t="shared" si="23" ref="D387:D396">SUM(E387:I387)</f>
        <v>297579</v>
      </c>
      <c r="E387" s="52">
        <v>141858</v>
      </c>
      <c r="F387" s="52">
        <v>39201</v>
      </c>
      <c r="G387" s="52">
        <v>113646</v>
      </c>
      <c r="H387" s="52"/>
      <c r="I387" s="57">
        <v>2874</v>
      </c>
    </row>
    <row r="388" spans="1:9" ht="21.75" customHeight="1">
      <c r="A388" s="40"/>
      <c r="B388" s="64" t="s">
        <v>35</v>
      </c>
      <c r="C388" s="115">
        <v>89.5</v>
      </c>
      <c r="D388" s="52">
        <f t="shared" si="23"/>
        <v>293382</v>
      </c>
      <c r="E388" s="52">
        <v>144149</v>
      </c>
      <c r="F388" s="52">
        <v>39946</v>
      </c>
      <c r="G388" s="52">
        <v>106413</v>
      </c>
      <c r="H388" s="52">
        <v>0</v>
      </c>
      <c r="I388" s="57">
        <v>2874</v>
      </c>
    </row>
    <row r="389" spans="1:10" s="2" customFormat="1" ht="21.75" customHeight="1">
      <c r="A389" s="40"/>
      <c r="B389" s="91" t="s">
        <v>176</v>
      </c>
      <c r="C389" s="50"/>
      <c r="D389" s="52">
        <f t="shared" si="23"/>
        <v>1506</v>
      </c>
      <c r="E389" s="52">
        <v>1186</v>
      </c>
      <c r="F389" s="52">
        <v>320</v>
      </c>
      <c r="G389" s="52">
        <v>0</v>
      </c>
      <c r="H389" s="52">
        <v>0</v>
      </c>
      <c r="I389" s="57">
        <v>0</v>
      </c>
      <c r="J389" s="74"/>
    </row>
    <row r="390" spans="1:10" s="2" customFormat="1" ht="21.75" customHeight="1">
      <c r="A390" s="40"/>
      <c r="B390" s="116" t="s">
        <v>157</v>
      </c>
      <c r="C390" s="50"/>
      <c r="D390" s="52">
        <f t="shared" si="23"/>
        <v>290</v>
      </c>
      <c r="E390" s="52">
        <v>228</v>
      </c>
      <c r="F390" s="52">
        <v>62</v>
      </c>
      <c r="G390" s="52">
        <v>0</v>
      </c>
      <c r="H390" s="52">
        <v>0</v>
      </c>
      <c r="I390" s="57">
        <v>0</v>
      </c>
      <c r="J390" s="74"/>
    </row>
    <row r="391" spans="1:10" s="2" customFormat="1" ht="21.75" customHeight="1">
      <c r="A391" s="40"/>
      <c r="B391" s="64" t="s">
        <v>180</v>
      </c>
      <c r="C391" s="50"/>
      <c r="D391" s="52">
        <f t="shared" si="23"/>
        <v>2075</v>
      </c>
      <c r="E391" s="52">
        <v>0</v>
      </c>
      <c r="F391" s="52">
        <v>0</v>
      </c>
      <c r="G391" s="52">
        <v>2075</v>
      </c>
      <c r="H391" s="52">
        <v>0</v>
      </c>
      <c r="I391" s="57">
        <v>0</v>
      </c>
      <c r="J391" s="74"/>
    </row>
    <row r="392" spans="1:10" s="2" customFormat="1" ht="21.75" customHeight="1">
      <c r="A392" s="40"/>
      <c r="B392" s="148" t="s">
        <v>186</v>
      </c>
      <c r="C392" s="149"/>
      <c r="D392" s="54">
        <f t="shared" si="23"/>
        <v>0</v>
      </c>
      <c r="E392" s="54">
        <v>0</v>
      </c>
      <c r="F392" s="54">
        <v>0</v>
      </c>
      <c r="G392" s="54">
        <v>-267</v>
      </c>
      <c r="H392" s="54">
        <v>0</v>
      </c>
      <c r="I392" s="129">
        <v>267</v>
      </c>
      <c r="J392" s="74"/>
    </row>
    <row r="393" spans="1:10" s="2" customFormat="1" ht="21.75" customHeight="1">
      <c r="A393" s="40"/>
      <c r="B393" s="148" t="s">
        <v>189</v>
      </c>
      <c r="C393" s="149"/>
      <c r="D393" s="54">
        <f t="shared" si="23"/>
        <v>-31923</v>
      </c>
      <c r="E393" s="54">
        <v>0</v>
      </c>
      <c r="F393" s="54">
        <v>0</v>
      </c>
      <c r="G393" s="54">
        <v>-31923</v>
      </c>
      <c r="H393" s="54"/>
      <c r="I393" s="129"/>
      <c r="J393" s="74"/>
    </row>
    <row r="394" spans="1:10" s="2" customFormat="1" ht="21.75" customHeight="1">
      <c r="A394" s="40"/>
      <c r="B394" s="148" t="s">
        <v>182</v>
      </c>
      <c r="C394" s="149">
        <v>-89.5</v>
      </c>
      <c r="D394" s="54">
        <f t="shared" si="23"/>
        <v>-114947</v>
      </c>
      <c r="E394" s="54">
        <v>-74331</v>
      </c>
      <c r="F394" s="54">
        <v>-22127</v>
      </c>
      <c r="G394" s="54">
        <v>-18489</v>
      </c>
      <c r="H394" s="54">
        <v>0</v>
      </c>
      <c r="I394" s="129">
        <v>0</v>
      </c>
      <c r="J394" s="74"/>
    </row>
    <row r="395" spans="1:10" s="2" customFormat="1" ht="21.75" customHeight="1">
      <c r="A395" s="40"/>
      <c r="B395" s="82" t="s">
        <v>183</v>
      </c>
      <c r="C395" s="150"/>
      <c r="D395" s="54">
        <f t="shared" si="23"/>
        <v>0</v>
      </c>
      <c r="E395" s="54">
        <v>0</v>
      </c>
      <c r="F395" s="54">
        <v>0</v>
      </c>
      <c r="G395" s="54">
        <v>-10247</v>
      </c>
      <c r="H395" s="54">
        <v>0</v>
      </c>
      <c r="I395" s="129">
        <v>10247</v>
      </c>
      <c r="J395" s="74"/>
    </row>
    <row r="396" spans="1:10" s="9" customFormat="1" ht="21.75" customHeight="1">
      <c r="A396" s="40"/>
      <c r="B396" s="66" t="s">
        <v>210</v>
      </c>
      <c r="C396" s="58">
        <f>SUM(C388:C394)</f>
        <v>0</v>
      </c>
      <c r="D396" s="51">
        <f t="shared" si="23"/>
        <v>150383</v>
      </c>
      <c r="E396" s="51">
        <f>SUM(E388:E395)</f>
        <v>71232</v>
      </c>
      <c r="F396" s="51">
        <f>SUM(F388:F395)</f>
        <v>18201</v>
      </c>
      <c r="G396" s="51">
        <f>SUM(G388:G395)</f>
        <v>47562</v>
      </c>
      <c r="H396" s="51">
        <f>SUM(H388:H395)</f>
        <v>0</v>
      </c>
      <c r="I396" s="78">
        <f>SUM(I388:I395)</f>
        <v>13388</v>
      </c>
      <c r="J396" s="72"/>
    </row>
    <row r="397" spans="1:9" ht="9.75" customHeight="1">
      <c r="A397" s="40"/>
      <c r="B397" s="64"/>
      <c r="C397" s="115"/>
      <c r="D397" s="52"/>
      <c r="E397" s="52"/>
      <c r="F397" s="52"/>
      <c r="G397" s="52"/>
      <c r="H397" s="52"/>
      <c r="I397" s="57"/>
    </row>
    <row r="398" spans="1:9" ht="37.5" customHeight="1">
      <c r="A398" s="40" t="s">
        <v>27</v>
      </c>
      <c r="B398" s="64" t="s">
        <v>16</v>
      </c>
      <c r="C398" s="115"/>
      <c r="D398" s="52"/>
      <c r="E398" s="52"/>
      <c r="F398" s="52"/>
      <c r="G398" s="52"/>
      <c r="H398" s="52"/>
      <c r="I398" s="57"/>
    </row>
    <row r="399" spans="1:10" s="2" customFormat="1" ht="21.75" customHeight="1">
      <c r="A399" s="40"/>
      <c r="B399" s="69" t="s">
        <v>76</v>
      </c>
      <c r="C399" s="117"/>
      <c r="D399" s="52">
        <f>SUM(E399:I399)</f>
        <v>742</v>
      </c>
      <c r="E399" s="53">
        <v>90</v>
      </c>
      <c r="F399" s="53"/>
      <c r="G399" s="53">
        <v>652</v>
      </c>
      <c r="H399" s="53"/>
      <c r="I399" s="56"/>
      <c r="J399" s="74"/>
    </row>
    <row r="400" spans="1:10" s="2" customFormat="1" ht="21.75" customHeight="1">
      <c r="A400" s="40"/>
      <c r="B400" s="64" t="s">
        <v>35</v>
      </c>
      <c r="C400" s="117"/>
      <c r="D400" s="52">
        <f>SUM(E400:I400)</f>
        <v>1472</v>
      </c>
      <c r="E400" s="53">
        <v>90</v>
      </c>
      <c r="F400" s="53">
        <v>0</v>
      </c>
      <c r="G400" s="53">
        <v>1382</v>
      </c>
      <c r="H400" s="53">
        <v>0</v>
      </c>
      <c r="I400" s="56">
        <v>0</v>
      </c>
      <c r="J400" s="74"/>
    </row>
    <row r="401" spans="1:10" s="9" customFormat="1" ht="21.75" customHeight="1">
      <c r="A401" s="40"/>
      <c r="B401" s="66" t="s">
        <v>210</v>
      </c>
      <c r="C401" s="58"/>
      <c r="D401" s="51">
        <f>SUM(E401:I401)</f>
        <v>1472</v>
      </c>
      <c r="E401" s="51">
        <f>SUM(E400:E400)</f>
        <v>90</v>
      </c>
      <c r="F401" s="51">
        <f>SUM(F400:F400)</f>
        <v>0</v>
      </c>
      <c r="G401" s="51">
        <f>SUM(G400:G400)</f>
        <v>1382</v>
      </c>
      <c r="H401" s="51">
        <f>SUM(H400:H400)</f>
        <v>0</v>
      </c>
      <c r="I401" s="78">
        <f>SUM(I400:I400)</f>
        <v>0</v>
      </c>
      <c r="J401" s="72"/>
    </row>
    <row r="402" spans="1:10" s="13" customFormat="1" ht="16.5" customHeight="1">
      <c r="A402" s="80"/>
      <c r="B402" s="65"/>
      <c r="C402" s="58"/>
      <c r="D402" s="51"/>
      <c r="E402" s="51"/>
      <c r="F402" s="51"/>
      <c r="G402" s="51"/>
      <c r="H402" s="51"/>
      <c r="I402" s="78"/>
      <c r="J402" s="75"/>
    </row>
    <row r="403" spans="1:10" s="13" customFormat="1" ht="20.25" customHeight="1">
      <c r="A403" s="132">
        <v>3</v>
      </c>
      <c r="B403" s="81" t="s">
        <v>79</v>
      </c>
      <c r="C403" s="58"/>
      <c r="D403" s="51"/>
      <c r="E403" s="51"/>
      <c r="F403" s="51"/>
      <c r="G403" s="51"/>
      <c r="H403" s="51"/>
      <c r="I403" s="78"/>
      <c r="J403" s="75"/>
    </row>
    <row r="404" spans="1:10" s="13" customFormat="1" ht="21.75" customHeight="1">
      <c r="A404" s="80"/>
      <c r="B404" s="69" t="s">
        <v>76</v>
      </c>
      <c r="C404" s="50">
        <v>67</v>
      </c>
      <c r="D404" s="52">
        <f aca="true" t="shared" si="24" ref="D404:D416">SUM(E404:I404)</f>
        <v>307692</v>
      </c>
      <c r="E404" s="52">
        <v>103452</v>
      </c>
      <c r="F404" s="52">
        <v>27932</v>
      </c>
      <c r="G404" s="52">
        <v>176308</v>
      </c>
      <c r="H404" s="52"/>
      <c r="I404" s="57"/>
      <c r="J404" s="75"/>
    </row>
    <row r="405" spans="1:9" ht="21.75" customHeight="1">
      <c r="A405" s="40"/>
      <c r="B405" s="69" t="s">
        <v>35</v>
      </c>
      <c r="C405" s="50">
        <v>67</v>
      </c>
      <c r="D405" s="52">
        <f t="shared" si="24"/>
        <v>311676</v>
      </c>
      <c r="E405" s="52">
        <v>105340</v>
      </c>
      <c r="F405" s="52">
        <v>28465</v>
      </c>
      <c r="G405" s="52">
        <v>177871</v>
      </c>
      <c r="H405" s="52">
        <v>0</v>
      </c>
      <c r="I405" s="57">
        <v>0</v>
      </c>
    </row>
    <row r="406" spans="1:10" s="2" customFormat="1" ht="21.75" customHeight="1">
      <c r="A406" s="40"/>
      <c r="B406" s="91" t="s">
        <v>126</v>
      </c>
      <c r="C406" s="50"/>
      <c r="D406" s="52">
        <f t="shared" si="24"/>
        <v>1793</v>
      </c>
      <c r="E406" s="52">
        <v>1412</v>
      </c>
      <c r="F406" s="52">
        <v>381</v>
      </c>
      <c r="G406" s="52"/>
      <c r="H406" s="52"/>
      <c r="I406" s="57"/>
      <c r="J406" s="74"/>
    </row>
    <row r="407" spans="1:10" s="2" customFormat="1" ht="21.75" customHeight="1">
      <c r="A407" s="40"/>
      <c r="B407" s="91" t="s">
        <v>157</v>
      </c>
      <c r="C407" s="50"/>
      <c r="D407" s="52">
        <f t="shared" si="24"/>
        <v>590</v>
      </c>
      <c r="E407" s="52">
        <v>465</v>
      </c>
      <c r="F407" s="52">
        <v>125</v>
      </c>
      <c r="G407" s="52"/>
      <c r="H407" s="52"/>
      <c r="I407" s="57"/>
      <c r="J407" s="74"/>
    </row>
    <row r="408" spans="1:10" s="2" customFormat="1" ht="21.75" customHeight="1">
      <c r="A408" s="40"/>
      <c r="B408" s="91" t="s">
        <v>199</v>
      </c>
      <c r="C408" s="50"/>
      <c r="D408" s="52">
        <f t="shared" si="24"/>
        <v>15675</v>
      </c>
      <c r="E408" s="52">
        <v>7246</v>
      </c>
      <c r="F408" s="52">
        <v>1957</v>
      </c>
      <c r="G408" s="52"/>
      <c r="H408" s="52">
        <v>415</v>
      </c>
      <c r="I408" s="57">
        <v>6057</v>
      </c>
      <c r="J408" s="74"/>
    </row>
    <row r="409" spans="1:10" s="2" customFormat="1" ht="21.75" customHeight="1">
      <c r="A409" s="40"/>
      <c r="B409" s="64" t="s">
        <v>175</v>
      </c>
      <c r="C409" s="50"/>
      <c r="D409" s="52">
        <f>SUM(E409:I409)</f>
        <v>11000</v>
      </c>
      <c r="E409" s="52">
        <v>5209</v>
      </c>
      <c r="F409" s="52">
        <v>1406</v>
      </c>
      <c r="G409" s="52">
        <v>4385</v>
      </c>
      <c r="H409" s="52"/>
      <c r="I409" s="57"/>
      <c r="J409" s="74"/>
    </row>
    <row r="410" spans="1:10" s="2" customFormat="1" ht="21.75" customHeight="1">
      <c r="A410" s="40"/>
      <c r="B410" s="64" t="s">
        <v>200</v>
      </c>
      <c r="C410" s="50"/>
      <c r="D410" s="52">
        <f t="shared" si="24"/>
        <v>1034</v>
      </c>
      <c r="E410" s="52"/>
      <c r="F410" s="52"/>
      <c r="G410" s="52">
        <v>1034</v>
      </c>
      <c r="H410" s="52"/>
      <c r="I410" s="57"/>
      <c r="J410" s="74"/>
    </row>
    <row r="411" spans="1:10" s="2" customFormat="1" ht="21.75" customHeight="1">
      <c r="A411" s="40"/>
      <c r="B411" s="91" t="s">
        <v>201</v>
      </c>
      <c r="C411" s="50"/>
      <c r="D411" s="52">
        <f t="shared" si="24"/>
        <v>228</v>
      </c>
      <c r="E411" s="52">
        <v>179</v>
      </c>
      <c r="F411" s="52">
        <v>49</v>
      </c>
      <c r="G411" s="52"/>
      <c r="H411" s="52"/>
      <c r="I411" s="57"/>
      <c r="J411" s="74"/>
    </row>
    <row r="412" spans="1:10" s="2" customFormat="1" ht="21.75" customHeight="1">
      <c r="A412" s="40"/>
      <c r="B412" s="91" t="s">
        <v>202</v>
      </c>
      <c r="C412" s="50"/>
      <c r="D412" s="52">
        <f t="shared" si="24"/>
        <v>2603</v>
      </c>
      <c r="E412" s="52">
        <v>2050</v>
      </c>
      <c r="F412" s="52">
        <v>553</v>
      </c>
      <c r="G412" s="52"/>
      <c r="H412" s="52"/>
      <c r="I412" s="57"/>
      <c r="J412" s="74"/>
    </row>
    <row r="413" spans="1:10" s="2" customFormat="1" ht="21.75" customHeight="1">
      <c r="A413" s="40"/>
      <c r="B413" s="91" t="s">
        <v>203</v>
      </c>
      <c r="C413" s="50"/>
      <c r="D413" s="52">
        <f t="shared" si="24"/>
        <v>1200</v>
      </c>
      <c r="E413" s="52">
        <v>945</v>
      </c>
      <c r="F413" s="52">
        <v>255</v>
      </c>
      <c r="G413" s="52"/>
      <c r="H413" s="52"/>
      <c r="I413" s="57"/>
      <c r="J413" s="74"/>
    </row>
    <row r="414" spans="1:10" s="2" customFormat="1" ht="21.75" customHeight="1">
      <c r="A414" s="40"/>
      <c r="B414" s="91" t="s">
        <v>204</v>
      </c>
      <c r="C414" s="50"/>
      <c r="D414" s="52">
        <f t="shared" si="24"/>
        <v>6773</v>
      </c>
      <c r="E414" s="52">
        <v>5333</v>
      </c>
      <c r="F414" s="52">
        <v>1440</v>
      </c>
      <c r="G414" s="52"/>
      <c r="H414" s="52"/>
      <c r="I414" s="57"/>
      <c r="J414" s="74"/>
    </row>
    <row r="415" spans="1:10" s="2" customFormat="1" ht="21.75" customHeight="1">
      <c r="A415" s="40"/>
      <c r="B415" s="91" t="s">
        <v>205</v>
      </c>
      <c r="C415" s="50"/>
      <c r="D415" s="52">
        <f t="shared" si="24"/>
        <v>856</v>
      </c>
      <c r="E415" s="52">
        <v>674</v>
      </c>
      <c r="F415" s="52">
        <v>182</v>
      </c>
      <c r="G415" s="52"/>
      <c r="H415" s="52"/>
      <c r="I415" s="57"/>
      <c r="J415" s="74"/>
    </row>
    <row r="416" spans="1:10" s="9" customFormat="1" ht="21.75" customHeight="1">
      <c r="A416" s="40"/>
      <c r="B416" s="66" t="s">
        <v>105</v>
      </c>
      <c r="C416" s="58">
        <f>SUM(C405:C415)</f>
        <v>67</v>
      </c>
      <c r="D416" s="51">
        <f t="shared" si="24"/>
        <v>353428</v>
      </c>
      <c r="E416" s="51">
        <f>SUM(E405:E415)</f>
        <v>128853</v>
      </c>
      <c r="F416" s="51">
        <f>SUM(F405:F415)</f>
        <v>34813</v>
      </c>
      <c r="G416" s="51">
        <f>SUM(G405:G415)</f>
        <v>183290</v>
      </c>
      <c r="H416" s="51">
        <f>SUM(H405:H415)</f>
        <v>415</v>
      </c>
      <c r="I416" s="78">
        <f>SUM(I405:I415)</f>
        <v>6057</v>
      </c>
      <c r="J416" s="72"/>
    </row>
    <row r="417" spans="1:10" s="13" customFormat="1" ht="14.25" customHeight="1">
      <c r="A417" s="80"/>
      <c r="B417" s="65"/>
      <c r="C417" s="58"/>
      <c r="D417" s="51"/>
      <c r="E417" s="51"/>
      <c r="F417" s="51"/>
      <c r="G417" s="51"/>
      <c r="H417" s="51"/>
      <c r="I417" s="78"/>
      <c r="J417" s="75"/>
    </row>
    <row r="418" spans="1:10" s="13" customFormat="1" ht="21.75" customHeight="1">
      <c r="A418" s="132">
        <v>4</v>
      </c>
      <c r="B418" s="81" t="s">
        <v>80</v>
      </c>
      <c r="C418" s="58"/>
      <c r="D418" s="51"/>
      <c r="E418" s="51"/>
      <c r="F418" s="51"/>
      <c r="G418" s="51"/>
      <c r="H418" s="51"/>
      <c r="I418" s="78"/>
      <c r="J418" s="75"/>
    </row>
    <row r="419" spans="1:10" s="13" customFormat="1" ht="21.75" customHeight="1">
      <c r="A419" s="80"/>
      <c r="B419" s="70" t="s">
        <v>76</v>
      </c>
      <c r="C419" s="50">
        <v>12</v>
      </c>
      <c r="D419" s="52">
        <f>E419+F419+G419+H419+I419</f>
        <v>39732</v>
      </c>
      <c r="E419" s="52">
        <v>21906</v>
      </c>
      <c r="F419" s="52">
        <v>5915</v>
      </c>
      <c r="G419" s="52">
        <v>11911</v>
      </c>
      <c r="H419" s="52"/>
      <c r="I419" s="78"/>
      <c r="J419" s="75"/>
    </row>
    <row r="420" spans="1:9" ht="21" customHeight="1">
      <c r="A420" s="40"/>
      <c r="B420" s="69" t="s">
        <v>35</v>
      </c>
      <c r="C420" s="50">
        <v>12</v>
      </c>
      <c r="D420" s="52">
        <f aca="true" t="shared" si="25" ref="D420:D433">SUM(E420:I420)</f>
        <v>51050</v>
      </c>
      <c r="E420" s="52">
        <v>25707</v>
      </c>
      <c r="F420" s="52">
        <v>6883</v>
      </c>
      <c r="G420" s="52">
        <v>18460</v>
      </c>
      <c r="H420" s="52">
        <v>0</v>
      </c>
      <c r="I420" s="57">
        <v>0</v>
      </c>
    </row>
    <row r="421" spans="1:10" s="2" customFormat="1" ht="21.75" customHeight="1">
      <c r="A421" s="40"/>
      <c r="B421" s="64" t="s">
        <v>121</v>
      </c>
      <c r="C421" s="50"/>
      <c r="D421" s="52">
        <f t="shared" si="25"/>
        <v>83</v>
      </c>
      <c r="E421" s="52"/>
      <c r="F421" s="52"/>
      <c r="G421" s="52">
        <v>83</v>
      </c>
      <c r="H421" s="52"/>
      <c r="I421" s="57"/>
      <c r="J421" s="74"/>
    </row>
    <row r="422" spans="1:10" s="2" customFormat="1" ht="21.75" customHeight="1">
      <c r="A422" s="40"/>
      <c r="B422" s="91" t="s">
        <v>120</v>
      </c>
      <c r="C422" s="50"/>
      <c r="D422" s="52">
        <f t="shared" si="25"/>
        <v>503</v>
      </c>
      <c r="E422" s="52">
        <v>396</v>
      </c>
      <c r="F422" s="52">
        <v>107</v>
      </c>
      <c r="G422" s="52"/>
      <c r="H422" s="52"/>
      <c r="I422" s="57"/>
      <c r="J422" s="74"/>
    </row>
    <row r="423" spans="1:10" s="2" customFormat="1" ht="21.75" customHeight="1">
      <c r="A423" s="40"/>
      <c r="B423" s="91" t="s">
        <v>126</v>
      </c>
      <c r="C423" s="50"/>
      <c r="D423" s="52">
        <f t="shared" si="25"/>
        <v>519</v>
      </c>
      <c r="E423" s="52">
        <v>409</v>
      </c>
      <c r="F423" s="52">
        <v>110</v>
      </c>
      <c r="G423" s="52"/>
      <c r="H423" s="52"/>
      <c r="I423" s="57"/>
      <c r="J423" s="74"/>
    </row>
    <row r="424" spans="1:10" s="2" customFormat="1" ht="21.75" customHeight="1">
      <c r="A424" s="40"/>
      <c r="B424" s="64" t="s">
        <v>165</v>
      </c>
      <c r="C424" s="50"/>
      <c r="D424" s="52">
        <f t="shared" si="25"/>
        <v>1700</v>
      </c>
      <c r="E424" s="52"/>
      <c r="F424" s="52"/>
      <c r="G424" s="52">
        <v>1700</v>
      </c>
      <c r="H424" s="52"/>
      <c r="I424" s="57"/>
      <c r="J424" s="74"/>
    </row>
    <row r="425" spans="1:10" s="2" customFormat="1" ht="21.75" customHeight="1">
      <c r="A425" s="40"/>
      <c r="B425" s="64" t="s">
        <v>166</v>
      </c>
      <c r="C425" s="50"/>
      <c r="D425" s="52">
        <f t="shared" si="25"/>
        <v>4206</v>
      </c>
      <c r="E425" s="52"/>
      <c r="F425" s="52"/>
      <c r="G425" s="52">
        <v>4206</v>
      </c>
      <c r="H425" s="52"/>
      <c r="I425" s="57"/>
      <c r="J425" s="74"/>
    </row>
    <row r="426" spans="1:10" s="2" customFormat="1" ht="21.75" customHeight="1">
      <c r="A426" s="40"/>
      <c r="B426" s="64" t="s">
        <v>190</v>
      </c>
      <c r="C426" s="50"/>
      <c r="D426" s="52">
        <f t="shared" si="25"/>
        <v>2773</v>
      </c>
      <c r="E426" s="52"/>
      <c r="F426" s="52"/>
      <c r="G426" s="52">
        <v>2556</v>
      </c>
      <c r="H426" s="52"/>
      <c r="I426" s="57">
        <v>217</v>
      </c>
      <c r="J426" s="74"/>
    </row>
    <row r="427" spans="1:10" s="2" customFormat="1" ht="21.75" customHeight="1">
      <c r="A427" s="40"/>
      <c r="B427" s="64" t="s">
        <v>161</v>
      </c>
      <c r="C427" s="50"/>
      <c r="D427" s="52">
        <f t="shared" si="25"/>
        <v>4113</v>
      </c>
      <c r="E427" s="52">
        <v>754</v>
      </c>
      <c r="F427" s="52">
        <v>183</v>
      </c>
      <c r="G427" s="52">
        <v>3176</v>
      </c>
      <c r="H427" s="52"/>
      <c r="I427" s="57"/>
      <c r="J427" s="74"/>
    </row>
    <row r="428" spans="1:10" s="2" customFormat="1" ht="21.75" customHeight="1">
      <c r="A428" s="40"/>
      <c r="B428" s="64" t="s">
        <v>206</v>
      </c>
      <c r="C428" s="50"/>
      <c r="D428" s="52">
        <f t="shared" si="25"/>
        <v>2923</v>
      </c>
      <c r="E428" s="52">
        <v>872</v>
      </c>
      <c r="F428" s="52">
        <v>217</v>
      </c>
      <c r="G428" s="52">
        <v>1834</v>
      </c>
      <c r="H428" s="52"/>
      <c r="I428" s="57"/>
      <c r="J428" s="74"/>
    </row>
    <row r="429" spans="1:10" s="2" customFormat="1" ht="21.75" customHeight="1">
      <c r="A429" s="40"/>
      <c r="B429" s="64" t="s">
        <v>193</v>
      </c>
      <c r="C429" s="50"/>
      <c r="D429" s="52">
        <f t="shared" si="25"/>
        <v>50</v>
      </c>
      <c r="E429" s="52"/>
      <c r="F429" s="52"/>
      <c r="G429" s="52">
        <v>50</v>
      </c>
      <c r="H429" s="52"/>
      <c r="I429" s="57"/>
      <c r="J429" s="74"/>
    </row>
    <row r="430" spans="1:10" s="2" customFormat="1" ht="21.75" customHeight="1">
      <c r="A430" s="40"/>
      <c r="B430" s="91" t="s">
        <v>151</v>
      </c>
      <c r="C430" s="50"/>
      <c r="D430" s="52">
        <f t="shared" si="25"/>
        <v>964</v>
      </c>
      <c r="E430" s="52">
        <v>964</v>
      </c>
      <c r="F430" s="52"/>
      <c r="G430" s="52"/>
      <c r="H430" s="52"/>
      <c r="I430" s="57"/>
      <c r="J430" s="74"/>
    </row>
    <row r="431" spans="1:10" s="2" customFormat="1" ht="40.5" customHeight="1">
      <c r="A431" s="40"/>
      <c r="B431" s="68" t="s">
        <v>207</v>
      </c>
      <c r="C431" s="50">
        <v>-12</v>
      </c>
      <c r="D431" s="52">
        <f t="shared" si="25"/>
        <v>0</v>
      </c>
      <c r="E431" s="52">
        <v>-2925</v>
      </c>
      <c r="F431" s="52">
        <v>-147</v>
      </c>
      <c r="G431" s="52">
        <v>-3935</v>
      </c>
      <c r="H431" s="52"/>
      <c r="I431" s="57">
        <v>7007</v>
      </c>
      <c r="J431" s="74"/>
    </row>
    <row r="432" spans="1:10" s="2" customFormat="1" ht="21.75" customHeight="1">
      <c r="A432" s="40"/>
      <c r="B432" s="91" t="s">
        <v>158</v>
      </c>
      <c r="C432" s="50"/>
      <c r="D432" s="52">
        <f t="shared" si="25"/>
        <v>-13558</v>
      </c>
      <c r="E432" s="52">
        <v>-5311</v>
      </c>
      <c r="F432" s="52">
        <v>-2258</v>
      </c>
      <c r="G432" s="52">
        <v>-5989</v>
      </c>
      <c r="H432" s="52"/>
      <c r="I432" s="57"/>
      <c r="J432" s="74"/>
    </row>
    <row r="433" spans="1:10" s="9" customFormat="1" ht="21.75" customHeight="1">
      <c r="A433" s="40"/>
      <c r="B433" s="66" t="s">
        <v>214</v>
      </c>
      <c r="C433" s="58">
        <f>SUM(C420:C432)</f>
        <v>0</v>
      </c>
      <c r="D433" s="51">
        <f t="shared" si="25"/>
        <v>55326</v>
      </c>
      <c r="E433" s="51">
        <f>SUM(E420:E432)</f>
        <v>20866</v>
      </c>
      <c r="F433" s="51">
        <f>SUM(F420:F432)</f>
        <v>5095</v>
      </c>
      <c r="G433" s="51">
        <f>SUM(G420:G432)</f>
        <v>22141</v>
      </c>
      <c r="H433" s="51">
        <f>SUM(H420:H432)</f>
        <v>0</v>
      </c>
      <c r="I433" s="78">
        <f>SUM(I420:I432)</f>
        <v>7224</v>
      </c>
      <c r="J433" s="72"/>
    </row>
    <row r="434" spans="1:10" s="13" customFormat="1" ht="12" customHeight="1">
      <c r="A434" s="80"/>
      <c r="B434" s="65"/>
      <c r="C434" s="58"/>
      <c r="D434" s="51"/>
      <c r="E434" s="51"/>
      <c r="F434" s="51"/>
      <c r="G434" s="51"/>
      <c r="H434" s="51"/>
      <c r="I434" s="78"/>
      <c r="J434" s="75"/>
    </row>
    <row r="435" spans="1:10" s="13" customFormat="1" ht="21.75" customHeight="1">
      <c r="A435" s="132">
        <v>5</v>
      </c>
      <c r="B435" s="81" t="s">
        <v>23</v>
      </c>
      <c r="C435" s="58"/>
      <c r="D435" s="51"/>
      <c r="E435" s="51"/>
      <c r="F435" s="51"/>
      <c r="G435" s="51"/>
      <c r="H435" s="51"/>
      <c r="I435" s="78"/>
      <c r="J435" s="75"/>
    </row>
    <row r="436" spans="1:10" s="13" customFormat="1" ht="21.75" customHeight="1">
      <c r="A436" s="80"/>
      <c r="B436" s="69" t="s">
        <v>76</v>
      </c>
      <c r="C436" s="50">
        <v>3</v>
      </c>
      <c r="D436" s="52">
        <f>E436+F436+G436+H436+I436</f>
        <v>9384</v>
      </c>
      <c r="E436" s="52">
        <v>6202</v>
      </c>
      <c r="F436" s="52">
        <v>1675</v>
      </c>
      <c r="G436" s="52">
        <v>1507</v>
      </c>
      <c r="H436" s="51"/>
      <c r="I436" s="78"/>
      <c r="J436" s="75"/>
    </row>
    <row r="437" spans="1:9" ht="21.75" customHeight="1">
      <c r="A437" s="40"/>
      <c r="B437" s="69" t="s">
        <v>35</v>
      </c>
      <c r="C437" s="50">
        <v>3</v>
      </c>
      <c r="D437" s="52">
        <f aca="true" t="shared" si="26" ref="D437:D443">SUM(E437:I437)</f>
        <v>9371</v>
      </c>
      <c r="E437" s="52">
        <v>6233</v>
      </c>
      <c r="F437" s="52">
        <v>1683</v>
      </c>
      <c r="G437" s="52">
        <v>1455</v>
      </c>
      <c r="H437" s="52">
        <v>0</v>
      </c>
      <c r="I437" s="57">
        <v>0</v>
      </c>
    </row>
    <row r="438" spans="1:10" s="13" customFormat="1" ht="21.75" customHeight="1">
      <c r="A438" s="80"/>
      <c r="B438" s="91" t="s">
        <v>126</v>
      </c>
      <c r="C438" s="50"/>
      <c r="D438" s="52">
        <f t="shared" si="26"/>
        <v>158</v>
      </c>
      <c r="E438" s="52">
        <v>124</v>
      </c>
      <c r="F438" s="52">
        <v>34</v>
      </c>
      <c r="G438" s="52"/>
      <c r="H438" s="52"/>
      <c r="I438" s="57"/>
      <c r="J438" s="75"/>
    </row>
    <row r="439" spans="1:10" s="13" customFormat="1" ht="21.75" customHeight="1">
      <c r="A439" s="80"/>
      <c r="B439" s="91" t="s">
        <v>208</v>
      </c>
      <c r="C439" s="50"/>
      <c r="D439" s="52">
        <f t="shared" si="26"/>
        <v>208</v>
      </c>
      <c r="E439" s="52"/>
      <c r="F439" s="52"/>
      <c r="G439" s="52">
        <v>208</v>
      </c>
      <c r="H439" s="52"/>
      <c r="I439" s="57"/>
      <c r="J439" s="75"/>
    </row>
    <row r="440" spans="1:10" s="13" customFormat="1" ht="21.75" customHeight="1">
      <c r="A440" s="80"/>
      <c r="B440" s="91" t="s">
        <v>160</v>
      </c>
      <c r="C440" s="50"/>
      <c r="D440" s="52">
        <f t="shared" si="26"/>
        <v>-166</v>
      </c>
      <c r="E440" s="52"/>
      <c r="F440" s="52"/>
      <c r="G440" s="52">
        <v>-166</v>
      </c>
      <c r="H440" s="52"/>
      <c r="I440" s="57"/>
      <c r="J440" s="75"/>
    </row>
    <row r="441" spans="1:10" s="13" customFormat="1" ht="33.75" customHeight="1">
      <c r="A441" s="80"/>
      <c r="B441" s="68" t="s">
        <v>159</v>
      </c>
      <c r="C441" s="50">
        <v>-3</v>
      </c>
      <c r="D441" s="52">
        <f t="shared" si="26"/>
        <v>0</v>
      </c>
      <c r="E441" s="52">
        <v>-164</v>
      </c>
      <c r="F441" s="52">
        <v>-247</v>
      </c>
      <c r="G441" s="52">
        <v>-88</v>
      </c>
      <c r="H441" s="52"/>
      <c r="I441" s="57">
        <v>499</v>
      </c>
      <c r="J441" s="75"/>
    </row>
    <row r="442" spans="1:10" s="13" customFormat="1" ht="21.75" customHeight="1">
      <c r="A442" s="80"/>
      <c r="B442" s="91" t="s">
        <v>158</v>
      </c>
      <c r="C442" s="50"/>
      <c r="D442" s="52">
        <f t="shared" si="26"/>
        <v>-1969</v>
      </c>
      <c r="E442" s="52">
        <v>-1424</v>
      </c>
      <c r="F442" s="52">
        <v>-385</v>
      </c>
      <c r="G442" s="52">
        <v>-160</v>
      </c>
      <c r="H442" s="52"/>
      <c r="I442" s="57"/>
      <c r="J442" s="75"/>
    </row>
    <row r="443" spans="1:10" s="9" customFormat="1" ht="21.75" customHeight="1">
      <c r="A443" s="40"/>
      <c r="B443" s="66" t="s">
        <v>214</v>
      </c>
      <c r="C443" s="58">
        <f>SUM(C437:C442)</f>
        <v>0</v>
      </c>
      <c r="D443" s="51">
        <f t="shared" si="26"/>
        <v>7602</v>
      </c>
      <c r="E443" s="51">
        <f>SUM(E437:E442)</f>
        <v>4769</v>
      </c>
      <c r="F443" s="51">
        <f>SUM(F437:F442)</f>
        <v>1085</v>
      </c>
      <c r="G443" s="51">
        <f>SUM(G437:G442)</f>
        <v>1249</v>
      </c>
      <c r="H443" s="51">
        <f>SUM(H437:H442)</f>
        <v>0</v>
      </c>
      <c r="I443" s="78">
        <f>SUM(I437:I442)</f>
        <v>499</v>
      </c>
      <c r="J443" s="72"/>
    </row>
    <row r="444" spans="1:10" s="9" customFormat="1" ht="21.75" customHeight="1">
      <c r="A444" s="40"/>
      <c r="B444" s="66"/>
      <c r="C444" s="58"/>
      <c r="D444" s="51"/>
      <c r="E444" s="51"/>
      <c r="F444" s="51"/>
      <c r="G444" s="51"/>
      <c r="H444" s="51"/>
      <c r="I444" s="78"/>
      <c r="J444" s="72"/>
    </row>
    <row r="445" spans="1:10" s="13" customFormat="1" ht="37.5" customHeight="1" thickBot="1">
      <c r="A445" s="132">
        <v>6</v>
      </c>
      <c r="B445" s="81" t="s">
        <v>209</v>
      </c>
      <c r="C445" s="58"/>
      <c r="D445" s="51"/>
      <c r="E445" s="51"/>
      <c r="F445" s="51"/>
      <c r="G445" s="51"/>
      <c r="H445" s="51"/>
      <c r="I445" s="78"/>
      <c r="J445" s="75"/>
    </row>
    <row r="446" spans="1:39" s="38" customFormat="1" ht="21.75" customHeight="1" thickBot="1">
      <c r="A446" s="80"/>
      <c r="B446" s="69" t="s">
        <v>76</v>
      </c>
      <c r="C446" s="50">
        <v>5</v>
      </c>
      <c r="D446" s="52">
        <f>E446+F446+G446+H446+I446</f>
        <v>38157</v>
      </c>
      <c r="E446" s="52">
        <v>11126</v>
      </c>
      <c r="F446" s="52">
        <v>3373</v>
      </c>
      <c r="G446" s="52">
        <v>23658</v>
      </c>
      <c r="H446" s="52"/>
      <c r="I446" s="57"/>
      <c r="J446" s="75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41"/>
    </row>
    <row r="447" spans="1:39" s="39" customFormat="1" ht="21.75" customHeight="1" thickBot="1">
      <c r="A447" s="40"/>
      <c r="B447" s="69" t="s">
        <v>35</v>
      </c>
      <c r="C447" s="50">
        <v>5</v>
      </c>
      <c r="D447" s="52">
        <f>SUM(E447:I447)</f>
        <v>39270</v>
      </c>
      <c r="E447" s="52">
        <v>11555</v>
      </c>
      <c r="F447" s="52">
        <v>3491</v>
      </c>
      <c r="G447" s="52">
        <v>24224</v>
      </c>
      <c r="H447" s="52">
        <v>0</v>
      </c>
      <c r="I447" s="57">
        <v>0</v>
      </c>
      <c r="J447" s="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42"/>
    </row>
    <row r="448" spans="1:9" ht="21.75" customHeight="1">
      <c r="A448" s="40"/>
      <c r="B448" s="91" t="s">
        <v>126</v>
      </c>
      <c r="C448" s="50"/>
      <c r="D448" s="52">
        <f aca="true" t="shared" si="27" ref="D448:D458">SUM(E448:I448)</f>
        <v>211</v>
      </c>
      <c r="E448" s="52">
        <v>166</v>
      </c>
      <c r="F448" s="52">
        <v>45</v>
      </c>
      <c r="G448" s="52"/>
      <c r="H448" s="52"/>
      <c r="I448" s="57"/>
    </row>
    <row r="449" spans="1:10" s="13" customFormat="1" ht="21.75" customHeight="1">
      <c r="A449" s="80"/>
      <c r="B449" s="148" t="s">
        <v>190</v>
      </c>
      <c r="C449" s="149"/>
      <c r="D449" s="54">
        <f t="shared" si="27"/>
        <v>1446</v>
      </c>
      <c r="E449" s="54"/>
      <c r="F449" s="54"/>
      <c r="G449" s="54">
        <v>1446</v>
      </c>
      <c r="H449" s="52"/>
      <c r="I449" s="57"/>
      <c r="J449" s="75"/>
    </row>
    <row r="450" spans="1:10" s="13" customFormat="1" ht="21.75" customHeight="1">
      <c r="A450" s="80"/>
      <c r="B450" s="148" t="s">
        <v>191</v>
      </c>
      <c r="C450" s="149"/>
      <c r="D450" s="54">
        <f t="shared" si="27"/>
        <v>5580</v>
      </c>
      <c r="E450" s="54"/>
      <c r="F450" s="54"/>
      <c r="G450" s="54">
        <v>5580</v>
      </c>
      <c r="H450" s="52"/>
      <c r="I450" s="57"/>
      <c r="J450" s="75"/>
    </row>
    <row r="451" spans="1:10" s="13" customFormat="1" ht="21.75" customHeight="1">
      <c r="A451" s="80"/>
      <c r="B451" s="148" t="s">
        <v>192</v>
      </c>
      <c r="C451" s="149"/>
      <c r="D451" s="54">
        <f t="shared" si="27"/>
        <v>2536</v>
      </c>
      <c r="E451" s="54"/>
      <c r="F451" s="54"/>
      <c r="G451" s="54">
        <v>2536</v>
      </c>
      <c r="H451" s="52"/>
      <c r="I451" s="57"/>
      <c r="J451" s="75"/>
    </row>
    <row r="452" spans="1:10" s="13" customFormat="1" ht="21.75" customHeight="1">
      <c r="A452" s="80"/>
      <c r="B452" s="148" t="s">
        <v>187</v>
      </c>
      <c r="C452" s="149"/>
      <c r="D452" s="54">
        <f t="shared" si="27"/>
        <v>166</v>
      </c>
      <c r="E452" s="54"/>
      <c r="F452" s="54"/>
      <c r="G452" s="54">
        <v>166</v>
      </c>
      <c r="H452" s="52"/>
      <c r="I452" s="57"/>
      <c r="J452" s="75"/>
    </row>
    <row r="453" spans="1:10" s="13" customFormat="1" ht="21.75" customHeight="1">
      <c r="A453" s="80"/>
      <c r="B453" s="148" t="s">
        <v>167</v>
      </c>
      <c r="C453" s="149">
        <v>3</v>
      </c>
      <c r="D453" s="54">
        <f t="shared" si="27"/>
        <v>1969</v>
      </c>
      <c r="E453" s="54">
        <v>1424</v>
      </c>
      <c r="F453" s="54">
        <v>385</v>
      </c>
      <c r="G453" s="54">
        <v>160</v>
      </c>
      <c r="H453" s="52"/>
      <c r="I453" s="57"/>
      <c r="J453" s="75"/>
    </row>
    <row r="454" spans="1:10" s="13" customFormat="1" ht="21.75" customHeight="1">
      <c r="A454" s="80"/>
      <c r="B454" s="148" t="s">
        <v>168</v>
      </c>
      <c r="C454" s="149"/>
      <c r="D454" s="54">
        <f t="shared" si="27"/>
        <v>499</v>
      </c>
      <c r="E454" s="54">
        <v>164</v>
      </c>
      <c r="F454" s="54">
        <v>247</v>
      </c>
      <c r="G454" s="54">
        <v>88</v>
      </c>
      <c r="H454" s="52"/>
      <c r="I454" s="57"/>
      <c r="J454" s="75"/>
    </row>
    <row r="455" spans="1:10" s="13" customFormat="1" ht="32.25" customHeight="1">
      <c r="A455" s="80"/>
      <c r="B455" s="109" t="s">
        <v>169</v>
      </c>
      <c r="C455" s="149">
        <v>12</v>
      </c>
      <c r="D455" s="54">
        <f t="shared" si="27"/>
        <v>13558</v>
      </c>
      <c r="E455" s="54">
        <v>5311</v>
      </c>
      <c r="F455" s="54">
        <v>2258</v>
      </c>
      <c r="G455" s="54">
        <v>5989</v>
      </c>
      <c r="H455" s="52"/>
      <c r="I455" s="57"/>
      <c r="J455" s="75"/>
    </row>
    <row r="456" spans="1:10" s="13" customFormat="1" ht="36" customHeight="1">
      <c r="A456" s="80"/>
      <c r="B456" s="109" t="s">
        <v>170</v>
      </c>
      <c r="C456" s="149"/>
      <c r="D456" s="54">
        <f t="shared" si="27"/>
        <v>7007</v>
      </c>
      <c r="E456" s="54">
        <v>2925</v>
      </c>
      <c r="F456" s="54">
        <v>147</v>
      </c>
      <c r="G456" s="54">
        <v>3935</v>
      </c>
      <c r="H456" s="52"/>
      <c r="I456" s="57"/>
      <c r="J456" s="75"/>
    </row>
    <row r="457" spans="1:10" s="13" customFormat="1" ht="19.5" customHeight="1">
      <c r="A457" s="80"/>
      <c r="B457" s="82" t="s">
        <v>102</v>
      </c>
      <c r="C457" s="149"/>
      <c r="D457" s="54">
        <f t="shared" si="27"/>
        <v>1016</v>
      </c>
      <c r="E457" s="54">
        <v>800</v>
      </c>
      <c r="F457" s="54">
        <v>216</v>
      </c>
      <c r="G457" s="54"/>
      <c r="H457" s="52"/>
      <c r="I457" s="57"/>
      <c r="J457" s="75"/>
    </row>
    <row r="458" spans="1:10" s="9" customFormat="1" ht="21.75" customHeight="1">
      <c r="A458" s="40"/>
      <c r="B458" s="66" t="s">
        <v>105</v>
      </c>
      <c r="C458" s="58">
        <f>SUM(C447:C456)</f>
        <v>20</v>
      </c>
      <c r="D458" s="51">
        <f t="shared" si="27"/>
        <v>73258</v>
      </c>
      <c r="E458" s="51">
        <f>SUM(E447:E457)</f>
        <v>22345</v>
      </c>
      <c r="F458" s="51">
        <f>SUM(F447:F457)</f>
        <v>6789</v>
      </c>
      <c r="G458" s="51">
        <f>SUM(G447:G457)</f>
        <v>44124</v>
      </c>
      <c r="H458" s="51">
        <f>SUM(H447:H457)</f>
        <v>0</v>
      </c>
      <c r="I458" s="78">
        <f>SUM(I447:I457)</f>
        <v>0</v>
      </c>
      <c r="J458" s="72"/>
    </row>
    <row r="459" spans="1:10" s="9" customFormat="1" ht="21.75" customHeight="1">
      <c r="A459" s="40"/>
      <c r="B459" s="66"/>
      <c r="C459" s="58"/>
      <c r="D459" s="51"/>
      <c r="E459" s="51"/>
      <c r="F459" s="51"/>
      <c r="G459" s="51"/>
      <c r="H459" s="51"/>
      <c r="I459" s="78"/>
      <c r="J459" s="72"/>
    </row>
    <row r="460" spans="1:9" ht="30" customHeight="1">
      <c r="A460" s="80" t="s">
        <v>92</v>
      </c>
      <c r="B460" s="65" t="s">
        <v>162</v>
      </c>
      <c r="C460" s="58">
        <f>SUM(C436,C419,C404,C382,C350,C446)</f>
        <v>281</v>
      </c>
      <c r="D460" s="51">
        <f>SUM(E460:I460)</f>
        <v>1019551</v>
      </c>
      <c r="E460" s="51">
        <f aca="true" t="shared" si="28" ref="E460:I461">SUM(E350,E382,E404,E419,E436,E446)</f>
        <v>473971</v>
      </c>
      <c r="F460" s="51">
        <f t="shared" si="28"/>
        <v>129186</v>
      </c>
      <c r="G460" s="51">
        <f t="shared" si="28"/>
        <v>413520</v>
      </c>
      <c r="H460" s="51">
        <f t="shared" si="28"/>
        <v>0</v>
      </c>
      <c r="I460" s="78">
        <f t="shared" si="28"/>
        <v>2874</v>
      </c>
    </row>
    <row r="461" spans="1:10" s="13" customFormat="1" ht="27" customHeight="1">
      <c r="A461" s="80" t="s">
        <v>92</v>
      </c>
      <c r="B461" s="65" t="s">
        <v>163</v>
      </c>
      <c r="C461" s="58">
        <f>SUM(C437,C420,C405,C383,C351,C447)</f>
        <v>281</v>
      </c>
      <c r="D461" s="51">
        <f>SUM(E461:I461)</f>
        <v>1046209</v>
      </c>
      <c r="E461" s="51">
        <f t="shared" si="28"/>
        <v>490854</v>
      </c>
      <c r="F461" s="51">
        <f t="shared" si="28"/>
        <v>133768</v>
      </c>
      <c r="G461" s="51">
        <f t="shared" si="28"/>
        <v>416911</v>
      </c>
      <c r="H461" s="51">
        <f t="shared" si="28"/>
        <v>0</v>
      </c>
      <c r="I461" s="78">
        <f t="shared" si="28"/>
        <v>4676</v>
      </c>
      <c r="J461" s="75"/>
    </row>
    <row r="462" spans="1:10" s="13" customFormat="1" ht="34.5" customHeight="1" thickBot="1">
      <c r="A462" s="80" t="s">
        <v>92</v>
      </c>
      <c r="B462" s="65" t="s">
        <v>164</v>
      </c>
      <c r="C462" s="58">
        <f>SUM(C443,C433,C416,C384,C352,C458)</f>
        <v>193.5</v>
      </c>
      <c r="D462" s="51">
        <f>SUM(E462:I462)</f>
        <v>1002502</v>
      </c>
      <c r="E462" s="51">
        <f>SUM(E352,E384,E416,E433,E443,E458)</f>
        <v>453453</v>
      </c>
      <c r="F462" s="51">
        <f>SUM(F352,F384,F416,F433,F443,F458)</f>
        <v>121314</v>
      </c>
      <c r="G462" s="51">
        <f>SUM(G352,G384,G416,G433,G443,G458)</f>
        <v>398350</v>
      </c>
      <c r="H462" s="51">
        <f>SUM(H352,H384,H416,H433,H443,H458)</f>
        <v>415</v>
      </c>
      <c r="I462" s="78">
        <f>SUM(I352,I384,I416,I433,I443,I458)</f>
        <v>28970</v>
      </c>
      <c r="J462" s="75"/>
    </row>
    <row r="463" spans="1:39" s="39" customFormat="1" ht="20.25" customHeight="1" thickBot="1">
      <c r="A463" s="80"/>
      <c r="B463" s="69"/>
      <c r="C463" s="118"/>
      <c r="D463" s="119"/>
      <c r="E463" s="119"/>
      <c r="F463" s="119"/>
      <c r="G463" s="119"/>
      <c r="H463" s="119"/>
      <c r="I463" s="136"/>
      <c r="J463" s="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42"/>
    </row>
    <row r="464" spans="1:10" s="14" customFormat="1" ht="30.75" customHeight="1">
      <c r="A464" s="137"/>
      <c r="B464" s="120" t="s">
        <v>10</v>
      </c>
      <c r="C464" s="105">
        <f>SUM(C273,C345,C460)</f>
        <v>510</v>
      </c>
      <c r="D464" s="113">
        <f>SUM(E464:I464)</f>
        <v>2240699</v>
      </c>
      <c r="E464" s="113">
        <f>SUM(E273,E345,E460)</f>
        <v>850583</v>
      </c>
      <c r="F464" s="113">
        <f>SUM(F273,F345,F460)</f>
        <v>207104</v>
      </c>
      <c r="G464" s="113">
        <f>SUM(G273,G345,G460)</f>
        <v>661425</v>
      </c>
      <c r="H464" s="113">
        <f>SUM(H273,H345,H460)</f>
        <v>0</v>
      </c>
      <c r="I464" s="134">
        <f>SUM(I273,I345,I460)</f>
        <v>521587</v>
      </c>
      <c r="J464" s="19">
        <f>SUM(E464:I464)</f>
        <v>2240699</v>
      </c>
    </row>
    <row r="465" spans="1:10" s="10" customFormat="1" ht="31.5" customHeight="1" hidden="1" thickBot="1">
      <c r="A465" s="138" t="s">
        <v>2</v>
      </c>
      <c r="B465" s="121"/>
      <c r="C465" s="105">
        <f>SUM(C274,C346,C461)</f>
        <v>571.5</v>
      </c>
      <c r="D465" s="122"/>
      <c r="E465" s="113">
        <f>SUM(E274,E346,E461)</f>
        <v>992968</v>
      </c>
      <c r="F465" s="123"/>
      <c r="G465" s="123"/>
      <c r="H465" s="123"/>
      <c r="I465" s="139"/>
      <c r="J465" s="19"/>
    </row>
    <row r="466" spans="1:10" s="10" customFormat="1" ht="31.5" customHeight="1" hidden="1" thickBot="1">
      <c r="A466" s="140"/>
      <c r="B466" s="121"/>
      <c r="C466" s="105">
        <f>SUM(C275,C347,C462)</f>
        <v>485</v>
      </c>
      <c r="D466" s="124"/>
      <c r="E466" s="113">
        <f>SUM(E275,E347,E462)</f>
        <v>970044</v>
      </c>
      <c r="F466" s="125"/>
      <c r="G466" s="123"/>
      <c r="H466" s="123"/>
      <c r="I466" s="139"/>
      <c r="J466" s="19"/>
    </row>
    <row r="467" spans="1:10" s="10" customFormat="1" ht="30.75" customHeight="1">
      <c r="A467" s="137"/>
      <c r="B467" s="120" t="s">
        <v>74</v>
      </c>
      <c r="C467" s="105">
        <f>SUM(C274,C346,C461)</f>
        <v>571.5</v>
      </c>
      <c r="D467" s="106">
        <f>SUM(E467:I467)</f>
        <v>2604911</v>
      </c>
      <c r="E467" s="113">
        <f aca="true" t="shared" si="29" ref="E467:I468">SUM(E274,E346,E461)</f>
        <v>992968</v>
      </c>
      <c r="F467" s="113">
        <f t="shared" si="29"/>
        <v>232586</v>
      </c>
      <c r="G467" s="113">
        <f t="shared" si="29"/>
        <v>810288</v>
      </c>
      <c r="H467" s="113">
        <f t="shared" si="29"/>
        <v>0</v>
      </c>
      <c r="I467" s="134">
        <f t="shared" si="29"/>
        <v>569069</v>
      </c>
      <c r="J467" s="19">
        <f>SUM(E467:I467)</f>
        <v>2604911</v>
      </c>
    </row>
    <row r="468" spans="1:10" s="10" customFormat="1" ht="30.75" customHeight="1" thickBot="1">
      <c r="A468" s="141"/>
      <c r="B468" s="142" t="s">
        <v>116</v>
      </c>
      <c r="C468" s="143">
        <f>SUM(C275,C347,C462)</f>
        <v>485</v>
      </c>
      <c r="D468" s="144">
        <f>SUM(E468:I468)</f>
        <v>2755473</v>
      </c>
      <c r="E468" s="145">
        <f t="shared" si="29"/>
        <v>970044</v>
      </c>
      <c r="F468" s="145">
        <f t="shared" si="29"/>
        <v>223187</v>
      </c>
      <c r="G468" s="145">
        <f t="shared" si="29"/>
        <v>815254</v>
      </c>
      <c r="H468" s="145">
        <f t="shared" si="29"/>
        <v>415</v>
      </c>
      <c r="I468" s="146">
        <f t="shared" si="29"/>
        <v>746573</v>
      </c>
      <c r="J468" s="19">
        <f>SUM(E468:I468)</f>
        <v>2755473</v>
      </c>
    </row>
    <row r="469" spans="1:9" ht="18" customHeight="1">
      <c r="A469" s="20"/>
      <c r="B469" s="48"/>
      <c r="C469" s="31"/>
      <c r="D469" s="23"/>
      <c r="E469" s="21"/>
      <c r="F469" s="7"/>
      <c r="G469" s="7"/>
      <c r="H469" s="7"/>
      <c r="I469" s="7"/>
    </row>
    <row r="470" spans="1:9" ht="18.75">
      <c r="A470" s="20"/>
      <c r="B470" s="48"/>
      <c r="C470" s="31"/>
      <c r="D470" s="22"/>
      <c r="E470" s="174"/>
      <c r="F470" s="175"/>
      <c r="G470" s="175"/>
      <c r="H470" s="7"/>
      <c r="I470" s="7"/>
    </row>
    <row r="471" spans="1:9" ht="18.75">
      <c r="A471" s="20"/>
      <c r="B471" s="48"/>
      <c r="C471" s="31"/>
      <c r="D471" s="22"/>
      <c r="E471" s="19"/>
      <c r="F471" s="7"/>
      <c r="G471" s="7"/>
      <c r="H471" s="7"/>
      <c r="I471" s="7"/>
    </row>
    <row r="472" spans="1:9" ht="18.75">
      <c r="A472" s="5"/>
      <c r="B472" s="48"/>
      <c r="C472" s="32"/>
      <c r="D472" s="1"/>
      <c r="E472" s="1"/>
      <c r="F472" s="1"/>
      <c r="G472" s="1"/>
      <c r="H472" s="1"/>
      <c r="I472" s="1"/>
    </row>
    <row r="473" spans="1:9" ht="18.75">
      <c r="A473" s="15"/>
      <c r="B473" s="48"/>
      <c r="C473" s="32"/>
      <c r="D473" s="1"/>
      <c r="E473" s="1"/>
      <c r="F473" s="1"/>
      <c r="G473" s="1"/>
      <c r="H473" s="1"/>
      <c r="I473" s="1"/>
    </row>
    <row r="474" spans="1:9" ht="18.75">
      <c r="A474" s="15"/>
      <c r="B474" s="48"/>
      <c r="C474" s="32"/>
      <c r="D474" s="1"/>
      <c r="E474" s="1"/>
      <c r="F474" s="1"/>
      <c r="G474" s="1"/>
      <c r="H474" s="1"/>
      <c r="I474" s="1"/>
    </row>
    <row r="475" spans="1:9" ht="18.75">
      <c r="A475" s="5"/>
      <c r="B475" s="48"/>
      <c r="C475" s="32"/>
      <c r="D475" s="1"/>
      <c r="E475" s="1"/>
      <c r="F475" s="1"/>
      <c r="G475" s="1"/>
      <c r="H475" s="1"/>
      <c r="I475" s="1"/>
    </row>
    <row r="476" spans="1:9" ht="18.75">
      <c r="A476" s="5"/>
      <c r="B476" s="48"/>
      <c r="C476" s="32"/>
      <c r="D476" s="1"/>
      <c r="E476" s="1"/>
      <c r="F476" s="1"/>
      <c r="G476" s="1"/>
      <c r="H476" s="1"/>
      <c r="I476" s="1"/>
    </row>
    <row r="477" spans="1:9" ht="18.75">
      <c r="A477" s="5"/>
      <c r="B477" s="48"/>
      <c r="C477" s="32"/>
      <c r="D477" s="1"/>
      <c r="E477" s="1"/>
      <c r="F477" s="1"/>
      <c r="G477" s="1"/>
      <c r="H477" s="1"/>
      <c r="I477" s="1"/>
    </row>
    <row r="478" spans="1:9" ht="18.75">
      <c r="A478" s="5"/>
      <c r="B478" s="48"/>
      <c r="C478" s="32"/>
      <c r="D478" s="1"/>
      <c r="E478" s="1"/>
      <c r="F478" s="1"/>
      <c r="G478" s="1"/>
      <c r="H478" s="1"/>
      <c r="I478" s="1"/>
    </row>
    <row r="479" spans="1:9" ht="18.75">
      <c r="A479" s="5"/>
      <c r="B479" s="48"/>
      <c r="C479" s="32"/>
      <c r="D479" s="1"/>
      <c r="E479" s="1"/>
      <c r="F479" s="1"/>
      <c r="G479" s="1"/>
      <c r="H479" s="1"/>
      <c r="I479" s="1"/>
    </row>
    <row r="480" spans="1:9" ht="18.75">
      <c r="A480" s="5"/>
      <c r="B480" s="48"/>
      <c r="C480" s="32"/>
      <c r="D480" s="1"/>
      <c r="E480" s="1"/>
      <c r="F480" s="1"/>
      <c r="G480" s="1"/>
      <c r="H480" s="1"/>
      <c r="I480" s="1"/>
    </row>
    <row r="481" spans="1:9" ht="18.75">
      <c r="A481" s="5"/>
      <c r="B481" s="48"/>
      <c r="C481" s="32"/>
      <c r="D481" s="1"/>
      <c r="E481" s="1"/>
      <c r="F481" s="1"/>
      <c r="G481" s="1"/>
      <c r="H481" s="1"/>
      <c r="I481" s="1"/>
    </row>
    <row r="482" spans="1:9" ht="18.75">
      <c r="A482" s="5"/>
      <c r="B482" s="48"/>
      <c r="C482" s="32"/>
      <c r="D482" s="1"/>
      <c r="E482" s="1"/>
      <c r="F482" s="1"/>
      <c r="G482" s="1"/>
      <c r="H482" s="1"/>
      <c r="I482" s="1"/>
    </row>
    <row r="483" spans="1:9" ht="18.75">
      <c r="A483" s="15"/>
      <c r="B483" s="48"/>
      <c r="C483" s="32"/>
      <c r="D483" s="1"/>
      <c r="E483" s="1"/>
      <c r="F483" s="1"/>
      <c r="G483" s="1"/>
      <c r="H483" s="1"/>
      <c r="I483" s="1"/>
    </row>
    <row r="484" spans="1:9" ht="18.75">
      <c r="A484" s="5"/>
      <c r="B484" s="48"/>
      <c r="C484" s="32"/>
      <c r="D484" s="1"/>
      <c r="E484" s="1"/>
      <c r="F484" s="1"/>
      <c r="G484" s="1"/>
      <c r="H484" s="1"/>
      <c r="I484" s="1"/>
    </row>
    <row r="485" spans="1:9" ht="18.75">
      <c r="A485" s="5"/>
      <c r="B485" s="48"/>
      <c r="C485" s="32"/>
      <c r="D485" s="1"/>
      <c r="E485" s="1"/>
      <c r="F485" s="1"/>
      <c r="G485" s="1"/>
      <c r="H485" s="1"/>
      <c r="I485" s="1"/>
    </row>
    <row r="486" spans="1:9" ht="18.75">
      <c r="A486" s="5"/>
      <c r="B486" s="48"/>
      <c r="C486" s="32"/>
      <c r="D486" s="1"/>
      <c r="E486" s="1"/>
      <c r="F486" s="1"/>
      <c r="G486" s="1"/>
      <c r="H486" s="1"/>
      <c r="I486" s="1"/>
    </row>
    <row r="487" spans="1:9" ht="18.75">
      <c r="A487" s="5"/>
      <c r="B487" s="48"/>
      <c r="C487" s="32"/>
      <c r="D487" s="1"/>
      <c r="E487" s="1"/>
      <c r="F487" s="1"/>
      <c r="G487" s="1"/>
      <c r="H487" s="1"/>
      <c r="I487" s="1"/>
    </row>
    <row r="488" spans="1:9" ht="18.75">
      <c r="A488" s="15"/>
      <c r="B488" s="48"/>
      <c r="C488" s="32"/>
      <c r="D488" s="1"/>
      <c r="E488" s="1"/>
      <c r="F488" s="1"/>
      <c r="G488" s="1"/>
      <c r="H488" s="1"/>
      <c r="I488" s="1"/>
    </row>
    <row r="489" spans="1:9" ht="18.75">
      <c r="A489" s="15"/>
      <c r="B489" s="48"/>
      <c r="C489" s="32"/>
      <c r="D489" s="1"/>
      <c r="E489" s="1"/>
      <c r="F489" s="1"/>
      <c r="G489" s="1"/>
      <c r="H489" s="1"/>
      <c r="I489" s="1"/>
    </row>
    <row r="490" spans="1:9" ht="18.75">
      <c r="A490" s="15"/>
      <c r="B490" s="48"/>
      <c r="C490" s="32"/>
      <c r="D490" s="1"/>
      <c r="E490" s="1"/>
      <c r="F490" s="1"/>
      <c r="G490" s="1"/>
      <c r="H490" s="1"/>
      <c r="I490" s="1"/>
    </row>
    <row r="491" spans="1:9" ht="18.75">
      <c r="A491" s="15"/>
      <c r="B491" s="48"/>
      <c r="C491" s="32"/>
      <c r="D491" s="1"/>
      <c r="E491" s="1"/>
      <c r="F491" s="1"/>
      <c r="G491" s="1"/>
      <c r="H491" s="1"/>
      <c r="I491" s="1"/>
    </row>
    <row r="492" spans="2:9" ht="18.75">
      <c r="B492" s="48"/>
      <c r="C492" s="32"/>
      <c r="D492" s="1"/>
      <c r="E492" s="1"/>
      <c r="F492" s="1"/>
      <c r="G492" s="1"/>
      <c r="H492" s="1"/>
      <c r="I492" s="1"/>
    </row>
    <row r="493" spans="2:9" ht="18.75">
      <c r="B493" s="48"/>
      <c r="C493" s="32"/>
      <c r="D493" s="1"/>
      <c r="E493" s="1"/>
      <c r="F493" s="1"/>
      <c r="G493" s="1"/>
      <c r="H493" s="1"/>
      <c r="I493" s="1"/>
    </row>
    <row r="494" spans="2:9" ht="18.75">
      <c r="B494" s="48"/>
      <c r="C494" s="32"/>
      <c r="D494" s="1"/>
      <c r="E494" s="1"/>
      <c r="F494" s="1"/>
      <c r="G494" s="1"/>
      <c r="H494" s="1"/>
      <c r="I494" s="1"/>
    </row>
    <row r="495" spans="2:9" ht="18.75">
      <c r="B495" s="48"/>
      <c r="C495" s="32"/>
      <c r="D495" s="1"/>
      <c r="E495" s="1"/>
      <c r="F495" s="1"/>
      <c r="G495" s="1"/>
      <c r="H495" s="1"/>
      <c r="I495" s="1"/>
    </row>
    <row r="496" spans="2:9" ht="18.75">
      <c r="B496" s="48"/>
      <c r="C496" s="32"/>
      <c r="D496" s="1"/>
      <c r="E496" s="1"/>
      <c r="F496" s="1"/>
      <c r="G496" s="1"/>
      <c r="H496" s="1"/>
      <c r="I496" s="1"/>
    </row>
    <row r="497" spans="2:9" ht="18.75">
      <c r="B497" s="48"/>
      <c r="C497" s="32"/>
      <c r="D497" s="1"/>
      <c r="E497" s="1"/>
      <c r="F497" s="1"/>
      <c r="G497" s="1"/>
      <c r="H497" s="1"/>
      <c r="I497" s="1"/>
    </row>
    <row r="498" spans="2:9" ht="18.75">
      <c r="B498" s="48"/>
      <c r="C498" s="32"/>
      <c r="D498" s="1"/>
      <c r="E498" s="1"/>
      <c r="F498" s="1"/>
      <c r="G498" s="1"/>
      <c r="H498" s="1"/>
      <c r="I498" s="1"/>
    </row>
    <row r="499" spans="2:9" ht="18.75">
      <c r="B499" s="48"/>
      <c r="C499" s="32"/>
      <c r="D499" s="1"/>
      <c r="E499" s="1"/>
      <c r="F499" s="1"/>
      <c r="G499" s="1"/>
      <c r="H499" s="1"/>
      <c r="I499" s="1"/>
    </row>
    <row r="500" spans="2:9" ht="18.75">
      <c r="B500" s="48"/>
      <c r="C500" s="32"/>
      <c r="D500" s="1"/>
      <c r="E500" s="1"/>
      <c r="F500" s="1"/>
      <c r="G500" s="1"/>
      <c r="H500" s="1"/>
      <c r="I500" s="1"/>
    </row>
    <row r="501" spans="2:9" ht="18.75">
      <c r="B501" s="48"/>
      <c r="C501" s="32"/>
      <c r="D501" s="1"/>
      <c r="E501" s="1"/>
      <c r="F501" s="1"/>
      <c r="G501" s="1"/>
      <c r="H501" s="1"/>
      <c r="I501" s="1"/>
    </row>
    <row r="502" spans="2:9" ht="18.75">
      <c r="B502" s="48"/>
      <c r="C502" s="32"/>
      <c r="D502" s="1"/>
      <c r="E502" s="1"/>
      <c r="F502" s="1"/>
      <c r="G502" s="1"/>
      <c r="H502" s="1"/>
      <c r="I502" s="1"/>
    </row>
    <row r="503" spans="2:9" ht="18.75">
      <c r="B503" s="48"/>
      <c r="C503" s="32"/>
      <c r="D503" s="1"/>
      <c r="E503" s="1"/>
      <c r="F503" s="1"/>
      <c r="G503" s="1"/>
      <c r="H503" s="1"/>
      <c r="I503" s="1"/>
    </row>
    <row r="504" spans="2:9" ht="18.75">
      <c r="B504" s="48"/>
      <c r="C504" s="32"/>
      <c r="D504" s="1"/>
      <c r="E504" s="1"/>
      <c r="F504" s="1"/>
      <c r="G504" s="1"/>
      <c r="H504" s="1"/>
      <c r="I504" s="1"/>
    </row>
    <row r="505" spans="2:9" ht="18.75">
      <c r="B505" s="48"/>
      <c r="C505" s="32"/>
      <c r="D505" s="1"/>
      <c r="E505" s="1"/>
      <c r="F505" s="1"/>
      <c r="G505" s="1"/>
      <c r="H505" s="1"/>
      <c r="I505" s="1"/>
    </row>
    <row r="506" spans="2:9" ht="18.75">
      <c r="B506" s="48"/>
      <c r="C506" s="32"/>
      <c r="D506" s="1"/>
      <c r="E506" s="1"/>
      <c r="F506" s="1"/>
      <c r="G506" s="1"/>
      <c r="H506" s="1"/>
      <c r="I506" s="1"/>
    </row>
    <row r="507" spans="2:9" ht="18.75">
      <c r="B507" s="48"/>
      <c r="C507" s="32"/>
      <c r="D507" s="1"/>
      <c r="E507" s="1"/>
      <c r="F507" s="1"/>
      <c r="G507" s="1"/>
      <c r="H507" s="1"/>
      <c r="I507" s="1"/>
    </row>
    <row r="508" spans="2:9" ht="18.75">
      <c r="B508" s="48"/>
      <c r="C508" s="32"/>
      <c r="D508" s="1"/>
      <c r="E508" s="1"/>
      <c r="F508" s="1"/>
      <c r="G508" s="1"/>
      <c r="H508" s="1"/>
      <c r="I508" s="1"/>
    </row>
    <row r="509" spans="2:9" ht="18.75">
      <c r="B509" s="48"/>
      <c r="C509" s="32"/>
      <c r="D509" s="1"/>
      <c r="E509" s="1"/>
      <c r="F509" s="1"/>
      <c r="G509" s="1"/>
      <c r="H509" s="1"/>
      <c r="I509" s="1"/>
    </row>
    <row r="510" spans="2:9" ht="18.75">
      <c r="B510" s="48"/>
      <c r="C510" s="32"/>
      <c r="D510" s="1"/>
      <c r="E510" s="1"/>
      <c r="F510" s="1"/>
      <c r="G510" s="1"/>
      <c r="H510" s="1"/>
      <c r="I510" s="1"/>
    </row>
    <row r="511" spans="2:9" ht="18.75">
      <c r="B511" s="48"/>
      <c r="C511" s="32"/>
      <c r="D511" s="1"/>
      <c r="E511" s="1"/>
      <c r="F511" s="1"/>
      <c r="G511" s="1"/>
      <c r="H511" s="1"/>
      <c r="I511" s="1"/>
    </row>
    <row r="512" spans="2:9" ht="18.75">
      <c r="B512" s="48"/>
      <c r="C512" s="32"/>
      <c r="D512" s="1"/>
      <c r="E512" s="1"/>
      <c r="F512" s="1"/>
      <c r="G512" s="1"/>
      <c r="H512" s="1"/>
      <c r="I512" s="1"/>
    </row>
    <row r="513" spans="2:9" ht="18.75">
      <c r="B513" s="48"/>
      <c r="C513" s="32"/>
      <c r="D513" s="1"/>
      <c r="E513" s="1"/>
      <c r="F513" s="1"/>
      <c r="G513" s="1"/>
      <c r="H513" s="1"/>
      <c r="I513" s="1"/>
    </row>
    <row r="514" spans="2:9" ht="18.75">
      <c r="B514" s="48"/>
      <c r="C514" s="32"/>
      <c r="D514" s="1"/>
      <c r="E514" s="1"/>
      <c r="F514" s="1"/>
      <c r="G514" s="1"/>
      <c r="H514" s="1"/>
      <c r="I514" s="1"/>
    </row>
    <row r="515" spans="2:9" ht="18.75">
      <c r="B515" s="48"/>
      <c r="C515" s="32"/>
      <c r="D515" s="1"/>
      <c r="E515" s="1"/>
      <c r="F515" s="1"/>
      <c r="G515" s="1"/>
      <c r="H515" s="1"/>
      <c r="I515" s="1"/>
    </row>
    <row r="516" spans="2:9" ht="18.75">
      <c r="B516" s="48"/>
      <c r="C516" s="32"/>
      <c r="D516" s="1"/>
      <c r="E516" s="1"/>
      <c r="F516" s="1"/>
      <c r="G516" s="1"/>
      <c r="H516" s="1"/>
      <c r="I516" s="1"/>
    </row>
    <row r="517" spans="2:9" ht="18.75">
      <c r="B517" s="48"/>
      <c r="C517" s="32"/>
      <c r="D517" s="1"/>
      <c r="E517" s="1"/>
      <c r="F517" s="1"/>
      <c r="G517" s="1"/>
      <c r="H517" s="1"/>
      <c r="I517" s="1"/>
    </row>
    <row r="518" spans="2:9" ht="18.75">
      <c r="B518" s="48"/>
      <c r="C518" s="32"/>
      <c r="D518" s="1"/>
      <c r="E518" s="1"/>
      <c r="F518" s="1"/>
      <c r="G518" s="1"/>
      <c r="H518" s="1"/>
      <c r="I518" s="1"/>
    </row>
    <row r="519" spans="2:9" ht="18.75">
      <c r="B519" s="48"/>
      <c r="C519" s="32"/>
      <c r="D519" s="1"/>
      <c r="E519" s="1"/>
      <c r="F519" s="1"/>
      <c r="G519" s="1"/>
      <c r="H519" s="1"/>
      <c r="I519" s="1"/>
    </row>
    <row r="520" spans="2:9" ht="18.75">
      <c r="B520" s="48"/>
      <c r="C520" s="32"/>
      <c r="D520" s="1"/>
      <c r="E520" s="1"/>
      <c r="F520" s="1"/>
      <c r="G520" s="1"/>
      <c r="H520" s="1"/>
      <c r="I520" s="1"/>
    </row>
    <row r="521" spans="2:9" ht="18.75">
      <c r="B521" s="48"/>
      <c r="C521" s="32"/>
      <c r="D521" s="1"/>
      <c r="E521" s="1"/>
      <c r="F521" s="1"/>
      <c r="G521" s="1"/>
      <c r="H521" s="1"/>
      <c r="I521" s="1"/>
    </row>
    <row r="522" spans="1:9" ht="18.75">
      <c r="A522" s="17"/>
      <c r="B522" s="48"/>
      <c r="C522" s="32"/>
      <c r="D522" s="1"/>
      <c r="E522" s="1"/>
      <c r="F522" s="1"/>
      <c r="G522" s="1"/>
      <c r="H522" s="1"/>
      <c r="I522" s="1"/>
    </row>
    <row r="523" spans="2:9" ht="18.75">
      <c r="B523" s="48"/>
      <c r="C523" s="32"/>
      <c r="D523" s="1"/>
      <c r="E523" s="1"/>
      <c r="F523" s="1"/>
      <c r="G523" s="1"/>
      <c r="H523" s="1"/>
      <c r="I523" s="1"/>
    </row>
    <row r="524" spans="2:9" ht="18.75">
      <c r="B524" s="48"/>
      <c r="C524" s="32"/>
      <c r="D524" s="1"/>
      <c r="E524" s="1"/>
      <c r="F524" s="1"/>
      <c r="G524" s="1"/>
      <c r="H524" s="1"/>
      <c r="I524" s="1"/>
    </row>
    <row r="525" spans="2:9" ht="18.75">
      <c r="B525" s="48"/>
      <c r="C525" s="32"/>
      <c r="D525" s="1"/>
      <c r="E525" s="1"/>
      <c r="F525" s="1"/>
      <c r="G525" s="1"/>
      <c r="H525" s="1"/>
      <c r="I525" s="1"/>
    </row>
    <row r="526" spans="2:9" ht="18.75">
      <c r="B526" s="48"/>
      <c r="C526" s="32"/>
      <c r="D526" s="1"/>
      <c r="E526" s="1"/>
      <c r="F526" s="1"/>
      <c r="G526" s="1"/>
      <c r="H526" s="1"/>
      <c r="I526" s="1"/>
    </row>
    <row r="527" spans="2:9" ht="18.75">
      <c r="B527" s="48"/>
      <c r="C527" s="32"/>
      <c r="D527" s="1"/>
      <c r="E527" s="1"/>
      <c r="F527" s="1"/>
      <c r="G527" s="1"/>
      <c r="H527" s="1"/>
      <c r="I527" s="1"/>
    </row>
    <row r="528" spans="2:9" ht="18.75">
      <c r="B528" s="48"/>
      <c r="C528" s="32"/>
      <c r="D528" s="1"/>
      <c r="E528" s="1"/>
      <c r="F528" s="1"/>
      <c r="G528" s="1"/>
      <c r="H528" s="1"/>
      <c r="I528" s="1"/>
    </row>
    <row r="529" spans="2:9" ht="18.75">
      <c r="B529" s="48"/>
      <c r="C529" s="32"/>
      <c r="D529" s="1"/>
      <c r="E529" s="1"/>
      <c r="F529" s="1"/>
      <c r="G529" s="1"/>
      <c r="H529" s="1"/>
      <c r="I529" s="1"/>
    </row>
    <row r="530" spans="2:9" ht="18.75">
      <c r="B530" s="48"/>
      <c r="C530" s="32"/>
      <c r="D530" s="1"/>
      <c r="E530" s="1"/>
      <c r="F530" s="1"/>
      <c r="G530" s="1"/>
      <c r="H530" s="1"/>
      <c r="I530" s="1"/>
    </row>
    <row r="531" spans="2:9" ht="18.75">
      <c r="B531" s="48"/>
      <c r="C531" s="32"/>
      <c r="D531" s="1"/>
      <c r="E531" s="1"/>
      <c r="F531" s="1"/>
      <c r="G531" s="1"/>
      <c r="H531" s="1"/>
      <c r="I531" s="1"/>
    </row>
    <row r="532" spans="2:9" ht="18.75">
      <c r="B532" s="48"/>
      <c r="C532" s="32"/>
      <c r="D532" s="1"/>
      <c r="E532" s="1"/>
      <c r="F532" s="1"/>
      <c r="G532" s="1"/>
      <c r="H532" s="1"/>
      <c r="I532" s="1"/>
    </row>
    <row r="533" spans="2:9" ht="18.75">
      <c r="B533" s="48"/>
      <c r="C533" s="32"/>
      <c r="D533" s="1"/>
      <c r="E533" s="1"/>
      <c r="F533" s="1"/>
      <c r="G533" s="1"/>
      <c r="H533" s="1"/>
      <c r="I533" s="1"/>
    </row>
    <row r="534" spans="2:9" ht="18.75">
      <c r="B534" s="48"/>
      <c r="C534" s="32"/>
      <c r="D534" s="1"/>
      <c r="E534" s="1"/>
      <c r="F534" s="1"/>
      <c r="G534" s="1"/>
      <c r="H534" s="1"/>
      <c r="I534" s="1"/>
    </row>
    <row r="535" spans="2:9" ht="18.75">
      <c r="B535" s="48"/>
      <c r="C535" s="32"/>
      <c r="D535" s="1"/>
      <c r="E535" s="1"/>
      <c r="F535" s="1"/>
      <c r="G535" s="1"/>
      <c r="H535" s="1"/>
      <c r="I535" s="1"/>
    </row>
    <row r="536" spans="2:9" ht="18.75">
      <c r="B536" s="48"/>
      <c r="C536" s="32"/>
      <c r="D536" s="1"/>
      <c r="E536" s="1"/>
      <c r="F536" s="1"/>
      <c r="G536" s="1"/>
      <c r="H536" s="1"/>
      <c r="I536" s="1"/>
    </row>
    <row r="537" spans="2:9" ht="18.75">
      <c r="B537" s="48"/>
      <c r="C537" s="32"/>
      <c r="D537" s="1"/>
      <c r="E537" s="1"/>
      <c r="F537" s="1"/>
      <c r="G537" s="1"/>
      <c r="H537" s="1"/>
      <c r="I537" s="1"/>
    </row>
    <row r="538" spans="2:9" ht="18.75">
      <c r="B538" s="48"/>
      <c r="C538" s="32"/>
      <c r="D538" s="1"/>
      <c r="E538" s="1"/>
      <c r="F538" s="1"/>
      <c r="G538" s="1"/>
      <c r="H538" s="1"/>
      <c r="I538" s="1"/>
    </row>
    <row r="539" spans="2:9" ht="18.75">
      <c r="B539" s="48"/>
      <c r="C539" s="32"/>
      <c r="D539" s="1"/>
      <c r="E539" s="1"/>
      <c r="F539" s="1"/>
      <c r="G539" s="1"/>
      <c r="H539" s="1"/>
      <c r="I539" s="1"/>
    </row>
    <row r="540" spans="2:9" ht="18.75">
      <c r="B540" s="48"/>
      <c r="C540" s="32"/>
      <c r="D540" s="1"/>
      <c r="E540" s="1"/>
      <c r="F540" s="1"/>
      <c r="G540" s="1"/>
      <c r="H540" s="1"/>
      <c r="I540" s="1"/>
    </row>
    <row r="541" spans="2:9" ht="18.75">
      <c r="B541" s="48"/>
      <c r="C541" s="32"/>
      <c r="D541" s="1"/>
      <c r="E541" s="1"/>
      <c r="F541" s="1"/>
      <c r="G541" s="1"/>
      <c r="H541" s="1"/>
      <c r="I541" s="1"/>
    </row>
    <row r="542" spans="2:9" ht="18.75">
      <c r="B542" s="48"/>
      <c r="C542" s="32"/>
      <c r="D542" s="1"/>
      <c r="E542" s="1"/>
      <c r="F542" s="1"/>
      <c r="G542" s="1"/>
      <c r="H542" s="1"/>
      <c r="I542" s="1"/>
    </row>
    <row r="543" spans="2:9" ht="18.75">
      <c r="B543" s="48"/>
      <c r="C543" s="32"/>
      <c r="D543" s="1"/>
      <c r="E543" s="1"/>
      <c r="F543" s="1"/>
      <c r="G543" s="1"/>
      <c r="H543" s="1"/>
      <c r="I543" s="1"/>
    </row>
    <row r="544" spans="2:9" ht="18.75">
      <c r="B544" s="48"/>
      <c r="C544" s="32"/>
      <c r="D544" s="1"/>
      <c r="E544" s="1"/>
      <c r="F544" s="1"/>
      <c r="G544" s="1"/>
      <c r="H544" s="1"/>
      <c r="I544" s="1"/>
    </row>
    <row r="545" spans="2:9" ht="18.75">
      <c r="B545" s="48"/>
      <c r="C545" s="32"/>
      <c r="D545" s="1"/>
      <c r="E545" s="1"/>
      <c r="F545" s="1"/>
      <c r="G545" s="1"/>
      <c r="H545" s="1"/>
      <c r="I545" s="1"/>
    </row>
    <row r="546" spans="2:9" ht="18.75">
      <c r="B546" s="48"/>
      <c r="C546" s="32"/>
      <c r="D546" s="1"/>
      <c r="E546" s="1"/>
      <c r="F546" s="1"/>
      <c r="G546" s="1"/>
      <c r="H546" s="1"/>
      <c r="I546" s="1"/>
    </row>
    <row r="547" spans="2:9" ht="18.75">
      <c r="B547" s="48"/>
      <c r="C547" s="32"/>
      <c r="D547" s="1"/>
      <c r="E547" s="1"/>
      <c r="F547" s="1"/>
      <c r="G547" s="1"/>
      <c r="H547" s="1"/>
      <c r="I547" s="1"/>
    </row>
    <row r="548" spans="2:9" ht="18.75">
      <c r="B548" s="48"/>
      <c r="C548" s="32"/>
      <c r="D548" s="1"/>
      <c r="E548" s="1"/>
      <c r="F548" s="1"/>
      <c r="G548" s="1"/>
      <c r="H548" s="1"/>
      <c r="I548" s="1"/>
    </row>
    <row r="549" spans="2:9" ht="18.75">
      <c r="B549" s="48"/>
      <c r="C549" s="32"/>
      <c r="D549" s="1"/>
      <c r="E549" s="1"/>
      <c r="F549" s="1"/>
      <c r="G549" s="1"/>
      <c r="H549" s="1"/>
      <c r="I549" s="1"/>
    </row>
    <row r="550" spans="2:9" ht="18.75">
      <c r="B550" s="48"/>
      <c r="C550" s="32"/>
      <c r="D550" s="1"/>
      <c r="E550" s="1"/>
      <c r="F550" s="1"/>
      <c r="G550" s="1"/>
      <c r="H550" s="1"/>
      <c r="I550" s="1"/>
    </row>
    <row r="551" spans="2:9" ht="18.75">
      <c r="B551" s="48"/>
      <c r="C551" s="32"/>
      <c r="D551" s="1"/>
      <c r="E551" s="1"/>
      <c r="F551" s="1"/>
      <c r="G551" s="1"/>
      <c r="H551" s="1"/>
      <c r="I551" s="1"/>
    </row>
    <row r="552" spans="2:9" ht="18.75">
      <c r="B552" s="48"/>
      <c r="C552" s="32"/>
      <c r="D552" s="1"/>
      <c r="E552" s="1"/>
      <c r="F552" s="1"/>
      <c r="G552" s="1"/>
      <c r="H552" s="1"/>
      <c r="I552" s="1"/>
    </row>
    <row r="553" spans="2:9" ht="18.75">
      <c r="B553" s="48"/>
      <c r="C553" s="32"/>
      <c r="D553" s="1"/>
      <c r="E553" s="1"/>
      <c r="F553" s="1"/>
      <c r="G553" s="1"/>
      <c r="H553" s="1"/>
      <c r="I553" s="1"/>
    </row>
    <row r="554" spans="2:9" ht="18.75">
      <c r="B554" s="48"/>
      <c r="C554" s="32"/>
      <c r="D554" s="1"/>
      <c r="E554" s="1"/>
      <c r="F554" s="1"/>
      <c r="G554" s="1"/>
      <c r="H554" s="1"/>
      <c r="I554" s="1"/>
    </row>
    <row r="555" spans="2:9" ht="18.75">
      <c r="B555" s="48"/>
      <c r="C555" s="32"/>
      <c r="D555" s="1"/>
      <c r="E555" s="1"/>
      <c r="F555" s="1"/>
      <c r="G555" s="1"/>
      <c r="H555" s="1"/>
      <c r="I555" s="1"/>
    </row>
    <row r="556" spans="2:9" ht="18.75">
      <c r="B556" s="48"/>
      <c r="C556" s="32"/>
      <c r="D556" s="1"/>
      <c r="E556" s="1"/>
      <c r="F556" s="1"/>
      <c r="G556" s="1"/>
      <c r="H556" s="1"/>
      <c r="I556" s="1"/>
    </row>
    <row r="557" spans="2:9" ht="18.75">
      <c r="B557" s="48"/>
      <c r="C557" s="32"/>
      <c r="D557" s="1"/>
      <c r="E557" s="1"/>
      <c r="F557" s="1"/>
      <c r="G557" s="1"/>
      <c r="H557" s="1"/>
      <c r="I557" s="1"/>
    </row>
    <row r="558" spans="2:9" ht="18.75">
      <c r="B558" s="48"/>
      <c r="C558" s="32"/>
      <c r="D558" s="1"/>
      <c r="E558" s="1"/>
      <c r="F558" s="1"/>
      <c r="G558" s="1"/>
      <c r="H558" s="1"/>
      <c r="I558" s="1"/>
    </row>
    <row r="559" spans="2:9" ht="18.75">
      <c r="B559" s="48"/>
      <c r="C559" s="32"/>
      <c r="D559" s="1"/>
      <c r="E559" s="1"/>
      <c r="F559" s="1"/>
      <c r="G559" s="1"/>
      <c r="H559" s="1"/>
      <c r="I559" s="1"/>
    </row>
    <row r="560" spans="2:9" ht="18.75">
      <c r="B560" s="48"/>
      <c r="C560" s="32"/>
      <c r="D560" s="1"/>
      <c r="E560" s="1"/>
      <c r="F560" s="1"/>
      <c r="G560" s="1"/>
      <c r="H560" s="1"/>
      <c r="I560" s="1"/>
    </row>
    <row r="561" spans="2:9" ht="18.75">
      <c r="B561" s="48"/>
      <c r="C561" s="32"/>
      <c r="D561" s="1"/>
      <c r="E561" s="1"/>
      <c r="F561" s="1"/>
      <c r="G561" s="1"/>
      <c r="H561" s="1"/>
      <c r="I561" s="1"/>
    </row>
    <row r="562" spans="2:9" ht="18.75">
      <c r="B562" s="48"/>
      <c r="C562" s="32"/>
      <c r="D562" s="1"/>
      <c r="E562" s="1"/>
      <c r="F562" s="1"/>
      <c r="G562" s="1"/>
      <c r="H562" s="1"/>
      <c r="I562" s="1"/>
    </row>
    <row r="563" spans="2:9" ht="18.75">
      <c r="B563" s="48"/>
      <c r="C563" s="32"/>
      <c r="D563" s="1"/>
      <c r="E563" s="1"/>
      <c r="F563" s="1"/>
      <c r="G563" s="1"/>
      <c r="H563" s="1"/>
      <c r="I563" s="1"/>
    </row>
    <row r="564" spans="2:9" ht="18.75">
      <c r="B564" s="48"/>
      <c r="C564" s="32"/>
      <c r="D564" s="1"/>
      <c r="E564" s="1"/>
      <c r="F564" s="1"/>
      <c r="G564" s="1"/>
      <c r="H564" s="1"/>
      <c r="I564" s="1"/>
    </row>
    <row r="565" spans="2:9" ht="18.75">
      <c r="B565" s="48"/>
      <c r="C565" s="32"/>
      <c r="D565" s="1"/>
      <c r="E565" s="1"/>
      <c r="F565" s="1"/>
      <c r="G565" s="1"/>
      <c r="H565" s="1"/>
      <c r="I565" s="1"/>
    </row>
    <row r="566" spans="2:9" ht="18.75">
      <c r="B566" s="48"/>
      <c r="C566" s="32"/>
      <c r="D566" s="1"/>
      <c r="E566" s="1"/>
      <c r="F566" s="1"/>
      <c r="G566" s="1"/>
      <c r="H566" s="1"/>
      <c r="I566" s="1"/>
    </row>
    <row r="567" spans="2:9" ht="18.75">
      <c r="B567" s="48"/>
      <c r="C567" s="32"/>
      <c r="D567" s="1"/>
      <c r="E567" s="1"/>
      <c r="F567" s="1"/>
      <c r="G567" s="1"/>
      <c r="H567" s="1"/>
      <c r="I567" s="1"/>
    </row>
    <row r="568" spans="2:9" ht="18.75">
      <c r="B568" s="48"/>
      <c r="C568" s="32"/>
      <c r="D568" s="1"/>
      <c r="E568" s="1"/>
      <c r="F568" s="1"/>
      <c r="G568" s="1"/>
      <c r="H568" s="1"/>
      <c r="I568" s="1"/>
    </row>
    <row r="569" spans="2:9" ht="18.75">
      <c r="B569" s="48"/>
      <c r="C569" s="32"/>
      <c r="D569" s="1"/>
      <c r="E569" s="1"/>
      <c r="F569" s="1"/>
      <c r="G569" s="1"/>
      <c r="H569" s="1"/>
      <c r="I569" s="1"/>
    </row>
    <row r="570" spans="2:9" ht="18.75">
      <c r="B570" s="48"/>
      <c r="C570" s="32"/>
      <c r="D570" s="1"/>
      <c r="E570" s="1"/>
      <c r="F570" s="1"/>
      <c r="G570" s="1"/>
      <c r="H570" s="1"/>
      <c r="I570" s="1"/>
    </row>
    <row r="571" spans="2:9" ht="18.75">
      <c r="B571" s="48"/>
      <c r="C571" s="32"/>
      <c r="D571" s="1"/>
      <c r="E571" s="1"/>
      <c r="F571" s="1"/>
      <c r="G571" s="1"/>
      <c r="H571" s="1"/>
      <c r="I571" s="1"/>
    </row>
    <row r="572" spans="2:9" ht="18.75">
      <c r="B572" s="48"/>
      <c r="C572" s="32"/>
      <c r="D572" s="1"/>
      <c r="E572" s="1"/>
      <c r="F572" s="1"/>
      <c r="G572" s="1"/>
      <c r="H572" s="1"/>
      <c r="I572" s="1"/>
    </row>
    <row r="573" spans="2:9" ht="18.75">
      <c r="B573" s="48"/>
      <c r="C573" s="32"/>
      <c r="D573" s="1"/>
      <c r="E573" s="1"/>
      <c r="F573" s="1"/>
      <c r="G573" s="1"/>
      <c r="H573" s="1"/>
      <c r="I573" s="1"/>
    </row>
    <row r="574" spans="2:9" ht="18.75">
      <c r="B574" s="48"/>
      <c r="C574" s="32"/>
      <c r="D574" s="1"/>
      <c r="E574" s="1"/>
      <c r="F574" s="1"/>
      <c r="G574" s="1"/>
      <c r="H574" s="1"/>
      <c r="I574" s="1"/>
    </row>
    <row r="575" spans="2:9" ht="18.75">
      <c r="B575" s="48"/>
      <c r="C575" s="32"/>
      <c r="D575" s="1"/>
      <c r="E575" s="1"/>
      <c r="F575" s="1"/>
      <c r="G575" s="1"/>
      <c r="H575" s="1"/>
      <c r="I575" s="1"/>
    </row>
    <row r="576" spans="2:9" ht="18.75">
      <c r="B576" s="48"/>
      <c r="C576" s="32"/>
      <c r="D576" s="1"/>
      <c r="E576" s="1"/>
      <c r="F576" s="1"/>
      <c r="G576" s="1"/>
      <c r="H576" s="1"/>
      <c r="I576" s="1"/>
    </row>
    <row r="577" spans="2:9" ht="18.75">
      <c r="B577" s="48"/>
      <c r="C577" s="32"/>
      <c r="D577" s="1"/>
      <c r="E577" s="1"/>
      <c r="F577" s="1"/>
      <c r="G577" s="1"/>
      <c r="H577" s="1"/>
      <c r="I577" s="1"/>
    </row>
    <row r="578" spans="2:9" ht="18.75">
      <c r="B578" s="48"/>
      <c r="C578" s="32"/>
      <c r="D578" s="1"/>
      <c r="E578" s="1"/>
      <c r="F578" s="1"/>
      <c r="G578" s="1"/>
      <c r="H578" s="1"/>
      <c r="I578" s="1"/>
    </row>
    <row r="579" spans="2:9" ht="18.75">
      <c r="B579" s="48"/>
      <c r="C579" s="32"/>
      <c r="D579" s="1"/>
      <c r="E579" s="1"/>
      <c r="F579" s="1"/>
      <c r="G579" s="1"/>
      <c r="H579" s="1"/>
      <c r="I579" s="1"/>
    </row>
    <row r="580" spans="2:9" ht="18.75">
      <c r="B580" s="48"/>
      <c r="C580" s="32"/>
      <c r="D580" s="1"/>
      <c r="E580" s="1"/>
      <c r="F580" s="1"/>
      <c r="G580" s="1"/>
      <c r="H580" s="1"/>
      <c r="I580" s="1"/>
    </row>
    <row r="581" spans="2:9" ht="18.75">
      <c r="B581" s="48"/>
      <c r="C581" s="32"/>
      <c r="D581" s="1"/>
      <c r="E581" s="1"/>
      <c r="F581" s="1"/>
      <c r="G581" s="1"/>
      <c r="H581" s="1"/>
      <c r="I581" s="1"/>
    </row>
    <row r="582" spans="2:9" ht="18.75">
      <c r="B582" s="48"/>
      <c r="C582" s="32"/>
      <c r="D582" s="1"/>
      <c r="E582" s="1"/>
      <c r="F582" s="1"/>
      <c r="G582" s="1"/>
      <c r="H582" s="1"/>
      <c r="I582" s="1"/>
    </row>
    <row r="583" spans="2:9" ht="18.75">
      <c r="B583" s="48"/>
      <c r="C583" s="32"/>
      <c r="D583" s="1"/>
      <c r="E583" s="1"/>
      <c r="F583" s="1"/>
      <c r="G583" s="1"/>
      <c r="H583" s="1"/>
      <c r="I583" s="1"/>
    </row>
    <row r="584" spans="2:9" ht="18.75">
      <c r="B584" s="48"/>
      <c r="C584" s="32"/>
      <c r="D584" s="1"/>
      <c r="E584" s="1"/>
      <c r="F584" s="1"/>
      <c r="G584" s="1"/>
      <c r="H584" s="1"/>
      <c r="I584" s="1"/>
    </row>
    <row r="585" spans="2:9" ht="18.75">
      <c r="B585" s="48"/>
      <c r="C585" s="32"/>
      <c r="D585" s="1"/>
      <c r="E585" s="1"/>
      <c r="F585" s="1"/>
      <c r="G585" s="1"/>
      <c r="H585" s="1"/>
      <c r="I585" s="1"/>
    </row>
  </sheetData>
  <sheetProtection/>
  <mergeCells count="14">
    <mergeCell ref="E470:G470"/>
    <mergeCell ref="G7:G10"/>
    <mergeCell ref="H7:H10"/>
    <mergeCell ref="E7:E10"/>
    <mergeCell ref="F7:F10"/>
    <mergeCell ref="F1:I1"/>
    <mergeCell ref="A4:I4"/>
    <mergeCell ref="E6:I6"/>
    <mergeCell ref="I7:I10"/>
    <mergeCell ref="A6:A10"/>
    <mergeCell ref="B6:B10"/>
    <mergeCell ref="C6:C10"/>
    <mergeCell ref="D6:D10"/>
    <mergeCell ref="F5:I5"/>
  </mergeCells>
  <printOptions/>
  <pageMargins left="0.52" right="0.47" top="0.6692913385826772" bottom="0.79" header="0.4" footer="0.31496062992125984"/>
  <pageSetup horizontalDpi="600" verticalDpi="600" orientation="portrait" paperSize="9" scale="51" r:id="rId1"/>
  <headerFooter alignWithMargins="0">
    <oddFooter>&amp;C&amp;P. oldal</oddFooter>
  </headerFooter>
  <ignoredErrors>
    <ignoredError sqref="D461 D293 D464:D467 D166 D388 D443:F443 D236 D274 D405 D237 D273 D275 C467 D303 D321:D324 D416 D345 D346:D347 D350:D352 D331" formula="1"/>
    <ignoredError sqref="H196:I196 E237:G237 E416:F416 E63:F63 E28 E299:G299 C295:F295 C320 E320:G320 C416 C396 C361:D361 C379:D379 E401 E379" formulaRange="1"/>
    <ignoredError sqref="D290 D320 D396 D43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petone</dc:creator>
  <cp:keywords/>
  <dc:description/>
  <cp:lastModifiedBy>PMH</cp:lastModifiedBy>
  <cp:lastPrinted>2013-09-16T06:34:27Z</cp:lastPrinted>
  <dcterms:created xsi:type="dcterms:W3CDTF">2004-03-17T13:30:26Z</dcterms:created>
  <dcterms:modified xsi:type="dcterms:W3CDTF">2013-10-02T10:47:26Z</dcterms:modified>
  <cp:category/>
  <cp:version/>
  <cp:contentType/>
  <cp:contentStatus/>
</cp:coreProperties>
</file>