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870" windowWidth="11700" windowHeight="4200" activeTab="1"/>
  </bookViews>
  <sheets>
    <sheet name="címrend" sheetId="1" r:id="rId1"/>
    <sheet name="Pénzmaradvány" sheetId="2" r:id="rId2"/>
    <sheet name="Hitel" sheetId="3" r:id="rId3"/>
    <sheet name="Bevételek" sheetId="4" r:id="rId4"/>
    <sheet name="Kiadások" sheetId="5" r:id="rId5"/>
    <sheet name="Szakfeladatok eredeti ei" sheetId="6" r:id="rId6"/>
    <sheet name="Szakfeladatok mód ei." sheetId="7" r:id="rId7"/>
    <sheet name="Fejl.felúj." sheetId="8" r:id="rId8"/>
    <sheet name="Társd.szoc.pol jutt" sheetId="9" r:id="rId9"/>
    <sheet name="EU-támogatás" sheetId="10" r:id="rId10"/>
    <sheet name="Közös Hivatal költségvetése" sheetId="11" r:id="rId11"/>
    <sheet name="Óvoda költségvetése" sheetId="12" r:id="rId12"/>
    <sheet name="Szoc.Központ költségvetése" sheetId="13" r:id="rId13"/>
    <sheet name="Létszámk." sheetId="14" r:id="rId14"/>
    <sheet name="Közfoglalkoztatotti létszám" sheetId="15" r:id="rId15"/>
    <sheet name="fejlesztési célok" sheetId="16" r:id="rId16"/>
    <sheet name="Stabilitás" sheetId="17" r:id="rId17"/>
    <sheet name="Önkormányzati Ktgvetési mérleg" sheetId="18" r:id="rId18"/>
    <sheet name="Céltart." sheetId="19" r:id="rId19"/>
    <sheet name="Többévesek" sheetId="20" r:id="rId20"/>
    <sheet name="Körjegyzőség er.ei felhasz" sheetId="21" r:id="rId21"/>
    <sheet name="Szoc.Központ er.ei felhasz" sheetId="22" r:id="rId22"/>
    <sheet name="Óvoda er.ei felhasz" sheetId="23" r:id="rId23"/>
    <sheet name="Előirányzat eredeti ÖK" sheetId="24" r:id="rId24"/>
    <sheet name="Eredeti e.i Összesen" sheetId="25" r:id="rId25"/>
    <sheet name="közvetett támogatások" sheetId="26" r:id="rId26"/>
    <sheet name="Műk.fennt. (intézm)" sheetId="27" r:id="rId27"/>
    <sheet name="Kifizetett tám. részletezése" sheetId="28" r:id="rId28"/>
  </sheets>
  <definedNames/>
  <calcPr fullCalcOnLoad="1"/>
</workbook>
</file>

<file path=xl/sharedStrings.xml><?xml version="1.0" encoding="utf-8"?>
<sst xmlns="http://schemas.openxmlformats.org/spreadsheetml/2006/main" count="1006" uniqueCount="516">
  <si>
    <t>( e Ft-ban)</t>
  </si>
  <si>
    <t>I.Működési bevételek:</t>
  </si>
  <si>
    <t xml:space="preserve">       1.Intézményi működési bevételek:</t>
  </si>
  <si>
    <t>II.Támogatások:</t>
  </si>
  <si>
    <t xml:space="preserve"> </t>
  </si>
  <si>
    <t>III.Felhalmozási és tőke jellegű bevételek:</t>
  </si>
  <si>
    <t>(e Ft-ban)</t>
  </si>
  <si>
    <t>Bevételek:</t>
  </si>
  <si>
    <t>Kiadások:</t>
  </si>
  <si>
    <t>Összesen:</t>
  </si>
  <si>
    <t>Műk.bev.</t>
  </si>
  <si>
    <t>Létsz.</t>
  </si>
  <si>
    <t>Össz.:</t>
  </si>
  <si>
    <t>Átv. p.e.</t>
  </si>
  <si>
    <t>Szem.j.</t>
  </si>
  <si>
    <t>Áta.p.e.</t>
  </si>
  <si>
    <t>Dol. kia.</t>
  </si>
  <si>
    <t xml:space="preserve">Feladatok: </t>
  </si>
  <si>
    <t>Mindösszesen:</t>
  </si>
  <si>
    <t>Eredeti e.i.</t>
  </si>
  <si>
    <t xml:space="preserve">        1.Működési célú hitelek</t>
  </si>
  <si>
    <t xml:space="preserve">          1. Előző évi pénzmaradvány igénybevétele</t>
  </si>
  <si>
    <t>Mindösszesen bevételek:</t>
  </si>
  <si>
    <t>Mindösszesen kiadások:</t>
  </si>
  <si>
    <t>BEVÉTELEK:</t>
  </si>
  <si>
    <t>1.Intézményi bev.</t>
  </si>
  <si>
    <t>KIADÁSOK:</t>
  </si>
  <si>
    <t>1.Személyi juttatások</t>
  </si>
  <si>
    <t>2.Munkaadót terh.jár.</t>
  </si>
  <si>
    <t>3.Dologi kiadások</t>
  </si>
  <si>
    <t>4.Átadott pénzeszk.</t>
  </si>
  <si>
    <t>6.Társ.és szoc.pol.jut.</t>
  </si>
  <si>
    <t>7.Fejleszt.felújítás</t>
  </si>
  <si>
    <t>8.Hiteltörlesztés</t>
  </si>
  <si>
    <t>9.Tartalék</t>
  </si>
  <si>
    <t xml:space="preserve">Finanszírozás </t>
  </si>
  <si>
    <t>IV.Támogatásértékű bevételek:</t>
  </si>
  <si>
    <t xml:space="preserve">      1.Támogatásértékű működési bevételek</t>
  </si>
  <si>
    <t xml:space="preserve">       1.Működési célú pénzeszközök</t>
  </si>
  <si>
    <t xml:space="preserve">       2.Felhalmozási célú pénzeszközök</t>
  </si>
  <si>
    <t>V.Véglegesen átvett pénzeszközök ÁHT-on kívülről:</t>
  </si>
  <si>
    <t>VI.Támogatási kölcsönök visszatérülése:</t>
  </si>
  <si>
    <t>VII.Hitelek</t>
  </si>
  <si>
    <t>VIII.Pénzforgalom nélküli bevételek:</t>
  </si>
  <si>
    <r>
      <t xml:space="preserve">      </t>
    </r>
    <r>
      <rPr>
        <sz val="12"/>
        <rFont val="Times New Roman Cyr"/>
        <family val="1"/>
      </rPr>
      <t>1.Működési kölcsönök visszatérülése</t>
    </r>
  </si>
  <si>
    <r>
      <t xml:space="preserve">      </t>
    </r>
    <r>
      <rPr>
        <sz val="12"/>
        <rFont val="Times New Roman Cyr"/>
        <family val="1"/>
      </rPr>
      <t>2.Felhalmozási kölcsönök visszatérülése</t>
    </r>
  </si>
  <si>
    <t xml:space="preserve">            </t>
  </si>
  <si>
    <t>1.Helyi önkormányzat</t>
  </si>
  <si>
    <t>Felújítások mindösszesen:</t>
  </si>
  <si>
    <t>(fő)</t>
  </si>
  <si>
    <t>feladatainak előirányzatai éves bontásban</t>
  </si>
  <si>
    <t>1 hó</t>
  </si>
  <si>
    <t>2 hó</t>
  </si>
  <si>
    <t>3 hó</t>
  </si>
  <si>
    <t>4 hó</t>
  </si>
  <si>
    <t>5 hó</t>
  </si>
  <si>
    <t>6 hó</t>
  </si>
  <si>
    <t>7 hó</t>
  </si>
  <si>
    <t>8 hó</t>
  </si>
  <si>
    <t>9 hó</t>
  </si>
  <si>
    <t>10 hó</t>
  </si>
  <si>
    <t>11 hó</t>
  </si>
  <si>
    <t>12 hó</t>
  </si>
  <si>
    <t>9.Előző évi pénzm.</t>
  </si>
  <si>
    <t>5.Támogatásértékű kiad.</t>
  </si>
  <si>
    <t xml:space="preserve">        2.Felhalmozási célú hitelek </t>
  </si>
  <si>
    <t>Böhönye Község Önkormányzatának és intézményei többéves kihatással járó</t>
  </si>
  <si>
    <t>Önkorm.elsz-i/ int.fin./</t>
  </si>
  <si>
    <t>M.a.t. jár.</t>
  </si>
  <si>
    <t>Fejl. felúj.</t>
  </si>
  <si>
    <t>Hitelt. kölcsönt.</t>
  </si>
  <si>
    <t>Tartalék</t>
  </si>
  <si>
    <t>Hitelf. kölcsön visszt.</t>
  </si>
  <si>
    <t>Pénzmar.</t>
  </si>
  <si>
    <t>Állami tám.</t>
  </si>
  <si>
    <t xml:space="preserve">      1. Intézményi működési bevételek</t>
  </si>
  <si>
    <t xml:space="preserve">       Összesen:</t>
  </si>
  <si>
    <t xml:space="preserve">      Összesen:</t>
  </si>
  <si>
    <t xml:space="preserve">      2. Előző évi költségvetési kiegészítések</t>
  </si>
  <si>
    <t xml:space="preserve">      3.Támogatásértékű felhalmozási bevételek</t>
  </si>
  <si>
    <t>IX. Függő, átfutó, kiegyenlítő bevételek:</t>
  </si>
  <si>
    <t>Köztisztviselő</t>
  </si>
  <si>
    <t>Közalkalmazott</t>
  </si>
  <si>
    <t>Köt.váll. éve</t>
  </si>
  <si>
    <t xml:space="preserve">Böhönye Község Önkormányzat és intézményei </t>
  </si>
  <si>
    <t>Böhönye Község Önkormányzat</t>
  </si>
  <si>
    <t>Megnevezés</t>
  </si>
  <si>
    <t>Bevétel</t>
  </si>
  <si>
    <t>Kiadás</t>
  </si>
  <si>
    <t xml:space="preserve">Külső forrás </t>
  </si>
  <si>
    <t>Személyi juttatások</t>
  </si>
  <si>
    <t>Dologi kiadások</t>
  </si>
  <si>
    <t>Felújítások</t>
  </si>
  <si>
    <t>Felhalmozási kiadások</t>
  </si>
  <si>
    <t>BEVÉTELEK</t>
  </si>
  <si>
    <t>Intézm. bevételek</t>
  </si>
  <si>
    <t>Előző évi pénzm.</t>
  </si>
  <si>
    <t>KIADÁSOK</t>
  </si>
  <si>
    <t>Munkaadót terhelő járulékok</t>
  </si>
  <si>
    <t>Függő, átfutó, kiegyenl.kiadások</t>
  </si>
  <si>
    <t>Önkormányzati támogatás</t>
  </si>
  <si>
    <t>Függő, átfutó, kiegyenl.bevételek</t>
  </si>
  <si>
    <t>Működési célú kiadások:</t>
  </si>
  <si>
    <t>Működési célú bevételek:</t>
  </si>
  <si>
    <t xml:space="preserve">     1.Személyi juttatás</t>
  </si>
  <si>
    <t>Böhönye Község Önkormányzata</t>
  </si>
  <si>
    <t>Támog.értékű műk.bev.</t>
  </si>
  <si>
    <t>Műk.célú pénzeszk.átv.</t>
  </si>
  <si>
    <t>Működési bevételek</t>
  </si>
  <si>
    <t>Tám.értékű felh.bev.</t>
  </si>
  <si>
    <t>Felhalm.és tőke jell.</t>
  </si>
  <si>
    <t>Műk.kölcsön visszatér.</t>
  </si>
  <si>
    <t>Műk.célú hitelek</t>
  </si>
  <si>
    <t>Felh.célú hitelek</t>
  </si>
  <si>
    <t>Felhalmozási bevételek</t>
  </si>
  <si>
    <t>Költségvetési támogatás</t>
  </si>
  <si>
    <t xml:space="preserve">Támog.értékű műk.kiadások </t>
  </si>
  <si>
    <t>Működési kiadások</t>
  </si>
  <si>
    <t>Felh.célú hiteltörlesztés</t>
  </si>
  <si>
    <t>Felh.célú tartalék</t>
  </si>
  <si>
    <t>Műk.célú pénzeszk.átadás,egyéb támog.</t>
  </si>
  <si>
    <t>Hosszú lejáratú hitel kamata</t>
  </si>
  <si>
    <t>Intézményfinanszírozás</t>
  </si>
  <si>
    <t>Összesen: *</t>
  </si>
  <si>
    <t xml:space="preserve">Összesen: </t>
  </si>
  <si>
    <t>Böhönye Község Önkormányzat önálló intézményeinek</t>
  </si>
  <si>
    <t>Önkormányzat</t>
  </si>
  <si>
    <t>Önálló intézmények</t>
  </si>
  <si>
    <t xml:space="preserve">      1.Önkormányzatok sajátos felh.és tőke bevételei</t>
  </si>
  <si>
    <t>Kiadások</t>
  </si>
  <si>
    <t>I. FELÚJÍTÁSOK</t>
  </si>
  <si>
    <t>II. FEJLESZTÉSEK</t>
  </si>
  <si>
    <t>III. FEJLESZTÉSI CÉLÚ HITELTÖRLESZTÉS</t>
  </si>
  <si>
    <t>IV.HOSSZÚ LEJÁRATÚ HITEL KAMATA</t>
  </si>
  <si>
    <t>1. Helyi önkormányzat</t>
  </si>
  <si>
    <t>V.FELHALMOZÁSI CÉLÚ TARTALÉK</t>
  </si>
  <si>
    <t>Fejlesztések mindösszesen:</t>
  </si>
  <si>
    <t>e Ft-ban</t>
  </si>
  <si>
    <t>Társ.és szoc.pol.juttatások</t>
  </si>
  <si>
    <t>Műk.célú pénzeszk.átadás</t>
  </si>
  <si>
    <t>Működési célú hiteltörlesztés</t>
  </si>
  <si>
    <t xml:space="preserve">     ebből OEP-től</t>
  </si>
  <si>
    <t>Ingatlanértékesítés</t>
  </si>
  <si>
    <t>Egyéb</t>
  </si>
  <si>
    <t>Bevételek</t>
  </si>
  <si>
    <t>Havi ütemezés</t>
  </si>
  <si>
    <t>Összesen</t>
  </si>
  <si>
    <t>I.</t>
  </si>
  <si>
    <t>II.</t>
  </si>
  <si>
    <t>III.</t>
  </si>
  <si>
    <t>IV.</t>
  </si>
  <si>
    <t>V</t>
  </si>
  <si>
    <t>VI.</t>
  </si>
  <si>
    <t>VII.</t>
  </si>
  <si>
    <t>VIII.</t>
  </si>
  <si>
    <t>IX.</t>
  </si>
  <si>
    <t>X.</t>
  </si>
  <si>
    <t>XI.</t>
  </si>
  <si>
    <t>XII.</t>
  </si>
  <si>
    <t>1. Intézményi bevételek</t>
  </si>
  <si>
    <t>2. Pénzmaradvány</t>
  </si>
  <si>
    <t>4. Intézmény finansz.</t>
  </si>
  <si>
    <t>5. Összes bevétel</t>
  </si>
  <si>
    <t>6. Személyi juttatások</t>
  </si>
  <si>
    <t>7. Munkaadót terh. jár.</t>
  </si>
  <si>
    <t>8. Dologi kiadások</t>
  </si>
  <si>
    <t>9. Összesen kiadás</t>
  </si>
  <si>
    <t>Összesen céltartalék</t>
  </si>
  <si>
    <t>VI. FELH. CÉLÚ P.ESZK.ÁTADÁS</t>
  </si>
  <si>
    <t>Felh célú pénzeszk átadás</t>
  </si>
  <si>
    <t>Működési céltartalék</t>
  </si>
  <si>
    <t>Felhalmozási céltartalék</t>
  </si>
  <si>
    <t xml:space="preserve">      2. Ingatlanértékesítés</t>
  </si>
  <si>
    <t>3. Munkaerőpiaci alaptól</t>
  </si>
  <si>
    <t>2Intézményfinansz.</t>
  </si>
  <si>
    <t>3.Támogatásé.bevét.</t>
  </si>
  <si>
    <t>4.Előző évi pénzm.</t>
  </si>
  <si>
    <t>4.Fejleszt.felújítás</t>
  </si>
  <si>
    <t>Eredeti előirányzat</t>
  </si>
  <si>
    <t xml:space="preserve">     2. Munkaadót terhelő járulékok</t>
  </si>
  <si>
    <t xml:space="preserve">     3.Dologi kiadások</t>
  </si>
  <si>
    <t>Előző évi felhalm pm</t>
  </si>
  <si>
    <t>Eredeti ei.</t>
  </si>
  <si>
    <t>(eFt)</t>
  </si>
  <si>
    <t>Közgyógyellátás</t>
  </si>
  <si>
    <t>Normatív lakásfenntartási támogatás</t>
  </si>
  <si>
    <t>Rendszeres gyermekvédelmi kedvezmény</t>
  </si>
  <si>
    <t>Köztemetés</t>
  </si>
  <si>
    <t>Temetési segély</t>
  </si>
  <si>
    <t>Szülési támogatás</t>
  </si>
  <si>
    <t>ÖSSZESEN:</t>
  </si>
  <si>
    <t>2. Önkormányzatok, társulások elszámolásai</t>
  </si>
  <si>
    <t>3. Önkormányzatok és többc. Kist társ ig tevékenysége</t>
  </si>
  <si>
    <t>- TÖOSZ tagdíj</t>
  </si>
  <si>
    <t>- Magyar Közig Kamara</t>
  </si>
  <si>
    <t>- Végrehajtási Hat. Ig</t>
  </si>
  <si>
    <t>- Kistérségi társ. Díj</t>
  </si>
  <si>
    <t>4. Háziorvosi alapellátás</t>
  </si>
  <si>
    <t>- Kaposmenti hull tagdíj</t>
  </si>
  <si>
    <t>- Somogyi Egyetemisták Közalapítvány</t>
  </si>
  <si>
    <t>- Zselici lámpások</t>
  </si>
  <si>
    <t>- Református Egyház</t>
  </si>
  <si>
    <t>- Katolikus Egyház</t>
  </si>
  <si>
    <t>- Csillagösvény Egyesület</t>
  </si>
  <si>
    <t>- Polgárőr Egyesület</t>
  </si>
  <si>
    <t>- Böhönye KSE támogatás</t>
  </si>
  <si>
    <t>- Somogy Megyei Kat. Iga</t>
  </si>
  <si>
    <t>- Önkéntes Köztestületi Tűzoltóság</t>
  </si>
  <si>
    <t>Közfogalalkoztatott</t>
  </si>
  <si>
    <t>Közfoglakoztatott</t>
  </si>
  <si>
    <t>Egészségkárosodottak rendsz.szoc segélye</t>
  </si>
  <si>
    <t>Rendkívüli gyvéd.tám - Tanulási támogatás</t>
  </si>
  <si>
    <t>Bursa</t>
  </si>
  <si>
    <t>Óvodáztatási támogatás</t>
  </si>
  <si>
    <t>Átmeneti segély</t>
  </si>
  <si>
    <t>Rendkívüli gyermekvédelmi támogatás</t>
  </si>
  <si>
    <t>- Tűzöltó Egyesület</t>
  </si>
  <si>
    <t>I. Személyi juttatás</t>
  </si>
  <si>
    <t>II. Munkaadót terhelő járulékok</t>
  </si>
  <si>
    <t>III.Dologi kiadások</t>
  </si>
  <si>
    <t>IV.Támogatásértékű kiadások:</t>
  </si>
  <si>
    <t xml:space="preserve">      4.1.Támogatásértékű működési kiadások:</t>
  </si>
  <si>
    <t xml:space="preserve">      4.2. Támogatásértékű felhalmozási kiadások:</t>
  </si>
  <si>
    <t>V.Véglegesen átadott pénzeszközök:</t>
  </si>
  <si>
    <t xml:space="preserve">      5.1.Véglegesen átadott működési célú pénzeszközök:</t>
  </si>
  <si>
    <t xml:space="preserve">      5.2.Véglegesen átadott felhalmozási célú pénzeszközök:</t>
  </si>
  <si>
    <t>VI.Társadalom- és szociálpolitikai juttatások</t>
  </si>
  <si>
    <t>VII.Felújítások, fejlesztések:</t>
  </si>
  <si>
    <t>VIII. Tartalékok</t>
  </si>
  <si>
    <t>Összesen kiadások:</t>
  </si>
  <si>
    <t xml:space="preserve"> ( e Ft)</t>
  </si>
  <si>
    <t xml:space="preserve">     4. Fejlesztés, felújítás</t>
  </si>
  <si>
    <t xml:space="preserve">      2. Támogatásértékű működési bevétel</t>
  </si>
  <si>
    <t xml:space="preserve">      3. Előző évi pénzmaradvány</t>
  </si>
  <si>
    <t xml:space="preserve">      4. Intézményfinanszírozás</t>
  </si>
  <si>
    <t>IX. Hiteltörlesztés</t>
  </si>
  <si>
    <t>a) Működési célú hitel törlesztése</t>
  </si>
  <si>
    <t>b) Felhalmozási célú hitel törlesztése</t>
  </si>
  <si>
    <t>X. Függő, átfutó, kiegyenlítő kiadások:</t>
  </si>
  <si>
    <t>e Ft</t>
  </si>
  <si>
    <t>A) Működési célú pénzmaradvány</t>
  </si>
  <si>
    <t>B) Felhalmozási pénzmaradvány</t>
  </si>
  <si>
    <t>B) Felhalmozási célú pénzmaradvány</t>
  </si>
  <si>
    <t>Működési cél</t>
  </si>
  <si>
    <t>Felhalmozási cél</t>
  </si>
  <si>
    <t>HITEL</t>
  </si>
  <si>
    <r>
      <t xml:space="preserve">Önkorm.igazg.tev. </t>
    </r>
    <r>
      <rPr>
        <b/>
        <sz val="10"/>
        <rFont val="Times New Roman Cyr"/>
        <family val="0"/>
      </rPr>
      <t>841.126</t>
    </r>
  </si>
  <si>
    <r>
      <t xml:space="preserve">Óvodai intézm. Étkeztetés </t>
    </r>
    <r>
      <rPr>
        <b/>
        <sz val="10"/>
        <rFont val="Times New Roman Cyr"/>
        <family val="0"/>
      </rPr>
      <t>562.912</t>
    </r>
  </si>
  <si>
    <r>
      <t xml:space="preserve">Iskolai intézm. Étkezetetés </t>
    </r>
    <r>
      <rPr>
        <b/>
        <sz val="10"/>
        <rFont val="Times New Roman Cyr"/>
        <family val="0"/>
      </rPr>
      <t>562.913</t>
    </r>
  </si>
  <si>
    <r>
      <t xml:space="preserve">Zöldterület kezelés </t>
    </r>
    <r>
      <rPr>
        <b/>
        <sz val="10"/>
        <rFont val="Times New Roman Cyr"/>
        <family val="0"/>
      </rPr>
      <t>813.000</t>
    </r>
  </si>
  <si>
    <r>
      <t xml:space="preserve">Út, autópálya építése </t>
    </r>
    <r>
      <rPr>
        <b/>
        <sz val="10"/>
        <rFont val="Times New Roman Cyr"/>
        <family val="0"/>
      </rPr>
      <t>421.100</t>
    </r>
  </si>
  <si>
    <r>
      <t xml:space="preserve">Kömunka </t>
    </r>
    <r>
      <rPr>
        <b/>
        <sz val="10"/>
        <rFont val="Times New Roman Cyr"/>
        <family val="0"/>
      </rPr>
      <t>890.443</t>
    </r>
  </si>
  <si>
    <r>
      <t xml:space="preserve">Tűzoltási fela. </t>
    </r>
    <r>
      <rPr>
        <b/>
        <sz val="10"/>
        <rFont val="Times New Roman Cyr"/>
        <family val="0"/>
      </rPr>
      <t>842.521</t>
    </r>
  </si>
  <si>
    <r>
      <t xml:space="preserve">Községgazd. </t>
    </r>
    <r>
      <rPr>
        <b/>
        <sz val="10"/>
        <rFont val="Times New Roman Cyr"/>
        <family val="0"/>
      </rPr>
      <t>841.403</t>
    </r>
  </si>
  <si>
    <r>
      <t xml:space="preserve">Vízterm, kezelés, ell </t>
    </r>
    <r>
      <rPr>
        <b/>
        <sz val="10"/>
        <rFont val="Times New Roman Cyr"/>
        <family val="0"/>
      </rPr>
      <t>360.000</t>
    </r>
  </si>
  <si>
    <r>
      <t xml:space="preserve">Köztemető fennt. </t>
    </r>
    <r>
      <rPr>
        <b/>
        <sz val="10"/>
        <rFont val="Times New Roman Cyr"/>
        <family val="0"/>
      </rPr>
      <t>960.302</t>
    </r>
  </si>
  <si>
    <r>
      <t xml:space="preserve">Közvilágítás </t>
    </r>
    <r>
      <rPr>
        <b/>
        <sz val="10"/>
        <rFont val="Times New Roman Cyr"/>
        <family val="0"/>
      </rPr>
      <t>841.402</t>
    </r>
  </si>
  <si>
    <r>
      <t xml:space="preserve">Óvodai nevelés </t>
    </r>
    <r>
      <rPr>
        <b/>
        <sz val="10"/>
        <rFont val="Times New Roman Cyr"/>
        <family val="0"/>
      </rPr>
      <t>851 011</t>
    </r>
  </si>
  <si>
    <r>
      <t xml:space="preserve">Általános isk 1-4. évf </t>
    </r>
    <r>
      <rPr>
        <b/>
        <sz val="10"/>
        <rFont val="Times New Roman Cyr"/>
        <family val="0"/>
      </rPr>
      <t>852.011</t>
    </r>
  </si>
  <si>
    <r>
      <t xml:space="preserve">Általános isk 5-8. évf </t>
    </r>
    <r>
      <rPr>
        <b/>
        <sz val="10"/>
        <rFont val="Times New Roman Cyr"/>
        <family val="0"/>
      </rPr>
      <t>852.021</t>
    </r>
  </si>
  <si>
    <r>
      <t xml:space="preserve">Egészségügyi int, prog támog Eü DDOP </t>
    </r>
    <r>
      <rPr>
        <b/>
        <sz val="10"/>
        <rFont val="Times New Roman Cyr"/>
        <family val="0"/>
      </rPr>
      <t>860.000</t>
    </r>
  </si>
  <si>
    <r>
      <t xml:space="preserve">Háziorv.alapell </t>
    </r>
    <r>
      <rPr>
        <b/>
        <sz val="10"/>
        <rFont val="Times New Roman Cyr"/>
        <family val="0"/>
      </rPr>
      <t>862.101</t>
    </r>
  </si>
  <si>
    <r>
      <t>Fogorv.alapell</t>
    </r>
    <r>
      <rPr>
        <b/>
        <sz val="10"/>
        <rFont val="Times New Roman Cyr"/>
        <family val="0"/>
      </rPr>
      <t xml:space="preserve"> 862.301</t>
    </r>
  </si>
  <si>
    <r>
      <t xml:space="preserve">Ifjúság és eü gondozás </t>
    </r>
    <r>
      <rPr>
        <b/>
        <sz val="10"/>
        <rFont val="Times New Roman Cyr"/>
        <family val="0"/>
      </rPr>
      <t>869.042</t>
    </r>
  </si>
  <si>
    <r>
      <t xml:space="preserve">Család és nővéd eü gond </t>
    </r>
    <r>
      <rPr>
        <b/>
        <sz val="10"/>
        <rFont val="Times New Roman Cyr"/>
        <family val="0"/>
      </rPr>
      <t>869.041</t>
    </r>
  </si>
  <si>
    <r>
      <t xml:space="preserve">Házi segítségnyújtás </t>
    </r>
    <r>
      <rPr>
        <b/>
        <sz val="10"/>
        <rFont val="Times New Roman Cyr"/>
        <family val="0"/>
      </rPr>
      <t>889.922</t>
    </r>
  </si>
  <si>
    <r>
      <t xml:space="preserve">Családsegíté </t>
    </r>
    <r>
      <rPr>
        <b/>
        <sz val="10"/>
        <rFont val="Times New Roman Cyr"/>
        <family val="0"/>
      </rPr>
      <t xml:space="preserve">889.924 </t>
    </r>
  </si>
  <si>
    <r>
      <t xml:space="preserve">Gyermekjóléti szolg. </t>
    </r>
    <r>
      <rPr>
        <b/>
        <sz val="10"/>
        <rFont val="Times New Roman Cyr"/>
        <family val="0"/>
      </rPr>
      <t>889.201</t>
    </r>
  </si>
  <si>
    <r>
      <t xml:space="preserve">Szociális étk. </t>
    </r>
    <r>
      <rPr>
        <b/>
        <sz val="10"/>
        <rFont val="Times New Roman Cyr"/>
        <family val="0"/>
      </rPr>
      <t>889.921</t>
    </r>
  </si>
  <si>
    <r>
      <t xml:space="preserve">Idősek nappali ellátása </t>
    </r>
    <r>
      <rPr>
        <b/>
        <sz val="10"/>
        <rFont val="Times New Roman Cyr"/>
        <family val="0"/>
      </rPr>
      <t>881.011</t>
    </r>
  </si>
  <si>
    <r>
      <t xml:space="preserve">Közgyógyellátás </t>
    </r>
    <r>
      <rPr>
        <b/>
        <sz val="10"/>
        <rFont val="Times New Roman Cyr"/>
        <family val="0"/>
      </rPr>
      <t>882.202</t>
    </r>
  </si>
  <si>
    <r>
      <t xml:space="preserve">Időskorúak járadéka </t>
    </r>
    <r>
      <rPr>
        <b/>
        <sz val="10"/>
        <rFont val="Times New Roman Cyr"/>
        <family val="0"/>
      </rPr>
      <t>882.112</t>
    </r>
  </si>
  <si>
    <r>
      <t xml:space="preserve">Rendsz.szoc.segély </t>
    </r>
    <r>
      <rPr>
        <b/>
        <sz val="10"/>
        <rFont val="Times New Roman Cyr"/>
        <family val="0"/>
      </rPr>
      <t>882.111</t>
    </r>
  </si>
  <si>
    <r>
      <t xml:space="preserve">Lakásfenntart. Tám norm. </t>
    </r>
    <r>
      <rPr>
        <b/>
        <sz val="10"/>
        <rFont val="Times New Roman Cyr"/>
        <family val="0"/>
      </rPr>
      <t>882.113</t>
    </r>
  </si>
  <si>
    <r>
      <t xml:space="preserve">Ápolási díj méltányossági alapon </t>
    </r>
    <r>
      <rPr>
        <b/>
        <sz val="10"/>
        <rFont val="Times New Roman Cyr"/>
        <family val="0"/>
      </rPr>
      <t>882.116</t>
    </r>
  </si>
  <si>
    <r>
      <t xml:space="preserve">Rendsz.gyvéd pénzb. Ellátás </t>
    </r>
    <r>
      <rPr>
        <b/>
        <sz val="10"/>
        <rFont val="Times New Roman Cyr"/>
        <family val="0"/>
      </rPr>
      <t>882.117</t>
    </r>
  </si>
  <si>
    <r>
      <t xml:space="preserve">Kiegészító gyvéd támog </t>
    </r>
    <r>
      <rPr>
        <b/>
        <sz val="10"/>
        <rFont val="Times New Roman Cyr"/>
        <family val="0"/>
      </rPr>
      <t>882.118</t>
    </r>
  </si>
  <si>
    <r>
      <t xml:space="preserve">Köztemetés </t>
    </r>
    <r>
      <rPr>
        <b/>
        <sz val="10"/>
        <rFont val="Times New Roman Cyr"/>
        <family val="0"/>
      </rPr>
      <t>882.203</t>
    </r>
  </si>
  <si>
    <r>
      <t xml:space="preserve">Átmeneti segélyek </t>
    </r>
    <r>
      <rPr>
        <b/>
        <sz val="10"/>
        <rFont val="Times New Roman Cyr"/>
        <family val="0"/>
      </rPr>
      <t>882.122</t>
    </r>
  </si>
  <si>
    <r>
      <t xml:space="preserve">Temetési segélyek </t>
    </r>
    <r>
      <rPr>
        <b/>
        <sz val="10"/>
        <rFont val="Times New Roman Cyr"/>
        <family val="0"/>
      </rPr>
      <t>882.123</t>
    </r>
  </si>
  <si>
    <r>
      <t xml:space="preserve">Rendkívüli gyvéd támog </t>
    </r>
    <r>
      <rPr>
        <b/>
        <sz val="10"/>
        <rFont val="Times New Roman Cyr"/>
        <family val="0"/>
      </rPr>
      <t>882.124</t>
    </r>
  </si>
  <si>
    <r>
      <t xml:space="preserve">Szennyvíz gyűjt, tiszt, </t>
    </r>
    <r>
      <rPr>
        <b/>
        <sz val="10"/>
        <rFont val="Times New Roman Cyr"/>
        <family val="0"/>
      </rPr>
      <t>370.000</t>
    </r>
  </si>
  <si>
    <r>
      <t xml:space="preserve">Telep.hull.kez. </t>
    </r>
    <r>
      <rPr>
        <b/>
        <sz val="10"/>
        <rFont val="Times New Roman Cyr"/>
        <family val="0"/>
      </rPr>
      <t>382.101</t>
    </r>
  </si>
  <si>
    <r>
      <t xml:space="preserve">Közművelődési int működ. </t>
    </r>
    <r>
      <rPr>
        <b/>
        <sz val="10"/>
        <rFont val="Times New Roman Cyr"/>
        <family val="0"/>
      </rPr>
      <t>910.502</t>
    </r>
  </si>
  <si>
    <r>
      <t xml:space="preserve">Könyvtári áll gyarap </t>
    </r>
    <r>
      <rPr>
        <b/>
        <sz val="10"/>
        <rFont val="Times New Roman Cyr"/>
        <family val="0"/>
      </rPr>
      <t>910.121</t>
    </r>
  </si>
  <si>
    <r>
      <t xml:space="preserve">Könyvtári áll feltárása </t>
    </r>
    <r>
      <rPr>
        <b/>
        <sz val="10"/>
        <rFont val="Times New Roman Cyr"/>
        <family val="0"/>
      </rPr>
      <t>910.122</t>
    </r>
  </si>
  <si>
    <r>
      <t xml:space="preserve">Könyvtári szolgáltatások </t>
    </r>
    <r>
      <rPr>
        <b/>
        <sz val="10"/>
        <rFont val="Times New Roman Cyr"/>
        <family val="0"/>
      </rPr>
      <t>910.123</t>
    </r>
  </si>
  <si>
    <r>
      <t xml:space="preserve">Közműv.tev támog IKSZT </t>
    </r>
    <r>
      <rPr>
        <b/>
        <sz val="10"/>
        <rFont val="Times New Roman Cyr"/>
        <family val="0"/>
      </rPr>
      <t>910.501</t>
    </r>
  </si>
  <si>
    <r>
      <t xml:space="preserve">Sportlétesítmények működt.  </t>
    </r>
    <r>
      <rPr>
        <b/>
        <sz val="10"/>
        <rFont val="Times New Roman Cyr"/>
        <family val="0"/>
      </rPr>
      <t>931.102</t>
    </r>
  </si>
  <si>
    <r>
      <t xml:space="preserve">Rövid távú közfoglalkoztatás </t>
    </r>
    <r>
      <rPr>
        <b/>
        <sz val="10"/>
        <rFont val="Times New Roman Cyr"/>
        <family val="0"/>
      </rPr>
      <t>890.441</t>
    </r>
  </si>
  <si>
    <r>
      <t xml:space="preserve">Hosszabb távú közfoglalkoz. </t>
    </r>
    <r>
      <rPr>
        <b/>
        <sz val="10"/>
        <rFont val="Times New Roman Cyr"/>
        <family val="0"/>
      </rPr>
      <t>890.442</t>
    </r>
  </si>
  <si>
    <r>
      <t xml:space="preserve">Egyéb önk. Eseti pénzb. Ell </t>
    </r>
    <r>
      <rPr>
        <b/>
        <sz val="10"/>
        <rFont val="Times New Roman Cyr"/>
        <family val="0"/>
      </rPr>
      <t>882.129</t>
    </r>
  </si>
  <si>
    <r>
      <t xml:space="preserve">Óvodáztatási támogatás </t>
    </r>
    <r>
      <rPr>
        <b/>
        <sz val="10"/>
        <rFont val="Times New Roman Cyr"/>
        <family val="0"/>
      </rPr>
      <t>882.119</t>
    </r>
  </si>
  <si>
    <t>Közfoglalkoztatott (hosszú)</t>
  </si>
  <si>
    <t xml:space="preserve">     4. Fejlesztés, feljújítás</t>
  </si>
  <si>
    <t>Rendszeres szociális segély</t>
  </si>
  <si>
    <t>Foglalkoztatást helyettesítő támogatás</t>
  </si>
  <si>
    <t>Önkormányzat által saját hatáskörben adott természetbeni</t>
  </si>
  <si>
    <t>4. Szociális és Gyermekjóléti Szociális Központ</t>
  </si>
  <si>
    <t>4. Szociális és Gyermekjóléti Szociális Központ:</t>
  </si>
  <si>
    <t>Számítógép konfiguráció (Monitor+Nyomtató)</t>
  </si>
  <si>
    <t>Salgó polcrendszer</t>
  </si>
  <si>
    <t>- Böhönyéért, Somogyér Egyesület</t>
  </si>
  <si>
    <t>- Böhönyei Fiatalok Egyesülete</t>
  </si>
  <si>
    <t>- Pósa Horgászegyesület</t>
  </si>
  <si>
    <t>Eredeti e.i</t>
  </si>
  <si>
    <r>
      <t xml:space="preserve">Alapf.okt.prog támog  </t>
    </r>
    <r>
      <rPr>
        <b/>
        <sz val="10"/>
        <rFont val="Times New Roman Cyr"/>
        <family val="0"/>
      </rPr>
      <t>852.000 DDOP</t>
    </r>
  </si>
  <si>
    <r>
      <t xml:space="preserve">Alapf.okt.prog támog  </t>
    </r>
    <r>
      <rPr>
        <b/>
        <sz val="10"/>
        <rFont val="Times New Roman Cyr"/>
        <family val="0"/>
      </rPr>
      <t>852.000 TIOP</t>
    </r>
  </si>
  <si>
    <t xml:space="preserve">Címrend </t>
  </si>
  <si>
    <t>Böhönyei Gézengúz Óvoda</t>
  </si>
  <si>
    <t>Helyi megállapítású ápolási díj</t>
  </si>
  <si>
    <t>2013.évi kiadásai és bevételei</t>
  </si>
  <si>
    <t>2013.évi kiadások és bevételek</t>
  </si>
  <si>
    <t>2013.évi működési és fenntartási előirányzatai</t>
  </si>
  <si>
    <t>2013. év</t>
  </si>
  <si>
    <t>2013. évi eredeti előriányzat</t>
  </si>
  <si>
    <t xml:space="preserve">Szociális és Gyermekjóléti Szociális Központ 2013.évi előirányzat-felhasználási terve </t>
  </si>
  <si>
    <t>Előirányzat felhasználási ütemterv Böhönyei Gézengúz Óvoda 2013. év</t>
  </si>
  <si>
    <t>Böhönye Község Önkormányzat 2013.évi költségvetése feladatonként</t>
  </si>
  <si>
    <t>2. Böhönyei Gézengúz Óvoda</t>
  </si>
  <si>
    <t>3. Böhönyei Gézengúz Óvoda:</t>
  </si>
  <si>
    <t>2013.évi felújítási és fejlesztési előirányzatai</t>
  </si>
  <si>
    <t>Böhönye Község Önkormányzat 2013. évi előirányzat-felhasználási terve</t>
  </si>
  <si>
    <t>Böhönye Község Önkormányzat és intézményei 2013. évi előirányzat-felhasználási terve</t>
  </si>
  <si>
    <t>3. Böhönyei Gézengúz Óvoda</t>
  </si>
  <si>
    <t>3.Böhönyei Gézengúz Óvoda</t>
  </si>
  <si>
    <t>9 .Fejlesztés, felújítás</t>
  </si>
  <si>
    <t>- Szociális Központ hozzájárulás</t>
  </si>
  <si>
    <t>- Óvodai hozzájárulás</t>
  </si>
  <si>
    <t>- Gépjárműadó 60%</t>
  </si>
  <si>
    <t>1. Víztermelés</t>
  </si>
  <si>
    <t>- Rinya-Dombó átadott pénzeszköz közfoglalkoztatáshoz</t>
  </si>
  <si>
    <t>5. Települési hulladékok kezelése, ártalmatlanítása</t>
  </si>
  <si>
    <t>6. Város, és községgazdálkodási máshová nem sorolt szolg</t>
  </si>
  <si>
    <t>7. Sportlétesítmények működtetése, fejlesztése</t>
  </si>
  <si>
    <t>8. Tűzoltás, műszaki mentés, katasztrófaelhárítás</t>
  </si>
  <si>
    <t xml:space="preserve">                 Böhönye Község Önkormányzatának 2013. évi kifizetett támogatásai</t>
  </si>
  <si>
    <t>2013.évi létszámkerete</t>
  </si>
  <si>
    <t>2.Böhönyei Gézengúz Óvoda</t>
  </si>
  <si>
    <t>Közfoglalkoztatás keretében - fűnyírótraktor</t>
  </si>
  <si>
    <t>Közfoglalkoztatás keretében - rotációs kapa</t>
  </si>
  <si>
    <t>Közfoglalkoztatás keretében - fóliasátor</t>
  </si>
  <si>
    <t>Közfoglalkoztatás keretében - motoros láncfűrész</t>
  </si>
  <si>
    <t xml:space="preserve">Kommunális csoport traktorvásárlás </t>
  </si>
  <si>
    <t>Kommunális csoport pótkocsi vásárlás</t>
  </si>
  <si>
    <t>3 db buszváró építési költsége</t>
  </si>
  <si>
    <t>Buszforduló kis épület terv (Kruppai)</t>
  </si>
  <si>
    <t>KEOP 7.1.0 terv+tanulmány+nyilvánosság</t>
  </si>
  <si>
    <t>Színes Tv</t>
  </si>
  <si>
    <t>Autómata mosógép</t>
  </si>
  <si>
    <t>Laptop</t>
  </si>
  <si>
    <t xml:space="preserve">Egyéb </t>
  </si>
  <si>
    <t>2013.évi közfoglalkoztatotti létszám</t>
  </si>
  <si>
    <t>2013.évi EU-támogatással megvalósuló feladatai</t>
  </si>
  <si>
    <t>Beruházások</t>
  </si>
  <si>
    <t>Int. működési bev</t>
  </si>
  <si>
    <t>2.1 Igazgatási szolgáltatási díj</t>
  </si>
  <si>
    <t>2.2.Önkormányzati átengedett közhatalmi bevételek</t>
  </si>
  <si>
    <t xml:space="preserve">   2.2.1. Gépjárműadó</t>
  </si>
  <si>
    <t xml:space="preserve">   2.2.2.Termőföld bérbeadásából származó jövedelemadó</t>
  </si>
  <si>
    <t xml:space="preserve">   2.2.3.Önk. átengedett e.közhatalmi bevételek</t>
  </si>
  <si>
    <t>2.3. Helyi adók és adójellegű bevételek</t>
  </si>
  <si>
    <t xml:space="preserve">   2.3.1. Építményadó</t>
  </si>
  <si>
    <t xml:space="preserve">   2.3.2. Telekadó</t>
  </si>
  <si>
    <t xml:space="preserve">   2.3.3. Magánszemélyek kommunális adója</t>
  </si>
  <si>
    <t xml:space="preserve">   2.3.4. Iparűzési adó</t>
  </si>
  <si>
    <t xml:space="preserve">   2.3.5. Talajterhelési díj</t>
  </si>
  <si>
    <t>2.4. Adópótlék, adóbírság</t>
  </si>
  <si>
    <t xml:space="preserve">       2.Közhatalmi bevételek</t>
  </si>
  <si>
    <t>2.5. Egyéb közhatalmi bevételek</t>
  </si>
  <si>
    <t xml:space="preserve">Közvetett támogatások </t>
  </si>
  <si>
    <t>Támogatás megnevezése</t>
  </si>
  <si>
    <t>ellátottak térítési díjának, illetve kártérítésének méltányossági alapon történő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</si>
  <si>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</si>
  <si>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</si>
  <si>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</si>
  <si>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 xml:space="preserve">   </t>
  </si>
  <si>
    <t>A saját bevételek és az adósságot keletkeztető ügyletekből és kezességvállalásokból fennálló kötelezettségek aránya</t>
  </si>
  <si>
    <t>353/2011 (XII.30) Kormányrendelet alapján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</si>
  <si>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</si>
  <si>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</si>
  <si>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</si>
  <si>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</si>
  <si>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</si>
  <si>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</si>
  <si>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</si>
  <si>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</si>
  <si>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>hitel (Tőke + kamat)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</si>
  <si>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</si>
  <si>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</si>
  <si>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</si>
  <si>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</si>
  <si>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</si>
  <si>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</si>
  <si>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Adósságot keletkeztető ügylet összege</t>
  </si>
  <si>
    <t>Fejlesztési célok megnevezése</t>
  </si>
  <si>
    <t xml:space="preserve">Az adósságot keletkeztető ügylet megkötését igénylő fejlesztési célok, valamint az adósságot keletkeztető ügyletek várható együttes összege </t>
  </si>
  <si>
    <t xml:space="preserve">       1.Önkormányzatok működési célú költségvetési támogatása</t>
  </si>
  <si>
    <t>Közhatalmi bevételek</t>
  </si>
  <si>
    <t>3.Költségv.tám.</t>
  </si>
  <si>
    <t>5.Támogatásértékű bev.</t>
  </si>
  <si>
    <t>6.Kölcsönök visszatér.</t>
  </si>
  <si>
    <t>7.Működőképességet szolg támogatás</t>
  </si>
  <si>
    <t>2. Közhatalmi bevételek</t>
  </si>
  <si>
    <t>4.Átvett pénzeszk.</t>
  </si>
  <si>
    <t>7.Működőképesség megőrzését szolg támog</t>
  </si>
  <si>
    <t>8. Sajátos és felhalmozási jellegű bevételek</t>
  </si>
  <si>
    <t>1.1.Települési önk. működésének támogatása</t>
  </si>
  <si>
    <t>1.2.Óvodaped és nem munk segítők bértámogat</t>
  </si>
  <si>
    <t>1.3.Óvodaműködtetés támogatása</t>
  </si>
  <si>
    <t>1.4.Ingyenes és kezdvezményes gyermekétkeztet</t>
  </si>
  <si>
    <t>1.5.Egyes jövedelempótló támogatások kiegészíté</t>
  </si>
  <si>
    <t>1.6.Hozzájárulás a pénzbeli szociális ellátásokhoz</t>
  </si>
  <si>
    <t>1.7.Egyes szociális és gyermekjóléti feladatok tám</t>
  </si>
  <si>
    <t>1.8.Könyvtári, közművelődési feladatok támogatása</t>
  </si>
  <si>
    <t>1.9.Központosított előirányzatok</t>
  </si>
  <si>
    <r>
      <t xml:space="preserve">Önk. feladatra nem tervezhető elszámolásai </t>
    </r>
    <r>
      <rPr>
        <b/>
        <sz val="7"/>
        <rFont val="Times New Roman Cyr"/>
        <family val="0"/>
      </rPr>
      <t>841.901</t>
    </r>
  </si>
  <si>
    <r>
      <t xml:space="preserve">Növénytermesztés </t>
    </r>
    <r>
      <rPr>
        <b/>
        <sz val="10"/>
        <rFont val="Times New Roman Cyr"/>
        <family val="0"/>
      </rPr>
      <t>010.000</t>
    </r>
  </si>
  <si>
    <r>
      <t xml:space="preserve">Nem lak.ing bérbead </t>
    </r>
    <r>
      <rPr>
        <b/>
        <sz val="10"/>
        <rFont val="Times New Roman Cyr"/>
        <family val="0"/>
      </rPr>
      <t>680.002</t>
    </r>
  </si>
  <si>
    <r>
      <t xml:space="preserve">Lakóing. Bérbeadása </t>
    </r>
    <r>
      <rPr>
        <b/>
        <sz val="10"/>
        <rFont val="Times New Roman Cyr"/>
        <family val="0"/>
      </rPr>
      <t>680.001</t>
    </r>
  </si>
  <si>
    <t>Közhatalmi bevétel</t>
  </si>
  <si>
    <t>Felhalm. és tőkejell bev.</t>
  </si>
  <si>
    <t>KEOP 7.1.0</t>
  </si>
  <si>
    <t>IKSZT - TAMOP</t>
  </si>
  <si>
    <t>Zselici lámpások- 3db buszmegálló</t>
  </si>
  <si>
    <t>IKSZT - Horváth Judit bére</t>
  </si>
  <si>
    <t xml:space="preserve">KEOP </t>
  </si>
  <si>
    <t>Még nem ismert pályázatok önereje</t>
  </si>
  <si>
    <t>Diófa utca felújítás</t>
  </si>
  <si>
    <t>- Többcélú kistérségi Társulás által fenntartott, működtetett orvosi ügyelet</t>
  </si>
  <si>
    <t>- Egyéb (polgármesteri hatáskörben elbírált támogatások)</t>
  </si>
  <si>
    <t>Fő utca 30 (üzlet helység, esetlegesen szociális bolt) felújítás</t>
  </si>
  <si>
    <t>Rákóczi utca felújítás</t>
  </si>
  <si>
    <t>Önkormányzati épület, garázsok, irodaépület (Fő utca 107/1) felújítása</t>
  </si>
  <si>
    <t>3 garázs építés tervdokumentáció (BauArt)</t>
  </si>
  <si>
    <t>KEOP Szennyvíz pályázat 1.2.0</t>
  </si>
  <si>
    <t>Termőföld vásárlás a mg-i START munkaprogramhoz</t>
  </si>
  <si>
    <t>Közös Önkormányzati Hivatal bővítése céljából ingatlan vásárlás</t>
  </si>
  <si>
    <t>Buszpályaudvar útburkolat és járda átépítése</t>
  </si>
  <si>
    <t>Közfoglalkoztatás keretében - pótkocsi 1,4 t</t>
  </si>
  <si>
    <t>Közfoglalkoztatás keretében - kistraktor 20-230 LE</t>
  </si>
  <si>
    <t>Böhönyei Közös Önkormányzati Hivatal</t>
  </si>
  <si>
    <t xml:space="preserve">Böhönyei Közös Önkormányzati Hivatal 2013.évi előirányzat-felhasználási terve </t>
  </si>
  <si>
    <t>2. Böhönyei Közös Önkormányzati Hivatal</t>
  </si>
  <si>
    <t>2. Böhönyei Közös Önkormányzati Hivatal:</t>
  </si>
  <si>
    <t>3. Böhönyei Közös Önkormányzati Hivatal</t>
  </si>
  <si>
    <t>3.Böhönyei Közös Önkormányzati Hivatal</t>
  </si>
  <si>
    <t>1. Cím Böhönye Község Önkormányzata</t>
  </si>
  <si>
    <t>2. cím Az önkormányzat önállóan  működő és gazdálkodó költségvetési szervei</t>
  </si>
  <si>
    <t>3. Cím Az önkormányzat önállóan működő költségvetési szervei</t>
  </si>
  <si>
    <t>b) Böhönyei Gézengúz Óvoda</t>
  </si>
  <si>
    <t>1 Cím Böhönye Község Önkormányzat</t>
  </si>
  <si>
    <t>2. Cím Böhönyei Közös Önkormányzati Hivatal</t>
  </si>
  <si>
    <t>3.a) Cím Böhönyei Gézengúz Óvoda</t>
  </si>
  <si>
    <t>3. b) Cím Szociális és Gyermekjóléti Szociális Központ</t>
  </si>
  <si>
    <t>Kötelező önkormányzati feladat</t>
  </si>
  <si>
    <t>Önkéntvállalt önkormányzati feladat</t>
  </si>
  <si>
    <t>Államigazgatási feladat</t>
  </si>
  <si>
    <t xml:space="preserve">Böhönye Község Önkormányzat 2013.évi céltartalékai </t>
  </si>
  <si>
    <t>Önkormányzati költségvetési mérleg 2013. év</t>
  </si>
  <si>
    <t>Előre nem látható kiadások finanszírozása</t>
  </si>
  <si>
    <t>Működési bevétel</t>
  </si>
  <si>
    <t>Felhalmozási bevétel</t>
  </si>
  <si>
    <t>Böhönyei Közös Önkormányzati Hivatal - Önállóan működő és gazdálkodó költségvetési szerv</t>
  </si>
  <si>
    <t>Böhönyei Gézengúz Óvoda - Önállóan működő költségvetési szerv</t>
  </si>
  <si>
    <t>Szociális és Gyermekjóléti Szociális Központ - Önállóan működő költségvetési szerv</t>
  </si>
  <si>
    <t xml:space="preserve">Böhönye Község Önkormányzatának 2013. évi társadalom-, és szociálpolitikai juttatásai </t>
  </si>
  <si>
    <t>Lakosságnak juttatott támogatások</t>
  </si>
  <si>
    <t>lakossági szemétdíj támogatás</t>
  </si>
  <si>
    <t>Összeg eFt</t>
  </si>
  <si>
    <t>Kötelező önk-i feladat</t>
  </si>
  <si>
    <t>Önként váll feladat</t>
  </si>
  <si>
    <t>Államig feladat</t>
  </si>
  <si>
    <r>
      <t>Máshová nem sorolt köz.tevék.</t>
    </r>
    <r>
      <rPr>
        <b/>
        <sz val="10"/>
        <rFont val="Times New Roman Cyr"/>
        <family val="0"/>
      </rPr>
      <t>940.000</t>
    </r>
  </si>
  <si>
    <r>
      <t xml:space="preserve">Közutak, hidak, üz, fennt </t>
    </r>
    <r>
      <rPr>
        <b/>
        <sz val="10"/>
        <rFont val="Times New Roman Cyr"/>
        <family val="0"/>
      </rPr>
      <t>522.001</t>
    </r>
  </si>
  <si>
    <t>a) Böhönyei Szociális Alapszolgáltatási Központ</t>
  </si>
  <si>
    <t>Eredeti ei</t>
  </si>
  <si>
    <t>Módosított ei</t>
  </si>
  <si>
    <t>Módosított előirányzat</t>
  </si>
  <si>
    <t>Módosított e.i.</t>
  </si>
  <si>
    <t>módosított előirányzat</t>
  </si>
  <si>
    <t>Mód ei</t>
  </si>
  <si>
    <t>Védőnők Laptop</t>
  </si>
  <si>
    <t>Mód e.i</t>
  </si>
  <si>
    <t>4. Böhönyei Szociális Alapszolgáltatási Központ</t>
  </si>
  <si>
    <t>Böhönyei Szociális Alapszolgáltatási Központ</t>
  </si>
  <si>
    <t>Módosított e.i</t>
  </si>
  <si>
    <t>- Böhönye és Környéke Önkormányzati Társulása</t>
  </si>
  <si>
    <t>9. Óvodai nevelés</t>
  </si>
  <si>
    <t>- Böhönye és Környéke Önkormányzatai Társulása</t>
  </si>
  <si>
    <t>10. Szociális étkeztetés</t>
  </si>
  <si>
    <t>11. Idősek nappali ellátása</t>
  </si>
  <si>
    <t>12. Gyermekjólétis szolgáltatás</t>
  </si>
  <si>
    <t>13. Családsegítés</t>
  </si>
  <si>
    <t>14. Házi segítségnyújtás</t>
  </si>
  <si>
    <t>15. Ifjúság és egészségügyi gondozás, Család és nővédelmi eü gondozás</t>
  </si>
  <si>
    <t>2013. évi módosított előriányzat</t>
  </si>
  <si>
    <t>(Kaposmenti Hull.Társ)</t>
  </si>
  <si>
    <t>- Közös Hivatali hozzájárulás</t>
  </si>
  <si>
    <t>Kaposmenti Hulladékgazdálkodási Önkormányzati Társulás kezességvállalás</t>
  </si>
  <si>
    <t>Mód.ei 09.</t>
  </si>
  <si>
    <t>MÓD e.i07.</t>
  </si>
  <si>
    <t>1.11..Működőképesség megőrzését szolg támog</t>
  </si>
  <si>
    <t>Mód. Ei.09.</t>
  </si>
  <si>
    <t xml:space="preserve">Mód. Ei.09. </t>
  </si>
  <si>
    <t xml:space="preserve">5. Böhönye Társulás </t>
  </si>
  <si>
    <t>Módosított előirányzat 09.</t>
  </si>
  <si>
    <t>1.10.Adóerőképesség szerkezetátalakítási tart.</t>
  </si>
  <si>
    <t xml:space="preserve">Egészségfejlesztő pályázat </t>
  </si>
  <si>
    <t xml:space="preserve">Felhalmozás módosított ei. </t>
  </si>
  <si>
    <t>összesen</t>
  </si>
  <si>
    <t xml:space="preserve">Módosított előirányzat </t>
  </si>
  <si>
    <t>2. melléklet   A költségvetési hiány belső finanszírozására szolgáló előző évek pénzmaradványa</t>
  </si>
  <si>
    <t xml:space="preserve">              3. melléklet A költségvetési hiány külső finanszírozása 2013. év</t>
  </si>
  <si>
    <t xml:space="preserve">Böhönye Község Önkormányzat és intézményei 2013.évi bevételei   4. melléklet </t>
  </si>
  <si>
    <t xml:space="preserve">Böhönye Község Önkormányzat és intézményei 2013.évi kiadásai 5. melléklet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</si>
</sst>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"/>
    <numFmt numFmtId="165" formatCode="#,##0.0"/>
    <numFmt numFmtId="166" formatCode="#,##0;[Red]#,##0"/>
  </numFmts>
  <fonts count="57">
    <font>
      <sz val="10"/>
      <name val="Arial CE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4"/>
      <name val="Times New Roman Cyr"/>
      <family val="1"/>
    </font>
    <font>
      <sz val="10"/>
      <name val="Times New Roman CE"/>
      <family val="1"/>
    </font>
    <font>
      <b/>
      <sz val="10"/>
      <name val="Times New Roman Cyr"/>
      <family val="1"/>
    </font>
    <font>
      <b/>
      <sz val="7"/>
      <name val="Times New Roman Cyr"/>
      <family val="1"/>
    </font>
    <font>
      <b/>
      <sz val="6"/>
      <name val="Times New Roman Cyr"/>
      <family val="1"/>
    </font>
    <font>
      <sz val="7"/>
      <name val="Times New Roman Cyr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i/>
      <sz val="12"/>
      <name val="Times New Roman Cyr"/>
      <family val="1"/>
    </font>
    <font>
      <i/>
      <sz val="10"/>
      <name val="Times New Roman Cyr"/>
      <family val="1"/>
    </font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2"/>
      <name val="Times New Roman"/>
      <family val="1"/>
    </font>
    <font>
      <sz val="9"/>
      <name val="Times New Roman CE"/>
      <family val="1"/>
    </font>
    <font>
      <b/>
      <sz val="12"/>
      <name val="Arial"/>
      <family val="2"/>
    </font>
    <font>
      <sz val="8"/>
      <name val="Times New Roman CE"/>
      <family val="1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17" borderId="7" applyNumberFormat="0" applyFont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50" fillId="4" borderId="0" applyNumberFormat="0" applyBorder="0" applyAlignment="0" applyProtection="0"/>
    <xf numFmtId="0" fontId="51" fillId="22" borderId="8" applyNumberFormat="0" applyAlignment="0" applyProtection="0"/>
    <xf numFmtId="0" fontId="52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" borderId="0" applyNumberFormat="0" applyBorder="0" applyAlignment="0" applyProtection="0"/>
    <xf numFmtId="0" fontId="55" fillId="23" borderId="0" applyNumberFormat="0" applyBorder="0" applyAlignment="0" applyProtection="0"/>
    <xf numFmtId="0" fontId="56" fillId="22" borderId="1" applyNumberFormat="0" applyAlignment="0" applyProtection="0"/>
    <xf numFmtId="9" fontId="0" fillId="0" borderId="0" applyFont="0" applyFill="0" applyBorder="0" applyAlignment="0" applyProtection="0"/>
  </cellStyleXfs>
  <cellXfs count="6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3" fontId="21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center" shrinkToFit="1"/>
    </xf>
    <xf numFmtId="0" fontId="8" fillId="0" borderId="24" xfId="0" applyFont="1" applyFill="1" applyBorder="1" applyAlignment="1">
      <alignment horizontal="center" shrinkToFit="1"/>
    </xf>
    <xf numFmtId="3" fontId="8" fillId="0" borderId="23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 wrapText="1"/>
    </xf>
    <xf numFmtId="3" fontId="8" fillId="0" borderId="24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/>
    </xf>
    <xf numFmtId="3" fontId="17" fillId="0" borderId="26" xfId="0" applyNumberFormat="1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17" fillId="0" borderId="28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3" fontId="8" fillId="0" borderId="23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3" fontId="17" fillId="0" borderId="24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3" fillId="0" borderId="0" xfId="61" applyFont="1" applyAlignment="1">
      <alignment horizontal="center"/>
      <protection/>
    </xf>
    <xf numFmtId="0" fontId="22" fillId="0" borderId="0" xfId="61" applyAlignment="1">
      <alignment/>
      <protection/>
    </xf>
    <xf numFmtId="0" fontId="22" fillId="0" borderId="0" xfId="61">
      <alignment/>
      <protection/>
    </xf>
    <xf numFmtId="0" fontId="24" fillId="0" borderId="12" xfId="61" applyFont="1" applyBorder="1" applyAlignment="1">
      <alignment horizontal="center"/>
      <protection/>
    </xf>
    <xf numFmtId="0" fontId="25" fillId="0" borderId="12" xfId="61" applyFont="1" applyBorder="1">
      <alignment/>
      <protection/>
    </xf>
    <xf numFmtId="0" fontId="24" fillId="0" borderId="12" xfId="61" applyFont="1" applyBorder="1">
      <alignment/>
      <protection/>
    </xf>
    <xf numFmtId="0" fontId="4" fillId="0" borderId="0" xfId="0" applyFont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26" fillId="0" borderId="12" xfId="61" applyFont="1" applyFill="1" applyBorder="1">
      <alignment/>
      <protection/>
    </xf>
    <xf numFmtId="3" fontId="26" fillId="0" borderId="12" xfId="61" applyNumberFormat="1" applyFont="1" applyFill="1" applyBorder="1">
      <alignment/>
      <protection/>
    </xf>
    <xf numFmtId="3" fontId="27" fillId="0" borderId="12" xfId="61" applyNumberFormat="1" applyFont="1" applyFill="1" applyBorder="1">
      <alignment/>
      <protection/>
    </xf>
    <xf numFmtId="0" fontId="22" fillId="0" borderId="0" xfId="61" applyFill="1">
      <alignment/>
      <protection/>
    </xf>
    <xf numFmtId="0" fontId="1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" fillId="0" borderId="0" xfId="55" applyFont="1">
      <alignment/>
      <protection/>
    </xf>
    <xf numFmtId="0" fontId="1" fillId="0" borderId="0" xfId="55" applyFont="1">
      <alignment/>
      <protection/>
    </xf>
    <xf numFmtId="0" fontId="1" fillId="0" borderId="10" xfId="55" applyFont="1" applyBorder="1">
      <alignment/>
      <protection/>
    </xf>
    <xf numFmtId="0" fontId="3" fillId="0" borderId="10" xfId="55" applyFont="1" applyBorder="1">
      <alignment/>
      <protection/>
    </xf>
    <xf numFmtId="0" fontId="1" fillId="0" borderId="32" xfId="55" applyFont="1" applyBorder="1">
      <alignment/>
      <protection/>
    </xf>
    <xf numFmtId="0" fontId="3" fillId="0" borderId="31" xfId="55" applyFont="1" applyFill="1" applyBorder="1">
      <alignment/>
      <protection/>
    </xf>
    <xf numFmtId="0" fontId="3" fillId="0" borderId="33" xfId="55" applyFont="1" applyFill="1" applyBorder="1">
      <alignment/>
      <protection/>
    </xf>
    <xf numFmtId="0" fontId="3" fillId="0" borderId="34" xfId="55" applyFont="1" applyFill="1" applyBorder="1">
      <alignment/>
      <protection/>
    </xf>
    <xf numFmtId="3" fontId="3" fillId="0" borderId="19" xfId="55" applyNumberFormat="1" applyFont="1" applyFill="1" applyBorder="1">
      <alignment/>
      <protection/>
    </xf>
    <xf numFmtId="0" fontId="3" fillId="0" borderId="23" xfId="55" applyFont="1" applyFill="1" applyBorder="1">
      <alignment/>
      <protection/>
    </xf>
    <xf numFmtId="0" fontId="3" fillId="0" borderId="19" xfId="55" applyFont="1" applyFill="1" applyBorder="1">
      <alignment/>
      <protection/>
    </xf>
    <xf numFmtId="0" fontId="3" fillId="0" borderId="35" xfId="55" applyFont="1" applyFill="1" applyBorder="1">
      <alignment/>
      <protection/>
    </xf>
    <xf numFmtId="0" fontId="3" fillId="0" borderId="11" xfId="55" applyFont="1" applyFill="1" applyBorder="1">
      <alignment/>
      <protection/>
    </xf>
    <xf numFmtId="0" fontId="3" fillId="0" borderId="12" xfId="55" applyFont="1" applyFill="1" applyBorder="1">
      <alignment/>
      <protection/>
    </xf>
    <xf numFmtId="3" fontId="3" fillId="0" borderId="23" xfId="55" applyNumberFormat="1" applyFont="1" applyFill="1" applyBorder="1">
      <alignment/>
      <protection/>
    </xf>
    <xf numFmtId="0" fontId="3" fillId="0" borderId="24" xfId="55" applyFont="1" applyFill="1" applyBorder="1">
      <alignment/>
      <protection/>
    </xf>
    <xf numFmtId="0" fontId="1" fillId="0" borderId="36" xfId="55" applyFont="1" applyBorder="1">
      <alignment/>
      <protection/>
    </xf>
    <xf numFmtId="0" fontId="3" fillId="0" borderId="27" xfId="55" applyFont="1" applyFill="1" applyBorder="1">
      <alignment/>
      <protection/>
    </xf>
    <xf numFmtId="0" fontId="3" fillId="0" borderId="13" xfId="55" applyFont="1" applyFill="1" applyBorder="1">
      <alignment/>
      <protection/>
    </xf>
    <xf numFmtId="0" fontId="3" fillId="0" borderId="28" xfId="55" applyFont="1" applyFill="1" applyBorder="1">
      <alignment/>
      <protection/>
    </xf>
    <xf numFmtId="3" fontId="3" fillId="0" borderId="20" xfId="55" applyNumberFormat="1" applyFont="1" applyFill="1" applyBorder="1">
      <alignment/>
      <protection/>
    </xf>
    <xf numFmtId="0" fontId="3" fillId="0" borderId="10" xfId="55" applyFont="1" applyFill="1" applyBorder="1">
      <alignment/>
      <protection/>
    </xf>
    <xf numFmtId="0" fontId="3" fillId="0" borderId="0" xfId="55" applyFont="1" applyFill="1">
      <alignment/>
      <protection/>
    </xf>
    <xf numFmtId="3" fontId="3" fillId="0" borderId="0" xfId="55" applyNumberFormat="1" applyFont="1" applyFill="1">
      <alignment/>
      <protection/>
    </xf>
    <xf numFmtId="3" fontId="3" fillId="0" borderId="10" xfId="55" applyNumberFormat="1" applyFont="1" applyFill="1" applyBorder="1">
      <alignment/>
      <protection/>
    </xf>
    <xf numFmtId="0" fontId="1" fillId="0" borderId="32" xfId="55" applyFont="1" applyFill="1" applyBorder="1">
      <alignment/>
      <protection/>
    </xf>
    <xf numFmtId="0" fontId="0" fillId="0" borderId="0" xfId="55" applyFill="1">
      <alignment/>
      <protection/>
    </xf>
    <xf numFmtId="0" fontId="3" fillId="0" borderId="21" xfId="55" applyFont="1" applyFill="1" applyBorder="1">
      <alignment/>
      <protection/>
    </xf>
    <xf numFmtId="0" fontId="3" fillId="0" borderId="14" xfId="55" applyFont="1" applyFill="1" applyBorder="1">
      <alignment/>
      <protection/>
    </xf>
    <xf numFmtId="0" fontId="3" fillId="0" borderId="30" xfId="55" applyFont="1" applyFill="1" applyBorder="1">
      <alignment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shrinkToFit="1"/>
    </xf>
    <xf numFmtId="0" fontId="17" fillId="0" borderId="10" xfId="0" applyFont="1" applyFill="1" applyBorder="1" applyAlignment="1">
      <alignment horizontal="center" shrinkToFit="1"/>
    </xf>
    <xf numFmtId="3" fontId="17" fillId="0" borderId="29" xfId="0" applyNumberFormat="1" applyFont="1" applyFill="1" applyBorder="1" applyAlignment="1">
      <alignment/>
    </xf>
    <xf numFmtId="3" fontId="17" fillId="0" borderId="14" xfId="0" applyNumberFormat="1" applyFont="1" applyFill="1" applyBorder="1" applyAlignment="1">
      <alignment/>
    </xf>
    <xf numFmtId="3" fontId="17" fillId="0" borderId="37" xfId="0" applyNumberFormat="1" applyFont="1" applyFill="1" applyBorder="1" applyAlignment="1">
      <alignment/>
    </xf>
    <xf numFmtId="3" fontId="17" fillId="0" borderId="21" xfId="0" applyNumberFormat="1" applyFont="1" applyFill="1" applyBorder="1" applyAlignment="1">
      <alignment/>
    </xf>
    <xf numFmtId="3" fontId="17" fillId="0" borderId="3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3" fontId="17" fillId="0" borderId="21" xfId="0" applyNumberFormat="1" applyFont="1" applyFill="1" applyBorder="1" applyAlignment="1">
      <alignment/>
    </xf>
    <xf numFmtId="3" fontId="17" fillId="0" borderId="14" xfId="0" applyNumberFormat="1" applyFont="1" applyFill="1" applyBorder="1" applyAlignment="1">
      <alignment/>
    </xf>
    <xf numFmtId="3" fontId="17" fillId="0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7" fillId="0" borderId="25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6" fillId="0" borderId="25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33" fillId="0" borderId="0" xfId="0" applyNumberFormat="1" applyFont="1" applyFill="1" applyAlignment="1">
      <alignment/>
    </xf>
    <xf numFmtId="0" fontId="1" fillId="0" borderId="32" xfId="0" applyFont="1" applyFill="1" applyBorder="1" applyAlignment="1">
      <alignment/>
    </xf>
    <xf numFmtId="0" fontId="1" fillId="0" borderId="32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9" fillId="0" borderId="38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3" fontId="36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3" fontId="37" fillId="0" borderId="0" xfId="0" applyNumberFormat="1" applyFont="1" applyFill="1" applyAlignment="1">
      <alignment/>
    </xf>
    <xf numFmtId="0" fontId="37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4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40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shrinkToFit="1"/>
    </xf>
    <xf numFmtId="3" fontId="8" fillId="0" borderId="35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 vertical="center"/>
    </xf>
    <xf numFmtId="3" fontId="17" fillId="0" borderId="3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Alignment="1">
      <alignment horizontal="center"/>
    </xf>
    <xf numFmtId="3" fontId="1" fillId="0" borderId="10" xfId="55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17" fillId="0" borderId="2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2" fillId="0" borderId="32" xfId="0" applyFont="1" applyFill="1" applyBorder="1" applyAlignment="1">
      <alignment shrinkToFit="1"/>
    </xf>
    <xf numFmtId="0" fontId="9" fillId="0" borderId="0" xfId="0" applyFont="1" applyFill="1" applyAlignment="1">
      <alignment horizontal="center" vertical="center"/>
    </xf>
    <xf numFmtId="0" fontId="22" fillId="0" borderId="0" xfId="59">
      <alignment/>
      <protection/>
    </xf>
    <xf numFmtId="0" fontId="38" fillId="0" borderId="0" xfId="59" applyFont="1" applyAlignment="1">
      <alignment horizontal="center"/>
      <protection/>
    </xf>
    <xf numFmtId="0" fontId="22" fillId="0" borderId="0" xfId="59" applyBorder="1">
      <alignment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36" xfId="55" applyFont="1" applyFill="1" applyBorder="1">
      <alignment/>
      <protection/>
    </xf>
    <xf numFmtId="0" fontId="1" fillId="0" borderId="10" xfId="55" applyFont="1" applyFill="1" applyBorder="1">
      <alignment/>
      <protection/>
    </xf>
    <xf numFmtId="0" fontId="27" fillId="0" borderId="12" xfId="61" applyFont="1" applyFill="1" applyBorder="1">
      <alignment/>
      <protection/>
    </xf>
    <xf numFmtId="3" fontId="27" fillId="0" borderId="12" xfId="61" applyNumberFormat="1" applyFont="1" applyFill="1" applyBorder="1">
      <alignment/>
      <protection/>
    </xf>
    <xf numFmtId="0" fontId="22" fillId="0" borderId="32" xfId="61" applyFill="1" applyBorder="1">
      <alignment/>
      <protection/>
    </xf>
    <xf numFmtId="0" fontId="22" fillId="0" borderId="35" xfId="61" applyFill="1" applyBorder="1">
      <alignment/>
      <protection/>
    </xf>
    <xf numFmtId="0" fontId="22" fillId="0" borderId="19" xfId="61" applyFill="1" applyBorder="1">
      <alignment/>
      <protection/>
    </xf>
    <xf numFmtId="0" fontId="22" fillId="0" borderId="12" xfId="61" applyFill="1" applyBorder="1">
      <alignment/>
      <protection/>
    </xf>
    <xf numFmtId="0" fontId="24" fillId="0" borderId="12" xfId="61" applyFont="1" applyFill="1" applyBorder="1" applyAlignment="1">
      <alignment horizontal="center"/>
      <protection/>
    </xf>
    <xf numFmtId="3" fontId="28" fillId="0" borderId="12" xfId="61" applyNumberFormat="1" applyFont="1" applyFill="1" applyBorder="1">
      <alignment/>
      <protection/>
    </xf>
    <xf numFmtId="3" fontId="29" fillId="0" borderId="12" xfId="61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shrinkToFi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3" fontId="16" fillId="0" borderId="12" xfId="0" applyNumberFormat="1" applyFont="1" applyFill="1" applyBorder="1" applyAlignment="1">
      <alignment/>
    </xf>
    <xf numFmtId="3" fontId="16" fillId="0" borderId="24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22" fillId="0" borderId="0" xfId="58">
      <alignment/>
      <protection/>
    </xf>
    <xf numFmtId="0" fontId="28" fillId="0" borderId="0" xfId="58" applyFont="1" applyAlignment="1">
      <alignment/>
      <protection/>
    </xf>
    <xf numFmtId="0" fontId="22" fillId="0" borderId="0" xfId="58" applyAlignment="1">
      <alignment/>
      <protection/>
    </xf>
    <xf numFmtId="0" fontId="28" fillId="0" borderId="43" xfId="58" applyFont="1" applyBorder="1">
      <alignment/>
      <protection/>
    </xf>
    <xf numFmtId="0" fontId="22" fillId="0" borderId="44" xfId="58" applyBorder="1">
      <alignment/>
      <protection/>
    </xf>
    <xf numFmtId="0" fontId="28" fillId="0" borderId="40" xfId="58" applyFont="1" applyBorder="1" applyAlignment="1">
      <alignment horizontal="right"/>
      <protection/>
    </xf>
    <xf numFmtId="0" fontId="22" fillId="0" borderId="45" xfId="58" applyBorder="1">
      <alignment/>
      <protection/>
    </xf>
    <xf numFmtId="0" fontId="22" fillId="0" borderId="46" xfId="58" applyBorder="1">
      <alignment/>
      <protection/>
    </xf>
    <xf numFmtId="0" fontId="22" fillId="0" borderId="47" xfId="58" applyBorder="1">
      <alignment/>
      <protection/>
    </xf>
    <xf numFmtId="0" fontId="28" fillId="0" borderId="0" xfId="58" applyFont="1">
      <alignment/>
      <protection/>
    </xf>
    <xf numFmtId="0" fontId="22" fillId="0" borderId="0" xfId="58" applyFont="1">
      <alignment/>
      <protection/>
    </xf>
    <xf numFmtId="0" fontId="28" fillId="0" borderId="40" xfId="58" applyFont="1" applyBorder="1">
      <alignment/>
      <protection/>
    </xf>
    <xf numFmtId="0" fontId="28" fillId="0" borderId="48" xfId="58" applyFont="1" applyBorder="1">
      <alignment/>
      <protection/>
    </xf>
    <xf numFmtId="0" fontId="22" fillId="0" borderId="49" xfId="58" applyFont="1" applyBorder="1" applyAlignment="1">
      <alignment horizontal="justify" wrapText="1"/>
      <protection/>
    </xf>
    <xf numFmtId="3" fontId="22" fillId="0" borderId="45" xfId="58" applyNumberFormat="1" applyBorder="1">
      <alignment/>
      <protection/>
    </xf>
    <xf numFmtId="0" fontId="22" fillId="0" borderId="50" xfId="58" applyFont="1" applyBorder="1" applyAlignment="1">
      <alignment horizontal="justify"/>
      <protection/>
    </xf>
    <xf numFmtId="3" fontId="22" fillId="0" borderId="46" xfId="58" applyNumberFormat="1" applyBorder="1">
      <alignment/>
      <protection/>
    </xf>
    <xf numFmtId="0" fontId="22" fillId="0" borderId="51" xfId="58" applyFont="1" applyBorder="1" applyAlignment="1">
      <alignment horizontal="justify"/>
      <protection/>
    </xf>
    <xf numFmtId="3" fontId="22" fillId="0" borderId="47" xfId="58" applyNumberFormat="1" applyBorder="1">
      <alignment/>
      <protection/>
    </xf>
    <xf numFmtId="3" fontId="28" fillId="0" borderId="48" xfId="58" applyNumberFormat="1" applyFont="1" applyBorder="1">
      <alignment/>
      <protection/>
    </xf>
    <xf numFmtId="0" fontId="28" fillId="0" borderId="0" xfId="58" applyFont="1" applyBorder="1">
      <alignment/>
      <protection/>
    </xf>
    <xf numFmtId="0" fontId="22" fillId="0" borderId="0" xfId="58" applyBorder="1">
      <alignment/>
      <protection/>
    </xf>
    <xf numFmtId="0" fontId="28" fillId="0" borderId="40" xfId="58" applyFont="1" applyFill="1" applyBorder="1" applyAlignment="1">
      <alignment horizontal="justify"/>
      <protection/>
    </xf>
    <xf numFmtId="0" fontId="28" fillId="0" borderId="52" xfId="58" applyFont="1" applyFill="1" applyBorder="1">
      <alignment/>
      <protection/>
    </xf>
    <xf numFmtId="0" fontId="28" fillId="0" borderId="53" xfId="58" applyFont="1" applyFill="1" applyBorder="1">
      <alignment/>
      <protection/>
    </xf>
    <xf numFmtId="0" fontId="28" fillId="0" borderId="54" xfId="58" applyFont="1" applyFill="1" applyBorder="1">
      <alignment/>
      <protection/>
    </xf>
    <xf numFmtId="0" fontId="22" fillId="0" borderId="49" xfId="58" applyFill="1" applyBorder="1">
      <alignment/>
      <protection/>
    </xf>
    <xf numFmtId="0" fontId="22" fillId="0" borderId="55" xfId="58" applyFill="1" applyBorder="1">
      <alignment/>
      <protection/>
    </xf>
    <xf numFmtId="0" fontId="22" fillId="0" borderId="56" xfId="58" applyFill="1" applyBorder="1">
      <alignment/>
      <protection/>
    </xf>
    <xf numFmtId="0" fontId="22" fillId="0" borderId="57" xfId="58" applyFill="1" applyBorder="1">
      <alignment/>
      <protection/>
    </xf>
    <xf numFmtId="0" fontId="22" fillId="0" borderId="50" xfId="58" applyFont="1" applyFill="1" applyBorder="1" applyAlignment="1">
      <alignment horizontal="justify"/>
      <protection/>
    </xf>
    <xf numFmtId="3" fontId="22" fillId="0" borderId="19" xfId="58" applyNumberFormat="1" applyFill="1" applyBorder="1">
      <alignment/>
      <protection/>
    </xf>
    <xf numFmtId="3" fontId="22" fillId="0" borderId="12" xfId="58" applyNumberFormat="1" applyFill="1" applyBorder="1">
      <alignment/>
      <protection/>
    </xf>
    <xf numFmtId="3" fontId="22" fillId="0" borderId="58" xfId="58" applyNumberFormat="1" applyFill="1" applyBorder="1">
      <alignment/>
      <protection/>
    </xf>
    <xf numFmtId="0" fontId="22" fillId="0" borderId="19" xfId="58" applyFill="1" applyBorder="1">
      <alignment/>
      <protection/>
    </xf>
    <xf numFmtId="0" fontId="22" fillId="0" borderId="12" xfId="58" applyFill="1" applyBorder="1">
      <alignment/>
      <protection/>
    </xf>
    <xf numFmtId="0" fontId="22" fillId="0" borderId="58" xfId="58" applyFill="1" applyBorder="1">
      <alignment/>
      <protection/>
    </xf>
    <xf numFmtId="0" fontId="22" fillId="0" borderId="51" xfId="58" applyFont="1" applyFill="1" applyBorder="1" applyAlignment="1">
      <alignment horizontal="justify"/>
      <protection/>
    </xf>
    <xf numFmtId="0" fontId="22" fillId="0" borderId="59" xfId="58" applyFill="1" applyBorder="1">
      <alignment/>
      <protection/>
    </xf>
    <xf numFmtId="0" fontId="22" fillId="0" borderId="18" xfId="58" applyFill="1" applyBorder="1">
      <alignment/>
      <protection/>
    </xf>
    <xf numFmtId="0" fontId="22" fillId="0" borderId="60" xfId="58" applyFill="1" applyBorder="1">
      <alignment/>
      <protection/>
    </xf>
    <xf numFmtId="3" fontId="28" fillId="0" borderId="52" xfId="58" applyNumberFormat="1" applyFont="1" applyBorder="1">
      <alignment/>
      <protection/>
    </xf>
    <xf numFmtId="0" fontId="22" fillId="0" borderId="0" xfId="58" applyAlignment="1">
      <alignment horizontal="right"/>
      <protection/>
    </xf>
    <xf numFmtId="0" fontId="22" fillId="0" borderId="61" xfId="58" applyBorder="1">
      <alignment/>
      <protection/>
    </xf>
    <xf numFmtId="0" fontId="22" fillId="0" borderId="62" xfId="58" applyBorder="1">
      <alignment/>
      <protection/>
    </xf>
    <xf numFmtId="0" fontId="22" fillId="0" borderId="51" xfId="58" applyBorder="1">
      <alignment/>
      <protection/>
    </xf>
    <xf numFmtId="0" fontId="22" fillId="0" borderId="35" xfId="58" applyBorder="1">
      <alignment/>
      <protection/>
    </xf>
    <xf numFmtId="0" fontId="22" fillId="0" borderId="50" xfId="58" applyBorder="1">
      <alignment/>
      <protection/>
    </xf>
    <xf numFmtId="0" fontId="22" fillId="0" borderId="63" xfId="58" applyBorder="1">
      <alignment/>
      <protection/>
    </xf>
    <xf numFmtId="0" fontId="22" fillId="0" borderId="49" xfId="58" applyBorder="1">
      <alignment/>
      <protection/>
    </xf>
    <xf numFmtId="0" fontId="22" fillId="0" borderId="48" xfId="58" applyBorder="1">
      <alignment/>
      <protection/>
    </xf>
    <xf numFmtId="0" fontId="28" fillId="0" borderId="44" xfId="58" applyFont="1" applyBorder="1">
      <alignment/>
      <protection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64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3" fontId="20" fillId="0" borderId="12" xfId="0" applyNumberFormat="1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9" fillId="0" borderId="0" xfId="0" applyFont="1" applyAlignment="1">
      <alignment/>
    </xf>
    <xf numFmtId="0" fontId="2" fillId="0" borderId="36" xfId="0" applyFont="1" applyFill="1" applyBorder="1" applyAlignment="1">
      <alignment shrinkToFit="1"/>
    </xf>
    <xf numFmtId="0" fontId="12" fillId="0" borderId="36" xfId="0" applyFont="1" applyFill="1" applyBorder="1" applyAlignment="1">
      <alignment wrapText="1" shrinkToFit="1"/>
    </xf>
    <xf numFmtId="0" fontId="2" fillId="0" borderId="30" xfId="0" applyFont="1" applyFill="1" applyBorder="1" applyAlignment="1">
      <alignment shrinkToFit="1"/>
    </xf>
    <xf numFmtId="0" fontId="9" fillId="0" borderId="10" xfId="0" applyFont="1" applyFill="1" applyBorder="1" applyAlignment="1">
      <alignment shrinkToFi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3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1" fillId="0" borderId="40" xfId="0" applyFont="1" applyFill="1" applyBorder="1" applyAlignment="1">
      <alignment horizontal="center" wrapText="1"/>
    </xf>
    <xf numFmtId="3" fontId="3" fillId="0" borderId="68" xfId="0" applyNumberFormat="1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3" fontId="3" fillId="0" borderId="19" xfId="0" applyNumberFormat="1" applyFont="1" applyFill="1" applyBorder="1" applyAlignment="1">
      <alignment/>
    </xf>
    <xf numFmtId="3" fontId="20" fillId="0" borderId="59" xfId="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20" fillId="0" borderId="19" xfId="0" applyNumberFormat="1" applyFont="1" applyFill="1" applyBorder="1" applyAlignment="1">
      <alignment/>
    </xf>
    <xf numFmtId="0" fontId="2" fillId="0" borderId="69" xfId="0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20" fillId="0" borderId="70" xfId="0" applyNumberFormat="1" applyFont="1" applyFill="1" applyBorder="1" applyAlignment="1">
      <alignment/>
    </xf>
    <xf numFmtId="0" fontId="2" fillId="0" borderId="71" xfId="0" applyFont="1" applyFill="1" applyBorder="1" applyAlignment="1">
      <alignment/>
    </xf>
    <xf numFmtId="3" fontId="21" fillId="0" borderId="24" xfId="0" applyNumberFormat="1" applyFont="1" applyFill="1" applyBorder="1" applyAlignment="1">
      <alignment/>
    </xf>
    <xf numFmtId="0" fontId="2" fillId="0" borderId="72" xfId="0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0" fontId="2" fillId="0" borderId="71" xfId="0" applyFont="1" applyFill="1" applyBorder="1" applyAlignment="1">
      <alignment textRotation="180"/>
    </xf>
    <xf numFmtId="0" fontId="2" fillId="0" borderId="72" xfId="0" applyFont="1" applyFill="1" applyBorder="1" applyAlignment="1">
      <alignment textRotation="180"/>
    </xf>
    <xf numFmtId="0" fontId="9" fillId="0" borderId="43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3" fontId="3" fillId="0" borderId="73" xfId="0" applyNumberFormat="1" applyFont="1" applyFill="1" applyBorder="1" applyAlignment="1">
      <alignment/>
    </xf>
    <xf numFmtId="3" fontId="32" fillId="0" borderId="73" xfId="0" applyNumberFormat="1" applyFont="1" applyFill="1" applyBorder="1" applyAlignment="1">
      <alignment/>
    </xf>
    <xf numFmtId="0" fontId="34" fillId="0" borderId="73" xfId="0" applyFont="1" applyFill="1" applyBorder="1" applyAlignment="1">
      <alignment/>
    </xf>
    <xf numFmtId="0" fontId="0" fillId="0" borderId="73" xfId="0" applyFill="1" applyBorder="1" applyAlignment="1">
      <alignment/>
    </xf>
    <xf numFmtId="3" fontId="33" fillId="0" borderId="73" xfId="0" applyNumberFormat="1" applyFont="1" applyFill="1" applyBorder="1" applyAlignment="1">
      <alignment/>
    </xf>
    <xf numFmtId="3" fontId="1" fillId="0" borderId="73" xfId="0" applyNumberFormat="1" applyFont="1" applyFill="1" applyBorder="1" applyAlignment="1">
      <alignment/>
    </xf>
    <xf numFmtId="0" fontId="3" fillId="0" borderId="68" xfId="0" applyFont="1" applyFill="1" applyBorder="1" applyAlignment="1">
      <alignment horizontal="left"/>
    </xf>
    <xf numFmtId="0" fontId="3" fillId="0" borderId="66" xfId="0" applyFont="1" applyFill="1" applyBorder="1" applyAlignment="1">
      <alignment horizontal="left"/>
    </xf>
    <xf numFmtId="0" fontId="3" fillId="0" borderId="67" xfId="0" applyFont="1" applyFill="1" applyBorder="1" applyAlignment="1">
      <alignment horizontal="left"/>
    </xf>
    <xf numFmtId="3" fontId="2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0" fontId="3" fillId="0" borderId="77" xfId="0" applyFont="1" applyFill="1" applyBorder="1" applyAlignment="1">
      <alignment horizontal="left"/>
    </xf>
    <xf numFmtId="0" fontId="3" fillId="0" borderId="78" xfId="0" applyFont="1" applyFill="1" applyBorder="1" applyAlignment="1">
      <alignment horizontal="left"/>
    </xf>
    <xf numFmtId="3" fontId="3" fillId="0" borderId="79" xfId="0" applyNumberFormat="1" applyFont="1" applyFill="1" applyBorder="1" applyAlignment="1">
      <alignment/>
    </xf>
    <xf numFmtId="3" fontId="3" fillId="0" borderId="80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40" fillId="0" borderId="12" xfId="0" applyNumberFormat="1" applyFont="1" applyFill="1" applyBorder="1" applyAlignment="1">
      <alignment/>
    </xf>
    <xf numFmtId="3" fontId="40" fillId="0" borderId="24" xfId="0" applyNumberFormat="1" applyFont="1" applyFill="1" applyBorder="1" applyAlignment="1">
      <alignment/>
    </xf>
    <xf numFmtId="3" fontId="40" fillId="0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8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0" borderId="0" xfId="55" applyFont="1">
      <alignment/>
      <protection/>
    </xf>
    <xf numFmtId="0" fontId="22" fillId="0" borderId="0" xfId="61" applyFont="1" applyAlignment="1">
      <alignment/>
      <protection/>
    </xf>
    <xf numFmtId="3" fontId="4" fillId="19" borderId="0" xfId="0" applyNumberFormat="1" applyFont="1" applyFill="1" applyAlignment="1">
      <alignment/>
    </xf>
    <xf numFmtId="0" fontId="8" fillId="19" borderId="0" xfId="0" applyFont="1" applyFill="1" applyAlignment="1">
      <alignment/>
    </xf>
    <xf numFmtId="0" fontId="5" fillId="19" borderId="0" xfId="0" applyFont="1" applyFill="1" applyAlignment="1">
      <alignment/>
    </xf>
    <xf numFmtId="0" fontId="8" fillId="19" borderId="0" xfId="0" applyFont="1" applyFill="1" applyAlignment="1">
      <alignment horizontal="center"/>
    </xf>
    <xf numFmtId="0" fontId="22" fillId="19" borderId="82" xfId="58" applyFont="1" applyFill="1" applyBorder="1" applyAlignment="1">
      <alignment horizontal="justify"/>
      <protection/>
    </xf>
    <xf numFmtId="0" fontId="22" fillId="19" borderId="83" xfId="58" applyFill="1" applyBorder="1">
      <alignment/>
      <protection/>
    </xf>
    <xf numFmtId="0" fontId="3" fillId="0" borderId="31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22" fillId="0" borderId="83" xfId="58" applyFill="1" applyBorder="1">
      <alignment/>
      <protection/>
    </xf>
    <xf numFmtId="0" fontId="3" fillId="0" borderId="3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3" fontId="3" fillId="0" borderId="35" xfId="0" applyNumberFormat="1" applyFont="1" applyFill="1" applyBorder="1" applyAlignment="1">
      <alignment/>
    </xf>
    <xf numFmtId="3" fontId="20" fillId="0" borderId="84" xfId="0" applyNumberFormat="1" applyFont="1" applyFill="1" applyBorder="1" applyAlignment="1">
      <alignment/>
    </xf>
    <xf numFmtId="3" fontId="21" fillId="0" borderId="35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40" fillId="0" borderId="35" xfId="0" applyNumberFormat="1" applyFont="1" applyFill="1" applyBorder="1" applyAlignment="1">
      <alignment/>
    </xf>
    <xf numFmtId="3" fontId="20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 textRotation="180"/>
    </xf>
    <xf numFmtId="0" fontId="2" fillId="0" borderId="67" xfId="0" applyFont="1" applyFill="1" applyBorder="1" applyAlignment="1">
      <alignment textRotation="180"/>
    </xf>
    <xf numFmtId="0" fontId="22" fillId="0" borderId="85" xfId="59" applyBorder="1" applyAlignment="1">
      <alignment/>
      <protection/>
    </xf>
    <xf numFmtId="0" fontId="28" fillId="0" borderId="0" xfId="59" applyFont="1" applyBorder="1" applyAlignment="1">
      <alignment/>
      <protection/>
    </xf>
    <xf numFmtId="0" fontId="22" fillId="0" borderId="35" xfId="59" applyBorder="1" applyAlignment="1">
      <alignment/>
      <protection/>
    </xf>
    <xf numFmtId="0" fontId="22" fillId="0" borderId="46" xfId="59" applyBorder="1" applyAlignment="1">
      <alignment/>
      <protection/>
    </xf>
    <xf numFmtId="0" fontId="28" fillId="0" borderId="54" xfId="59" applyFont="1" applyBorder="1" applyAlignment="1">
      <alignment/>
      <protection/>
    </xf>
    <xf numFmtId="0" fontId="22" fillId="0" borderId="86" xfId="59" applyBorder="1" applyAlignment="1">
      <alignment/>
      <protection/>
    </xf>
    <xf numFmtId="0" fontId="22" fillId="0" borderId="68" xfId="59" applyBorder="1" applyAlignment="1">
      <alignment/>
      <protection/>
    </xf>
    <xf numFmtId="0" fontId="22" fillId="0" borderId="87" xfId="59" applyBorder="1" applyAlignment="1">
      <alignment/>
      <protection/>
    </xf>
    <xf numFmtId="0" fontId="28" fillId="0" borderId="43" xfId="59" applyFont="1" applyBorder="1" applyAlignment="1">
      <alignment/>
      <protection/>
    </xf>
    <xf numFmtId="0" fontId="0" fillId="0" borderId="44" xfId="0" applyBorder="1" applyAlignment="1">
      <alignment/>
    </xf>
    <xf numFmtId="0" fontId="0" fillId="0" borderId="48" xfId="0" applyBorder="1" applyAlignment="1">
      <alignment/>
    </xf>
    <xf numFmtId="0" fontId="22" fillId="0" borderId="85" xfId="59" applyFont="1" applyBorder="1" applyAlignment="1">
      <alignment/>
      <protection/>
    </xf>
    <xf numFmtId="0" fontId="22" fillId="0" borderId="88" xfId="59" applyBorder="1" applyAlignment="1">
      <alignment/>
      <protection/>
    </xf>
    <xf numFmtId="0" fontId="22" fillId="0" borderId="84" xfId="59" applyBorder="1" applyAlignment="1">
      <alignment/>
      <protection/>
    </xf>
    <xf numFmtId="0" fontId="22" fillId="0" borderId="47" xfId="59" applyBorder="1" applyAlignment="1">
      <alignment/>
      <protection/>
    </xf>
    <xf numFmtId="0" fontId="22" fillId="0" borderId="0" xfId="59" applyBorder="1" applyAlignment="1">
      <alignment/>
      <protection/>
    </xf>
    <xf numFmtId="0" fontId="28" fillId="0" borderId="89" xfId="59" applyFont="1" applyBorder="1" applyAlignment="1">
      <alignment/>
      <protection/>
    </xf>
    <xf numFmtId="0" fontId="28" fillId="0" borderId="53" xfId="59" applyFont="1" applyBorder="1" applyAlignment="1">
      <alignment/>
      <protection/>
    </xf>
    <xf numFmtId="0" fontId="3" fillId="0" borderId="32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86" xfId="0" applyFont="1" applyFill="1" applyBorder="1" applyAlignment="1">
      <alignment horizontal="left"/>
    </xf>
    <xf numFmtId="0" fontId="3" fillId="0" borderId="68" xfId="0" applyFont="1" applyFill="1" applyBorder="1" applyAlignment="1">
      <alignment horizontal="left"/>
    </xf>
    <xf numFmtId="0" fontId="20" fillId="0" borderId="90" xfId="0" applyFont="1" applyFill="1" applyBorder="1" applyAlignment="1">
      <alignment horizontal="center"/>
    </xf>
    <xf numFmtId="0" fontId="20" fillId="0" borderId="84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left"/>
    </xf>
    <xf numFmtId="49" fontId="3" fillId="0" borderId="35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0" fontId="20" fillId="0" borderId="90" xfId="0" applyFont="1" applyFill="1" applyBorder="1" applyAlignment="1">
      <alignment horizontal="left"/>
    </xf>
    <xf numFmtId="0" fontId="20" fillId="0" borderId="84" xfId="0" applyFont="1" applyFill="1" applyBorder="1" applyAlignment="1">
      <alignment horizontal="left"/>
    </xf>
    <xf numFmtId="0" fontId="20" fillId="0" borderId="59" xfId="0" applyFont="1" applyFill="1" applyBorder="1" applyAlignment="1">
      <alignment horizontal="left"/>
    </xf>
    <xf numFmtId="0" fontId="3" fillId="0" borderId="91" xfId="0" applyFont="1" applyFill="1" applyBorder="1" applyAlignment="1">
      <alignment horizontal="left"/>
    </xf>
    <xf numFmtId="0" fontId="3" fillId="0" borderId="74" xfId="0" applyFont="1" applyFill="1" applyBorder="1" applyAlignment="1">
      <alignment horizontal="left"/>
    </xf>
    <xf numFmtId="0" fontId="40" fillId="0" borderId="35" xfId="0" applyFont="1" applyFill="1" applyBorder="1" applyAlignment="1">
      <alignment horizontal="left"/>
    </xf>
    <xf numFmtId="0" fontId="40" fillId="0" borderId="19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left"/>
    </xf>
    <xf numFmtId="0" fontId="3" fillId="0" borderId="76" xfId="0" applyFont="1" applyFill="1" applyBorder="1" applyAlignment="1">
      <alignment horizontal="left"/>
    </xf>
    <xf numFmtId="0" fontId="1" fillId="0" borderId="86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left"/>
    </xf>
    <xf numFmtId="0" fontId="1" fillId="0" borderId="76" xfId="0" applyFont="1" applyFill="1" applyBorder="1" applyAlignment="1">
      <alignment horizontal="left"/>
    </xf>
    <xf numFmtId="0" fontId="1" fillId="0" borderId="85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3" fillId="0" borderId="92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95" xfId="0" applyFill="1" applyBorder="1" applyAlignment="1">
      <alignment/>
    </xf>
    <xf numFmtId="0" fontId="0" fillId="0" borderId="95" xfId="0" applyFill="1" applyBorder="1" applyAlignment="1">
      <alignment horizontal="center"/>
    </xf>
    <xf numFmtId="0" fontId="2" fillId="0" borderId="9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43" xfId="58" applyBorder="1" applyAlignment="1">
      <alignment horizontal="center"/>
      <protection/>
    </xf>
    <xf numFmtId="0" fontId="22" fillId="0" borderId="44" xfId="58" applyBorder="1" applyAlignment="1">
      <alignment horizontal="center"/>
      <protection/>
    </xf>
    <xf numFmtId="0" fontId="22" fillId="0" borderId="48" xfId="58" applyBorder="1" applyAlignment="1">
      <alignment horizontal="center"/>
      <protection/>
    </xf>
    <xf numFmtId="0" fontId="4" fillId="0" borderId="38" xfId="0" applyFont="1" applyFill="1" applyBorder="1" applyAlignment="1">
      <alignment horizontal="center" vertical="center" textRotation="90" shrinkToFit="1"/>
    </xf>
    <xf numFmtId="0" fontId="4" fillId="0" borderId="97" xfId="0" applyFont="1" applyFill="1" applyBorder="1" applyAlignment="1">
      <alignment horizontal="center" vertical="center" textRotation="90" shrinkToFit="1"/>
    </xf>
    <xf numFmtId="0" fontId="4" fillId="0" borderId="39" xfId="0" applyFont="1" applyFill="1" applyBorder="1" applyAlignment="1">
      <alignment horizontal="center" vertical="center" textRotation="90" shrinkToFit="1"/>
    </xf>
    <xf numFmtId="0" fontId="19" fillId="0" borderId="98" xfId="0" applyFont="1" applyFill="1" applyBorder="1" applyAlignment="1">
      <alignment horizontal="center" vertical="center" textRotation="90" shrinkToFit="1"/>
    </xf>
    <xf numFmtId="0" fontId="19" fillId="0" borderId="73" xfId="0" applyFont="1" applyFill="1" applyBorder="1" applyAlignment="1">
      <alignment horizontal="center" vertical="center" textRotation="90" shrinkToFit="1"/>
    </xf>
    <xf numFmtId="0" fontId="19" fillId="0" borderId="99" xfId="0" applyFont="1" applyFill="1" applyBorder="1" applyAlignment="1">
      <alignment horizontal="center" vertical="center" textRotation="90" shrinkToFi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90"/>
    </xf>
    <xf numFmtId="0" fontId="4" fillId="0" borderId="97" xfId="0" applyFont="1" applyFill="1" applyBorder="1" applyAlignment="1">
      <alignment horizontal="center" vertical="center" textRotation="90"/>
    </xf>
    <xf numFmtId="0" fontId="4" fillId="0" borderId="39" xfId="0" applyFont="1" applyFill="1" applyBorder="1" applyAlignment="1">
      <alignment horizontal="center" vertical="center" textRotation="90"/>
    </xf>
    <xf numFmtId="0" fontId="14" fillId="0" borderId="100" xfId="0" applyFont="1" applyFill="1" applyBorder="1" applyAlignment="1">
      <alignment horizontal="center" vertical="center" wrapText="1"/>
    </xf>
    <xf numFmtId="0" fontId="14" fillId="0" borderId="101" xfId="0" applyFont="1" applyFill="1" applyBorder="1" applyAlignment="1">
      <alignment horizontal="center" vertical="center" wrapText="1"/>
    </xf>
    <xf numFmtId="0" fontId="14" fillId="0" borderId="10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" fillId="0" borderId="0" xfId="55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22" fillId="0" borderId="0" xfId="61" applyAlignment="1">
      <alignment/>
      <protection/>
    </xf>
    <xf numFmtId="0" fontId="24" fillId="0" borderId="12" xfId="6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22" fillId="0" borderId="103" xfId="58" applyBorder="1" applyAlignment="1">
      <alignment/>
      <protection/>
    </xf>
    <xf numFmtId="0" fontId="22" fillId="0" borderId="12" xfId="58" applyBorder="1" applyAlignment="1">
      <alignment/>
      <protection/>
    </xf>
    <xf numFmtId="0" fontId="22" fillId="0" borderId="58" xfId="58" applyBorder="1" applyAlignment="1">
      <alignment/>
      <protection/>
    </xf>
    <xf numFmtId="0" fontId="22" fillId="0" borderId="64" xfId="58" applyBorder="1" applyAlignment="1">
      <alignment/>
      <protection/>
    </xf>
    <xf numFmtId="0" fontId="22" fillId="0" borderId="18" xfId="58" applyBorder="1" applyAlignment="1">
      <alignment/>
      <protection/>
    </xf>
    <xf numFmtId="0" fontId="22" fillId="0" borderId="60" xfId="58" applyBorder="1" applyAlignment="1">
      <alignment/>
      <protection/>
    </xf>
    <xf numFmtId="0" fontId="22" fillId="0" borderId="0" xfId="58" applyFont="1" applyAlignment="1">
      <alignment/>
      <protection/>
    </xf>
    <xf numFmtId="0" fontId="22" fillId="0" borderId="91" xfId="58" applyBorder="1" applyAlignment="1">
      <alignment/>
      <protection/>
    </xf>
    <xf numFmtId="0" fontId="22" fillId="0" borderId="74" xfId="58" applyBorder="1" applyAlignment="1">
      <alignment/>
      <protection/>
    </xf>
    <xf numFmtId="0" fontId="22" fillId="0" borderId="104" xfId="58" applyBorder="1" applyAlignment="1">
      <alignment/>
      <protection/>
    </xf>
    <xf numFmtId="0" fontId="4" fillId="24" borderId="38" xfId="0" applyFont="1" applyFill="1" applyBorder="1" applyAlignment="1">
      <alignment horizontal="center" vertical="center" textRotation="90" shrinkToFit="1"/>
    </xf>
    <xf numFmtId="0" fontId="4" fillId="24" borderId="97" xfId="0" applyFont="1" applyFill="1" applyBorder="1" applyAlignment="1">
      <alignment horizontal="center" vertical="center" textRotation="90" shrinkToFit="1"/>
    </xf>
    <xf numFmtId="0" fontId="4" fillId="24" borderId="39" xfId="0" applyFont="1" applyFill="1" applyBorder="1" applyAlignment="1">
      <alignment horizontal="center" vertical="center" textRotation="90" shrinkToFi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3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 textRotation="90"/>
    </xf>
    <xf numFmtId="0" fontId="4" fillId="24" borderId="97" xfId="0" applyFont="1" applyFill="1" applyBorder="1" applyAlignment="1">
      <alignment horizontal="center" vertical="center" textRotation="90"/>
    </xf>
    <xf numFmtId="0" fontId="4" fillId="24" borderId="39" xfId="0" applyFont="1" applyFill="1" applyBorder="1" applyAlignment="1">
      <alignment horizontal="center" vertical="center" textRotation="90"/>
    </xf>
    <xf numFmtId="0" fontId="14" fillId="0" borderId="100" xfId="0" applyFont="1" applyBorder="1" applyAlignment="1">
      <alignment horizontal="center" vertical="center" wrapText="1"/>
    </xf>
    <xf numFmtId="0" fontId="14" fillId="0" borderId="101" xfId="0" applyFont="1" applyBorder="1" applyAlignment="1">
      <alignment horizontal="center" vertical="center" wrapText="1"/>
    </xf>
    <xf numFmtId="0" fontId="14" fillId="0" borderId="10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3" xfId="57"/>
    <cellStyle name="Normál 3 2" xfId="58"/>
    <cellStyle name="Normál 4" xfId="59"/>
    <cellStyle name="Normál 8" xfId="60"/>
    <cellStyle name="Normál_Végleges - Előir.felhaszn.ütemterv 2009.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"/>
  <sheetViews>
    <sheetView view="pageLayout" workbookViewId="0" topLeftCell="A1">
      <selection activeCell="G1" sqref="A1:G14"/>
    </sheetView>
  </sheetViews>
  <sheetFormatPr defaultColWidth="9.00390625" defaultRowHeight="12.75"/>
  <cols>
    <col min="1" max="4" width="9.125" style="260" customWidth="1"/>
    <col min="5" max="5" width="15.375" style="260" customWidth="1"/>
    <col min="6" max="6" width="12.875" style="260" customWidth="1"/>
    <col min="7" max="7" width="11.75390625" style="260" customWidth="1"/>
    <col min="8" max="16384" width="9.125" style="260" customWidth="1"/>
  </cols>
  <sheetData>
    <row r="1" ht="15.75">
      <c r="G1" s="261" t="s">
        <v>308</v>
      </c>
    </row>
    <row r="3" ht="13.5" thickBot="1"/>
    <row r="4" spans="1:7" ht="13.5" thickBot="1">
      <c r="A4" s="495" t="s">
        <v>447</v>
      </c>
      <c r="B4" s="496"/>
      <c r="C4" s="496"/>
      <c r="D4" s="496"/>
      <c r="E4" s="496"/>
      <c r="F4" s="496"/>
      <c r="G4" s="483"/>
    </row>
    <row r="5" spans="1:7" ht="12.75">
      <c r="A5" s="484"/>
      <c r="B5" s="485"/>
      <c r="C5" s="485"/>
      <c r="D5" s="485"/>
      <c r="E5" s="485"/>
      <c r="F5" s="485"/>
      <c r="G5" s="486"/>
    </row>
    <row r="6" ht="13.5" thickBot="1"/>
    <row r="7" spans="1:7" ht="13.5" thickBot="1">
      <c r="A7" s="487" t="s">
        <v>448</v>
      </c>
      <c r="B7" s="488"/>
      <c r="C7" s="488"/>
      <c r="D7" s="488"/>
      <c r="E7" s="488"/>
      <c r="F7" s="488"/>
      <c r="G7" s="489"/>
    </row>
    <row r="8" spans="1:7" ht="12.75">
      <c r="A8" s="490" t="s">
        <v>441</v>
      </c>
      <c r="B8" s="481"/>
      <c r="C8" s="481"/>
      <c r="D8" s="481"/>
      <c r="E8" s="481"/>
      <c r="F8" s="481"/>
      <c r="G8" s="482"/>
    </row>
    <row r="9" spans="1:7" ht="13.5" thickBot="1">
      <c r="A9" s="491"/>
      <c r="B9" s="492"/>
      <c r="C9" s="492"/>
      <c r="D9" s="492"/>
      <c r="E9" s="492"/>
      <c r="F9" s="492"/>
      <c r="G9" s="493"/>
    </row>
    <row r="10" spans="1:7" ht="13.5" thickBot="1">
      <c r="A10" s="262"/>
      <c r="B10" s="262"/>
      <c r="C10" s="262"/>
      <c r="D10" s="262"/>
      <c r="E10" s="262"/>
      <c r="F10" s="262"/>
      <c r="G10" s="262"/>
    </row>
    <row r="11" spans="1:7" ht="13.5" thickBot="1">
      <c r="A11" s="487" t="s">
        <v>449</v>
      </c>
      <c r="B11" s="488"/>
      <c r="C11" s="488"/>
      <c r="D11" s="488"/>
      <c r="E11" s="488"/>
      <c r="F11" s="488"/>
      <c r="G11" s="489"/>
    </row>
    <row r="12" spans="1:7" ht="12.75">
      <c r="A12" s="484" t="s">
        <v>475</v>
      </c>
      <c r="B12" s="485"/>
      <c r="C12" s="485"/>
      <c r="D12" s="485"/>
      <c r="E12" s="485"/>
      <c r="F12" s="485"/>
      <c r="G12" s="486"/>
    </row>
    <row r="13" spans="1:7" ht="12.75">
      <c r="A13" s="479" t="s">
        <v>450</v>
      </c>
      <c r="B13" s="481"/>
      <c r="C13" s="481"/>
      <c r="D13" s="481"/>
      <c r="E13" s="481"/>
      <c r="F13" s="481"/>
      <c r="G13" s="482"/>
    </row>
    <row r="14" spans="1:7" ht="13.5" thickBot="1">
      <c r="A14" s="491"/>
      <c r="B14" s="492"/>
      <c r="C14" s="492"/>
      <c r="D14" s="492"/>
      <c r="E14" s="492"/>
      <c r="F14" s="492"/>
      <c r="G14" s="493"/>
    </row>
    <row r="15" spans="1:7" ht="12.75">
      <c r="A15" s="262"/>
      <c r="B15" s="262"/>
      <c r="C15" s="262"/>
      <c r="D15" s="262"/>
      <c r="E15" s="262"/>
      <c r="F15" s="262"/>
      <c r="G15" s="262"/>
    </row>
    <row r="16" spans="1:7" ht="12.75">
      <c r="A16" s="480"/>
      <c r="B16" s="480"/>
      <c r="C16" s="480"/>
      <c r="D16" s="480"/>
      <c r="E16" s="480"/>
      <c r="F16" s="480"/>
      <c r="G16" s="480"/>
    </row>
    <row r="17" spans="1:7" ht="12.75">
      <c r="A17" s="494"/>
      <c r="B17" s="494"/>
      <c r="C17" s="494"/>
      <c r="D17" s="494"/>
      <c r="E17" s="494"/>
      <c r="F17" s="494"/>
      <c r="G17" s="494"/>
    </row>
    <row r="18" spans="1:7" ht="12.75">
      <c r="A18" s="494"/>
      <c r="B18" s="494"/>
      <c r="C18" s="494"/>
      <c r="D18" s="494"/>
      <c r="E18" s="494"/>
      <c r="F18" s="494"/>
      <c r="G18" s="494"/>
    </row>
    <row r="19" spans="1:7" ht="12.75">
      <c r="A19" s="494"/>
      <c r="B19" s="494"/>
      <c r="C19" s="494"/>
      <c r="D19" s="494"/>
      <c r="E19" s="494"/>
      <c r="F19" s="494"/>
      <c r="G19" s="494"/>
    </row>
    <row r="20" spans="1:7" ht="12.75">
      <c r="A20" s="262"/>
      <c r="B20" s="262"/>
      <c r="C20" s="262"/>
      <c r="D20" s="262"/>
      <c r="E20" s="262"/>
      <c r="F20" s="262"/>
      <c r="G20" s="262"/>
    </row>
    <row r="21" spans="1:7" ht="12.75">
      <c r="A21" s="262"/>
      <c r="B21" s="262"/>
      <c r="C21" s="262"/>
      <c r="D21" s="262"/>
      <c r="E21" s="262"/>
      <c r="F21" s="262"/>
      <c r="G21" s="262"/>
    </row>
  </sheetData>
  <sheetProtection/>
  <mergeCells count="13">
    <mergeCell ref="A19:G19"/>
    <mergeCell ref="A11:G11"/>
    <mergeCell ref="A12:G12"/>
    <mergeCell ref="A13:G13"/>
    <mergeCell ref="A14:G14"/>
    <mergeCell ref="A16:G16"/>
    <mergeCell ref="A17:G17"/>
    <mergeCell ref="A9:G9"/>
    <mergeCell ref="A18:G18"/>
    <mergeCell ref="A4:G4"/>
    <mergeCell ref="A5:G5"/>
    <mergeCell ref="A7:G7"/>
    <mergeCell ref="A8:G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"/>
  <sheetViews>
    <sheetView view="pageLayout" workbookViewId="0" topLeftCell="A1">
      <selection activeCell="D16" sqref="D16"/>
    </sheetView>
  </sheetViews>
  <sheetFormatPr defaultColWidth="9.00390625" defaultRowHeight="19.5" customHeight="1"/>
  <cols>
    <col min="1" max="1" width="32.375" style="5" customWidth="1"/>
    <col min="2" max="2" width="3.875" style="5" customWidth="1"/>
    <col min="3" max="4" width="10.75390625" style="5" customWidth="1"/>
    <col min="5" max="5" width="5.25390625" style="5" customWidth="1"/>
    <col min="6" max="7" width="10.75390625" style="5" customWidth="1"/>
    <col min="8" max="8" width="6.125" style="5" customWidth="1"/>
    <col min="9" max="9" width="12.125" style="5" customWidth="1"/>
    <col min="10" max="11" width="9.125" style="5" customWidth="1"/>
    <col min="12" max="12" width="11.25390625" style="5" customWidth="1"/>
    <col min="13" max="16384" width="9.125" style="5" customWidth="1"/>
  </cols>
  <sheetData>
    <row r="1" spans="1:11" ht="19.5" customHeight="1">
      <c r="A1" s="543" t="s">
        <v>85</v>
      </c>
      <c r="B1" s="543"/>
      <c r="C1" s="543"/>
      <c r="D1" s="543"/>
      <c r="E1" s="543"/>
      <c r="F1" s="543"/>
      <c r="G1" s="543"/>
      <c r="H1" s="543"/>
      <c r="I1" s="543"/>
      <c r="J1" s="10"/>
      <c r="K1" s="10"/>
    </row>
    <row r="2" spans="1:11" ht="19.5" customHeight="1">
      <c r="A2" s="543" t="s">
        <v>353</v>
      </c>
      <c r="B2" s="543"/>
      <c r="C2" s="543"/>
      <c r="D2" s="543"/>
      <c r="E2" s="543"/>
      <c r="F2" s="543"/>
      <c r="G2" s="543"/>
      <c r="H2" s="543"/>
      <c r="I2" s="543"/>
      <c r="J2" s="10"/>
      <c r="K2" s="10"/>
    </row>
    <row r="4" spans="4:9" ht="19.5" customHeight="1">
      <c r="D4" s="20"/>
      <c r="E4" s="20"/>
      <c r="F4" s="20"/>
      <c r="G4" s="20"/>
      <c r="I4" s="7" t="s">
        <v>6</v>
      </c>
    </row>
    <row r="5" spans="1:9" ht="19.5" customHeight="1">
      <c r="A5" s="20"/>
      <c r="B5" s="20"/>
      <c r="C5" s="20"/>
      <c r="D5" s="20"/>
      <c r="E5" s="20"/>
      <c r="F5" s="20"/>
      <c r="G5" s="20"/>
      <c r="H5" s="20"/>
      <c r="I5" s="20"/>
    </row>
    <row r="6" spans="1:9" ht="19.5" customHeight="1">
      <c r="A6" s="14" t="s">
        <v>86</v>
      </c>
      <c r="B6" s="14"/>
      <c r="C6" s="14"/>
      <c r="D6" s="14" t="s">
        <v>87</v>
      </c>
      <c r="E6" s="14"/>
      <c r="F6" s="14"/>
      <c r="G6" s="14" t="s">
        <v>88</v>
      </c>
      <c r="H6" s="20"/>
      <c r="I6" s="542" t="s">
        <v>89</v>
      </c>
    </row>
    <row r="7" spans="3:9" ht="26.25" customHeight="1">
      <c r="C7" s="21" t="s">
        <v>19</v>
      </c>
      <c r="D7" s="21" t="s">
        <v>479</v>
      </c>
      <c r="E7" s="21"/>
      <c r="F7" s="21" t="s">
        <v>19</v>
      </c>
      <c r="G7" s="21" t="s">
        <v>479</v>
      </c>
      <c r="H7" s="21"/>
      <c r="I7" s="542"/>
    </row>
    <row r="8" spans="1:9" ht="24" customHeight="1">
      <c r="A8" s="22" t="s">
        <v>85</v>
      </c>
      <c r="B8" s="22"/>
      <c r="C8" s="24">
        <v>10024</v>
      </c>
      <c r="D8" s="24">
        <v>10024</v>
      </c>
      <c r="E8" s="24"/>
      <c r="F8" s="24">
        <v>11367</v>
      </c>
      <c r="G8" s="24">
        <v>11367</v>
      </c>
      <c r="H8" s="24"/>
      <c r="I8" s="23" t="s">
        <v>422</v>
      </c>
    </row>
    <row r="9" spans="1:10" ht="19.5" customHeight="1">
      <c r="A9" s="5" t="s">
        <v>85</v>
      </c>
      <c r="C9" s="28">
        <v>92000</v>
      </c>
      <c r="D9" s="28">
        <v>92000</v>
      </c>
      <c r="E9" s="28"/>
      <c r="F9" s="28">
        <v>100000</v>
      </c>
      <c r="G9" s="28">
        <v>100000</v>
      </c>
      <c r="I9" s="5" t="s">
        <v>426</v>
      </c>
      <c r="J9" s="7"/>
    </row>
    <row r="10" spans="1:10" ht="19.5" customHeight="1">
      <c r="A10" s="5" t="s">
        <v>85</v>
      </c>
      <c r="C10" s="28">
        <v>1000</v>
      </c>
      <c r="D10" s="28">
        <v>1000</v>
      </c>
      <c r="E10" s="28"/>
      <c r="F10" s="28">
        <v>1995</v>
      </c>
      <c r="G10" s="28">
        <v>1995</v>
      </c>
      <c r="I10" s="5" t="s">
        <v>425</v>
      </c>
      <c r="J10" s="7"/>
    </row>
    <row r="11" spans="1:9" ht="19.5" customHeight="1">
      <c r="A11" s="5" t="s">
        <v>85</v>
      </c>
      <c r="C11" s="28">
        <v>1250</v>
      </c>
      <c r="D11" s="28">
        <v>1250</v>
      </c>
      <c r="E11" s="28"/>
      <c r="F11" s="28">
        <v>2501</v>
      </c>
      <c r="G11" s="28">
        <v>2501</v>
      </c>
      <c r="I11" s="5" t="s">
        <v>423</v>
      </c>
    </row>
    <row r="12" spans="1:9" ht="19.5" customHeight="1">
      <c r="A12" s="5" t="s">
        <v>85</v>
      </c>
      <c r="C12" s="28">
        <v>5000</v>
      </c>
      <c r="D12" s="28">
        <v>5000</v>
      </c>
      <c r="E12" s="28"/>
      <c r="F12" s="28">
        <v>10566</v>
      </c>
      <c r="G12" s="28">
        <v>10566</v>
      </c>
      <c r="I12" s="5" t="s">
        <v>424</v>
      </c>
    </row>
    <row r="13" spans="1:9" ht="19.5" customHeight="1">
      <c r="A13" s="5" t="s">
        <v>85</v>
      </c>
      <c r="D13" s="5">
        <v>2500</v>
      </c>
      <c r="G13" s="5">
        <v>3333</v>
      </c>
      <c r="I13" s="5" t="s">
        <v>508</v>
      </c>
    </row>
    <row r="14" spans="4:7" ht="19.5" customHeight="1">
      <c r="D14" s="5">
        <v>117774</v>
      </c>
      <c r="F14" s="5" t="s">
        <v>510</v>
      </c>
      <c r="G14" s="5">
        <v>129762</v>
      </c>
    </row>
  </sheetData>
  <sheetProtection/>
  <mergeCells count="3">
    <mergeCell ref="I6:I7"/>
    <mergeCell ref="A2:I2"/>
    <mergeCell ref="A1:I1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&amp;C9.sz.melléklet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"/>
  <sheetViews>
    <sheetView workbookViewId="0" topLeftCell="A1">
      <selection activeCell="A1" sqref="A1:L1"/>
    </sheetView>
  </sheetViews>
  <sheetFormatPr defaultColWidth="9.00390625" defaultRowHeight="18" customHeight="1"/>
  <cols>
    <col min="1" max="1" width="13.125" style="0" customWidth="1"/>
    <col min="6" max="8" width="22.625" style="0" customWidth="1"/>
    <col min="9" max="9" width="17.375" style="0" customWidth="1"/>
    <col min="10" max="10" width="17.75390625" style="0" customWidth="1"/>
    <col min="11" max="11" width="17.00390625" style="0" customWidth="1"/>
  </cols>
  <sheetData>
    <row r="1" spans="1:12" ht="18" customHeight="1">
      <c r="A1" s="544" t="s">
        <v>463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</row>
    <row r="2" spans="1:12" ht="18" customHeight="1">
      <c r="A2" s="544" t="s">
        <v>311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</row>
    <row r="3" spans="1:11" ht="18" customHeight="1">
      <c r="A3" s="2"/>
      <c r="B3" s="2"/>
      <c r="C3" s="2"/>
      <c r="D3" s="2"/>
      <c r="E3" s="2"/>
      <c r="F3" s="2"/>
      <c r="G3" s="2"/>
      <c r="H3" s="2"/>
      <c r="I3" s="387"/>
      <c r="K3" s="387"/>
    </row>
    <row r="4" spans="1:11" ht="54" customHeight="1">
      <c r="A4" s="2"/>
      <c r="B4" s="2"/>
      <c r="C4" s="2"/>
      <c r="D4" s="2"/>
      <c r="E4" s="2"/>
      <c r="F4" s="144" t="s">
        <v>178</v>
      </c>
      <c r="G4" s="144" t="s">
        <v>478</v>
      </c>
      <c r="H4" s="144" t="s">
        <v>506</v>
      </c>
      <c r="I4" s="389" t="s">
        <v>455</v>
      </c>
      <c r="J4" s="389" t="s">
        <v>456</v>
      </c>
      <c r="K4" s="389" t="s">
        <v>457</v>
      </c>
    </row>
    <row r="5" spans="1:8" ht="18" customHeight="1">
      <c r="A5" s="3" t="s">
        <v>102</v>
      </c>
      <c r="B5" s="2"/>
      <c r="C5" s="2"/>
      <c r="D5" s="2"/>
      <c r="E5" s="2"/>
      <c r="F5" s="2"/>
      <c r="G5" s="2"/>
      <c r="H5" s="2"/>
    </row>
    <row r="6" spans="1:11" ht="18" customHeight="1">
      <c r="A6" s="2" t="s">
        <v>104</v>
      </c>
      <c r="B6" s="2"/>
      <c r="C6" s="2"/>
      <c r="D6" s="2"/>
      <c r="E6" s="2"/>
      <c r="F6" s="11">
        <v>28449</v>
      </c>
      <c r="G6" s="11">
        <v>28449</v>
      </c>
      <c r="H6" s="11">
        <v>28967</v>
      </c>
      <c r="I6" s="11">
        <v>17380</v>
      </c>
      <c r="J6" s="11">
        <v>0</v>
      </c>
      <c r="K6" s="11">
        <v>11587</v>
      </c>
    </row>
    <row r="7" spans="1:11" ht="18" customHeight="1">
      <c r="A7" s="2" t="s">
        <v>179</v>
      </c>
      <c r="B7" s="2"/>
      <c r="C7" s="2"/>
      <c r="D7" s="2"/>
      <c r="E7" s="2"/>
      <c r="F7" s="11">
        <v>7365</v>
      </c>
      <c r="G7" s="11">
        <v>7365</v>
      </c>
      <c r="H7" s="11">
        <v>7830</v>
      </c>
      <c r="I7" s="11">
        <v>4419</v>
      </c>
      <c r="J7" s="11">
        <v>0</v>
      </c>
      <c r="K7" s="11">
        <v>2946</v>
      </c>
    </row>
    <row r="8" spans="1:11" ht="18" customHeight="1">
      <c r="A8" s="2" t="s">
        <v>180</v>
      </c>
      <c r="B8" s="2"/>
      <c r="C8" s="2"/>
      <c r="D8" s="2"/>
      <c r="E8" s="2"/>
      <c r="F8" s="11">
        <v>11695</v>
      </c>
      <c r="G8" s="11">
        <v>11695</v>
      </c>
      <c r="H8" s="11">
        <v>11965</v>
      </c>
      <c r="I8" s="11">
        <v>7017</v>
      </c>
      <c r="J8" s="11">
        <v>0</v>
      </c>
      <c r="K8" s="11">
        <v>4678</v>
      </c>
    </row>
    <row r="9" spans="1:11" ht="18" customHeight="1">
      <c r="A9" s="2" t="s">
        <v>231</v>
      </c>
      <c r="B9" s="2"/>
      <c r="C9" s="2"/>
      <c r="D9" s="2"/>
      <c r="E9" s="2"/>
      <c r="F9" s="11">
        <v>342</v>
      </c>
      <c r="G9" s="11">
        <v>342</v>
      </c>
      <c r="H9" s="11">
        <v>342</v>
      </c>
      <c r="I9" s="11">
        <v>205</v>
      </c>
      <c r="J9" s="11">
        <v>0</v>
      </c>
      <c r="K9" s="11">
        <v>137</v>
      </c>
    </row>
    <row r="10" spans="1:11" ht="18" customHeight="1">
      <c r="A10" s="2"/>
      <c r="F10" s="11"/>
      <c r="G10" s="11"/>
      <c r="H10" s="11"/>
      <c r="I10" s="13"/>
      <c r="J10" s="13"/>
      <c r="K10" s="13"/>
    </row>
    <row r="11" spans="1:11" ht="18" customHeight="1">
      <c r="A11" s="2" t="s">
        <v>46</v>
      </c>
      <c r="B11" s="2"/>
      <c r="C11" s="2"/>
      <c r="D11" s="2"/>
      <c r="E11" s="2"/>
      <c r="F11" s="11"/>
      <c r="G11" s="11"/>
      <c r="H11" s="11"/>
      <c r="I11" s="13"/>
      <c r="J11" s="13"/>
      <c r="K11" s="13"/>
    </row>
    <row r="12" spans="1:11" ht="18" customHeight="1">
      <c r="A12" s="3" t="s">
        <v>23</v>
      </c>
      <c r="B12" s="3"/>
      <c r="C12" s="2"/>
      <c r="D12" s="2"/>
      <c r="E12" s="2"/>
      <c r="F12" s="12">
        <f aca="true" t="shared" si="0" ref="F12:K12">SUM(F6:F11)</f>
        <v>47851</v>
      </c>
      <c r="G12" s="12">
        <f t="shared" si="0"/>
        <v>47851</v>
      </c>
      <c r="H12" s="12">
        <f t="shared" si="0"/>
        <v>49104</v>
      </c>
      <c r="I12" s="12">
        <f t="shared" si="0"/>
        <v>29021</v>
      </c>
      <c r="J12" s="12">
        <f t="shared" si="0"/>
        <v>0</v>
      </c>
      <c r="K12" s="12">
        <f t="shared" si="0"/>
        <v>19348</v>
      </c>
    </row>
    <row r="13" spans="6:8" ht="18" customHeight="1">
      <c r="F13" s="13"/>
      <c r="G13" s="13"/>
      <c r="H13" s="13"/>
    </row>
    <row r="15" ht="18" customHeight="1">
      <c r="A15" s="3" t="s">
        <v>103</v>
      </c>
    </row>
    <row r="16" spans="1:11" ht="18" customHeight="1">
      <c r="A16" s="2" t="s">
        <v>75</v>
      </c>
      <c r="F16" s="205">
        <v>1020</v>
      </c>
      <c r="G16" s="205">
        <v>1020</v>
      </c>
      <c r="H16" s="205">
        <v>1020</v>
      </c>
      <c r="I16" s="205">
        <v>612</v>
      </c>
      <c r="J16" s="205">
        <v>0</v>
      </c>
      <c r="K16" s="205">
        <v>408</v>
      </c>
    </row>
    <row r="17" spans="1:11" ht="18" customHeight="1">
      <c r="A17" s="2" t="s">
        <v>232</v>
      </c>
      <c r="B17" s="2"/>
      <c r="C17" s="2"/>
      <c r="D17" s="2"/>
      <c r="E17" s="2"/>
      <c r="F17" s="11">
        <v>0</v>
      </c>
      <c r="G17" s="11">
        <v>0</v>
      </c>
      <c r="H17" s="11">
        <v>4300</v>
      </c>
      <c r="I17" s="11">
        <v>0</v>
      </c>
      <c r="J17" s="11">
        <v>0</v>
      </c>
      <c r="K17" s="11">
        <v>0</v>
      </c>
    </row>
    <row r="18" spans="1:11" ht="18" customHeight="1">
      <c r="A18" s="2" t="s">
        <v>233</v>
      </c>
      <c r="B18" s="2"/>
      <c r="C18" s="2"/>
      <c r="D18" s="2"/>
      <c r="E18" s="2"/>
      <c r="F18" s="11">
        <v>626</v>
      </c>
      <c r="G18" s="11">
        <v>626</v>
      </c>
      <c r="H18" s="11">
        <v>626</v>
      </c>
      <c r="I18" s="11">
        <v>376</v>
      </c>
      <c r="J18" s="11">
        <v>0</v>
      </c>
      <c r="K18" s="11">
        <v>250</v>
      </c>
    </row>
    <row r="19" spans="1:11" ht="18" customHeight="1">
      <c r="A19" s="2" t="s">
        <v>234</v>
      </c>
      <c r="B19" s="2"/>
      <c r="C19" s="2"/>
      <c r="D19" s="2"/>
      <c r="E19" s="2"/>
      <c r="F19" s="11">
        <v>46205</v>
      </c>
      <c r="G19" s="11">
        <v>46205</v>
      </c>
      <c r="H19" s="11">
        <v>46205</v>
      </c>
      <c r="I19" s="11">
        <v>27723</v>
      </c>
      <c r="J19" s="11">
        <v>0</v>
      </c>
      <c r="K19" s="11">
        <v>18482</v>
      </c>
    </row>
    <row r="20" spans="1:8" ht="18" customHeight="1">
      <c r="A20" s="2"/>
      <c r="B20" s="2"/>
      <c r="C20" s="2"/>
      <c r="D20" s="2"/>
      <c r="E20" s="2"/>
      <c r="F20" s="11"/>
      <c r="G20" s="11"/>
      <c r="H20" s="11"/>
    </row>
    <row r="21" spans="1:11" ht="18" customHeight="1">
      <c r="A21" s="3" t="s">
        <v>22</v>
      </c>
      <c r="B21" s="2"/>
      <c r="C21" s="2"/>
      <c r="D21" s="2"/>
      <c r="E21" s="2"/>
      <c r="F21" s="12">
        <f aca="true" t="shared" si="1" ref="F21:K21">SUM(F16:F20)</f>
        <v>47851</v>
      </c>
      <c r="G21" s="12">
        <f t="shared" si="1"/>
        <v>47851</v>
      </c>
      <c r="H21" s="12">
        <f t="shared" si="1"/>
        <v>52151</v>
      </c>
      <c r="I21" s="12">
        <f t="shared" si="1"/>
        <v>28711</v>
      </c>
      <c r="J21" s="12">
        <f t="shared" si="1"/>
        <v>0</v>
      </c>
      <c r="K21" s="12">
        <f t="shared" si="1"/>
        <v>19140</v>
      </c>
    </row>
    <row r="22" spans="1:8" ht="18" customHeight="1">
      <c r="A22" s="2"/>
      <c r="B22" s="2"/>
      <c r="C22" s="2"/>
      <c r="D22" s="2"/>
      <c r="E22" s="2"/>
      <c r="F22" s="2"/>
      <c r="G22" s="2"/>
      <c r="H22" s="2"/>
    </row>
    <row r="23" spans="1:8" ht="18" customHeight="1">
      <c r="A23" s="2"/>
      <c r="B23" s="2"/>
      <c r="C23" s="2"/>
      <c r="D23" s="2"/>
      <c r="E23" s="2"/>
      <c r="F23" s="2"/>
      <c r="G23" s="2"/>
      <c r="H23" s="2"/>
    </row>
    <row r="24" spans="1:8" ht="18" customHeight="1">
      <c r="A24" s="2"/>
      <c r="B24" s="2"/>
      <c r="C24" s="2"/>
      <c r="D24" s="2"/>
      <c r="E24" s="2"/>
      <c r="F24" s="2"/>
      <c r="G24" s="2"/>
      <c r="H24" s="2"/>
    </row>
    <row r="25" spans="1:8" ht="18" customHeight="1">
      <c r="A25" s="2"/>
      <c r="B25" s="2"/>
      <c r="C25" s="2"/>
      <c r="D25" s="2"/>
      <c r="E25" s="2"/>
      <c r="F25" s="2"/>
      <c r="G25" s="2"/>
      <c r="H25" s="2"/>
    </row>
    <row r="26" spans="1:8" ht="18" customHeight="1">
      <c r="A26" s="2"/>
      <c r="B26" s="2"/>
      <c r="C26" s="2"/>
      <c r="D26" s="2"/>
      <c r="E26" s="2"/>
      <c r="F26" s="2"/>
      <c r="G26" s="2"/>
      <c r="H26" s="2"/>
    </row>
    <row r="27" spans="1:8" ht="18" customHeight="1">
      <c r="A27" s="2"/>
      <c r="B27" s="2"/>
      <c r="C27" s="2"/>
      <c r="D27" s="2"/>
      <c r="E27" s="2"/>
      <c r="F27" s="2"/>
      <c r="G27" s="2"/>
      <c r="H27" s="2"/>
    </row>
  </sheetData>
  <sheetProtection/>
  <mergeCells count="2">
    <mergeCell ref="A1:L1"/>
    <mergeCell ref="A2:L2"/>
  </mergeCells>
  <printOptions/>
  <pageMargins left="0.31496062992125984" right="0.15748031496062992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&amp;C10.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A1">
      <selection activeCell="H20" sqref="H20"/>
    </sheetView>
  </sheetViews>
  <sheetFormatPr defaultColWidth="9.00390625" defaultRowHeight="18" customHeight="1"/>
  <cols>
    <col min="1" max="1" width="13.125" style="0" customWidth="1"/>
    <col min="6" max="6" width="19.375" style="0" customWidth="1"/>
    <col min="7" max="7" width="20.625" style="0" customWidth="1"/>
    <col min="8" max="9" width="19.625" style="0" customWidth="1"/>
    <col min="10" max="10" width="14.00390625" style="0" customWidth="1"/>
  </cols>
  <sheetData>
    <row r="1" spans="1:11" ht="18" customHeight="1">
      <c r="A1" s="544" t="s">
        <v>464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</row>
    <row r="2" spans="1:11" ht="18" customHeight="1">
      <c r="A2" s="544" t="s">
        <v>311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</row>
    <row r="3" spans="1:7" ht="18" customHeight="1">
      <c r="A3" s="2"/>
      <c r="B3" s="2"/>
      <c r="C3" s="2"/>
      <c r="D3" s="2"/>
      <c r="E3" s="2"/>
      <c r="F3" s="2"/>
      <c r="G3" s="2"/>
    </row>
    <row r="4" spans="1:10" ht="41.25" customHeight="1">
      <c r="A4" s="2"/>
      <c r="B4" s="2"/>
      <c r="C4" s="2"/>
      <c r="D4" s="2"/>
      <c r="E4" s="2"/>
      <c r="F4" s="144" t="s">
        <v>178</v>
      </c>
      <c r="G4" s="144" t="s">
        <v>478</v>
      </c>
      <c r="H4" s="389" t="s">
        <v>455</v>
      </c>
      <c r="I4" s="388" t="s">
        <v>456</v>
      </c>
      <c r="J4" s="388" t="s">
        <v>457</v>
      </c>
    </row>
    <row r="6" spans="1:7" ht="18" customHeight="1">
      <c r="A6" s="3" t="s">
        <v>102</v>
      </c>
      <c r="B6" s="2"/>
      <c r="C6" s="2"/>
      <c r="D6" s="2"/>
      <c r="E6" s="2"/>
      <c r="F6" s="2"/>
      <c r="G6" s="2"/>
    </row>
    <row r="7" spans="1:10" ht="18" customHeight="1">
      <c r="A7" s="2" t="s">
        <v>104</v>
      </c>
      <c r="B7" s="2"/>
      <c r="C7" s="2"/>
      <c r="D7" s="2"/>
      <c r="E7" s="2"/>
      <c r="F7" s="11">
        <v>51795</v>
      </c>
      <c r="G7" s="11">
        <v>29419</v>
      </c>
      <c r="H7" s="11">
        <v>29419</v>
      </c>
      <c r="I7" s="11">
        <v>0</v>
      </c>
      <c r="J7" s="11">
        <v>0</v>
      </c>
    </row>
    <row r="8" spans="1:11" ht="18" customHeight="1">
      <c r="A8" s="2" t="s">
        <v>179</v>
      </c>
      <c r="B8" s="2"/>
      <c r="C8" s="2"/>
      <c r="D8" s="2"/>
      <c r="E8" s="2"/>
      <c r="F8" s="11">
        <v>13267</v>
      </c>
      <c r="G8" s="11">
        <v>7546</v>
      </c>
      <c r="H8" s="11">
        <v>7546</v>
      </c>
      <c r="I8" s="11">
        <v>0</v>
      </c>
      <c r="J8" s="11">
        <v>0</v>
      </c>
      <c r="K8" s="11"/>
    </row>
    <row r="9" spans="1:10" ht="18" customHeight="1">
      <c r="A9" s="2" t="s">
        <v>180</v>
      </c>
      <c r="B9" s="2"/>
      <c r="C9" s="2"/>
      <c r="D9" s="2"/>
      <c r="E9" s="2"/>
      <c r="F9" s="11">
        <v>46694</v>
      </c>
      <c r="G9" s="11">
        <v>24013</v>
      </c>
      <c r="H9" s="11">
        <v>24013</v>
      </c>
      <c r="I9" s="11">
        <v>0</v>
      </c>
      <c r="J9" s="11">
        <v>0</v>
      </c>
    </row>
    <row r="10" spans="1:10" ht="18" customHeight="1">
      <c r="A10" s="2" t="s">
        <v>231</v>
      </c>
      <c r="B10" s="2"/>
      <c r="C10" s="2"/>
      <c r="D10" s="2"/>
      <c r="E10" s="2"/>
      <c r="F10" s="11">
        <v>500</v>
      </c>
      <c r="G10" s="11">
        <v>254</v>
      </c>
      <c r="H10" s="11">
        <v>254</v>
      </c>
      <c r="I10" s="11">
        <v>0</v>
      </c>
      <c r="J10" s="11">
        <v>0</v>
      </c>
    </row>
    <row r="11" spans="1:7" ht="18" customHeight="1">
      <c r="A11" s="2"/>
      <c r="F11" s="11"/>
      <c r="G11" s="11"/>
    </row>
    <row r="12" spans="1:7" ht="18" customHeight="1">
      <c r="A12" s="2" t="s">
        <v>46</v>
      </c>
      <c r="B12" s="2"/>
      <c r="C12" s="2"/>
      <c r="D12" s="2"/>
      <c r="E12" s="2"/>
      <c r="F12" s="11"/>
      <c r="G12" s="11"/>
    </row>
    <row r="13" spans="1:10" ht="18" customHeight="1">
      <c r="A13" s="3" t="s">
        <v>23</v>
      </c>
      <c r="B13" s="3"/>
      <c r="C13" s="2"/>
      <c r="D13" s="2"/>
      <c r="E13" s="2"/>
      <c r="F13" s="12">
        <f>SUM(F7:F12)</f>
        <v>112256</v>
      </c>
      <c r="G13" s="12">
        <f>SUM(G7:G12)</f>
        <v>61232</v>
      </c>
      <c r="H13" s="12">
        <f>SUM(H7:H12)</f>
        <v>61232</v>
      </c>
      <c r="I13" s="12">
        <f>SUM(I7:I12)</f>
        <v>0</v>
      </c>
      <c r="J13" s="12">
        <f>SUM(J7:J12)</f>
        <v>0</v>
      </c>
    </row>
    <row r="15" ht="18" customHeight="1">
      <c r="A15" s="3" t="s">
        <v>103</v>
      </c>
    </row>
    <row r="16" spans="1:10" ht="18" customHeight="1">
      <c r="A16" s="2" t="s">
        <v>75</v>
      </c>
      <c r="F16" s="205">
        <v>18079</v>
      </c>
      <c r="G16" s="205">
        <v>9099</v>
      </c>
      <c r="H16" s="205">
        <v>9099</v>
      </c>
      <c r="I16" s="205">
        <v>0</v>
      </c>
      <c r="J16" s="205">
        <v>0</v>
      </c>
    </row>
    <row r="17" spans="1:10" ht="18" customHeight="1">
      <c r="A17" s="2" t="s">
        <v>232</v>
      </c>
      <c r="B17" s="2"/>
      <c r="C17" s="2"/>
      <c r="D17" s="2"/>
      <c r="E17" s="2"/>
      <c r="F17" s="11">
        <v>1457</v>
      </c>
      <c r="G17" s="11">
        <v>726</v>
      </c>
      <c r="H17" s="11">
        <v>726</v>
      </c>
      <c r="I17" s="11">
        <v>0</v>
      </c>
      <c r="J17" s="11">
        <v>0</v>
      </c>
    </row>
    <row r="18" spans="1:10" ht="18" customHeight="1">
      <c r="A18" s="2" t="s">
        <v>233</v>
      </c>
      <c r="B18" s="2"/>
      <c r="C18" s="2"/>
      <c r="D18" s="2"/>
      <c r="E18" s="2"/>
      <c r="F18" s="11">
        <v>393</v>
      </c>
      <c r="G18" s="11">
        <v>393</v>
      </c>
      <c r="H18" s="11">
        <v>393</v>
      </c>
      <c r="I18" s="11">
        <v>0</v>
      </c>
      <c r="J18" s="11">
        <v>0</v>
      </c>
    </row>
    <row r="19" spans="1:10" ht="18" customHeight="1">
      <c r="A19" s="2" t="s">
        <v>234</v>
      </c>
      <c r="B19" s="2"/>
      <c r="C19" s="2"/>
      <c r="D19" s="2"/>
      <c r="E19" s="2"/>
      <c r="F19" s="11">
        <v>92327</v>
      </c>
      <c r="G19" s="11">
        <v>51014</v>
      </c>
      <c r="H19" s="11">
        <v>51014</v>
      </c>
      <c r="I19" s="11">
        <v>0</v>
      </c>
      <c r="J19" s="11">
        <v>0</v>
      </c>
    </row>
    <row r="20" spans="1:7" ht="18" customHeight="1">
      <c r="A20" s="2"/>
      <c r="B20" s="2"/>
      <c r="C20" s="2"/>
      <c r="D20" s="2"/>
      <c r="E20" s="2"/>
      <c r="F20" s="11"/>
      <c r="G20" s="11"/>
    </row>
    <row r="21" spans="1:10" ht="18" customHeight="1">
      <c r="A21" s="3" t="s">
        <v>22</v>
      </c>
      <c r="B21" s="2"/>
      <c r="C21" s="2"/>
      <c r="D21" s="2"/>
      <c r="E21" s="2"/>
      <c r="F21" s="12">
        <f>SUM(F16:F20)</f>
        <v>112256</v>
      </c>
      <c r="G21" s="12">
        <f>SUM(G16:G20)</f>
        <v>61232</v>
      </c>
      <c r="H21" s="12">
        <f>SUM(H16:H20)</f>
        <v>61232</v>
      </c>
      <c r="I21" s="12">
        <f>SUM(I16:I20)</f>
        <v>0</v>
      </c>
      <c r="J21" s="12">
        <f>SUM(J16:J20)</f>
        <v>0</v>
      </c>
    </row>
  </sheetData>
  <sheetProtection/>
  <mergeCells count="2">
    <mergeCell ref="A1:K1"/>
    <mergeCell ref="A2:K2"/>
  </mergeCells>
  <printOptions/>
  <pageMargins left="0.32" right="0.1968503937007874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&amp;C11.sz.melléklet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"/>
  <sheetViews>
    <sheetView workbookViewId="0" topLeftCell="A19">
      <selection activeCell="H20" sqref="H20"/>
    </sheetView>
  </sheetViews>
  <sheetFormatPr defaultColWidth="9.00390625" defaultRowHeight="18" customHeight="1"/>
  <cols>
    <col min="6" max="7" width="17.125" style="0" customWidth="1"/>
    <col min="8" max="8" width="18.75390625" style="0" customWidth="1"/>
    <col min="9" max="9" width="17.00390625" style="0" customWidth="1"/>
    <col min="10" max="10" width="17.375" style="0" customWidth="1"/>
  </cols>
  <sheetData>
    <row r="1" spans="1:11" ht="18" customHeight="1">
      <c r="A1" s="544" t="s">
        <v>465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</row>
    <row r="2" spans="1:11" ht="18" customHeight="1">
      <c r="A2" s="544" t="s">
        <v>312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</row>
    <row r="3" spans="1:7" ht="18" customHeight="1">
      <c r="A3" s="2"/>
      <c r="B3" s="2"/>
      <c r="C3" s="2"/>
      <c r="D3" s="2"/>
      <c r="E3" s="2"/>
      <c r="F3" s="2"/>
      <c r="G3" s="2"/>
    </row>
    <row r="4" spans="1:10" ht="48.75" customHeight="1">
      <c r="A4" s="2"/>
      <c r="B4" s="2"/>
      <c r="C4" s="2"/>
      <c r="D4" s="2"/>
      <c r="E4" s="2"/>
      <c r="F4" s="391" t="s">
        <v>178</v>
      </c>
      <c r="G4" s="391" t="s">
        <v>478</v>
      </c>
      <c r="H4" s="389" t="s">
        <v>455</v>
      </c>
      <c r="I4" s="389" t="s">
        <v>456</v>
      </c>
      <c r="J4" s="389" t="s">
        <v>457</v>
      </c>
    </row>
    <row r="5" spans="1:7" ht="18" customHeight="1">
      <c r="A5" s="3" t="s">
        <v>102</v>
      </c>
      <c r="B5" s="2"/>
      <c r="C5" s="2"/>
      <c r="D5" s="2"/>
      <c r="E5" s="2"/>
      <c r="F5" s="2"/>
      <c r="G5" s="2"/>
    </row>
    <row r="6" spans="1:10" ht="18" customHeight="1">
      <c r="A6" s="2" t="s">
        <v>104</v>
      </c>
      <c r="B6" s="2"/>
      <c r="C6" s="2"/>
      <c r="D6" s="2"/>
      <c r="E6" s="2"/>
      <c r="F6" s="11">
        <v>20796</v>
      </c>
      <c r="G6" s="11">
        <v>12397</v>
      </c>
      <c r="H6" s="11">
        <v>10282</v>
      </c>
      <c r="I6" s="11">
        <v>2115</v>
      </c>
      <c r="J6" s="11">
        <v>0</v>
      </c>
    </row>
    <row r="7" spans="1:10" ht="18" customHeight="1">
      <c r="A7" s="2" t="s">
        <v>179</v>
      </c>
      <c r="B7" s="2"/>
      <c r="C7" s="2"/>
      <c r="D7" s="2"/>
      <c r="E7" s="2"/>
      <c r="F7" s="11">
        <v>5443</v>
      </c>
      <c r="G7" s="11">
        <v>3190</v>
      </c>
      <c r="H7" s="11">
        <v>2640</v>
      </c>
      <c r="I7" s="11">
        <v>550</v>
      </c>
      <c r="J7" s="11">
        <v>0</v>
      </c>
    </row>
    <row r="8" spans="1:10" ht="18" customHeight="1">
      <c r="A8" s="2" t="s">
        <v>180</v>
      </c>
      <c r="B8" s="2"/>
      <c r="C8" s="2"/>
      <c r="D8" s="2"/>
      <c r="E8" s="2"/>
      <c r="F8" s="11">
        <v>14318</v>
      </c>
      <c r="G8" s="11">
        <v>7238</v>
      </c>
      <c r="H8" s="11">
        <v>5479</v>
      </c>
      <c r="I8" s="11">
        <v>1759</v>
      </c>
      <c r="J8" s="11">
        <v>0</v>
      </c>
    </row>
    <row r="9" spans="1:10" ht="18" customHeight="1">
      <c r="A9" s="2" t="s">
        <v>294</v>
      </c>
      <c r="B9" s="2"/>
      <c r="C9" s="2"/>
      <c r="D9" s="2"/>
      <c r="E9" s="2"/>
      <c r="F9" s="11">
        <v>180</v>
      </c>
      <c r="G9" s="11">
        <v>0</v>
      </c>
      <c r="H9" s="11"/>
      <c r="I9" s="11">
        <v>0</v>
      </c>
      <c r="J9" s="11">
        <v>0</v>
      </c>
    </row>
    <row r="10" spans="1:7" ht="18" customHeight="1">
      <c r="A10" s="2" t="s">
        <v>46</v>
      </c>
      <c r="B10" s="2"/>
      <c r="C10" s="2"/>
      <c r="D10" s="2"/>
      <c r="E10" s="2"/>
      <c r="F10" s="11"/>
      <c r="G10" s="11"/>
    </row>
    <row r="11" spans="1:10" ht="18" customHeight="1">
      <c r="A11" s="3" t="s">
        <v>23</v>
      </c>
      <c r="B11" s="3"/>
      <c r="C11" s="2"/>
      <c r="D11" s="2"/>
      <c r="E11" s="2"/>
      <c r="F11" s="12">
        <f>SUM(F6:F10)</f>
        <v>40737</v>
      </c>
      <c r="G11" s="12">
        <f>SUM(G6:G10)</f>
        <v>22825</v>
      </c>
      <c r="H11" s="12">
        <f>SUM(H6:H10)</f>
        <v>18401</v>
      </c>
      <c r="I11" s="12">
        <f>SUM(I6:I10)</f>
        <v>4424</v>
      </c>
      <c r="J11" s="12">
        <f>SUM(J6:J10)</f>
        <v>0</v>
      </c>
    </row>
    <row r="12" spans="6:7" ht="18" customHeight="1">
      <c r="F12" s="13"/>
      <c r="G12" s="13"/>
    </row>
    <row r="14" ht="18" customHeight="1">
      <c r="A14" s="3" t="s">
        <v>103</v>
      </c>
    </row>
    <row r="15" spans="1:7" ht="18" customHeight="1">
      <c r="A15" s="2"/>
      <c r="F15" s="13"/>
      <c r="G15" s="13"/>
    </row>
    <row r="16" spans="1:10" ht="18" customHeight="1">
      <c r="A16" s="2" t="s">
        <v>75</v>
      </c>
      <c r="E16" s="2"/>
      <c r="F16" s="11">
        <v>6802</v>
      </c>
      <c r="G16" s="11">
        <v>3391</v>
      </c>
      <c r="H16" s="11">
        <v>2941</v>
      </c>
      <c r="I16" s="11">
        <v>450</v>
      </c>
      <c r="J16" s="11">
        <v>0</v>
      </c>
    </row>
    <row r="17" spans="1:10" ht="18" customHeight="1">
      <c r="A17" s="2" t="s">
        <v>232</v>
      </c>
      <c r="B17" s="2"/>
      <c r="C17" s="2"/>
      <c r="D17" s="2"/>
      <c r="E17" s="2"/>
      <c r="F17" s="11"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ht="18" customHeight="1">
      <c r="A18" s="2" t="s">
        <v>233</v>
      </c>
      <c r="B18" s="2"/>
      <c r="C18" s="2"/>
      <c r="D18" s="2"/>
      <c r="E18" s="2"/>
      <c r="F18" s="11">
        <v>626</v>
      </c>
      <c r="G18" s="11">
        <v>626</v>
      </c>
      <c r="H18" s="11">
        <v>626</v>
      </c>
      <c r="I18" s="11">
        <v>0</v>
      </c>
      <c r="J18" s="11">
        <v>0</v>
      </c>
    </row>
    <row r="19" spans="1:10" ht="18" customHeight="1">
      <c r="A19" s="2" t="s">
        <v>234</v>
      </c>
      <c r="B19" s="2"/>
      <c r="C19" s="2"/>
      <c r="D19" s="2"/>
      <c r="E19" s="2"/>
      <c r="F19" s="11">
        <v>33309</v>
      </c>
      <c r="G19" s="11">
        <v>18808</v>
      </c>
      <c r="H19" s="11">
        <v>14834</v>
      </c>
      <c r="I19" s="11">
        <v>3974</v>
      </c>
      <c r="J19" s="11">
        <v>0</v>
      </c>
    </row>
    <row r="20" spans="1:7" ht="18" customHeight="1">
      <c r="A20" s="2"/>
      <c r="B20" s="2"/>
      <c r="C20" s="2"/>
      <c r="D20" s="2"/>
      <c r="E20" s="2"/>
      <c r="F20" s="11"/>
      <c r="G20" s="11"/>
    </row>
    <row r="21" spans="1:10" ht="18" customHeight="1">
      <c r="A21" s="3" t="s">
        <v>22</v>
      </c>
      <c r="B21" s="2"/>
      <c r="C21" s="2"/>
      <c r="D21" s="2"/>
      <c r="E21" s="2"/>
      <c r="F21" s="12">
        <f>SUM(F16:F19)</f>
        <v>40737</v>
      </c>
      <c r="G21" s="12">
        <f>SUM(G16:G19)</f>
        <v>22825</v>
      </c>
      <c r="H21" s="12">
        <f>SUM(H16:H19)</f>
        <v>18401</v>
      </c>
      <c r="I21" s="12">
        <f>SUM(I16:I19)</f>
        <v>4424</v>
      </c>
      <c r="J21" s="12">
        <f>SUM(J16:J19)</f>
        <v>0</v>
      </c>
    </row>
    <row r="22" spans="1:7" ht="18" customHeight="1">
      <c r="A22" s="2"/>
      <c r="B22" s="2"/>
      <c r="C22" s="2"/>
      <c r="D22" s="2"/>
      <c r="E22" s="2"/>
      <c r="F22" s="2"/>
      <c r="G22" s="2"/>
    </row>
    <row r="23" spans="1:7" ht="18" customHeight="1">
      <c r="A23" s="2"/>
      <c r="B23" s="2"/>
      <c r="C23" s="2"/>
      <c r="D23" s="2"/>
      <c r="E23" s="2"/>
      <c r="F23" s="2"/>
      <c r="G23" s="2"/>
    </row>
    <row r="24" spans="1:7" ht="18" customHeight="1">
      <c r="A24" s="2"/>
      <c r="B24" s="2"/>
      <c r="C24" s="2"/>
      <c r="D24" s="2"/>
      <c r="E24" s="2"/>
      <c r="F24" s="2"/>
      <c r="G24" s="2"/>
    </row>
    <row r="25" spans="1:7" ht="18" customHeight="1">
      <c r="A25" s="2"/>
      <c r="B25" s="2"/>
      <c r="C25" s="2"/>
      <c r="D25" s="2"/>
      <c r="E25" s="2"/>
      <c r="F25" s="2"/>
      <c r="G25" s="2"/>
    </row>
    <row r="26" spans="1:7" ht="18" customHeight="1">
      <c r="A26" s="2"/>
      <c r="B26" s="2"/>
      <c r="C26" s="2"/>
      <c r="D26" s="2"/>
      <c r="E26" s="2"/>
      <c r="F26" s="2"/>
      <c r="G26" s="2"/>
    </row>
    <row r="27" spans="1:7" ht="18" customHeight="1">
      <c r="A27" s="2"/>
      <c r="B27" s="2"/>
      <c r="C27" s="2"/>
      <c r="D27" s="2"/>
      <c r="E27" s="2"/>
      <c r="F27" s="2"/>
      <c r="G27" s="2"/>
    </row>
  </sheetData>
  <sheetProtection/>
  <mergeCells count="2">
    <mergeCell ref="A2:K2"/>
    <mergeCell ref="A1:K1"/>
  </mergeCells>
  <printOptions/>
  <pageMargins left="0.37" right="0.24" top="0.984251968503937" bottom="0.984251968503937" header="0.5118110236220472" footer="0.5118110236220472"/>
  <pageSetup horizontalDpi="300" verticalDpi="300" orientation="landscape" paperSize="9" r:id="rId1"/>
  <headerFooter alignWithMargins="0">
    <oddHeader>&amp;C12.sz.melléklet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7"/>
  <sheetViews>
    <sheetView view="pageLayout" workbookViewId="0" topLeftCell="A1">
      <selection activeCell="H10" sqref="H10"/>
    </sheetView>
  </sheetViews>
  <sheetFormatPr defaultColWidth="9.00390625" defaultRowHeight="19.5" customHeight="1"/>
  <cols>
    <col min="7" max="7" width="10.25390625" style="0" customWidth="1"/>
  </cols>
  <sheetData>
    <row r="1" spans="1:7" ht="19.5" customHeight="1">
      <c r="A1" s="543" t="s">
        <v>84</v>
      </c>
      <c r="B1" s="543"/>
      <c r="C1" s="543"/>
      <c r="D1" s="543"/>
      <c r="E1" s="543"/>
      <c r="F1" s="543"/>
      <c r="G1" s="543"/>
    </row>
    <row r="2" spans="1:7" ht="19.5" customHeight="1">
      <c r="A2" s="543" t="s">
        <v>337</v>
      </c>
      <c r="B2" s="543"/>
      <c r="C2" s="543"/>
      <c r="D2" s="543"/>
      <c r="E2" s="543"/>
      <c r="F2" s="543"/>
      <c r="G2" s="543"/>
    </row>
    <row r="3" spans="1:7" ht="19.5" customHeight="1">
      <c r="A3" s="7"/>
      <c r="B3" s="7"/>
      <c r="C3" s="7"/>
      <c r="D3" s="7"/>
      <c r="E3" s="7"/>
      <c r="F3" s="7"/>
      <c r="G3" s="7"/>
    </row>
    <row r="4" spans="1:8" ht="19.5" customHeight="1">
      <c r="A4" s="7"/>
      <c r="B4" s="7"/>
      <c r="C4" s="7"/>
      <c r="D4" s="7"/>
      <c r="E4" s="7"/>
      <c r="F4" s="7"/>
      <c r="G4" s="234" t="s">
        <v>19</v>
      </c>
      <c r="H4" s="234" t="s">
        <v>483</v>
      </c>
    </row>
    <row r="5" spans="1:7" ht="19.5" customHeight="1">
      <c r="A5" s="5"/>
      <c r="B5" s="5"/>
      <c r="C5" s="5"/>
      <c r="D5" s="5"/>
      <c r="E5" s="5"/>
      <c r="F5" s="5"/>
      <c r="G5" s="5"/>
    </row>
    <row r="6" spans="1:7" ht="19.5" customHeight="1">
      <c r="A6" s="6" t="s">
        <v>47</v>
      </c>
      <c r="B6" s="5"/>
      <c r="C6" s="5"/>
      <c r="D6" s="5"/>
      <c r="E6" s="5"/>
      <c r="F6" s="5"/>
      <c r="G6" s="5"/>
    </row>
    <row r="7" spans="1:8" s="163" customFormat="1" ht="19.5" customHeight="1">
      <c r="A7" s="44"/>
      <c r="B7" s="36" t="s">
        <v>81</v>
      </c>
      <c r="C7" s="36"/>
      <c r="D7" s="36"/>
      <c r="E7" s="36"/>
      <c r="F7" s="36"/>
      <c r="G7" s="36">
        <v>1</v>
      </c>
      <c r="H7" s="36">
        <v>1</v>
      </c>
    </row>
    <row r="8" spans="1:8" s="163" customFormat="1" ht="19.5" customHeight="1">
      <c r="A8" s="44"/>
      <c r="B8" s="36" t="s">
        <v>82</v>
      </c>
      <c r="C8" s="36"/>
      <c r="D8" s="36"/>
      <c r="E8" s="36"/>
      <c r="F8" s="36"/>
      <c r="G8" s="36">
        <v>8</v>
      </c>
      <c r="H8" s="36">
        <v>7</v>
      </c>
    </row>
    <row r="9" spans="1:8" s="163" customFormat="1" ht="19.5" customHeight="1">
      <c r="A9" s="44"/>
      <c r="B9" s="36" t="s">
        <v>143</v>
      </c>
      <c r="C9" s="36"/>
      <c r="D9" s="36"/>
      <c r="E9" s="36"/>
      <c r="F9" s="36"/>
      <c r="G9" s="36">
        <v>1</v>
      </c>
      <c r="H9" s="36">
        <v>1</v>
      </c>
    </row>
    <row r="10" spans="1:8" ht="19.5" customHeight="1">
      <c r="A10" s="6"/>
      <c r="B10" s="6" t="s">
        <v>9</v>
      </c>
      <c r="C10" s="5"/>
      <c r="D10" s="5"/>
      <c r="E10" s="5"/>
      <c r="F10" s="5"/>
      <c r="G10" s="44">
        <f>SUM(G7:G9)</f>
        <v>10</v>
      </c>
      <c r="H10" s="44">
        <f>SUM(H7:H9)</f>
        <v>9</v>
      </c>
    </row>
    <row r="11" spans="1:7" ht="19.5" customHeight="1">
      <c r="A11" s="5"/>
      <c r="B11" s="5"/>
      <c r="C11" s="5"/>
      <c r="D11" s="5"/>
      <c r="E11" s="5"/>
      <c r="F11" s="5"/>
      <c r="G11" s="36"/>
    </row>
    <row r="12" spans="1:7" s="163" customFormat="1" ht="19.5" customHeight="1">
      <c r="A12" s="44" t="s">
        <v>338</v>
      </c>
      <c r="B12" s="36"/>
      <c r="C12" s="36"/>
      <c r="D12" s="36"/>
      <c r="E12" s="36"/>
      <c r="F12" s="36"/>
      <c r="G12" s="36"/>
    </row>
    <row r="13" spans="1:8" s="163" customFormat="1" ht="19.5" customHeight="1">
      <c r="A13" s="44"/>
      <c r="B13" s="36" t="s">
        <v>82</v>
      </c>
      <c r="C13" s="36"/>
      <c r="D13" s="36"/>
      <c r="E13" s="36"/>
      <c r="F13" s="36"/>
      <c r="G13" s="36">
        <v>24</v>
      </c>
      <c r="H13" s="36">
        <v>16</v>
      </c>
    </row>
    <row r="14" spans="1:8" s="163" customFormat="1" ht="19.5" customHeight="1">
      <c r="A14" s="44"/>
      <c r="B14" s="36" t="s">
        <v>143</v>
      </c>
      <c r="C14" s="36"/>
      <c r="D14" s="36"/>
      <c r="E14" s="36"/>
      <c r="F14" s="36"/>
      <c r="G14" s="36">
        <v>1</v>
      </c>
      <c r="H14" s="36">
        <v>1</v>
      </c>
    </row>
    <row r="15" spans="1:8" s="163" customFormat="1" ht="19.5" customHeight="1">
      <c r="A15" s="44"/>
      <c r="B15" s="44" t="s">
        <v>9</v>
      </c>
      <c r="C15" s="36"/>
      <c r="D15" s="36"/>
      <c r="E15" s="36"/>
      <c r="F15" s="36"/>
      <c r="G15" s="44">
        <f>SUM(G13:G14)</f>
        <v>25</v>
      </c>
      <c r="H15" s="44">
        <f>SUM(H13:H14)</f>
        <v>17</v>
      </c>
    </row>
    <row r="16" spans="1:7" ht="19.5" customHeight="1">
      <c r="A16" s="5"/>
      <c r="B16" s="6"/>
      <c r="C16" s="5"/>
      <c r="D16" s="5"/>
      <c r="E16" s="5"/>
      <c r="F16" s="5"/>
      <c r="G16" s="5"/>
    </row>
    <row r="17" spans="1:7" s="163" customFormat="1" ht="19.5" customHeight="1">
      <c r="A17" s="44" t="s">
        <v>446</v>
      </c>
      <c r="B17" s="44"/>
      <c r="C17" s="36"/>
      <c r="D17" s="36"/>
      <c r="E17" s="36"/>
      <c r="F17" s="36"/>
      <c r="G17" s="36"/>
    </row>
    <row r="18" spans="1:8" s="163" customFormat="1" ht="19.5" customHeight="1">
      <c r="A18" s="44"/>
      <c r="B18" s="36" t="s">
        <v>81</v>
      </c>
      <c r="C18" s="36"/>
      <c r="D18" s="36"/>
      <c r="E18" s="36"/>
      <c r="F18" s="36"/>
      <c r="G18" s="36">
        <v>10</v>
      </c>
      <c r="H18" s="36">
        <v>10</v>
      </c>
    </row>
    <row r="19" spans="1:8" s="163" customFormat="1" ht="19.5" customHeight="1">
      <c r="A19" s="44"/>
      <c r="B19" s="36" t="s">
        <v>143</v>
      </c>
      <c r="C19" s="36"/>
      <c r="D19" s="36"/>
      <c r="E19" s="36"/>
      <c r="F19" s="36"/>
      <c r="G19" s="36">
        <v>2</v>
      </c>
      <c r="H19" s="36">
        <v>2</v>
      </c>
    </row>
    <row r="20" spans="1:8" s="163" customFormat="1" ht="19.5" customHeight="1">
      <c r="A20" s="44"/>
      <c r="B20" s="44" t="s">
        <v>9</v>
      </c>
      <c r="C20" s="36"/>
      <c r="D20" s="36"/>
      <c r="E20" s="36"/>
      <c r="F20" s="36"/>
      <c r="G20" s="44">
        <f>SUM(G18:G19)</f>
        <v>12</v>
      </c>
      <c r="H20" s="44">
        <f>SUM(H18:H19)</f>
        <v>12</v>
      </c>
    </row>
    <row r="21" spans="1:7" s="163" customFormat="1" ht="19.5" customHeight="1">
      <c r="A21" s="44"/>
      <c r="B21" s="44"/>
      <c r="C21" s="36"/>
      <c r="D21" s="36"/>
      <c r="E21" s="36"/>
      <c r="F21" s="36"/>
      <c r="G21" s="44"/>
    </row>
    <row r="22" spans="1:7" s="163" customFormat="1" ht="19.5" customHeight="1">
      <c r="A22" s="44" t="s">
        <v>484</v>
      </c>
      <c r="B22" s="44"/>
      <c r="C22" s="36"/>
      <c r="D22" s="36"/>
      <c r="E22" s="36"/>
      <c r="F22" s="36"/>
      <c r="G22" s="36"/>
    </row>
    <row r="23" spans="1:8" s="163" customFormat="1" ht="19.5" customHeight="1">
      <c r="A23" s="44"/>
      <c r="B23" s="36" t="s">
        <v>82</v>
      </c>
      <c r="C23" s="36"/>
      <c r="D23" s="36"/>
      <c r="E23" s="36"/>
      <c r="F23" s="36"/>
      <c r="G23" s="36">
        <v>12</v>
      </c>
      <c r="H23" s="36">
        <v>7</v>
      </c>
    </row>
    <row r="24" spans="1:8" s="163" customFormat="1" ht="19.5" customHeight="1">
      <c r="A24" s="44"/>
      <c r="B24" s="44" t="s">
        <v>9</v>
      </c>
      <c r="C24" s="36"/>
      <c r="D24" s="36"/>
      <c r="E24" s="36"/>
      <c r="F24" s="36"/>
      <c r="G24" s="44">
        <f>SUM(G23:G23)</f>
        <v>12</v>
      </c>
      <c r="H24" s="44">
        <f>SUM(H23:H23)</f>
        <v>7</v>
      </c>
    </row>
    <row r="25" spans="1:7" s="163" customFormat="1" ht="19.5" customHeight="1">
      <c r="A25" s="44"/>
      <c r="B25" s="44"/>
      <c r="C25" s="36"/>
      <c r="D25" s="36"/>
      <c r="E25" s="36"/>
      <c r="F25" s="36"/>
      <c r="G25" s="44"/>
    </row>
    <row r="26" spans="1:7" ht="19.5" customHeight="1">
      <c r="A26" s="5"/>
      <c r="B26" s="5"/>
      <c r="C26" s="5"/>
      <c r="D26" s="5"/>
      <c r="E26" s="5"/>
      <c r="F26" s="5"/>
      <c r="G26" s="5"/>
    </row>
    <row r="27" spans="2:8" ht="19.5" customHeight="1">
      <c r="B27" s="6" t="s">
        <v>18</v>
      </c>
      <c r="G27" s="6">
        <f>G10+G15+G20+G24</f>
        <v>59</v>
      </c>
      <c r="H27" s="6">
        <f>H10+H15+H20+H24</f>
        <v>45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&amp;C13.sz.melléklet&amp;R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H24"/>
  <sheetViews>
    <sheetView view="pageLayout" workbookViewId="0" topLeftCell="A1">
      <selection activeCell="H8" sqref="H8"/>
    </sheetView>
  </sheetViews>
  <sheetFormatPr defaultColWidth="9.00390625" defaultRowHeight="19.5" customHeight="1"/>
  <cols>
    <col min="7" max="7" width="9.125" style="163" customWidth="1"/>
    <col min="8" max="8" width="10.625" style="0" customWidth="1"/>
  </cols>
  <sheetData>
    <row r="1" spans="1:7" ht="19.5" customHeight="1">
      <c r="A1" s="543" t="s">
        <v>84</v>
      </c>
      <c r="B1" s="543"/>
      <c r="C1" s="543"/>
      <c r="D1" s="543"/>
      <c r="E1" s="543"/>
      <c r="F1" s="543"/>
      <c r="G1" s="543"/>
    </row>
    <row r="2" spans="1:7" ht="19.5" customHeight="1">
      <c r="A2" s="543" t="s">
        <v>352</v>
      </c>
      <c r="B2" s="543"/>
      <c r="C2" s="543"/>
      <c r="D2" s="543"/>
      <c r="E2" s="543"/>
      <c r="F2" s="543"/>
      <c r="G2" s="543"/>
    </row>
    <row r="3" spans="1:7" ht="19.5" customHeight="1">
      <c r="A3" s="7"/>
      <c r="B3" s="7"/>
      <c r="C3" s="7"/>
      <c r="D3" s="7"/>
      <c r="E3" s="7"/>
      <c r="F3" s="7"/>
      <c r="G3" s="37"/>
    </row>
    <row r="4" spans="1:8" ht="19.5" customHeight="1">
      <c r="A4" s="7"/>
      <c r="B4" s="7"/>
      <c r="C4" s="7"/>
      <c r="D4" s="7"/>
      <c r="E4" s="7"/>
      <c r="F4" s="7"/>
      <c r="G4" s="259" t="s">
        <v>19</v>
      </c>
      <c r="H4" s="259" t="s">
        <v>483</v>
      </c>
    </row>
    <row r="5" spans="1:7" ht="19.5" customHeight="1">
      <c r="A5" s="5"/>
      <c r="B5" s="5"/>
      <c r="C5" s="5"/>
      <c r="D5" s="5"/>
      <c r="E5" s="5"/>
      <c r="F5" s="5"/>
      <c r="G5" s="36"/>
    </row>
    <row r="6" spans="1:7" s="163" customFormat="1" ht="19.5" customHeight="1">
      <c r="A6" s="44" t="s">
        <v>47</v>
      </c>
      <c r="B6" s="36"/>
      <c r="C6" s="36"/>
      <c r="D6" s="36"/>
      <c r="E6" s="36"/>
      <c r="F6" s="36"/>
      <c r="G6" s="36"/>
    </row>
    <row r="7" spans="1:8" s="163" customFormat="1" ht="19.5" customHeight="1">
      <c r="A7" s="44"/>
      <c r="B7" s="36" t="s">
        <v>293</v>
      </c>
      <c r="C7" s="36"/>
      <c r="D7" s="36"/>
      <c r="E7" s="36"/>
      <c r="F7" s="36"/>
      <c r="G7" s="36">
        <v>36</v>
      </c>
      <c r="H7" s="36">
        <v>36</v>
      </c>
    </row>
    <row r="8" spans="1:8" s="163" customFormat="1" ht="19.5" customHeight="1">
      <c r="A8" s="44"/>
      <c r="B8" s="44" t="s">
        <v>9</v>
      </c>
      <c r="C8" s="36"/>
      <c r="D8" s="36"/>
      <c r="E8" s="36"/>
      <c r="F8" s="36"/>
      <c r="G8" s="44">
        <f>SUM(G7:G7)</f>
        <v>36</v>
      </c>
      <c r="H8" s="44">
        <f>SUM(H7:H7)</f>
        <v>36</v>
      </c>
    </row>
    <row r="9" spans="1:7" s="163" customFormat="1" ht="19.5" customHeight="1">
      <c r="A9" s="36"/>
      <c r="B9" s="36"/>
      <c r="C9" s="36"/>
      <c r="D9" s="36"/>
      <c r="E9" s="36"/>
      <c r="F9" s="36"/>
      <c r="G9" s="36"/>
    </row>
    <row r="10" spans="1:7" s="163" customFormat="1" ht="19.5" customHeight="1">
      <c r="A10" s="44" t="s">
        <v>338</v>
      </c>
      <c r="B10" s="36"/>
      <c r="C10" s="36"/>
      <c r="D10" s="36"/>
      <c r="E10" s="36"/>
      <c r="F10" s="36"/>
      <c r="G10" s="36"/>
    </row>
    <row r="11" spans="1:8" s="163" customFormat="1" ht="19.5" customHeight="1">
      <c r="A11" s="44"/>
      <c r="B11" s="36" t="s">
        <v>209</v>
      </c>
      <c r="C11" s="36"/>
      <c r="D11" s="36"/>
      <c r="E11" s="36"/>
      <c r="F11" s="36"/>
      <c r="G11" s="36">
        <v>2</v>
      </c>
      <c r="H11" s="36">
        <v>1</v>
      </c>
    </row>
    <row r="12" spans="1:7" s="163" customFormat="1" ht="19.5" customHeight="1">
      <c r="A12" s="44"/>
      <c r="B12" s="36"/>
      <c r="C12" s="36"/>
      <c r="D12" s="36"/>
      <c r="E12" s="36"/>
      <c r="F12" s="36"/>
      <c r="G12" s="36"/>
    </row>
    <row r="13" spans="1:8" s="163" customFormat="1" ht="19.5" customHeight="1">
      <c r="A13" s="44"/>
      <c r="B13" s="44" t="s">
        <v>9</v>
      </c>
      <c r="C13" s="36"/>
      <c r="D13" s="36"/>
      <c r="E13" s="36"/>
      <c r="F13" s="36"/>
      <c r="G13" s="44">
        <f>SUM(G11)</f>
        <v>2</v>
      </c>
      <c r="H13" s="44">
        <f>SUM(H11)</f>
        <v>1</v>
      </c>
    </row>
    <row r="14" spans="1:7" s="163" customFormat="1" ht="19.5" customHeight="1">
      <c r="A14" s="36"/>
      <c r="B14" s="44"/>
      <c r="C14" s="36"/>
      <c r="D14" s="36"/>
      <c r="E14" s="36"/>
      <c r="F14" s="36"/>
      <c r="G14" s="36"/>
    </row>
    <row r="15" spans="1:7" s="163" customFormat="1" ht="19.5" customHeight="1">
      <c r="A15" s="44" t="s">
        <v>446</v>
      </c>
      <c r="B15" s="44"/>
      <c r="C15" s="36"/>
      <c r="D15" s="36"/>
      <c r="E15" s="36"/>
      <c r="F15" s="36"/>
      <c r="G15" s="36"/>
    </row>
    <row r="16" spans="1:8" s="163" customFormat="1" ht="19.5" customHeight="1">
      <c r="A16" s="44"/>
      <c r="B16" s="36" t="s">
        <v>208</v>
      </c>
      <c r="C16" s="36"/>
      <c r="D16" s="36"/>
      <c r="E16" s="36"/>
      <c r="F16" s="36"/>
      <c r="G16" s="36">
        <v>0</v>
      </c>
      <c r="H16" s="36">
        <v>0</v>
      </c>
    </row>
    <row r="17" spans="1:8" s="163" customFormat="1" ht="19.5" customHeight="1">
      <c r="A17" s="44"/>
      <c r="B17" s="44" t="s">
        <v>9</v>
      </c>
      <c r="C17" s="36"/>
      <c r="D17" s="36"/>
      <c r="E17" s="36"/>
      <c r="F17" s="36"/>
      <c r="G17" s="44">
        <f>SUM(G16)</f>
        <v>0</v>
      </c>
      <c r="H17" s="44">
        <f>SUM(H16)</f>
        <v>0</v>
      </c>
    </row>
    <row r="18" spans="1:8" s="163" customFormat="1" ht="19.5" customHeight="1">
      <c r="A18" s="44"/>
      <c r="B18" s="44"/>
      <c r="C18" s="36"/>
      <c r="D18" s="36"/>
      <c r="E18" s="36"/>
      <c r="F18" s="36"/>
      <c r="G18" s="44"/>
      <c r="H18" s="44"/>
    </row>
    <row r="19" spans="1:8" s="163" customFormat="1" ht="19.5" customHeight="1">
      <c r="A19" s="44" t="s">
        <v>484</v>
      </c>
      <c r="B19" s="44"/>
      <c r="C19" s="36"/>
      <c r="D19" s="36"/>
      <c r="E19" s="36"/>
      <c r="F19" s="36"/>
      <c r="G19" s="36"/>
      <c r="H19" s="44"/>
    </row>
    <row r="20" spans="1:8" s="163" customFormat="1" ht="19.5" customHeight="1">
      <c r="A20" s="44"/>
      <c r="B20" s="36" t="s">
        <v>208</v>
      </c>
      <c r="C20" s="36"/>
      <c r="D20" s="36"/>
      <c r="E20" s="36"/>
      <c r="F20" s="36"/>
      <c r="G20" s="36">
        <v>0</v>
      </c>
      <c r="H20" s="36">
        <v>0</v>
      </c>
    </row>
    <row r="21" spans="1:8" s="163" customFormat="1" ht="19.5" customHeight="1">
      <c r="A21" s="44"/>
      <c r="B21" s="44" t="s">
        <v>9</v>
      </c>
      <c r="C21" s="36"/>
      <c r="D21" s="36"/>
      <c r="E21" s="36"/>
      <c r="F21" s="36"/>
      <c r="G21" s="44">
        <f>SUM(G20)</f>
        <v>0</v>
      </c>
      <c r="H21" s="44">
        <f>SUM(H20)</f>
        <v>0</v>
      </c>
    </row>
    <row r="22" spans="1:8" s="163" customFormat="1" ht="19.5" customHeight="1">
      <c r="A22" s="44"/>
      <c r="B22" s="44"/>
      <c r="C22" s="36"/>
      <c r="D22" s="36"/>
      <c r="E22" s="36"/>
      <c r="F22" s="36"/>
      <c r="G22" s="44"/>
      <c r="H22" s="44"/>
    </row>
    <row r="23" spans="1:7" s="163" customFormat="1" ht="19.5" customHeight="1">
      <c r="A23" s="36"/>
      <c r="B23" s="36"/>
      <c r="C23" s="36"/>
      <c r="D23" s="36"/>
      <c r="E23" s="36"/>
      <c r="F23" s="36"/>
      <c r="G23" s="36"/>
    </row>
    <row r="24" spans="2:8" s="163" customFormat="1" ht="19.5" customHeight="1">
      <c r="B24" s="44" t="s">
        <v>18</v>
      </c>
      <c r="G24" s="44">
        <f>G8+G13+G17+G21</f>
        <v>38</v>
      </c>
      <c r="H24" s="44">
        <f>H8+H13+H17+H21</f>
        <v>37</v>
      </c>
    </row>
    <row r="25" s="163" customFormat="1" ht="19.5" customHeight="1"/>
    <row r="26" s="163" customFormat="1" ht="19.5" customHeight="1"/>
    <row r="27" s="163" customFormat="1" ht="19.5" customHeight="1"/>
    <row r="28" s="163" customFormat="1" ht="19.5" customHeight="1"/>
    <row r="29" s="163" customFormat="1" ht="19.5" customHeight="1"/>
    <row r="30" s="163" customFormat="1" ht="19.5" customHeight="1"/>
    <row r="31" s="163" customFormat="1" ht="19.5" customHeight="1"/>
    <row r="32" s="163" customFormat="1" ht="19.5" customHeight="1"/>
    <row r="33" s="163" customFormat="1" ht="19.5" customHeight="1"/>
    <row r="34" s="163" customFormat="1" ht="19.5" customHeight="1"/>
    <row r="35" s="163" customFormat="1" ht="19.5" customHeight="1"/>
    <row r="36" s="163" customFormat="1" ht="19.5" customHeight="1"/>
    <row r="37" s="163" customFormat="1" ht="19.5" customHeight="1"/>
    <row r="38" s="163" customFormat="1" ht="19.5" customHeight="1"/>
    <row r="39" s="163" customFormat="1" ht="19.5" customHeight="1"/>
    <row r="40" s="163" customFormat="1" ht="19.5" customHeight="1"/>
    <row r="41" s="163" customFormat="1" ht="19.5" customHeight="1"/>
    <row r="42" s="163" customFormat="1" ht="19.5" customHeight="1"/>
    <row r="43" s="163" customFormat="1" ht="19.5" customHeight="1"/>
    <row r="44" s="163" customFormat="1" ht="19.5" customHeight="1"/>
    <row r="45" s="163" customFormat="1" ht="19.5" customHeight="1"/>
    <row r="46" s="163" customFormat="1" ht="19.5" customHeight="1"/>
    <row r="47" s="163" customFormat="1" ht="19.5" customHeight="1"/>
    <row r="48" s="163" customFormat="1" ht="19.5" customHeight="1"/>
    <row r="49" s="163" customFormat="1" ht="19.5" customHeight="1"/>
    <row r="50" s="163" customFormat="1" ht="19.5" customHeight="1"/>
    <row r="51" s="163" customFormat="1" ht="19.5" customHeight="1"/>
    <row r="52" s="163" customFormat="1" ht="19.5" customHeight="1"/>
    <row r="53" s="163" customFormat="1" ht="19.5" customHeight="1"/>
    <row r="54" s="163" customFormat="1" ht="19.5" customHeight="1"/>
  </sheetData>
  <sheetProtection/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&amp;C14.sz.melléklet&amp;R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3:E18"/>
  <sheetViews>
    <sheetView workbookViewId="0" topLeftCell="A1">
      <selection activeCell="G13" sqref="G13"/>
    </sheetView>
  </sheetViews>
  <sheetFormatPr defaultColWidth="9.00390625" defaultRowHeight="12.75"/>
  <cols>
    <col min="1" max="1" width="49.875" style="301" customWidth="1"/>
    <col min="2" max="16384" width="9.125" style="301" customWidth="1"/>
  </cols>
  <sheetData>
    <row r="3" ht="13.5" customHeight="1">
      <c r="A3" s="302" t="s">
        <v>396</v>
      </c>
    </row>
    <row r="4" ht="13.5" thickBot="1"/>
    <row r="5" spans="1:5" ht="13.5" thickBot="1">
      <c r="A5" s="312" t="s">
        <v>395</v>
      </c>
      <c r="B5" s="352" t="s">
        <v>394</v>
      </c>
      <c r="C5" s="305"/>
      <c r="D5" s="352"/>
      <c r="E5" s="351"/>
    </row>
    <row r="6" spans="1:5" ht="12.75">
      <c r="A6" s="350"/>
      <c r="B6" s="349"/>
      <c r="C6" s="349"/>
      <c r="D6" s="349"/>
      <c r="E6" s="307"/>
    </row>
    <row r="7" spans="1:5" ht="12.75">
      <c r="A7" s="348"/>
      <c r="B7" s="347"/>
      <c r="C7" s="347"/>
      <c r="D7" s="347"/>
      <c r="E7" s="308"/>
    </row>
    <row r="8" spans="1:5" ht="12.75">
      <c r="A8" s="348"/>
      <c r="B8" s="347"/>
      <c r="C8" s="347"/>
      <c r="D8" s="347"/>
      <c r="E8" s="308"/>
    </row>
    <row r="9" spans="1:5" ht="12.75">
      <c r="A9" s="348"/>
      <c r="B9" s="347"/>
      <c r="C9" s="347"/>
      <c r="D9" s="347"/>
      <c r="E9" s="308"/>
    </row>
    <row r="10" spans="1:5" ht="12.75">
      <c r="A10" s="348"/>
      <c r="B10" s="347"/>
      <c r="C10" s="347"/>
      <c r="D10" s="347"/>
      <c r="E10" s="308"/>
    </row>
    <row r="11" spans="1:5" ht="13.5" thickBot="1">
      <c r="A11" s="346"/>
      <c r="B11" s="345"/>
      <c r="C11" s="345"/>
      <c r="D11" s="345"/>
      <c r="E11" s="344"/>
    </row>
    <row r="12" spans="1:5" ht="13.5" thickBot="1">
      <c r="A12" s="306" t="s">
        <v>9</v>
      </c>
      <c r="B12" s="545">
        <v>0</v>
      </c>
      <c r="C12" s="546"/>
      <c r="D12" s="546"/>
      <c r="E12" s="547"/>
    </row>
    <row r="18" ht="12.75">
      <c r="A18" s="343"/>
    </row>
  </sheetData>
  <sheetProtection/>
  <mergeCells count="1">
    <mergeCell ref="B12:E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&amp;C15.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3:K26"/>
  <sheetViews>
    <sheetView view="pageLayout" workbookViewId="0" topLeftCell="A22">
      <selection activeCell="J46" sqref="J46"/>
    </sheetView>
  </sheetViews>
  <sheetFormatPr defaultColWidth="9.00390625" defaultRowHeight="12.75"/>
  <cols>
    <col min="1" max="1" width="46.125" style="301" customWidth="1"/>
    <col min="2" max="2" width="13.875" style="301" customWidth="1"/>
    <col min="3" max="6" width="9.125" style="301" customWidth="1"/>
    <col min="7" max="7" width="13.125" style="301" customWidth="1"/>
    <col min="8" max="8" width="10.00390625" style="301" customWidth="1"/>
    <col min="9" max="16384" width="9.125" style="301" customWidth="1"/>
  </cols>
  <sheetData>
    <row r="3" spans="1:11" ht="12.75">
      <c r="A3" s="310" t="s">
        <v>377</v>
      </c>
      <c r="K3" s="311"/>
    </row>
    <row r="4" spans="1:11" ht="12.75">
      <c r="A4" s="310"/>
      <c r="B4" s="301" t="s">
        <v>378</v>
      </c>
      <c r="K4" s="311"/>
    </row>
    <row r="5" ht="13.5" thickBot="1"/>
    <row r="6" spans="1:6" ht="13.5" thickBot="1">
      <c r="A6" s="312" t="s">
        <v>379</v>
      </c>
      <c r="B6" s="313">
        <v>2013</v>
      </c>
      <c r="C6" s="313">
        <v>2014</v>
      </c>
      <c r="D6" s="313">
        <v>2015</v>
      </c>
      <c r="E6" s="313">
        <v>2016</v>
      </c>
      <c r="F6" s="313">
        <v>2017</v>
      </c>
    </row>
    <row r="7" spans="1:6" ht="21" customHeight="1">
      <c r="A7" s="314" t="s">
        <v>380</v>
      </c>
      <c r="B7" s="315">
        <v>41617</v>
      </c>
      <c r="C7" s="315">
        <v>42800</v>
      </c>
      <c r="D7" s="315">
        <v>42950</v>
      </c>
      <c r="E7" s="315">
        <v>43000</v>
      </c>
      <c r="F7" s="315">
        <v>43580</v>
      </c>
    </row>
    <row r="8" spans="1:6" ht="39" customHeight="1">
      <c r="A8" s="316" t="s">
        <v>381</v>
      </c>
      <c r="B8" s="317">
        <v>0</v>
      </c>
      <c r="C8" s="317">
        <v>0</v>
      </c>
      <c r="D8" s="317">
        <v>0</v>
      </c>
      <c r="E8" s="317">
        <v>0</v>
      </c>
      <c r="F8" s="317">
        <v>0</v>
      </c>
    </row>
    <row r="9" spans="1:6" ht="12.75">
      <c r="A9" s="316" t="s">
        <v>382</v>
      </c>
      <c r="B9" s="317">
        <v>14000</v>
      </c>
      <c r="C9" s="317">
        <v>14580</v>
      </c>
      <c r="D9" s="317">
        <v>15000</v>
      </c>
      <c r="E9" s="317">
        <v>16100</v>
      </c>
      <c r="F9" s="317">
        <v>17000</v>
      </c>
    </row>
    <row r="10" spans="1:6" ht="38.25">
      <c r="A10" s="316" t="s">
        <v>383</v>
      </c>
      <c r="B10" s="317">
        <v>0</v>
      </c>
      <c r="C10" s="317">
        <v>0</v>
      </c>
      <c r="D10" s="317">
        <v>0</v>
      </c>
      <c r="E10" s="317">
        <v>0</v>
      </c>
      <c r="F10" s="317">
        <v>0</v>
      </c>
    </row>
    <row r="11" spans="1:6" ht="12.75">
      <c r="A11" s="316" t="s">
        <v>384</v>
      </c>
      <c r="B11" s="317">
        <v>1430</v>
      </c>
      <c r="C11" s="317">
        <v>1560</v>
      </c>
      <c r="D11" s="317">
        <v>1750</v>
      </c>
      <c r="E11" s="317">
        <v>1800</v>
      </c>
      <c r="F11" s="317">
        <v>1850</v>
      </c>
    </row>
    <row r="12" spans="1:6" ht="13.5" thickBot="1">
      <c r="A12" s="318" t="s">
        <v>385</v>
      </c>
      <c r="B12" s="319">
        <v>0</v>
      </c>
      <c r="C12" s="319">
        <v>0</v>
      </c>
      <c r="D12" s="319">
        <v>0</v>
      </c>
      <c r="E12" s="319">
        <v>0</v>
      </c>
      <c r="F12" s="319">
        <v>0</v>
      </c>
    </row>
    <row r="13" spans="1:6" ht="13.5" thickBot="1">
      <c r="A13" s="312" t="s">
        <v>9</v>
      </c>
      <c r="B13" s="320">
        <f>SUM(B7:B12)</f>
        <v>57047</v>
      </c>
      <c r="C13" s="320">
        <f>SUM(C7:C12)</f>
        <v>58940</v>
      </c>
      <c r="D13" s="320">
        <f>SUM(D7:D12)</f>
        <v>59700</v>
      </c>
      <c r="E13" s="320">
        <f>SUM(E7:E12)</f>
        <v>60900</v>
      </c>
      <c r="F13" s="320">
        <f>SUM(F7:F12)</f>
        <v>62430</v>
      </c>
    </row>
    <row r="14" spans="1:2" ht="12.75">
      <c r="A14" s="321"/>
      <c r="B14" s="322"/>
    </row>
    <row r="15" ht="13.5" thickBot="1"/>
    <row r="16" spans="1:6" ht="13.5" thickBot="1">
      <c r="A16" s="323" t="s">
        <v>386</v>
      </c>
      <c r="B16" s="324">
        <v>2013</v>
      </c>
      <c r="C16" s="325">
        <v>2014</v>
      </c>
      <c r="D16" s="325">
        <v>2015</v>
      </c>
      <c r="E16" s="325">
        <v>2016</v>
      </c>
      <c r="F16" s="326">
        <v>2017</v>
      </c>
    </row>
    <row r="17" spans="1:6" ht="12.75">
      <c r="A17" s="327"/>
      <c r="B17" s="328"/>
      <c r="C17" s="329"/>
      <c r="D17" s="329"/>
      <c r="E17" s="329"/>
      <c r="F17" s="330"/>
    </row>
    <row r="18" spans="1:6" ht="12.75">
      <c r="A18" s="331" t="s">
        <v>387</v>
      </c>
      <c r="B18" s="332">
        <v>0</v>
      </c>
      <c r="C18" s="333">
        <v>0</v>
      </c>
      <c r="D18" s="333">
        <v>0</v>
      </c>
      <c r="E18" s="333">
        <v>0</v>
      </c>
      <c r="F18" s="334">
        <v>0</v>
      </c>
    </row>
    <row r="19" spans="1:6" ht="12.75">
      <c r="A19" s="331" t="s">
        <v>388</v>
      </c>
      <c r="B19" s="335">
        <v>0</v>
      </c>
      <c r="C19" s="336">
        <v>0</v>
      </c>
      <c r="D19" s="336">
        <v>0</v>
      </c>
      <c r="E19" s="336">
        <v>0</v>
      </c>
      <c r="F19" s="337">
        <v>0</v>
      </c>
    </row>
    <row r="20" spans="1:6" ht="12.75">
      <c r="A20" s="331" t="s">
        <v>389</v>
      </c>
      <c r="B20" s="335">
        <v>0</v>
      </c>
      <c r="C20" s="336">
        <v>0</v>
      </c>
      <c r="D20" s="336">
        <v>0</v>
      </c>
      <c r="E20" s="336">
        <v>0</v>
      </c>
      <c r="F20" s="337">
        <v>0</v>
      </c>
    </row>
    <row r="21" spans="1:6" ht="14.25" customHeight="1">
      <c r="A21" s="331" t="s">
        <v>390</v>
      </c>
      <c r="B21" s="335">
        <v>0</v>
      </c>
      <c r="C21" s="336">
        <v>0</v>
      </c>
      <c r="D21" s="336">
        <v>0</v>
      </c>
      <c r="E21" s="336">
        <v>0</v>
      </c>
      <c r="F21" s="337">
        <v>0</v>
      </c>
    </row>
    <row r="22" spans="1:6" ht="25.5">
      <c r="A22" s="331" t="s">
        <v>391</v>
      </c>
      <c r="B22" s="335">
        <v>0</v>
      </c>
      <c r="C22" s="336">
        <v>0</v>
      </c>
      <c r="D22" s="336">
        <v>0</v>
      </c>
      <c r="E22" s="336">
        <v>0</v>
      </c>
      <c r="F22" s="337">
        <v>0</v>
      </c>
    </row>
    <row r="23" spans="1:6" ht="38.25">
      <c r="A23" s="331" t="s">
        <v>392</v>
      </c>
      <c r="B23" s="335">
        <v>0</v>
      </c>
      <c r="C23" s="336">
        <v>0</v>
      </c>
      <c r="D23" s="336">
        <v>0</v>
      </c>
      <c r="E23" s="336">
        <v>0</v>
      </c>
      <c r="F23" s="337">
        <v>0</v>
      </c>
    </row>
    <row r="24" spans="1:6" ht="44.25" customHeight="1" thickBot="1">
      <c r="A24" s="338" t="s">
        <v>393</v>
      </c>
      <c r="B24" s="339">
        <v>0</v>
      </c>
      <c r="C24" s="340">
        <v>0</v>
      </c>
      <c r="D24" s="340">
        <v>0</v>
      </c>
      <c r="E24" s="340">
        <v>0</v>
      </c>
      <c r="F24" s="341">
        <v>0</v>
      </c>
    </row>
    <row r="25" spans="1:6" ht="44.25" customHeight="1" thickBot="1">
      <c r="A25" s="457" t="s">
        <v>499</v>
      </c>
      <c r="B25" s="458">
        <v>20883</v>
      </c>
      <c r="C25" s="466"/>
      <c r="D25" s="466"/>
      <c r="E25" s="466"/>
      <c r="F25" s="466"/>
    </row>
    <row r="26" spans="1:6" ht="13.5" thickBot="1">
      <c r="A26" s="312" t="s">
        <v>9</v>
      </c>
      <c r="B26" s="342">
        <f>SUM(B18:B25)</f>
        <v>20883</v>
      </c>
      <c r="C26" s="342">
        <f>SUM(C18:C24)</f>
        <v>0</v>
      </c>
      <c r="D26" s="342">
        <f>SUM(D18:D24)</f>
        <v>0</v>
      </c>
      <c r="E26" s="342">
        <f>SUM(E18:E24)</f>
        <v>0</v>
      </c>
      <c r="F26" s="342">
        <f>SUM(F18:F24)</f>
        <v>0</v>
      </c>
    </row>
  </sheetData>
  <sheetProtection/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&amp;C16.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Y51"/>
  <sheetViews>
    <sheetView workbookViewId="0" topLeftCell="A26">
      <selection activeCell="B4" sqref="B4"/>
    </sheetView>
  </sheetViews>
  <sheetFormatPr defaultColWidth="9.00390625" defaultRowHeight="19.5" customHeight="1"/>
  <cols>
    <col min="1" max="1" width="5.125" style="36" customWidth="1"/>
    <col min="2" max="2" width="21.375" style="36" customWidth="1"/>
    <col min="3" max="14" width="9.25390625" style="36" customWidth="1"/>
    <col min="15" max="15" width="10.125" style="36" customWidth="1"/>
    <col min="16" max="17" width="9.25390625" style="36" bestFit="1" customWidth="1"/>
    <col min="18" max="18" width="9.125" style="36" customWidth="1"/>
    <col min="19" max="16384" width="9.125" style="5" customWidth="1"/>
  </cols>
  <sheetData>
    <row r="1" spans="1:25" ht="19.5" customHeight="1">
      <c r="A1" s="540" t="s">
        <v>84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168"/>
      <c r="S1" s="10"/>
      <c r="T1" s="10"/>
      <c r="U1" s="10"/>
      <c r="V1" s="10"/>
      <c r="W1" s="10"/>
      <c r="X1" s="10"/>
      <c r="Y1" s="10"/>
    </row>
    <row r="2" spans="1:17" ht="19.5" customHeight="1">
      <c r="A2" s="540" t="s">
        <v>459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</row>
    <row r="3" spans="1:17" ht="14.2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2:17" ht="14.25" customHeight="1">
      <c r="B4" s="39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ht="14.25" customHeight="1" thickBot="1"/>
    <row r="6" spans="2:17" ht="36.75" customHeight="1" thickTop="1">
      <c r="B6" s="289" t="s">
        <v>94</v>
      </c>
      <c r="C6" s="554" t="s">
        <v>309</v>
      </c>
      <c r="D6" s="555"/>
      <c r="E6" s="556"/>
      <c r="F6" s="554" t="s">
        <v>441</v>
      </c>
      <c r="G6" s="555"/>
      <c r="H6" s="556"/>
      <c r="I6" s="563" t="s">
        <v>105</v>
      </c>
      <c r="J6" s="564"/>
      <c r="K6" s="565"/>
      <c r="L6" s="563" t="s">
        <v>485</v>
      </c>
      <c r="M6" s="564"/>
      <c r="N6" s="565"/>
      <c r="O6" s="557" t="s">
        <v>123</v>
      </c>
      <c r="P6" s="558"/>
      <c r="Q6" s="559"/>
    </row>
    <row r="7" spans="3:17" ht="19.5" customHeight="1" thickBot="1">
      <c r="C7" s="59" t="s">
        <v>19</v>
      </c>
      <c r="D7" s="59" t="s">
        <v>481</v>
      </c>
      <c r="E7" s="60"/>
      <c r="F7" s="59" t="s">
        <v>19</v>
      </c>
      <c r="G7" s="59" t="s">
        <v>481</v>
      </c>
      <c r="H7" s="60"/>
      <c r="I7" s="59" t="s">
        <v>19</v>
      </c>
      <c r="J7" s="59" t="s">
        <v>481</v>
      </c>
      <c r="K7" s="60"/>
      <c r="L7" s="59" t="s">
        <v>19</v>
      </c>
      <c r="M7" s="59" t="s">
        <v>481</v>
      </c>
      <c r="N7" s="227"/>
      <c r="O7" s="59" t="s">
        <v>19</v>
      </c>
      <c r="P7" s="59" t="s">
        <v>481</v>
      </c>
      <c r="Q7" s="60"/>
    </row>
    <row r="8" spans="1:17" ht="19.5" customHeight="1" thickBot="1" thickTop="1">
      <c r="A8" s="560" t="s">
        <v>108</v>
      </c>
      <c r="B8" s="290" t="s">
        <v>355</v>
      </c>
      <c r="C8" s="61">
        <v>18079</v>
      </c>
      <c r="D8" s="62">
        <v>9099</v>
      </c>
      <c r="E8" s="63"/>
      <c r="F8" s="61">
        <v>1020</v>
      </c>
      <c r="G8" s="61">
        <v>1020</v>
      </c>
      <c r="H8" s="63"/>
      <c r="I8" s="61">
        <v>12389</v>
      </c>
      <c r="J8" s="61">
        <v>12389</v>
      </c>
      <c r="K8" s="63"/>
      <c r="L8" s="244">
        <v>6802</v>
      </c>
      <c r="M8" s="62">
        <v>3391</v>
      </c>
      <c r="N8" s="228"/>
      <c r="O8" s="146">
        <f>C8+F8+I8+L8</f>
        <v>38290</v>
      </c>
      <c r="P8" s="147">
        <f>D8+G8+J8+M8</f>
        <v>25899</v>
      </c>
      <c r="Q8" s="148"/>
    </row>
    <row r="9" spans="1:17" ht="19.5" customHeight="1" thickBot="1" thickTop="1">
      <c r="A9" s="561"/>
      <c r="B9" s="291" t="s">
        <v>398</v>
      </c>
      <c r="C9" s="61"/>
      <c r="D9" s="62"/>
      <c r="E9" s="63"/>
      <c r="F9" s="61"/>
      <c r="G9" s="62"/>
      <c r="H9" s="63"/>
      <c r="I9" s="61">
        <v>53492</v>
      </c>
      <c r="J9" s="61">
        <v>47492</v>
      </c>
      <c r="K9" s="63"/>
      <c r="L9" s="244"/>
      <c r="M9" s="62"/>
      <c r="N9" s="228"/>
      <c r="O9" s="146">
        <f>C9+F9+I9+L9</f>
        <v>53492</v>
      </c>
      <c r="P9" s="147">
        <f aca="true" t="shared" si="0" ref="P9:P17">D9+G9+J9+M9</f>
        <v>47492</v>
      </c>
      <c r="Q9" s="148"/>
    </row>
    <row r="10" spans="1:17" ht="19.5" customHeight="1" thickBot="1" thickTop="1">
      <c r="A10" s="561"/>
      <c r="B10" s="292" t="s">
        <v>100</v>
      </c>
      <c r="C10" s="61">
        <v>92327</v>
      </c>
      <c r="D10" s="62">
        <v>51014</v>
      </c>
      <c r="E10" s="63"/>
      <c r="F10" s="61">
        <v>46205</v>
      </c>
      <c r="G10" s="61">
        <v>46205</v>
      </c>
      <c r="H10" s="63"/>
      <c r="I10" s="61"/>
      <c r="J10" s="62"/>
      <c r="K10" s="63"/>
      <c r="L10" s="244">
        <v>33309</v>
      </c>
      <c r="M10" s="62">
        <v>18808</v>
      </c>
      <c r="N10" s="228"/>
      <c r="O10" s="146"/>
      <c r="P10" s="147"/>
      <c r="Q10" s="148"/>
    </row>
    <row r="11" spans="1:17" ht="19.5" customHeight="1" thickBot="1" thickTop="1">
      <c r="A11" s="561"/>
      <c r="B11" s="292" t="s">
        <v>115</v>
      </c>
      <c r="C11" s="61"/>
      <c r="D11" s="62"/>
      <c r="E11" s="63"/>
      <c r="F11" s="61"/>
      <c r="G11" s="62"/>
      <c r="H11" s="63"/>
      <c r="I11" s="61">
        <v>276329</v>
      </c>
      <c r="J11" s="62">
        <v>275677</v>
      </c>
      <c r="K11" s="63"/>
      <c r="L11" s="244"/>
      <c r="M11" s="62"/>
      <c r="N11" s="228"/>
      <c r="O11" s="146">
        <f>I11</f>
        <v>276329</v>
      </c>
      <c r="P11" s="147">
        <f t="shared" si="0"/>
        <v>275677</v>
      </c>
      <c r="Q11" s="148"/>
    </row>
    <row r="12" spans="1:18" s="25" customFormat="1" ht="19.5" customHeight="1" thickBot="1" thickTop="1">
      <c r="A12" s="561"/>
      <c r="B12" s="293" t="s">
        <v>106</v>
      </c>
      <c r="C12" s="64">
        <v>1457</v>
      </c>
      <c r="D12" s="65">
        <v>726</v>
      </c>
      <c r="E12" s="66"/>
      <c r="F12" s="67"/>
      <c r="G12" s="68">
        <v>1253</v>
      </c>
      <c r="H12" s="66"/>
      <c r="I12" s="67">
        <v>64137</v>
      </c>
      <c r="J12" s="68">
        <v>65082</v>
      </c>
      <c r="K12" s="66"/>
      <c r="L12" s="245"/>
      <c r="M12" s="68"/>
      <c r="N12" s="229"/>
      <c r="O12" s="146">
        <f aca="true" t="shared" si="1" ref="O12:O17">C12+F12+I12+L12</f>
        <v>65594</v>
      </c>
      <c r="P12" s="147">
        <f t="shared" si="0"/>
        <v>67061</v>
      </c>
      <c r="Q12" s="148"/>
      <c r="R12" s="294"/>
    </row>
    <row r="13" spans="1:18" s="25" customFormat="1" ht="19.5" customHeight="1" thickBot="1" thickTop="1">
      <c r="A13" s="561"/>
      <c r="B13" s="293" t="s">
        <v>107</v>
      </c>
      <c r="C13" s="64"/>
      <c r="D13" s="65"/>
      <c r="E13" s="66"/>
      <c r="F13" s="67"/>
      <c r="G13" s="68"/>
      <c r="H13" s="66"/>
      <c r="I13" s="67">
        <v>0</v>
      </c>
      <c r="J13" s="68">
        <v>0</v>
      </c>
      <c r="K13" s="66"/>
      <c r="L13" s="245"/>
      <c r="M13" s="68"/>
      <c r="N13" s="229"/>
      <c r="O13" s="146">
        <f t="shared" si="1"/>
        <v>0</v>
      </c>
      <c r="P13" s="147">
        <f t="shared" si="0"/>
        <v>0</v>
      </c>
      <c r="Q13" s="148"/>
      <c r="R13" s="294"/>
    </row>
    <row r="14" spans="1:18" s="25" customFormat="1" ht="19.5" customHeight="1" thickBot="1" thickTop="1">
      <c r="A14" s="561"/>
      <c r="B14" s="293" t="s">
        <v>111</v>
      </c>
      <c r="C14" s="64"/>
      <c r="D14" s="65"/>
      <c r="E14" s="66"/>
      <c r="F14" s="67"/>
      <c r="G14" s="68"/>
      <c r="H14" s="66"/>
      <c r="I14" s="67">
        <v>283</v>
      </c>
      <c r="J14" s="68">
        <v>283</v>
      </c>
      <c r="K14" s="66"/>
      <c r="L14" s="245"/>
      <c r="M14" s="68"/>
      <c r="N14" s="229"/>
      <c r="O14" s="146">
        <f t="shared" si="1"/>
        <v>283</v>
      </c>
      <c r="P14" s="147">
        <f t="shared" si="0"/>
        <v>283</v>
      </c>
      <c r="Q14" s="148"/>
      <c r="R14" s="294"/>
    </row>
    <row r="15" spans="1:18" s="25" customFormat="1" ht="19.5" customHeight="1" thickBot="1" thickTop="1">
      <c r="A15" s="561"/>
      <c r="B15" s="293" t="s">
        <v>112</v>
      </c>
      <c r="C15" s="64"/>
      <c r="D15" s="65"/>
      <c r="E15" s="66"/>
      <c r="F15" s="67"/>
      <c r="G15" s="68"/>
      <c r="H15" s="66"/>
      <c r="I15" s="67">
        <v>0</v>
      </c>
      <c r="J15" s="68"/>
      <c r="K15" s="66"/>
      <c r="L15" s="245"/>
      <c r="M15" s="68"/>
      <c r="N15" s="229"/>
      <c r="O15" s="146">
        <f t="shared" si="1"/>
        <v>0</v>
      </c>
      <c r="P15" s="147">
        <f t="shared" si="0"/>
        <v>0</v>
      </c>
      <c r="Q15" s="148"/>
      <c r="R15" s="294"/>
    </row>
    <row r="16" spans="1:17" ht="19.5" customHeight="1" thickBot="1" thickTop="1">
      <c r="A16" s="561"/>
      <c r="B16" s="291" t="s">
        <v>96</v>
      </c>
      <c r="C16" s="61">
        <v>393</v>
      </c>
      <c r="D16" s="62">
        <v>393</v>
      </c>
      <c r="E16" s="63"/>
      <c r="F16" s="61">
        <v>626</v>
      </c>
      <c r="G16" s="61">
        <v>626</v>
      </c>
      <c r="H16" s="63"/>
      <c r="I16" s="67">
        <v>7495</v>
      </c>
      <c r="J16" s="62">
        <v>7495</v>
      </c>
      <c r="K16" s="63"/>
      <c r="L16" s="244">
        <v>626</v>
      </c>
      <c r="M16" s="62">
        <v>626</v>
      </c>
      <c r="N16" s="228"/>
      <c r="O16" s="146">
        <f t="shared" si="1"/>
        <v>9140</v>
      </c>
      <c r="P16" s="147">
        <f t="shared" si="0"/>
        <v>9140</v>
      </c>
      <c r="Q16" s="148"/>
    </row>
    <row r="17" spans="1:17" ht="19.5" customHeight="1" thickBot="1" thickTop="1">
      <c r="A17" s="561"/>
      <c r="B17" s="291" t="s">
        <v>101</v>
      </c>
      <c r="C17" s="69">
        <v>0</v>
      </c>
      <c r="D17" s="70"/>
      <c r="E17" s="71"/>
      <c r="F17" s="72">
        <v>0</v>
      </c>
      <c r="G17" s="70"/>
      <c r="H17" s="73"/>
      <c r="I17" s="61">
        <v>0</v>
      </c>
      <c r="J17" s="62"/>
      <c r="K17" s="63"/>
      <c r="L17" s="244">
        <v>0</v>
      </c>
      <c r="M17" s="62"/>
      <c r="N17" s="228"/>
      <c r="O17" s="146">
        <f t="shared" si="1"/>
        <v>0</v>
      </c>
      <c r="P17" s="147">
        <f t="shared" si="0"/>
        <v>0</v>
      </c>
      <c r="Q17" s="148"/>
    </row>
    <row r="18" spans="1:17" ht="19.5" customHeight="1" thickBot="1" thickTop="1">
      <c r="A18" s="562"/>
      <c r="B18" s="152" t="s">
        <v>9</v>
      </c>
      <c r="C18" s="175">
        <f aca="true" t="shared" si="2" ref="C18:Q18">SUM(C8:C17)</f>
        <v>112256</v>
      </c>
      <c r="D18" s="74">
        <f t="shared" si="2"/>
        <v>61232</v>
      </c>
      <c r="E18" s="75">
        <f t="shared" si="2"/>
        <v>0</v>
      </c>
      <c r="F18" s="76">
        <f t="shared" si="2"/>
        <v>47851</v>
      </c>
      <c r="G18" s="74">
        <f t="shared" si="2"/>
        <v>49104</v>
      </c>
      <c r="H18" s="77">
        <f t="shared" si="2"/>
        <v>0</v>
      </c>
      <c r="I18" s="76">
        <f>SUM(I8:I17)</f>
        <v>414125</v>
      </c>
      <c r="J18" s="74">
        <f t="shared" si="2"/>
        <v>408418</v>
      </c>
      <c r="K18" s="77">
        <f t="shared" si="2"/>
        <v>0</v>
      </c>
      <c r="L18" s="246">
        <f>SUM(L8:L17)</f>
        <v>40737</v>
      </c>
      <c r="M18" s="246">
        <f>SUM(M8:M17)</f>
        <v>22825</v>
      </c>
      <c r="N18" s="246">
        <f>SUM(N8:N17)</f>
        <v>0</v>
      </c>
      <c r="O18" s="176">
        <f>SUM(O8:O17)</f>
        <v>443128</v>
      </c>
      <c r="P18" s="295">
        <f t="shared" si="2"/>
        <v>425552</v>
      </c>
      <c r="Q18" s="296">
        <f t="shared" si="2"/>
        <v>0</v>
      </c>
    </row>
    <row r="19" spans="1:17" ht="19.5" customHeight="1" thickBot="1" thickTop="1">
      <c r="A19" s="549" t="s">
        <v>114</v>
      </c>
      <c r="B19" s="151" t="s">
        <v>142</v>
      </c>
      <c r="C19" s="69">
        <v>0</v>
      </c>
      <c r="D19" s="70"/>
      <c r="E19" s="71"/>
      <c r="F19" s="72">
        <v>0</v>
      </c>
      <c r="G19" s="70"/>
      <c r="H19" s="73"/>
      <c r="I19" s="72">
        <v>0</v>
      </c>
      <c r="J19" s="70"/>
      <c r="K19" s="73"/>
      <c r="L19" s="247">
        <v>0</v>
      </c>
      <c r="M19" s="70"/>
      <c r="N19" s="71"/>
      <c r="O19" s="146">
        <f aca="true" t="shared" si="3" ref="O19:P23">C19+F19+I19+L19</f>
        <v>0</v>
      </c>
      <c r="P19" s="147">
        <f t="shared" si="3"/>
        <v>0</v>
      </c>
      <c r="Q19" s="148"/>
    </row>
    <row r="20" spans="1:17" ht="19.5" customHeight="1" thickBot="1" thickTop="1">
      <c r="A20" s="549"/>
      <c r="B20" s="151" t="s">
        <v>110</v>
      </c>
      <c r="C20" s="69"/>
      <c r="D20" s="70"/>
      <c r="E20" s="71"/>
      <c r="F20" s="72"/>
      <c r="G20" s="70"/>
      <c r="H20" s="73"/>
      <c r="I20" s="72">
        <v>16416</v>
      </c>
      <c r="J20" s="70">
        <v>16416</v>
      </c>
      <c r="K20" s="73"/>
      <c r="L20" s="247"/>
      <c r="M20" s="70"/>
      <c r="N20" s="71"/>
      <c r="O20" s="146">
        <f t="shared" si="3"/>
        <v>16416</v>
      </c>
      <c r="P20" s="147">
        <f t="shared" si="3"/>
        <v>16416</v>
      </c>
      <c r="Q20" s="148"/>
    </row>
    <row r="21" spans="1:17" ht="19.5" customHeight="1" thickBot="1" thickTop="1">
      <c r="A21" s="549"/>
      <c r="B21" s="151" t="s">
        <v>109</v>
      </c>
      <c r="C21" s="69"/>
      <c r="D21" s="70"/>
      <c r="E21" s="71"/>
      <c r="F21" s="72"/>
      <c r="G21" s="70"/>
      <c r="H21" s="73"/>
      <c r="I21" s="72">
        <v>108448</v>
      </c>
      <c r="J21" s="70">
        <v>111774</v>
      </c>
      <c r="K21" s="73"/>
      <c r="L21" s="247"/>
      <c r="M21" s="70"/>
      <c r="N21" s="71"/>
      <c r="O21" s="146">
        <f t="shared" si="3"/>
        <v>108448</v>
      </c>
      <c r="P21" s="147">
        <f t="shared" si="3"/>
        <v>111774</v>
      </c>
      <c r="Q21" s="148"/>
    </row>
    <row r="22" spans="1:17" ht="19.5" customHeight="1" thickBot="1" thickTop="1">
      <c r="A22" s="549"/>
      <c r="B22" s="151" t="s">
        <v>181</v>
      </c>
      <c r="C22" s="69"/>
      <c r="D22" s="70"/>
      <c r="E22" s="71"/>
      <c r="F22" s="72"/>
      <c r="G22" s="70"/>
      <c r="H22" s="73"/>
      <c r="I22" s="72">
        <v>93740</v>
      </c>
      <c r="J22" s="70">
        <v>93740</v>
      </c>
      <c r="K22" s="73"/>
      <c r="L22" s="247"/>
      <c r="M22" s="70"/>
      <c r="N22" s="71"/>
      <c r="O22" s="146">
        <f t="shared" si="3"/>
        <v>93740</v>
      </c>
      <c r="P22" s="147">
        <f t="shared" si="3"/>
        <v>93740</v>
      </c>
      <c r="Q22" s="148"/>
    </row>
    <row r="23" spans="1:17" ht="19.5" customHeight="1" thickBot="1" thickTop="1">
      <c r="A23" s="549"/>
      <c r="B23" s="151" t="s">
        <v>113</v>
      </c>
      <c r="C23" s="69"/>
      <c r="D23" s="70"/>
      <c r="E23" s="71"/>
      <c r="F23" s="72"/>
      <c r="G23" s="70"/>
      <c r="H23" s="73"/>
      <c r="I23" s="72">
        <v>0</v>
      </c>
      <c r="J23" s="70"/>
      <c r="K23" s="73"/>
      <c r="L23" s="247"/>
      <c r="M23" s="70"/>
      <c r="N23" s="71"/>
      <c r="O23" s="146">
        <f t="shared" si="3"/>
        <v>0</v>
      </c>
      <c r="P23" s="147">
        <f t="shared" si="3"/>
        <v>0</v>
      </c>
      <c r="Q23" s="148"/>
    </row>
    <row r="24" spans="1:17" ht="19.5" customHeight="1" thickBot="1" thickTop="1">
      <c r="A24" s="550"/>
      <c r="B24" s="152" t="s">
        <v>9</v>
      </c>
      <c r="C24" s="175">
        <f aca="true" t="shared" si="4" ref="C24:N24">SUM(C19:C23)</f>
        <v>0</v>
      </c>
      <c r="D24" s="74">
        <f t="shared" si="4"/>
        <v>0</v>
      </c>
      <c r="E24" s="75">
        <f t="shared" si="4"/>
        <v>0</v>
      </c>
      <c r="F24" s="76">
        <f t="shared" si="4"/>
        <v>0</v>
      </c>
      <c r="G24" s="74">
        <f t="shared" si="4"/>
        <v>0</v>
      </c>
      <c r="H24" s="77">
        <f t="shared" si="4"/>
        <v>0</v>
      </c>
      <c r="I24" s="76">
        <f>SUM(I19:I23)</f>
        <v>218604</v>
      </c>
      <c r="J24" s="74">
        <f t="shared" si="4"/>
        <v>221930</v>
      </c>
      <c r="K24" s="77">
        <f t="shared" si="4"/>
        <v>0</v>
      </c>
      <c r="L24" s="246">
        <f t="shared" si="4"/>
        <v>0</v>
      </c>
      <c r="M24" s="246">
        <f t="shared" si="4"/>
        <v>0</v>
      </c>
      <c r="N24" s="246">
        <f t="shared" si="4"/>
        <v>0</v>
      </c>
      <c r="O24" s="177">
        <f>SUM(O19:O23)</f>
        <v>218604</v>
      </c>
      <c r="P24" s="177">
        <f>SUM(P19:P23)</f>
        <v>221930</v>
      </c>
      <c r="Q24" s="177">
        <f>SUM(Q19:Q23)</f>
        <v>0</v>
      </c>
    </row>
    <row r="25" spans="2:17" ht="19.5" customHeight="1" thickBot="1" thickTop="1">
      <c r="B25" s="39" t="s">
        <v>9</v>
      </c>
      <c r="C25" s="78">
        <f>(C18+C24)</f>
        <v>112256</v>
      </c>
      <c r="D25" s="79">
        <f>D18+D24</f>
        <v>61232</v>
      </c>
      <c r="E25" s="80">
        <f>E18+E24</f>
        <v>0</v>
      </c>
      <c r="F25" s="78">
        <f>(F18+F24)</f>
        <v>47851</v>
      </c>
      <c r="G25" s="79">
        <f>G18+G24</f>
        <v>49104</v>
      </c>
      <c r="H25" s="80">
        <f>H18+H24</f>
        <v>0</v>
      </c>
      <c r="I25" s="78">
        <f>SUM(I18+I24)</f>
        <v>632729</v>
      </c>
      <c r="J25" s="79">
        <f>J18+J24</f>
        <v>630348</v>
      </c>
      <c r="K25" s="80">
        <f>K18+K24</f>
        <v>0</v>
      </c>
      <c r="L25" s="80">
        <f>L18+L24</f>
        <v>40737</v>
      </c>
      <c r="M25" s="80">
        <f>M18+M24</f>
        <v>22825</v>
      </c>
      <c r="N25" s="80">
        <f>N18+N24</f>
        <v>0</v>
      </c>
      <c r="O25" s="78">
        <f>(O18+O24)</f>
        <v>661732</v>
      </c>
      <c r="P25" s="79">
        <f>P18+P24</f>
        <v>647482</v>
      </c>
      <c r="Q25" s="91">
        <f>Q18+Q24</f>
        <v>0</v>
      </c>
    </row>
    <row r="26" ht="14.25" customHeight="1" thickTop="1"/>
    <row r="27" ht="14.25" customHeight="1"/>
    <row r="28" ht="14.25" customHeight="1"/>
    <row r="29" spans="2:17" ht="19.5" customHeight="1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2:17" ht="14.25" customHeight="1" thickBot="1">
      <c r="B30" s="3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 ht="36.75" customHeight="1" thickTop="1">
      <c r="B31" s="289" t="s">
        <v>97</v>
      </c>
      <c r="C31" s="554" t="s">
        <v>309</v>
      </c>
      <c r="D31" s="555"/>
      <c r="E31" s="556"/>
      <c r="F31" s="554" t="s">
        <v>441</v>
      </c>
      <c r="G31" s="555"/>
      <c r="H31" s="556"/>
      <c r="I31" s="563" t="s">
        <v>105</v>
      </c>
      <c r="J31" s="564"/>
      <c r="K31" s="565"/>
      <c r="L31" s="563" t="s">
        <v>485</v>
      </c>
      <c r="M31" s="564"/>
      <c r="N31" s="565"/>
      <c r="O31" s="557" t="s">
        <v>123</v>
      </c>
      <c r="P31" s="558"/>
      <c r="Q31" s="559"/>
    </row>
    <row r="32" spans="3:17" ht="19.5" customHeight="1" thickBot="1">
      <c r="C32" s="59" t="s">
        <v>19</v>
      </c>
      <c r="D32" s="59" t="s">
        <v>481</v>
      </c>
      <c r="E32" s="60"/>
      <c r="F32" s="59" t="s">
        <v>19</v>
      </c>
      <c r="G32" s="59" t="s">
        <v>481</v>
      </c>
      <c r="H32" s="60"/>
      <c r="I32" s="59" t="s">
        <v>19</v>
      </c>
      <c r="J32" s="59" t="s">
        <v>481</v>
      </c>
      <c r="K32" s="60"/>
      <c r="L32" s="59" t="s">
        <v>19</v>
      </c>
      <c r="M32" s="59" t="s">
        <v>481</v>
      </c>
      <c r="N32" s="227"/>
      <c r="O32" s="59" t="s">
        <v>19</v>
      </c>
      <c r="P32" s="59" t="s">
        <v>481</v>
      </c>
      <c r="Q32" s="60"/>
    </row>
    <row r="33" spans="1:17" ht="19.5" customHeight="1" thickBot="1" thickTop="1">
      <c r="A33" s="548" t="s">
        <v>117</v>
      </c>
      <c r="B33" s="145" t="s">
        <v>90</v>
      </c>
      <c r="C33" s="61">
        <v>51795</v>
      </c>
      <c r="D33" s="62">
        <v>29419</v>
      </c>
      <c r="E33" s="63"/>
      <c r="F33" s="61">
        <v>28449</v>
      </c>
      <c r="G33" s="61">
        <v>28967</v>
      </c>
      <c r="H33" s="63"/>
      <c r="I33" s="61">
        <v>59642</v>
      </c>
      <c r="J33" s="62">
        <v>57953</v>
      </c>
      <c r="K33" s="63"/>
      <c r="L33" s="61">
        <v>20796</v>
      </c>
      <c r="M33" s="244">
        <v>12397</v>
      </c>
      <c r="N33" s="228"/>
      <c r="O33" s="146">
        <f>C33+F33+I33+L33</f>
        <v>160682</v>
      </c>
      <c r="P33" s="147">
        <f>D33+G33+J33+M33</f>
        <v>128736</v>
      </c>
      <c r="Q33" s="148"/>
    </row>
    <row r="34" spans="1:17" ht="19.5" customHeight="1" thickBot="1" thickTop="1">
      <c r="A34" s="549"/>
      <c r="B34" s="151" t="s">
        <v>98</v>
      </c>
      <c r="C34" s="61">
        <v>13267</v>
      </c>
      <c r="D34" s="62">
        <v>7546</v>
      </c>
      <c r="E34" s="63"/>
      <c r="F34" s="61">
        <v>7365</v>
      </c>
      <c r="G34" s="61">
        <v>7830</v>
      </c>
      <c r="H34" s="63"/>
      <c r="I34" s="61">
        <v>11348</v>
      </c>
      <c r="J34" s="62">
        <v>10887</v>
      </c>
      <c r="K34" s="63"/>
      <c r="L34" s="61">
        <v>5443</v>
      </c>
      <c r="M34" s="244">
        <v>3190</v>
      </c>
      <c r="N34" s="228"/>
      <c r="O34" s="146">
        <f aca="true" t="shared" si="5" ref="O34:O42">C34+F34+I34+L34</f>
        <v>37423</v>
      </c>
      <c r="P34" s="147">
        <f aca="true" t="shared" si="6" ref="P34:P42">D34+G34+J34+M34</f>
        <v>29453</v>
      </c>
      <c r="Q34" s="148"/>
    </row>
    <row r="35" spans="1:17" ht="19.5" customHeight="1" thickBot="1" thickTop="1">
      <c r="A35" s="549"/>
      <c r="B35" s="145" t="s">
        <v>91</v>
      </c>
      <c r="C35" s="61">
        <v>46694</v>
      </c>
      <c r="D35" s="62">
        <v>24013</v>
      </c>
      <c r="E35" s="63"/>
      <c r="F35" s="61">
        <v>11695</v>
      </c>
      <c r="G35" s="61">
        <v>11965</v>
      </c>
      <c r="H35" s="63"/>
      <c r="I35" s="61">
        <v>84037</v>
      </c>
      <c r="J35" s="62">
        <v>88157</v>
      </c>
      <c r="K35" s="63"/>
      <c r="L35" s="61">
        <v>14318</v>
      </c>
      <c r="M35" s="244">
        <v>7238</v>
      </c>
      <c r="N35" s="228"/>
      <c r="O35" s="146">
        <f t="shared" si="5"/>
        <v>156744</v>
      </c>
      <c r="P35" s="147">
        <f t="shared" si="6"/>
        <v>131373</v>
      </c>
      <c r="Q35" s="148"/>
    </row>
    <row r="36" spans="1:17" ht="25.5" customHeight="1" thickBot="1" thickTop="1">
      <c r="A36" s="549"/>
      <c r="B36" s="151" t="s">
        <v>122</v>
      </c>
      <c r="C36" s="61"/>
      <c r="D36" s="62"/>
      <c r="E36" s="63"/>
      <c r="F36" s="61"/>
      <c r="G36" s="62"/>
      <c r="H36" s="63"/>
      <c r="I36" s="61">
        <v>171841</v>
      </c>
      <c r="J36" s="62">
        <v>121482</v>
      </c>
      <c r="K36" s="63"/>
      <c r="L36" s="61"/>
      <c r="M36" s="244"/>
      <c r="N36" s="228"/>
      <c r="O36" s="146"/>
      <c r="P36" s="147"/>
      <c r="Q36" s="148"/>
    </row>
    <row r="37" spans="1:18" s="25" customFormat="1" ht="27" customHeight="1" thickBot="1" thickTop="1">
      <c r="A37" s="549"/>
      <c r="B37" s="158" t="s">
        <v>116</v>
      </c>
      <c r="C37" s="82"/>
      <c r="D37" s="83"/>
      <c r="E37" s="84"/>
      <c r="F37" s="82"/>
      <c r="G37" s="83"/>
      <c r="H37" s="84"/>
      <c r="I37" s="82">
        <v>8487</v>
      </c>
      <c r="J37" s="83">
        <v>54495</v>
      </c>
      <c r="K37" s="84"/>
      <c r="L37" s="82"/>
      <c r="M37" s="248"/>
      <c r="N37" s="230"/>
      <c r="O37" s="146">
        <f t="shared" si="5"/>
        <v>8487</v>
      </c>
      <c r="P37" s="147">
        <f t="shared" si="6"/>
        <v>54495</v>
      </c>
      <c r="Q37" s="148"/>
      <c r="R37" s="294"/>
    </row>
    <row r="38" spans="1:18" s="25" customFormat="1" ht="24.75" customHeight="1" thickBot="1" thickTop="1">
      <c r="A38" s="549"/>
      <c r="B38" s="159" t="s">
        <v>139</v>
      </c>
      <c r="C38" s="85"/>
      <c r="D38" s="86"/>
      <c r="E38" s="87"/>
      <c r="F38" s="85"/>
      <c r="G38" s="86"/>
      <c r="H38" s="87"/>
      <c r="I38" s="85">
        <v>6614</v>
      </c>
      <c r="J38" s="86">
        <v>6714</v>
      </c>
      <c r="K38" s="87"/>
      <c r="L38" s="85"/>
      <c r="M38" s="249"/>
      <c r="N38" s="231"/>
      <c r="O38" s="146">
        <f t="shared" si="5"/>
        <v>6614</v>
      </c>
      <c r="P38" s="147">
        <f t="shared" si="6"/>
        <v>6714</v>
      </c>
      <c r="Q38" s="299"/>
      <c r="R38" s="294"/>
    </row>
    <row r="39" spans="1:18" s="25" customFormat="1" ht="24" customHeight="1" thickBot="1" thickTop="1">
      <c r="A39" s="549"/>
      <c r="B39" s="159" t="s">
        <v>138</v>
      </c>
      <c r="C39" s="85"/>
      <c r="D39" s="86"/>
      <c r="E39" s="87"/>
      <c r="F39" s="85"/>
      <c r="G39" s="86"/>
      <c r="H39" s="87"/>
      <c r="I39" s="85">
        <v>64194</v>
      </c>
      <c r="J39" s="86">
        <v>64194</v>
      </c>
      <c r="K39" s="87"/>
      <c r="L39" s="85"/>
      <c r="M39" s="249"/>
      <c r="N39" s="231"/>
      <c r="O39" s="146">
        <f t="shared" si="5"/>
        <v>64194</v>
      </c>
      <c r="P39" s="147">
        <f t="shared" si="6"/>
        <v>64194</v>
      </c>
      <c r="Q39" s="299"/>
      <c r="R39" s="294"/>
    </row>
    <row r="40" spans="1:18" s="25" customFormat="1" ht="24" customHeight="1" thickBot="1" thickTop="1">
      <c r="A40" s="549"/>
      <c r="B40" s="159" t="s">
        <v>140</v>
      </c>
      <c r="C40" s="85"/>
      <c r="D40" s="86"/>
      <c r="E40" s="87"/>
      <c r="F40" s="85"/>
      <c r="G40" s="86"/>
      <c r="H40" s="87"/>
      <c r="I40" s="85">
        <v>0</v>
      </c>
      <c r="J40" s="86"/>
      <c r="K40" s="87"/>
      <c r="L40" s="85"/>
      <c r="M40" s="249"/>
      <c r="N40" s="231"/>
      <c r="O40" s="146">
        <f t="shared" si="5"/>
        <v>0</v>
      </c>
      <c r="P40" s="147">
        <f t="shared" si="6"/>
        <v>0</v>
      </c>
      <c r="Q40" s="299"/>
      <c r="R40" s="294"/>
    </row>
    <row r="41" spans="1:18" s="25" customFormat="1" ht="19.5" customHeight="1" thickBot="1" thickTop="1">
      <c r="A41" s="549"/>
      <c r="B41" s="158" t="s">
        <v>170</v>
      </c>
      <c r="C41" s="82"/>
      <c r="D41" s="83"/>
      <c r="E41" s="84"/>
      <c r="F41" s="82"/>
      <c r="G41" s="83"/>
      <c r="H41" s="84"/>
      <c r="I41" s="82">
        <v>8984</v>
      </c>
      <c r="J41" s="83">
        <v>8737</v>
      </c>
      <c r="K41" s="84"/>
      <c r="L41" s="82"/>
      <c r="M41" s="248"/>
      <c r="N41" s="230"/>
      <c r="O41" s="146">
        <f t="shared" si="5"/>
        <v>8984</v>
      </c>
      <c r="P41" s="147">
        <f t="shared" si="6"/>
        <v>8737</v>
      </c>
      <c r="Q41" s="148"/>
      <c r="R41" s="294"/>
    </row>
    <row r="42" spans="1:18" s="25" customFormat="1" ht="19.5" customHeight="1" thickBot="1" thickTop="1">
      <c r="A42" s="549"/>
      <c r="B42" s="151" t="s">
        <v>99</v>
      </c>
      <c r="C42" s="82"/>
      <c r="D42" s="83"/>
      <c r="E42" s="84"/>
      <c r="F42" s="82"/>
      <c r="G42" s="83"/>
      <c r="H42" s="84"/>
      <c r="I42" s="82">
        <v>0</v>
      </c>
      <c r="J42" s="83"/>
      <c r="K42" s="84"/>
      <c r="L42" s="82"/>
      <c r="M42" s="248"/>
      <c r="N42" s="230"/>
      <c r="O42" s="146">
        <f t="shared" si="5"/>
        <v>0</v>
      </c>
      <c r="P42" s="147">
        <f t="shared" si="6"/>
        <v>0</v>
      </c>
      <c r="Q42" s="148"/>
      <c r="R42" s="294"/>
    </row>
    <row r="43" spans="1:18" s="25" customFormat="1" ht="19.5" customHeight="1" thickBot="1" thickTop="1">
      <c r="A43" s="550"/>
      <c r="B43" s="152" t="s">
        <v>9</v>
      </c>
      <c r="C43" s="88">
        <f aca="true" t="shared" si="7" ref="C43:Q43">SUM(C33:C42)</f>
        <v>111756</v>
      </c>
      <c r="D43" s="89">
        <f t="shared" si="7"/>
        <v>60978</v>
      </c>
      <c r="E43" s="90">
        <f t="shared" si="7"/>
        <v>0</v>
      </c>
      <c r="F43" s="88">
        <f t="shared" si="7"/>
        <v>47509</v>
      </c>
      <c r="G43" s="89">
        <f t="shared" si="7"/>
        <v>48762</v>
      </c>
      <c r="H43" s="90">
        <f t="shared" si="7"/>
        <v>0</v>
      </c>
      <c r="I43" s="88">
        <f>SUM(I33:I42)</f>
        <v>415147</v>
      </c>
      <c r="J43" s="89">
        <f t="shared" si="7"/>
        <v>412619</v>
      </c>
      <c r="K43" s="90">
        <f t="shared" si="7"/>
        <v>0</v>
      </c>
      <c r="L43" s="88">
        <f>SUM(L33:L42)</f>
        <v>40557</v>
      </c>
      <c r="M43" s="88">
        <f>SUM(M33:M42)</f>
        <v>22825</v>
      </c>
      <c r="N43" s="88">
        <f>SUM(N33:N42)</f>
        <v>0</v>
      </c>
      <c r="O43" s="176">
        <f>SUM(O33:O42)</f>
        <v>443128</v>
      </c>
      <c r="P43" s="295">
        <f t="shared" si="7"/>
        <v>423702</v>
      </c>
      <c r="Q43" s="296">
        <f t="shared" si="7"/>
        <v>0</v>
      </c>
      <c r="R43" s="294"/>
    </row>
    <row r="44" spans="1:17" ht="19.5" customHeight="1" thickBot="1" thickTop="1">
      <c r="A44" s="551" t="s">
        <v>93</v>
      </c>
      <c r="B44" s="151" t="s">
        <v>92</v>
      </c>
      <c r="C44" s="61">
        <v>0</v>
      </c>
      <c r="D44" s="62"/>
      <c r="E44" s="63"/>
      <c r="F44" s="61">
        <v>0</v>
      </c>
      <c r="G44" s="62"/>
      <c r="H44" s="63"/>
      <c r="I44" s="61">
        <v>20000</v>
      </c>
      <c r="J44" s="62">
        <v>16000</v>
      </c>
      <c r="K44" s="63"/>
      <c r="L44" s="61">
        <v>0</v>
      </c>
      <c r="M44" s="244"/>
      <c r="N44" s="228"/>
      <c r="O44" s="146">
        <f aca="true" t="shared" si="8" ref="O44:O49">C44+F44+I44+L44</f>
        <v>20000</v>
      </c>
      <c r="P44" s="147">
        <f aca="true" t="shared" si="9" ref="P44:P49">D44+G44+J44+M44</f>
        <v>16000</v>
      </c>
      <c r="Q44" s="148"/>
    </row>
    <row r="45" spans="1:17" ht="19.5" customHeight="1" thickBot="1" thickTop="1">
      <c r="A45" s="552"/>
      <c r="B45" s="151" t="s">
        <v>354</v>
      </c>
      <c r="C45" s="61">
        <v>500</v>
      </c>
      <c r="D45" s="62">
        <v>254</v>
      </c>
      <c r="E45" s="63"/>
      <c r="F45" s="61">
        <v>342</v>
      </c>
      <c r="G45" s="61">
        <v>342</v>
      </c>
      <c r="H45" s="63"/>
      <c r="I45" s="61">
        <v>172582</v>
      </c>
      <c r="J45" s="62">
        <v>172729</v>
      </c>
      <c r="K45" s="63"/>
      <c r="L45" s="61">
        <v>180</v>
      </c>
      <c r="M45" s="244"/>
      <c r="N45" s="228"/>
      <c r="O45" s="146">
        <f t="shared" si="8"/>
        <v>173604</v>
      </c>
      <c r="P45" s="147">
        <f t="shared" si="9"/>
        <v>173325</v>
      </c>
      <c r="Q45" s="148"/>
    </row>
    <row r="46" spans="1:17" ht="19.5" customHeight="1" thickBot="1" thickTop="1">
      <c r="A46" s="552"/>
      <c r="B46" s="151" t="s">
        <v>169</v>
      </c>
      <c r="C46" s="61"/>
      <c r="D46" s="62"/>
      <c r="E46" s="63"/>
      <c r="F46" s="61"/>
      <c r="G46" s="62"/>
      <c r="H46" s="63"/>
      <c r="I46" s="61">
        <v>0</v>
      </c>
      <c r="J46" s="62"/>
      <c r="K46" s="63"/>
      <c r="L46" s="61"/>
      <c r="M46" s="244"/>
      <c r="N46" s="228"/>
      <c r="O46" s="146">
        <f t="shared" si="8"/>
        <v>0</v>
      </c>
      <c r="P46" s="147">
        <f t="shared" si="9"/>
        <v>0</v>
      </c>
      <c r="Q46" s="148"/>
    </row>
    <row r="47" spans="1:17" ht="19.5" customHeight="1" thickBot="1" thickTop="1">
      <c r="A47" s="552"/>
      <c r="B47" s="151" t="s">
        <v>118</v>
      </c>
      <c r="C47" s="61"/>
      <c r="D47" s="62"/>
      <c r="E47" s="63"/>
      <c r="F47" s="61"/>
      <c r="G47" s="62"/>
      <c r="H47" s="63"/>
      <c r="I47" s="61">
        <v>0</v>
      </c>
      <c r="J47" s="62"/>
      <c r="K47" s="63"/>
      <c r="L47" s="61"/>
      <c r="M47" s="244"/>
      <c r="N47" s="228"/>
      <c r="O47" s="146">
        <f t="shared" si="8"/>
        <v>0</v>
      </c>
      <c r="P47" s="147">
        <f t="shared" si="9"/>
        <v>0</v>
      </c>
      <c r="Q47" s="148"/>
    </row>
    <row r="48" spans="1:17" ht="19.5" customHeight="1" thickBot="1" thickTop="1">
      <c r="A48" s="552"/>
      <c r="B48" s="151" t="s">
        <v>121</v>
      </c>
      <c r="C48" s="72"/>
      <c r="D48" s="70"/>
      <c r="E48" s="73"/>
      <c r="F48" s="69"/>
      <c r="G48" s="70"/>
      <c r="H48" s="73"/>
      <c r="I48" s="72">
        <v>0</v>
      </c>
      <c r="J48" s="70"/>
      <c r="K48" s="73"/>
      <c r="L48" s="72"/>
      <c r="M48" s="247"/>
      <c r="N48" s="71"/>
      <c r="O48" s="146">
        <f t="shared" si="8"/>
        <v>0</v>
      </c>
      <c r="P48" s="147">
        <f t="shared" si="9"/>
        <v>0</v>
      </c>
      <c r="Q48" s="148"/>
    </row>
    <row r="49" spans="1:17" ht="19.5" customHeight="1" thickBot="1" thickTop="1">
      <c r="A49" s="552"/>
      <c r="B49" s="151" t="s">
        <v>119</v>
      </c>
      <c r="C49" s="72"/>
      <c r="D49" s="70"/>
      <c r="E49" s="73"/>
      <c r="F49" s="69"/>
      <c r="G49" s="70"/>
      <c r="H49" s="73"/>
      <c r="I49" s="72">
        <v>25000</v>
      </c>
      <c r="J49" s="72">
        <v>29000</v>
      </c>
      <c r="K49" s="73"/>
      <c r="L49" s="72"/>
      <c r="M49" s="247"/>
      <c r="N49" s="71"/>
      <c r="O49" s="146">
        <f t="shared" si="8"/>
        <v>25000</v>
      </c>
      <c r="P49" s="147">
        <f t="shared" si="9"/>
        <v>29000</v>
      </c>
      <c r="Q49" s="148"/>
    </row>
    <row r="50" spans="1:17" ht="19.5" customHeight="1" thickBot="1" thickTop="1">
      <c r="A50" s="553"/>
      <c r="B50" s="152" t="s">
        <v>9</v>
      </c>
      <c r="C50" s="76">
        <f aca="true" t="shared" si="10" ref="C50:Q50">SUM(C44:C49)</f>
        <v>500</v>
      </c>
      <c r="D50" s="74">
        <f t="shared" si="10"/>
        <v>254</v>
      </c>
      <c r="E50" s="77">
        <f t="shared" si="10"/>
        <v>0</v>
      </c>
      <c r="F50" s="175">
        <f t="shared" si="10"/>
        <v>342</v>
      </c>
      <c r="G50" s="74">
        <f t="shared" si="10"/>
        <v>342</v>
      </c>
      <c r="H50" s="77">
        <f t="shared" si="10"/>
        <v>0</v>
      </c>
      <c r="I50" s="76">
        <f>SUM(I44:I49)</f>
        <v>217582</v>
      </c>
      <c r="J50" s="74">
        <f t="shared" si="10"/>
        <v>217729</v>
      </c>
      <c r="K50" s="77">
        <f t="shared" si="10"/>
        <v>0</v>
      </c>
      <c r="L50" s="76">
        <f>SUM(L44:L49)</f>
        <v>180</v>
      </c>
      <c r="M50" s="76">
        <f>SUM(M44:M49)</f>
        <v>0</v>
      </c>
      <c r="N50" s="76">
        <f>SUM(N44:N49)</f>
        <v>0</v>
      </c>
      <c r="O50" s="177">
        <f>SUM(O44:O49)</f>
        <v>218604</v>
      </c>
      <c r="P50" s="297">
        <f t="shared" si="10"/>
        <v>218325</v>
      </c>
      <c r="Q50" s="298">
        <f t="shared" si="10"/>
        <v>0</v>
      </c>
    </row>
    <row r="51" spans="2:17" ht="19.5" customHeight="1" thickBot="1" thickTop="1">
      <c r="B51" s="39" t="s">
        <v>9</v>
      </c>
      <c r="C51" s="178">
        <f aca="true" t="shared" si="11" ref="C51:Q51">C43+C50</f>
        <v>112256</v>
      </c>
      <c r="D51" s="79">
        <f t="shared" si="11"/>
        <v>61232</v>
      </c>
      <c r="E51" s="91">
        <f t="shared" si="11"/>
        <v>0</v>
      </c>
      <c r="F51" s="78">
        <f t="shared" si="11"/>
        <v>47851</v>
      </c>
      <c r="G51" s="79">
        <f t="shared" si="11"/>
        <v>49104</v>
      </c>
      <c r="H51" s="91">
        <f t="shared" si="11"/>
        <v>0</v>
      </c>
      <c r="I51" s="78">
        <f t="shared" si="11"/>
        <v>632729</v>
      </c>
      <c r="J51" s="79">
        <f t="shared" si="11"/>
        <v>630348</v>
      </c>
      <c r="K51" s="91">
        <f t="shared" si="11"/>
        <v>0</v>
      </c>
      <c r="L51" s="178">
        <f>L43+L50</f>
        <v>40737</v>
      </c>
      <c r="M51" s="178">
        <f>M43+M50</f>
        <v>22825</v>
      </c>
      <c r="N51" s="178">
        <f>N43+N50</f>
        <v>0</v>
      </c>
      <c r="O51" s="78">
        <f t="shared" si="11"/>
        <v>661732</v>
      </c>
      <c r="P51" s="79">
        <f t="shared" si="11"/>
        <v>642027</v>
      </c>
      <c r="Q51" s="91">
        <f t="shared" si="11"/>
        <v>0</v>
      </c>
    </row>
    <row r="52" ht="19.5" customHeight="1" thickTop="1"/>
  </sheetData>
  <sheetProtection/>
  <mergeCells count="16">
    <mergeCell ref="A1:Q1"/>
    <mergeCell ref="A2:Q2"/>
    <mergeCell ref="I31:K31"/>
    <mergeCell ref="C31:E31"/>
    <mergeCell ref="F31:H31"/>
    <mergeCell ref="O31:Q31"/>
    <mergeCell ref="C6:E6"/>
    <mergeCell ref="A33:A43"/>
    <mergeCell ref="A44:A50"/>
    <mergeCell ref="F6:H6"/>
    <mergeCell ref="O6:Q6"/>
    <mergeCell ref="A8:A18"/>
    <mergeCell ref="A19:A24"/>
    <mergeCell ref="I6:K6"/>
    <mergeCell ref="L6:N6"/>
    <mergeCell ref="L31:N31"/>
  </mergeCells>
  <printOptions horizontalCentered="1"/>
  <pageMargins left="0.1968503937007874" right="0.5118110236220472" top="0.6299212598425197" bottom="1.25" header="0.15748031496062992" footer="0.15748031496062992"/>
  <pageSetup horizontalDpi="300" verticalDpi="300" orientation="landscape" paperSize="9" scale="85" r:id="rId1"/>
  <headerFooter alignWithMargins="0">
    <oddHeader>&amp;C17. sz.melléklet              &amp;R&amp;P oldal</oddHeader>
    <oddFooter>&amp;L* Az összesen sor a halmozódást kizárja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"/>
  <sheetViews>
    <sheetView workbookViewId="0" topLeftCell="A1">
      <selection activeCell="I9" sqref="I9"/>
    </sheetView>
  </sheetViews>
  <sheetFormatPr defaultColWidth="9.00390625" defaultRowHeight="19.5" customHeight="1"/>
  <cols>
    <col min="1" max="1" width="6.00390625" style="0" customWidth="1"/>
    <col min="6" max="6" width="39.375" style="0" customWidth="1"/>
    <col min="7" max="7" width="16.625" style="0" customWidth="1"/>
    <col min="8" max="8" width="24.25390625" style="0" customWidth="1"/>
    <col min="9" max="9" width="22.00390625" style="0" customWidth="1"/>
  </cols>
  <sheetData>
    <row r="1" spans="1:9" ht="19.5" customHeight="1">
      <c r="A1" s="543" t="s">
        <v>458</v>
      </c>
      <c r="B1" s="543"/>
      <c r="C1" s="543"/>
      <c r="D1" s="543"/>
      <c r="E1" s="543"/>
      <c r="F1" s="543"/>
      <c r="G1" s="543"/>
      <c r="H1" s="543"/>
      <c r="I1" s="543"/>
    </row>
    <row r="2" spans="1:9" ht="19.5" customHeight="1">
      <c r="A2" s="7"/>
      <c r="B2" s="7"/>
      <c r="C2" s="7"/>
      <c r="D2" s="7"/>
      <c r="E2" s="7"/>
      <c r="F2" s="7"/>
      <c r="G2" s="7"/>
      <c r="H2" s="7"/>
      <c r="I2" s="7"/>
    </row>
    <row r="3" spans="1:9" ht="19.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9.5" customHeight="1">
      <c r="A4" s="7"/>
      <c r="B4" s="7"/>
      <c r="C4" s="7"/>
      <c r="D4" s="7"/>
      <c r="E4" s="7"/>
      <c r="F4" s="7"/>
      <c r="G4" s="143" t="s">
        <v>476</v>
      </c>
      <c r="H4" s="143" t="s">
        <v>477</v>
      </c>
      <c r="I4" s="18"/>
    </row>
    <row r="5" spans="1:9" ht="19.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9.5" customHeight="1">
      <c r="A6" s="5"/>
      <c r="B6" s="5"/>
      <c r="C6" s="5"/>
      <c r="D6" s="5"/>
      <c r="E6" s="5"/>
      <c r="F6" s="5"/>
      <c r="G6" s="28"/>
      <c r="H6" s="5"/>
      <c r="I6" s="5"/>
    </row>
    <row r="7" spans="1:9" ht="19.5" customHeight="1">
      <c r="A7" s="6"/>
      <c r="B7" s="103" t="s">
        <v>170</v>
      </c>
      <c r="C7" s="103"/>
      <c r="D7" s="5"/>
      <c r="E7" s="29" t="s">
        <v>460</v>
      </c>
      <c r="F7" s="5"/>
      <c r="G7" s="106">
        <v>8984</v>
      </c>
      <c r="H7" s="5">
        <v>8737</v>
      </c>
      <c r="I7" s="5"/>
    </row>
    <row r="8" spans="1:9" ht="19.5" customHeight="1">
      <c r="A8" s="6"/>
      <c r="B8" s="103"/>
      <c r="C8" s="103"/>
      <c r="D8" s="5"/>
      <c r="E8" s="6"/>
      <c r="F8" s="5"/>
      <c r="G8" s="28"/>
      <c r="H8" s="5"/>
      <c r="I8" s="5"/>
    </row>
    <row r="9" spans="1:9" ht="19.5" customHeight="1">
      <c r="A9" s="6"/>
      <c r="B9" s="103" t="s">
        <v>171</v>
      </c>
      <c r="C9" s="103"/>
      <c r="D9" s="103"/>
      <c r="E9" s="233" t="s">
        <v>427</v>
      </c>
      <c r="F9" s="5"/>
      <c r="G9" s="106">
        <v>25000</v>
      </c>
      <c r="H9" s="106">
        <v>25000</v>
      </c>
      <c r="I9" s="364"/>
    </row>
    <row r="10" spans="1:9" ht="19.5" customHeight="1">
      <c r="A10" s="6"/>
      <c r="B10" s="5"/>
      <c r="C10" s="5"/>
      <c r="D10" s="5"/>
      <c r="E10" s="6"/>
      <c r="F10" s="5"/>
      <c r="G10" s="28"/>
      <c r="H10" s="5"/>
      <c r="I10" s="364"/>
    </row>
    <row r="11" spans="1:9" ht="19.5" customHeight="1">
      <c r="A11" s="5"/>
      <c r="B11" s="390" t="s">
        <v>167</v>
      </c>
      <c r="C11" s="5"/>
      <c r="D11" s="5"/>
      <c r="E11" s="5"/>
      <c r="F11" s="5"/>
      <c r="G11" s="106">
        <f>G9+G7</f>
        <v>33984</v>
      </c>
      <c r="H11" s="106">
        <f>H9+H7</f>
        <v>33737</v>
      </c>
      <c r="I11" s="364"/>
    </row>
    <row r="12" spans="1:9" ht="19.5" customHeight="1">
      <c r="A12" s="5"/>
      <c r="B12" s="6"/>
      <c r="C12" s="5"/>
      <c r="D12" s="5"/>
      <c r="E12" s="5"/>
      <c r="F12" s="5"/>
      <c r="G12" s="28"/>
      <c r="H12" s="5"/>
      <c r="I12" s="364"/>
    </row>
    <row r="13" spans="1:9" ht="19.5" customHeight="1">
      <c r="A13" s="5"/>
      <c r="B13" s="5"/>
      <c r="C13" s="5"/>
      <c r="D13" s="5"/>
      <c r="E13" s="5"/>
      <c r="F13" s="5"/>
      <c r="G13" s="5"/>
      <c r="H13" s="5"/>
      <c r="I13" s="5"/>
    </row>
  </sheetData>
  <sheetProtection/>
  <mergeCells count="1">
    <mergeCell ref="A1:I1"/>
  </mergeCells>
  <printOptions/>
  <pageMargins left="0.15748031496062992" right="0.15" top="0.76" bottom="0.4330708661417323" header="0.1968503937007874" footer="0.5118110236220472"/>
  <pageSetup horizontalDpi="300" verticalDpi="300" orientation="portrait" paperSize="9" scale="80" r:id="rId1"/>
  <headerFooter alignWithMargins="0">
    <oddHeader>&amp;C18.sz. melléklet&amp;R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P31"/>
  <sheetViews>
    <sheetView tabSelected="1" workbookViewId="0" topLeftCell="A6">
      <selection activeCell="J11" sqref="J11"/>
    </sheetView>
  </sheetViews>
  <sheetFormatPr defaultColWidth="9.00390625" defaultRowHeight="12.75"/>
  <cols>
    <col min="7" max="7" width="12.00390625" style="0" customWidth="1"/>
    <col min="8" max="8" width="17.875" style="0" customWidth="1"/>
    <col min="9" max="9" width="23.625" style="0" customWidth="1"/>
  </cols>
  <sheetData>
    <row r="2" spans="2:7" ht="17.25" customHeight="1">
      <c r="B2" s="192" t="s">
        <v>512</v>
      </c>
      <c r="C2" s="192"/>
      <c r="D2" s="192"/>
      <c r="E2" s="192"/>
      <c r="F2" s="192"/>
      <c r="G2" s="192"/>
    </row>
    <row r="3" spans="3:8" ht="12.75" customHeight="1">
      <c r="C3" s="192"/>
      <c r="D3" s="192"/>
      <c r="E3" s="192"/>
      <c r="F3" s="192"/>
      <c r="G3" s="192"/>
      <c r="H3" s="192"/>
    </row>
    <row r="4" ht="18">
      <c r="G4" s="193" t="s">
        <v>314</v>
      </c>
    </row>
    <row r="6" spans="8:10" ht="12.75">
      <c r="H6" s="199" t="s">
        <v>178</v>
      </c>
      <c r="I6" s="199" t="s">
        <v>478</v>
      </c>
      <c r="J6" t="s">
        <v>511</v>
      </c>
    </row>
    <row r="7" spans="8:9" ht="12.75">
      <c r="H7" s="195" t="s">
        <v>239</v>
      </c>
      <c r="I7" s="19" t="s">
        <v>239</v>
      </c>
    </row>
    <row r="9" spans="2:16" ht="12.75">
      <c r="B9" s="197" t="s">
        <v>451</v>
      </c>
      <c r="C9" s="197"/>
      <c r="D9" s="197"/>
      <c r="E9" s="197"/>
      <c r="P9" s="13"/>
    </row>
    <row r="11" spans="2:10" ht="12.75">
      <c r="B11" t="s">
        <v>240</v>
      </c>
      <c r="H11" s="13">
        <v>7495</v>
      </c>
      <c r="I11" s="13">
        <v>7495</v>
      </c>
      <c r="J11">
        <v>10175</v>
      </c>
    </row>
    <row r="12" spans="2:10" ht="12.75">
      <c r="B12" t="s">
        <v>241</v>
      </c>
      <c r="H12" s="13">
        <v>93740</v>
      </c>
      <c r="I12" s="13">
        <v>93740</v>
      </c>
      <c r="J12">
        <v>95385</v>
      </c>
    </row>
    <row r="13" ht="12.75">
      <c r="H13" s="13"/>
    </row>
    <row r="14" ht="12.75">
      <c r="H14" s="13"/>
    </row>
    <row r="15" spans="2:8" ht="12.75">
      <c r="B15" s="197" t="s">
        <v>452</v>
      </c>
      <c r="C15" s="197"/>
      <c r="D15" s="197"/>
      <c r="E15" s="197"/>
      <c r="F15" s="197"/>
      <c r="G15" s="197"/>
      <c r="H15" s="13"/>
    </row>
    <row r="16" ht="12.75">
      <c r="H16" s="13"/>
    </row>
    <row r="17" spans="2:10" ht="12.75">
      <c r="B17" t="s">
        <v>240</v>
      </c>
      <c r="H17" s="13">
        <v>626</v>
      </c>
      <c r="I17" s="13">
        <v>626</v>
      </c>
      <c r="J17">
        <v>626</v>
      </c>
    </row>
    <row r="18" spans="2:10" ht="12.75">
      <c r="B18" t="s">
        <v>242</v>
      </c>
      <c r="H18" s="13">
        <v>0</v>
      </c>
      <c r="I18" s="13">
        <v>0</v>
      </c>
      <c r="J18">
        <v>0</v>
      </c>
    </row>
    <row r="19" ht="12.75">
      <c r="H19" s="13"/>
    </row>
    <row r="20" ht="12.75">
      <c r="H20" s="13"/>
    </row>
    <row r="21" spans="2:8" ht="12.75">
      <c r="B21" s="197" t="s">
        <v>453</v>
      </c>
      <c r="C21" s="197"/>
      <c r="D21" s="197"/>
      <c r="E21" s="197"/>
      <c r="F21" s="197"/>
      <c r="G21" s="197"/>
      <c r="H21" s="13"/>
    </row>
    <row r="22" ht="12.75">
      <c r="H22" s="13"/>
    </row>
    <row r="23" spans="2:10" ht="12.75">
      <c r="B23" t="s">
        <v>240</v>
      </c>
      <c r="H23" s="13">
        <v>393</v>
      </c>
      <c r="I23" s="13">
        <v>393</v>
      </c>
      <c r="J23">
        <v>393</v>
      </c>
    </row>
    <row r="24" spans="2:10" ht="12.75">
      <c r="B24" t="s">
        <v>242</v>
      </c>
      <c r="H24" s="13">
        <v>0</v>
      </c>
      <c r="I24" s="13">
        <v>0</v>
      </c>
      <c r="J24">
        <v>0</v>
      </c>
    </row>
    <row r="27" spans="2:8" ht="12.75">
      <c r="B27" s="197" t="s">
        <v>454</v>
      </c>
      <c r="C27" s="197"/>
      <c r="D27" s="197"/>
      <c r="E27" s="197"/>
      <c r="F27" s="197"/>
      <c r="G27" s="197"/>
      <c r="H27" s="13"/>
    </row>
    <row r="28" ht="12.75">
      <c r="H28" s="13"/>
    </row>
    <row r="29" spans="2:10" ht="13.5" customHeight="1">
      <c r="B29" t="s">
        <v>240</v>
      </c>
      <c r="H29" s="13">
        <v>626</v>
      </c>
      <c r="I29" s="13">
        <v>626</v>
      </c>
      <c r="J29">
        <v>626</v>
      </c>
    </row>
    <row r="30" spans="2:9" ht="12.75">
      <c r="B30" t="s">
        <v>242</v>
      </c>
      <c r="H30" s="13">
        <v>0</v>
      </c>
      <c r="I30" s="13">
        <v>0</v>
      </c>
    </row>
    <row r="31" spans="7:10" ht="31.5" customHeight="1">
      <c r="G31" s="197" t="s">
        <v>190</v>
      </c>
      <c r="H31" s="198">
        <f>SUM(H11:H30)</f>
        <v>102880</v>
      </c>
      <c r="I31" s="198">
        <f>SUM(I11:I30)</f>
        <v>102880</v>
      </c>
      <c r="J31" s="197">
        <v>105560</v>
      </c>
    </row>
  </sheetData>
  <sheetProtection/>
  <printOptions/>
  <pageMargins left="0.15748031496062992" right="0.15748031496062992" top="0.7480314960629921" bottom="0.7480314960629921" header="0.31496062992125984" footer="0.31496062992125984"/>
  <pageSetup horizontalDpi="300" verticalDpi="300" orientation="portrait" paperSize="9" r:id="rId1"/>
  <headerFooter alignWithMargins="0">
    <oddHeader>&amp;C2. 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Q16"/>
  <sheetViews>
    <sheetView view="pageLayout" workbookViewId="0" topLeftCell="CQ1">
      <selection activeCell="F12" sqref="F12"/>
    </sheetView>
  </sheetViews>
  <sheetFormatPr defaultColWidth="9.00390625" defaultRowHeight="19.5" customHeight="1"/>
  <cols>
    <col min="1" max="5" width="9.125" style="5" customWidth="1"/>
    <col min="6" max="6" width="8.125" style="7" customWidth="1"/>
    <col min="7" max="7" width="8.875" style="5" customWidth="1"/>
    <col min="8" max="8" width="9.25390625" style="5" customWidth="1"/>
    <col min="9" max="9" width="9.625" style="5" customWidth="1"/>
    <col min="10" max="10" width="11.125" style="5" customWidth="1"/>
    <col min="11" max="11" width="9.875" style="5" bestFit="1" customWidth="1"/>
    <col min="12" max="16384" width="9.125" style="5" customWidth="1"/>
  </cols>
  <sheetData>
    <row r="1" spans="1:17" ht="19.5" customHeight="1">
      <c r="A1" s="566" t="s">
        <v>66</v>
      </c>
      <c r="B1" s="566"/>
      <c r="C1" s="566"/>
      <c r="D1" s="566"/>
      <c r="E1" s="566"/>
      <c r="F1" s="566"/>
      <c r="G1" s="566"/>
      <c r="H1" s="566"/>
      <c r="I1" s="566"/>
      <c r="J1" s="566"/>
      <c r="K1" s="16"/>
      <c r="L1" s="10"/>
      <c r="M1" s="10"/>
      <c r="N1" s="10"/>
      <c r="O1" s="10"/>
      <c r="P1" s="10"/>
      <c r="Q1" s="10"/>
    </row>
    <row r="2" spans="1:17" ht="19.5" customHeight="1">
      <c r="A2" s="566" t="s">
        <v>50</v>
      </c>
      <c r="B2" s="566"/>
      <c r="C2" s="566"/>
      <c r="D2" s="566"/>
      <c r="E2" s="566"/>
      <c r="F2" s="566"/>
      <c r="G2" s="566"/>
      <c r="H2" s="566"/>
      <c r="I2" s="566"/>
      <c r="J2" s="566"/>
      <c r="K2" s="16"/>
      <c r="L2" s="10"/>
      <c r="M2" s="10"/>
      <c r="N2" s="10"/>
      <c r="O2" s="10"/>
      <c r="P2" s="10"/>
      <c r="Q2" s="10"/>
    </row>
    <row r="3" spans="1:10" ht="19.5" customHeight="1">
      <c r="A3" s="36"/>
      <c r="B3" s="36"/>
      <c r="C3" s="36"/>
      <c r="D3" s="36"/>
      <c r="E3" s="36"/>
      <c r="F3" s="37"/>
      <c r="G3" s="36"/>
      <c r="H3" s="36"/>
      <c r="I3" s="36"/>
      <c r="J3" s="37" t="s">
        <v>0</v>
      </c>
    </row>
    <row r="4" spans="1:10" ht="19.5" customHeight="1">
      <c r="A4" s="36"/>
      <c r="B4" s="36"/>
      <c r="C4" s="36"/>
      <c r="D4" s="36"/>
      <c r="E4" s="36"/>
      <c r="F4" s="37"/>
      <c r="G4" s="36"/>
      <c r="H4" s="36"/>
      <c r="I4" s="36"/>
      <c r="J4" s="36"/>
    </row>
    <row r="5" spans="1:10" ht="24.75" customHeight="1">
      <c r="A5" s="36"/>
      <c r="B5" s="36"/>
      <c r="C5" s="36"/>
      <c r="D5" s="36"/>
      <c r="E5" s="36"/>
      <c r="F5" s="38" t="s">
        <v>83</v>
      </c>
      <c r="G5" s="39">
        <v>2013</v>
      </c>
      <c r="H5" s="39">
        <v>2014</v>
      </c>
      <c r="I5" s="39">
        <v>2015</v>
      </c>
      <c r="J5" s="40" t="s">
        <v>9</v>
      </c>
    </row>
    <row r="6" spans="1:10" ht="19.5" customHeight="1">
      <c r="A6" s="36"/>
      <c r="B6" s="36"/>
      <c r="C6" s="36"/>
      <c r="D6" s="36"/>
      <c r="E6" s="36"/>
      <c r="F6" s="37"/>
      <c r="G6" s="41"/>
      <c r="H6" s="41"/>
      <c r="I6" s="41"/>
      <c r="J6" s="36"/>
    </row>
    <row r="7" spans="1:10" ht="19.5" customHeight="1">
      <c r="A7" s="36"/>
      <c r="B7" s="36"/>
      <c r="C7" s="36"/>
      <c r="D7" s="36"/>
      <c r="E7" s="36"/>
      <c r="F7" s="37"/>
      <c r="G7" s="41"/>
      <c r="H7" s="41"/>
      <c r="I7" s="41"/>
      <c r="J7" s="36"/>
    </row>
    <row r="8" spans="1:10" ht="19.5" customHeight="1">
      <c r="A8" s="36"/>
      <c r="B8" s="36"/>
      <c r="C8" s="36"/>
      <c r="D8" s="36"/>
      <c r="E8" s="36"/>
      <c r="F8" s="37"/>
      <c r="G8" s="36"/>
      <c r="H8" s="36"/>
      <c r="I8" s="36"/>
      <c r="J8" s="36"/>
    </row>
    <row r="9" spans="1:10" ht="19.5" customHeight="1">
      <c r="A9" s="36"/>
      <c r="B9" s="36"/>
      <c r="C9" s="36"/>
      <c r="D9" s="36"/>
      <c r="E9" s="36"/>
      <c r="F9" s="37"/>
      <c r="G9" s="36"/>
      <c r="H9" s="36"/>
      <c r="I9" s="36"/>
      <c r="J9" s="36"/>
    </row>
    <row r="10" spans="1:10" ht="19.5" customHeight="1">
      <c r="A10" s="36"/>
      <c r="B10" s="36"/>
      <c r="C10" s="36"/>
      <c r="D10" s="36"/>
      <c r="E10" s="36"/>
      <c r="F10" s="42"/>
      <c r="G10" s="43"/>
      <c r="H10" s="43"/>
      <c r="I10" s="43"/>
      <c r="J10" s="43">
        <f>SUM(G10:I10)</f>
        <v>0</v>
      </c>
    </row>
    <row r="11" spans="1:10" s="209" customFormat="1" ht="19.5" customHeight="1">
      <c r="A11" s="206"/>
      <c r="B11" s="206"/>
      <c r="C11" s="206"/>
      <c r="D11" s="206"/>
      <c r="E11" s="206"/>
      <c r="F11" s="207"/>
      <c r="G11" s="208"/>
      <c r="H11" s="208"/>
      <c r="I11" s="208"/>
      <c r="J11" s="208">
        <f>SUM(G11:I11)</f>
        <v>0</v>
      </c>
    </row>
    <row r="12" spans="1:10" ht="19.5" customHeight="1">
      <c r="A12" s="36"/>
      <c r="B12" s="44" t="s">
        <v>9</v>
      </c>
      <c r="C12" s="36"/>
      <c r="D12" s="454" t="s">
        <v>497</v>
      </c>
      <c r="E12" s="455"/>
      <c r="F12" s="456">
        <v>2011</v>
      </c>
      <c r="G12" s="453">
        <v>20883</v>
      </c>
      <c r="H12" s="45">
        <f>SUM(H10:H11)</f>
        <v>0</v>
      </c>
      <c r="I12" s="45">
        <f>SUM(I10:I11)</f>
        <v>0</v>
      </c>
      <c r="J12" s="45">
        <f>SUM(G12:I12)</f>
        <v>20883</v>
      </c>
    </row>
    <row r="13" spans="1:12" ht="19.5" customHeight="1">
      <c r="A13" s="36"/>
      <c r="B13" s="36"/>
      <c r="C13" s="36"/>
      <c r="D13" s="36"/>
      <c r="E13" s="36"/>
      <c r="F13" s="42"/>
      <c r="G13" s="43"/>
      <c r="H13" s="43"/>
      <c r="I13" s="43"/>
      <c r="J13" s="43"/>
      <c r="L13" s="28"/>
    </row>
    <row r="14" spans="1:10" ht="19.5" customHeight="1">
      <c r="A14" s="36"/>
      <c r="B14" s="36"/>
      <c r="C14" s="36"/>
      <c r="D14" s="36"/>
      <c r="E14" s="36"/>
      <c r="F14" s="42"/>
      <c r="G14" s="43"/>
      <c r="H14" s="43"/>
      <c r="I14" s="43"/>
      <c r="J14" s="43"/>
    </row>
    <row r="15" spans="1:10" ht="19.5" customHeight="1">
      <c r="A15" s="36"/>
      <c r="B15" s="36"/>
      <c r="C15" s="36"/>
      <c r="D15" s="36"/>
      <c r="E15" s="36"/>
      <c r="F15" s="37"/>
      <c r="G15" s="36"/>
      <c r="H15" s="36"/>
      <c r="I15" s="36"/>
      <c r="J15" s="36"/>
    </row>
    <row r="16" spans="1:10" ht="19.5" customHeight="1">
      <c r="A16" s="36"/>
      <c r="B16" s="36"/>
      <c r="C16" s="36"/>
      <c r="D16" s="36"/>
      <c r="E16" s="36"/>
      <c r="F16" s="37"/>
      <c r="G16" s="36"/>
      <c r="H16" s="36"/>
      <c r="I16" s="36"/>
      <c r="J16" s="36"/>
    </row>
  </sheetData>
  <sheetProtection/>
  <mergeCells count="2">
    <mergeCell ref="A1:J1"/>
    <mergeCell ref="A2:J2"/>
  </mergeCells>
  <printOptions/>
  <pageMargins left="0.21" right="0.12" top="0.984251968503937" bottom="0.984251968503937" header="0.5118110236220472" footer="0.5118110236220472"/>
  <pageSetup horizontalDpi="300" verticalDpi="300" orientation="portrait" paperSize="9" r:id="rId1"/>
  <headerFooter alignWithMargins="0">
    <oddHeader>&amp;C19.sz.melléklet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9"/>
  <sheetViews>
    <sheetView view="pageLayout" workbookViewId="0" topLeftCell="A1">
      <selection activeCell="J27" sqref="J27"/>
    </sheetView>
  </sheetViews>
  <sheetFormatPr defaultColWidth="9.00390625" defaultRowHeight="19.5" customHeight="1"/>
  <cols>
    <col min="1" max="1" width="21.75390625" style="112" customWidth="1"/>
    <col min="2" max="13" width="6.75390625" style="112" customWidth="1"/>
    <col min="14" max="16384" width="9.125" style="112" customWidth="1"/>
  </cols>
  <sheetData>
    <row r="1" spans="1:16" ht="19.5" customHeight="1">
      <c r="A1" s="567" t="s">
        <v>442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111"/>
      <c r="P1" s="111"/>
    </row>
    <row r="2" spans="1:16" ht="19.5" customHeight="1" thickBot="1">
      <c r="A2" s="113"/>
      <c r="B2" s="113"/>
      <c r="C2" s="113"/>
      <c r="D2" s="113"/>
      <c r="E2" s="113"/>
      <c r="F2" s="114" t="s">
        <v>315</v>
      </c>
      <c r="G2" s="114"/>
      <c r="H2" s="114"/>
      <c r="I2" s="114"/>
      <c r="J2" s="113"/>
      <c r="K2" s="113"/>
      <c r="L2" s="113"/>
      <c r="M2" s="113"/>
      <c r="N2" s="113"/>
      <c r="O2" s="113"/>
      <c r="P2" s="113"/>
    </row>
    <row r="3" spans="1:16" ht="19.5" customHeight="1" thickBot="1" thickTop="1">
      <c r="A3" s="115" t="s">
        <v>24</v>
      </c>
      <c r="B3" s="116" t="s">
        <v>51</v>
      </c>
      <c r="C3" s="116" t="s">
        <v>52</v>
      </c>
      <c r="D3" s="116" t="s">
        <v>53</v>
      </c>
      <c r="E3" s="116" t="s">
        <v>54</v>
      </c>
      <c r="F3" s="116" t="s">
        <v>55</v>
      </c>
      <c r="G3" s="116" t="s">
        <v>56</v>
      </c>
      <c r="H3" s="116" t="s">
        <v>57</v>
      </c>
      <c r="I3" s="116" t="s">
        <v>58</v>
      </c>
      <c r="J3" s="116" t="s">
        <v>59</v>
      </c>
      <c r="K3" s="116" t="s">
        <v>60</v>
      </c>
      <c r="L3" s="116" t="s">
        <v>61</v>
      </c>
      <c r="M3" s="116" t="s">
        <v>62</v>
      </c>
      <c r="N3" s="116" t="s">
        <v>12</v>
      </c>
      <c r="O3" s="113"/>
      <c r="P3" s="113"/>
    </row>
    <row r="4" spans="1:16" ht="19.5" customHeight="1" thickBot="1" thickTop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19.5" customHeight="1" thickTop="1">
      <c r="A5" s="117" t="s">
        <v>25</v>
      </c>
      <c r="B5" s="118">
        <v>77</v>
      </c>
      <c r="C5" s="119">
        <v>77</v>
      </c>
      <c r="D5" s="120">
        <v>77</v>
      </c>
      <c r="E5" s="118">
        <v>87</v>
      </c>
      <c r="F5" s="119">
        <v>77</v>
      </c>
      <c r="G5" s="120">
        <v>77</v>
      </c>
      <c r="H5" s="118">
        <v>152</v>
      </c>
      <c r="I5" s="119">
        <v>77</v>
      </c>
      <c r="J5" s="120">
        <v>77</v>
      </c>
      <c r="K5" s="118">
        <v>78</v>
      </c>
      <c r="L5" s="119">
        <v>77</v>
      </c>
      <c r="M5" s="120">
        <v>87</v>
      </c>
      <c r="N5" s="121">
        <f>SUM(B5:M5)</f>
        <v>1020</v>
      </c>
      <c r="O5" s="113"/>
      <c r="P5" s="113"/>
    </row>
    <row r="6" spans="1:16" ht="19.5" customHeight="1">
      <c r="A6" s="117" t="s">
        <v>174</v>
      </c>
      <c r="B6" s="122">
        <f aca="true" t="shared" si="0" ref="B6:N6">B19-(B5+B7+B8)</f>
        <v>3624</v>
      </c>
      <c r="C6" s="123">
        <f t="shared" si="0"/>
        <v>4049</v>
      </c>
      <c r="D6" s="124">
        <f t="shared" si="0"/>
        <v>3747</v>
      </c>
      <c r="E6" s="125">
        <f t="shared" si="0"/>
        <v>3774</v>
      </c>
      <c r="F6" s="126">
        <f t="shared" si="0"/>
        <v>3701</v>
      </c>
      <c r="G6" s="124">
        <f t="shared" si="0"/>
        <v>3787</v>
      </c>
      <c r="H6" s="122">
        <f t="shared" si="0"/>
        <v>3954</v>
      </c>
      <c r="I6" s="123">
        <f t="shared" si="0"/>
        <v>3798</v>
      </c>
      <c r="J6" s="124">
        <f t="shared" si="0"/>
        <v>3850</v>
      </c>
      <c r="K6" s="122">
        <f t="shared" si="0"/>
        <v>3699</v>
      </c>
      <c r="L6" s="123">
        <f t="shared" si="0"/>
        <v>4014</v>
      </c>
      <c r="M6" s="123">
        <f t="shared" si="0"/>
        <v>4208</v>
      </c>
      <c r="N6" s="127">
        <f t="shared" si="0"/>
        <v>46205</v>
      </c>
      <c r="O6" s="113"/>
      <c r="P6" s="113"/>
    </row>
    <row r="7" spans="1:16" ht="19.5" customHeight="1">
      <c r="A7" s="117" t="s">
        <v>175</v>
      </c>
      <c r="B7" s="122">
        <v>0</v>
      </c>
      <c r="C7" s="126"/>
      <c r="D7" s="128"/>
      <c r="E7" s="122"/>
      <c r="F7" s="126"/>
      <c r="G7" s="128"/>
      <c r="H7" s="122"/>
      <c r="I7" s="126"/>
      <c r="J7" s="128"/>
      <c r="K7" s="122"/>
      <c r="L7" s="126"/>
      <c r="M7" s="128"/>
      <c r="N7" s="121">
        <f>SUM(B7:M7)</f>
        <v>0</v>
      </c>
      <c r="O7" s="113"/>
      <c r="P7" s="113"/>
    </row>
    <row r="8" spans="1:16" ht="19.5" customHeight="1">
      <c r="A8" s="117" t="s">
        <v>176</v>
      </c>
      <c r="B8" s="122">
        <v>626</v>
      </c>
      <c r="C8" s="126"/>
      <c r="D8" s="128"/>
      <c r="E8" s="122"/>
      <c r="F8" s="126"/>
      <c r="G8" s="128"/>
      <c r="H8" s="122"/>
      <c r="I8" s="126"/>
      <c r="J8" s="128"/>
      <c r="K8" s="122"/>
      <c r="L8" s="126"/>
      <c r="M8" s="128"/>
      <c r="N8" s="121">
        <f>SUM(B8:M8)</f>
        <v>626</v>
      </c>
      <c r="O8" s="113"/>
      <c r="P8" s="113"/>
    </row>
    <row r="9" spans="1:16" ht="19.5" customHeight="1" thickBot="1">
      <c r="A9" s="129"/>
      <c r="B9" s="130"/>
      <c r="C9" s="131"/>
      <c r="D9" s="132"/>
      <c r="E9" s="130"/>
      <c r="F9" s="131"/>
      <c r="G9" s="132"/>
      <c r="H9" s="130"/>
      <c r="I9" s="131"/>
      <c r="J9" s="132"/>
      <c r="K9" s="130"/>
      <c r="L9" s="131"/>
      <c r="M9" s="132"/>
      <c r="N9" s="133"/>
      <c r="O9" s="113"/>
      <c r="P9" s="113"/>
    </row>
    <row r="10" spans="1:16" ht="19.5" customHeight="1" thickBot="1" thickTop="1">
      <c r="A10" s="115" t="s">
        <v>9</v>
      </c>
      <c r="B10" s="134">
        <f aca="true" t="shared" si="1" ref="B10:N10">SUM(B5:B9)</f>
        <v>4327</v>
      </c>
      <c r="C10" s="134">
        <f t="shared" si="1"/>
        <v>4126</v>
      </c>
      <c r="D10" s="134">
        <f t="shared" si="1"/>
        <v>3824</v>
      </c>
      <c r="E10" s="134">
        <f t="shared" si="1"/>
        <v>3861</v>
      </c>
      <c r="F10" s="134">
        <f t="shared" si="1"/>
        <v>3778</v>
      </c>
      <c r="G10" s="134">
        <f t="shared" si="1"/>
        <v>3864</v>
      </c>
      <c r="H10" s="134">
        <f t="shared" si="1"/>
        <v>4106</v>
      </c>
      <c r="I10" s="134">
        <f t="shared" si="1"/>
        <v>3875</v>
      </c>
      <c r="J10" s="134">
        <f t="shared" si="1"/>
        <v>3927</v>
      </c>
      <c r="K10" s="134">
        <f t="shared" si="1"/>
        <v>3777</v>
      </c>
      <c r="L10" s="134">
        <f t="shared" si="1"/>
        <v>4091</v>
      </c>
      <c r="M10" s="134">
        <f t="shared" si="1"/>
        <v>4295</v>
      </c>
      <c r="N10" s="137">
        <f t="shared" si="1"/>
        <v>47851</v>
      </c>
      <c r="O10" s="113"/>
      <c r="P10" s="113"/>
    </row>
    <row r="11" spans="1:16" ht="19.5" customHeight="1" thickBot="1" thickTop="1">
      <c r="A11" s="113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6"/>
      <c r="O11" s="113"/>
      <c r="P11" s="113"/>
    </row>
    <row r="12" spans="1:16" ht="19.5" customHeight="1" thickBot="1" thickTop="1">
      <c r="A12" s="115" t="s">
        <v>26</v>
      </c>
      <c r="B12" s="134" t="s">
        <v>51</v>
      </c>
      <c r="C12" s="134" t="s">
        <v>52</v>
      </c>
      <c r="D12" s="134" t="s">
        <v>53</v>
      </c>
      <c r="E12" s="134" t="s">
        <v>54</v>
      </c>
      <c r="F12" s="134" t="s">
        <v>55</v>
      </c>
      <c r="G12" s="134" t="s">
        <v>56</v>
      </c>
      <c r="H12" s="134" t="s">
        <v>57</v>
      </c>
      <c r="I12" s="134" t="s">
        <v>58</v>
      </c>
      <c r="J12" s="134" t="s">
        <v>59</v>
      </c>
      <c r="K12" s="134" t="s">
        <v>60</v>
      </c>
      <c r="L12" s="134" t="s">
        <v>61</v>
      </c>
      <c r="M12" s="134" t="s">
        <v>62</v>
      </c>
      <c r="N12" s="137" t="s">
        <v>12</v>
      </c>
      <c r="O12" s="113"/>
      <c r="P12" s="113"/>
    </row>
    <row r="13" spans="1:16" ht="19.5" customHeight="1" thickBot="1" thickTop="1">
      <c r="A13" s="113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6"/>
      <c r="O13" s="113"/>
      <c r="P13" s="113"/>
    </row>
    <row r="14" spans="1:16" s="139" customFormat="1" ht="19.5" customHeight="1" thickTop="1">
      <c r="A14" s="138" t="s">
        <v>27</v>
      </c>
      <c r="B14" s="118">
        <v>2562</v>
      </c>
      <c r="C14" s="119">
        <v>2404</v>
      </c>
      <c r="D14" s="120">
        <v>2348</v>
      </c>
      <c r="E14" s="118">
        <v>2347</v>
      </c>
      <c r="F14" s="119">
        <v>2348</v>
      </c>
      <c r="G14" s="120">
        <v>2350</v>
      </c>
      <c r="H14" s="118">
        <v>2349</v>
      </c>
      <c r="I14" s="119">
        <v>2348</v>
      </c>
      <c r="J14" s="120">
        <v>2349</v>
      </c>
      <c r="K14" s="118">
        <v>2348</v>
      </c>
      <c r="L14" s="119">
        <v>2349</v>
      </c>
      <c r="M14" s="120">
        <v>2347</v>
      </c>
      <c r="N14" s="121">
        <f>SUM(B14:M14)</f>
        <v>28449</v>
      </c>
      <c r="O14" s="135"/>
      <c r="P14" s="135"/>
    </row>
    <row r="15" spans="1:16" s="139" customFormat="1" ht="19.5" customHeight="1">
      <c r="A15" s="138" t="s">
        <v>28</v>
      </c>
      <c r="B15" s="122">
        <v>614</v>
      </c>
      <c r="C15" s="126">
        <v>614</v>
      </c>
      <c r="D15" s="128">
        <v>614</v>
      </c>
      <c r="E15" s="122">
        <v>613</v>
      </c>
      <c r="F15" s="126">
        <v>614</v>
      </c>
      <c r="G15" s="128">
        <v>614</v>
      </c>
      <c r="H15" s="122">
        <v>614</v>
      </c>
      <c r="I15" s="126">
        <v>614</v>
      </c>
      <c r="J15" s="128">
        <v>614</v>
      </c>
      <c r="K15" s="122">
        <v>613</v>
      </c>
      <c r="L15" s="126">
        <v>614</v>
      </c>
      <c r="M15" s="128">
        <v>613</v>
      </c>
      <c r="N15" s="121">
        <f>SUM(B15:M15)</f>
        <v>7365</v>
      </c>
      <c r="O15" s="135"/>
      <c r="P15" s="135"/>
    </row>
    <row r="16" spans="1:16" s="139" customFormat="1" ht="19.5" customHeight="1">
      <c r="A16" s="138" t="s">
        <v>29</v>
      </c>
      <c r="B16" s="122">
        <v>909</v>
      </c>
      <c r="C16" s="126">
        <v>1108</v>
      </c>
      <c r="D16" s="128">
        <v>862</v>
      </c>
      <c r="E16" s="122">
        <v>801</v>
      </c>
      <c r="F16" s="126">
        <v>816</v>
      </c>
      <c r="G16" s="128">
        <v>900</v>
      </c>
      <c r="H16" s="122">
        <v>1143</v>
      </c>
      <c r="I16" s="126">
        <v>913</v>
      </c>
      <c r="J16" s="128">
        <v>964</v>
      </c>
      <c r="K16" s="122">
        <v>816</v>
      </c>
      <c r="L16" s="126">
        <v>1128</v>
      </c>
      <c r="M16" s="128">
        <v>1335</v>
      </c>
      <c r="N16" s="121">
        <f>SUM(B16:M16)</f>
        <v>11695</v>
      </c>
      <c r="O16" s="135"/>
      <c r="P16" s="135"/>
    </row>
    <row r="17" spans="1:14" s="139" customFormat="1" ht="19.5" customHeight="1">
      <c r="A17" s="138" t="s">
        <v>177</v>
      </c>
      <c r="B17" s="122">
        <v>242</v>
      </c>
      <c r="C17" s="126"/>
      <c r="D17" s="128"/>
      <c r="E17" s="122">
        <v>100</v>
      </c>
      <c r="F17" s="126"/>
      <c r="G17" s="128"/>
      <c r="H17" s="122"/>
      <c r="I17" s="126"/>
      <c r="J17" s="128"/>
      <c r="K17" s="122"/>
      <c r="L17" s="126"/>
      <c r="M17" s="128"/>
      <c r="N17" s="121">
        <f>SUM(B17:M17)</f>
        <v>342</v>
      </c>
    </row>
    <row r="18" spans="1:14" s="139" customFormat="1" ht="19.5" customHeight="1" thickBot="1">
      <c r="A18" s="265"/>
      <c r="B18" s="140"/>
      <c r="C18" s="141"/>
      <c r="D18" s="142"/>
      <c r="E18" s="140"/>
      <c r="F18" s="141"/>
      <c r="G18" s="142"/>
      <c r="H18" s="140"/>
      <c r="I18" s="141"/>
      <c r="J18" s="142"/>
      <c r="K18" s="140"/>
      <c r="L18" s="141"/>
      <c r="M18" s="142"/>
      <c r="N18" s="133"/>
    </row>
    <row r="19" spans="1:14" ht="19.5" customHeight="1" thickBot="1" thickTop="1">
      <c r="A19" s="115" t="s">
        <v>9</v>
      </c>
      <c r="B19" s="116">
        <f aca="true" t="shared" si="2" ref="B19:N19">SUM(B14:B18)</f>
        <v>4327</v>
      </c>
      <c r="C19" s="116">
        <f t="shared" si="2"/>
        <v>4126</v>
      </c>
      <c r="D19" s="116">
        <f t="shared" si="2"/>
        <v>3824</v>
      </c>
      <c r="E19" s="116">
        <f t="shared" si="2"/>
        <v>3861</v>
      </c>
      <c r="F19" s="116">
        <f t="shared" si="2"/>
        <v>3778</v>
      </c>
      <c r="G19" s="116">
        <f t="shared" si="2"/>
        <v>3864</v>
      </c>
      <c r="H19" s="116">
        <f t="shared" si="2"/>
        <v>4106</v>
      </c>
      <c r="I19" s="116">
        <f t="shared" si="2"/>
        <v>3875</v>
      </c>
      <c r="J19" s="116">
        <f t="shared" si="2"/>
        <v>3927</v>
      </c>
      <c r="K19" s="116">
        <f t="shared" si="2"/>
        <v>3777</v>
      </c>
      <c r="L19" s="116">
        <f t="shared" si="2"/>
        <v>4091</v>
      </c>
      <c r="M19" s="116">
        <f t="shared" si="2"/>
        <v>4295</v>
      </c>
      <c r="N19" s="137">
        <f t="shared" si="2"/>
        <v>47851</v>
      </c>
    </row>
    <row r="20" ht="19.5" customHeight="1" thickTop="1"/>
  </sheetData>
  <sheetProtection/>
  <mergeCells count="1">
    <mergeCell ref="A1:N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&amp;C20/a sz melléklet&amp;R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P19"/>
  <sheetViews>
    <sheetView view="pageLayout" workbookViewId="0" topLeftCell="A7">
      <selection activeCell="O21" sqref="O20:O21"/>
    </sheetView>
  </sheetViews>
  <sheetFormatPr defaultColWidth="9.00390625" defaultRowHeight="19.5" customHeight="1"/>
  <cols>
    <col min="1" max="1" width="21.75390625" style="112" customWidth="1"/>
    <col min="2" max="13" width="6.75390625" style="112" customWidth="1"/>
    <col min="14" max="16384" width="9.125" style="112" customWidth="1"/>
  </cols>
  <sheetData>
    <row r="1" spans="1:16" ht="19.5" customHeight="1">
      <c r="A1" s="567" t="s">
        <v>316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111"/>
      <c r="P1" s="111"/>
    </row>
    <row r="2" spans="1:16" ht="19.5" customHeight="1" thickBot="1">
      <c r="A2" s="113"/>
      <c r="B2" s="113"/>
      <c r="C2" s="113"/>
      <c r="D2" s="113"/>
      <c r="E2" s="113"/>
      <c r="F2" s="451" t="s">
        <v>496</v>
      </c>
      <c r="G2" s="114"/>
      <c r="H2" s="114"/>
      <c r="I2" s="114"/>
      <c r="J2" s="113"/>
      <c r="K2" s="113"/>
      <c r="L2" s="113"/>
      <c r="M2" s="113"/>
      <c r="N2" s="113"/>
      <c r="O2" s="113"/>
      <c r="P2" s="113"/>
    </row>
    <row r="3" spans="1:16" ht="19.5" customHeight="1" thickBot="1" thickTop="1">
      <c r="A3" s="115" t="s">
        <v>24</v>
      </c>
      <c r="B3" s="116" t="s">
        <v>51</v>
      </c>
      <c r="C3" s="116" t="s">
        <v>52</v>
      </c>
      <c r="D3" s="116" t="s">
        <v>53</v>
      </c>
      <c r="E3" s="116" t="s">
        <v>54</v>
      </c>
      <c r="F3" s="116" t="s">
        <v>55</v>
      </c>
      <c r="G3" s="116" t="s">
        <v>56</v>
      </c>
      <c r="H3" s="116" t="s">
        <v>57</v>
      </c>
      <c r="I3" s="116" t="s">
        <v>58</v>
      </c>
      <c r="J3" s="116" t="s">
        <v>59</v>
      </c>
      <c r="K3" s="116" t="s">
        <v>60</v>
      </c>
      <c r="L3" s="116" t="s">
        <v>61</v>
      </c>
      <c r="M3" s="116" t="s">
        <v>62</v>
      </c>
      <c r="N3" s="116" t="s">
        <v>12</v>
      </c>
      <c r="O3" s="113"/>
      <c r="P3" s="113"/>
    </row>
    <row r="4" spans="1:16" ht="19.5" customHeight="1" thickBot="1" thickTop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s="139" customFormat="1" ht="19.5" customHeight="1" thickTop="1">
      <c r="A5" s="138" t="s">
        <v>25</v>
      </c>
      <c r="B5" s="118">
        <v>565</v>
      </c>
      <c r="C5" s="119">
        <v>565</v>
      </c>
      <c r="D5" s="120">
        <v>565</v>
      </c>
      <c r="E5" s="118">
        <v>565</v>
      </c>
      <c r="F5" s="119">
        <v>565</v>
      </c>
      <c r="G5" s="120">
        <v>566</v>
      </c>
      <c r="H5" s="118"/>
      <c r="I5" s="119"/>
      <c r="J5" s="120"/>
      <c r="K5" s="118"/>
      <c r="L5" s="119"/>
      <c r="M5" s="120"/>
      <c r="N5" s="121">
        <f>SUM(B5:M5)</f>
        <v>3391</v>
      </c>
      <c r="O5" s="135"/>
      <c r="P5" s="135"/>
    </row>
    <row r="6" spans="1:16" s="139" customFormat="1" ht="19.5" customHeight="1">
      <c r="A6" s="138" t="s">
        <v>174</v>
      </c>
      <c r="B6" s="122">
        <f aca="true" t="shared" si="0" ref="B6:M6">B19-(B5+B7+B8)</f>
        <v>2242</v>
      </c>
      <c r="C6" s="123">
        <f t="shared" si="0"/>
        <v>2868</v>
      </c>
      <c r="D6" s="124">
        <f t="shared" si="0"/>
        <v>2868</v>
      </c>
      <c r="E6" s="125">
        <f t="shared" si="0"/>
        <v>2868</v>
      </c>
      <c r="F6" s="126">
        <f t="shared" si="0"/>
        <v>2868</v>
      </c>
      <c r="G6" s="124">
        <f t="shared" si="0"/>
        <v>2867</v>
      </c>
      <c r="H6" s="122">
        <f t="shared" si="0"/>
        <v>2227</v>
      </c>
      <c r="I6" s="123">
        <f t="shared" si="0"/>
        <v>0</v>
      </c>
      <c r="J6" s="124">
        <f t="shared" si="0"/>
        <v>0</v>
      </c>
      <c r="K6" s="122">
        <f t="shared" si="0"/>
        <v>0</v>
      </c>
      <c r="L6" s="123">
        <f t="shared" si="0"/>
        <v>0</v>
      </c>
      <c r="M6" s="123">
        <f t="shared" si="0"/>
        <v>0</v>
      </c>
      <c r="N6" s="127">
        <f>N19-(N5+N7+N8)</f>
        <v>18808</v>
      </c>
      <c r="O6" s="135"/>
      <c r="P6" s="135"/>
    </row>
    <row r="7" spans="1:16" s="139" customFormat="1" ht="19.5" customHeight="1">
      <c r="A7" s="138" t="s">
        <v>175</v>
      </c>
      <c r="B7" s="122">
        <v>0</v>
      </c>
      <c r="C7" s="126"/>
      <c r="D7" s="128"/>
      <c r="E7" s="122"/>
      <c r="F7" s="126"/>
      <c r="G7" s="128"/>
      <c r="H7" s="122"/>
      <c r="I7" s="126"/>
      <c r="J7" s="128"/>
      <c r="K7" s="122"/>
      <c r="L7" s="126"/>
      <c r="M7" s="128"/>
      <c r="N7" s="121">
        <f>SUM(B7:M7)</f>
        <v>0</v>
      </c>
      <c r="O7" s="135"/>
      <c r="P7" s="135"/>
    </row>
    <row r="8" spans="1:16" s="139" customFormat="1" ht="19.5" customHeight="1">
      <c r="A8" s="138" t="s">
        <v>176</v>
      </c>
      <c r="B8" s="122">
        <v>626</v>
      </c>
      <c r="C8" s="126"/>
      <c r="D8" s="128"/>
      <c r="E8" s="122"/>
      <c r="F8" s="126"/>
      <c r="G8" s="128"/>
      <c r="H8" s="122"/>
      <c r="I8" s="126"/>
      <c r="J8" s="128"/>
      <c r="K8" s="122"/>
      <c r="L8" s="126"/>
      <c r="M8" s="128"/>
      <c r="N8" s="121">
        <f>SUM(B8:M8)</f>
        <v>626</v>
      </c>
      <c r="O8" s="135"/>
      <c r="P8" s="135"/>
    </row>
    <row r="9" spans="1:16" s="139" customFormat="1" ht="19.5" customHeight="1" thickBot="1">
      <c r="A9" s="265"/>
      <c r="B9" s="130"/>
      <c r="C9" s="131"/>
      <c r="D9" s="132"/>
      <c r="E9" s="130"/>
      <c r="F9" s="131"/>
      <c r="G9" s="132"/>
      <c r="H9" s="130"/>
      <c r="I9" s="131"/>
      <c r="J9" s="132"/>
      <c r="K9" s="130"/>
      <c r="L9" s="131"/>
      <c r="M9" s="132"/>
      <c r="N9" s="133"/>
      <c r="O9" s="135"/>
      <c r="P9" s="135"/>
    </row>
    <row r="10" spans="1:16" s="139" customFormat="1" ht="19.5" customHeight="1" thickBot="1" thickTop="1">
      <c r="A10" s="266" t="s">
        <v>9</v>
      </c>
      <c r="B10" s="134">
        <f aca="true" t="shared" si="1" ref="B10:N10">SUM(B5:B9)</f>
        <v>3433</v>
      </c>
      <c r="C10" s="134">
        <f t="shared" si="1"/>
        <v>3433</v>
      </c>
      <c r="D10" s="134">
        <f t="shared" si="1"/>
        <v>3433</v>
      </c>
      <c r="E10" s="134">
        <f t="shared" si="1"/>
        <v>3433</v>
      </c>
      <c r="F10" s="134">
        <f t="shared" si="1"/>
        <v>3433</v>
      </c>
      <c r="G10" s="134">
        <f t="shared" si="1"/>
        <v>3433</v>
      </c>
      <c r="H10" s="134">
        <f t="shared" si="1"/>
        <v>2227</v>
      </c>
      <c r="I10" s="134">
        <f t="shared" si="1"/>
        <v>0</v>
      </c>
      <c r="J10" s="134">
        <f t="shared" si="1"/>
        <v>0</v>
      </c>
      <c r="K10" s="134">
        <f t="shared" si="1"/>
        <v>0</v>
      </c>
      <c r="L10" s="134">
        <f t="shared" si="1"/>
        <v>0</v>
      </c>
      <c r="M10" s="134">
        <f t="shared" si="1"/>
        <v>0</v>
      </c>
      <c r="N10" s="235">
        <f t="shared" si="1"/>
        <v>22825</v>
      </c>
      <c r="O10" s="135"/>
      <c r="P10" s="135"/>
    </row>
    <row r="11" spans="1:16" s="139" customFormat="1" ht="19.5" customHeight="1" thickBot="1" thickTop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6"/>
      <c r="O11" s="135"/>
      <c r="P11" s="135"/>
    </row>
    <row r="12" spans="1:16" s="139" customFormat="1" ht="19.5" customHeight="1" thickBot="1" thickTop="1">
      <c r="A12" s="266" t="s">
        <v>26</v>
      </c>
      <c r="B12" s="134" t="s">
        <v>51</v>
      </c>
      <c r="C12" s="134" t="s">
        <v>52</v>
      </c>
      <c r="D12" s="134" t="s">
        <v>53</v>
      </c>
      <c r="E12" s="134" t="s">
        <v>54</v>
      </c>
      <c r="F12" s="134" t="s">
        <v>55</v>
      </c>
      <c r="G12" s="134" t="s">
        <v>56</v>
      </c>
      <c r="H12" s="134" t="s">
        <v>57</v>
      </c>
      <c r="I12" s="134" t="s">
        <v>58</v>
      </c>
      <c r="J12" s="134" t="s">
        <v>59</v>
      </c>
      <c r="K12" s="134" t="s">
        <v>60</v>
      </c>
      <c r="L12" s="134" t="s">
        <v>61</v>
      </c>
      <c r="M12" s="134" t="s">
        <v>62</v>
      </c>
      <c r="N12" s="137" t="s">
        <v>12</v>
      </c>
      <c r="O12" s="135"/>
      <c r="P12" s="135"/>
    </row>
    <row r="13" spans="1:16" s="139" customFormat="1" ht="19.5" customHeight="1" thickBot="1" thickTop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6"/>
      <c r="O13" s="135"/>
      <c r="P13" s="135"/>
    </row>
    <row r="14" spans="1:16" s="139" customFormat="1" ht="19.5" customHeight="1" thickTop="1">
      <c r="A14" s="138" t="s">
        <v>27</v>
      </c>
      <c r="B14" s="118">
        <v>1771</v>
      </c>
      <c r="C14" s="119">
        <v>1771</v>
      </c>
      <c r="D14" s="120">
        <v>1771</v>
      </c>
      <c r="E14" s="118">
        <v>1771</v>
      </c>
      <c r="F14" s="119">
        <v>1771</v>
      </c>
      <c r="G14" s="120">
        <v>1771</v>
      </c>
      <c r="H14" s="118">
        <v>1771</v>
      </c>
      <c r="I14" s="119"/>
      <c r="J14" s="120"/>
      <c r="K14" s="118"/>
      <c r="L14" s="119"/>
      <c r="M14" s="120"/>
      <c r="N14" s="121">
        <f>SUM(B14:M14)</f>
        <v>12397</v>
      </c>
      <c r="O14" s="135"/>
      <c r="P14" s="135"/>
    </row>
    <row r="15" spans="1:16" s="139" customFormat="1" ht="19.5" customHeight="1">
      <c r="A15" s="138" t="s">
        <v>28</v>
      </c>
      <c r="B15" s="122">
        <v>456</v>
      </c>
      <c r="C15" s="126">
        <v>456</v>
      </c>
      <c r="D15" s="128">
        <v>456</v>
      </c>
      <c r="E15" s="122">
        <v>456</v>
      </c>
      <c r="F15" s="126">
        <v>456</v>
      </c>
      <c r="G15" s="128">
        <v>456</v>
      </c>
      <c r="H15" s="122">
        <v>456</v>
      </c>
      <c r="I15" s="126"/>
      <c r="J15" s="128"/>
      <c r="K15" s="122"/>
      <c r="L15" s="126"/>
      <c r="M15" s="128"/>
      <c r="N15" s="121">
        <f>SUM(B15:M15)</f>
        <v>3192</v>
      </c>
      <c r="O15" s="135"/>
      <c r="P15" s="135"/>
    </row>
    <row r="16" spans="1:16" s="139" customFormat="1" ht="19.5" customHeight="1">
      <c r="A16" s="138" t="s">
        <v>29</v>
      </c>
      <c r="B16" s="122">
        <v>1206</v>
      </c>
      <c r="C16" s="126">
        <v>1206</v>
      </c>
      <c r="D16" s="128">
        <v>1206</v>
      </c>
      <c r="E16" s="122">
        <v>1206</v>
      </c>
      <c r="F16" s="126">
        <v>1206</v>
      </c>
      <c r="G16" s="128">
        <v>1206</v>
      </c>
      <c r="H16" s="122"/>
      <c r="I16" s="126"/>
      <c r="J16" s="128"/>
      <c r="K16" s="122"/>
      <c r="L16" s="126"/>
      <c r="M16" s="128"/>
      <c r="N16" s="121">
        <f>SUM(B16:M16)</f>
        <v>7236</v>
      </c>
      <c r="O16" s="135"/>
      <c r="P16" s="135"/>
    </row>
    <row r="17" spans="1:14" s="139" customFormat="1" ht="19.5" customHeight="1">
      <c r="A17" s="138" t="s">
        <v>177</v>
      </c>
      <c r="B17" s="122"/>
      <c r="C17" s="126"/>
      <c r="D17" s="128"/>
      <c r="E17" s="122"/>
      <c r="F17" s="126"/>
      <c r="G17" s="128"/>
      <c r="H17" s="122"/>
      <c r="I17" s="126"/>
      <c r="J17" s="128"/>
      <c r="K17" s="122"/>
      <c r="L17" s="126"/>
      <c r="M17" s="128"/>
      <c r="N17" s="121">
        <f>SUM(B17:M17)</f>
        <v>0</v>
      </c>
    </row>
    <row r="18" spans="1:14" s="139" customFormat="1" ht="19.5" customHeight="1" thickBot="1">
      <c r="A18" s="265"/>
      <c r="B18" s="140"/>
      <c r="C18" s="141"/>
      <c r="D18" s="142"/>
      <c r="E18" s="140"/>
      <c r="F18" s="141"/>
      <c r="G18" s="142"/>
      <c r="H18" s="140"/>
      <c r="I18" s="141"/>
      <c r="J18" s="142"/>
      <c r="K18" s="140"/>
      <c r="L18" s="141"/>
      <c r="M18" s="142"/>
      <c r="N18" s="133"/>
    </row>
    <row r="19" spans="1:14" ht="19.5" customHeight="1" thickBot="1" thickTop="1">
      <c r="A19" s="115" t="s">
        <v>9</v>
      </c>
      <c r="B19" s="116">
        <f aca="true" t="shared" si="2" ref="B19:N19">SUM(B14:B18)</f>
        <v>3433</v>
      </c>
      <c r="C19" s="116">
        <f t="shared" si="2"/>
        <v>3433</v>
      </c>
      <c r="D19" s="116">
        <f t="shared" si="2"/>
        <v>3433</v>
      </c>
      <c r="E19" s="116">
        <f t="shared" si="2"/>
        <v>3433</v>
      </c>
      <c r="F19" s="116">
        <f t="shared" si="2"/>
        <v>3433</v>
      </c>
      <c r="G19" s="116">
        <f t="shared" si="2"/>
        <v>3433</v>
      </c>
      <c r="H19" s="116">
        <f t="shared" si="2"/>
        <v>2227</v>
      </c>
      <c r="I19" s="116">
        <f t="shared" si="2"/>
        <v>0</v>
      </c>
      <c r="J19" s="116">
        <f t="shared" si="2"/>
        <v>0</v>
      </c>
      <c r="K19" s="116">
        <f t="shared" si="2"/>
        <v>0</v>
      </c>
      <c r="L19" s="116">
        <f t="shared" si="2"/>
        <v>0</v>
      </c>
      <c r="M19" s="116">
        <f t="shared" si="2"/>
        <v>0</v>
      </c>
      <c r="N19" s="235">
        <f t="shared" si="2"/>
        <v>22825</v>
      </c>
    </row>
    <row r="20" ht="19.5" customHeight="1" thickTop="1"/>
  </sheetData>
  <sheetProtection/>
  <mergeCells count="1">
    <mergeCell ref="A1:N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&amp;C20/b sz melléklet&amp;R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6"/>
  <sheetViews>
    <sheetView view="pageLayout" workbookViewId="0" topLeftCell="A1">
      <selection activeCell="E15" sqref="E15"/>
    </sheetView>
  </sheetViews>
  <sheetFormatPr defaultColWidth="9.00390625" defaultRowHeight="12.75"/>
  <cols>
    <col min="1" max="1" width="22.875" style="99" customWidth="1"/>
    <col min="2" max="2" width="8.00390625" style="99" customWidth="1"/>
    <col min="3" max="3" width="7.875" style="99" customWidth="1"/>
    <col min="4" max="4" width="8.25390625" style="99" customWidth="1"/>
    <col min="5" max="6" width="8.125" style="99" customWidth="1"/>
    <col min="7" max="7" width="8.00390625" style="99" customWidth="1"/>
    <col min="8" max="8" width="8.125" style="99" customWidth="1"/>
    <col min="9" max="9" width="7.625" style="99" customWidth="1"/>
    <col min="10" max="10" width="7.875" style="99" customWidth="1"/>
    <col min="11" max="11" width="7.25390625" style="99" customWidth="1"/>
    <col min="12" max="12" width="8.125" style="99" customWidth="1"/>
    <col min="13" max="13" width="8.25390625" style="99" customWidth="1"/>
    <col min="14" max="14" width="10.875" style="99" customWidth="1"/>
    <col min="15" max="16384" width="9.125" style="99" customWidth="1"/>
  </cols>
  <sheetData>
    <row r="1" spans="1:13" ht="18">
      <c r="A1" s="568" t="s">
        <v>317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</row>
    <row r="2" spans="1:14" ht="18">
      <c r="A2" s="97"/>
      <c r="B2" s="98"/>
      <c r="C2" s="98"/>
      <c r="D2" s="98"/>
      <c r="E2" s="98"/>
      <c r="F2" s="98"/>
      <c r="G2" s="452" t="s">
        <v>483</v>
      </c>
      <c r="H2" s="98"/>
      <c r="I2" s="98"/>
      <c r="J2" s="98"/>
      <c r="K2" s="98"/>
      <c r="L2" s="98"/>
      <c r="M2" s="98"/>
      <c r="N2" s="98"/>
    </row>
    <row r="3" spans="1:14" ht="15.75">
      <c r="A3" s="100" t="s">
        <v>144</v>
      </c>
      <c r="B3" s="570" t="s">
        <v>145</v>
      </c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100" t="s">
        <v>146</v>
      </c>
    </row>
    <row r="4" spans="1:14" ht="15.75">
      <c r="A4" s="101"/>
      <c r="B4" s="100" t="s">
        <v>147</v>
      </c>
      <c r="C4" s="100" t="s">
        <v>148</v>
      </c>
      <c r="D4" s="100" t="s">
        <v>149</v>
      </c>
      <c r="E4" s="100" t="s">
        <v>150</v>
      </c>
      <c r="F4" s="100" t="s">
        <v>151</v>
      </c>
      <c r="G4" s="100" t="s">
        <v>152</v>
      </c>
      <c r="H4" s="100" t="s">
        <v>153</v>
      </c>
      <c r="I4" s="100" t="s">
        <v>154</v>
      </c>
      <c r="J4" s="100" t="s">
        <v>155</v>
      </c>
      <c r="K4" s="100" t="s">
        <v>156</v>
      </c>
      <c r="L4" s="100" t="s">
        <v>157</v>
      </c>
      <c r="M4" s="100" t="s">
        <v>158</v>
      </c>
      <c r="N4" s="102"/>
    </row>
    <row r="5" spans="1:14" s="110" customFormat="1" ht="15">
      <c r="A5" s="107" t="s">
        <v>159</v>
      </c>
      <c r="B5" s="108">
        <v>1516</v>
      </c>
      <c r="C5" s="108">
        <v>1516</v>
      </c>
      <c r="D5" s="108">
        <v>1516</v>
      </c>
      <c r="E5" s="108">
        <v>1517</v>
      </c>
      <c r="F5" s="108">
        <v>1517</v>
      </c>
      <c r="G5" s="108">
        <v>1517</v>
      </c>
      <c r="H5" s="107"/>
      <c r="I5" s="107"/>
      <c r="J5" s="108"/>
      <c r="K5" s="108"/>
      <c r="L5" s="108"/>
      <c r="M5" s="108"/>
      <c r="N5" s="109">
        <f>SUM(B5:M5)</f>
        <v>9099</v>
      </c>
    </row>
    <row r="6" spans="1:14" s="110" customFormat="1" ht="15">
      <c r="A6" s="107" t="s">
        <v>160</v>
      </c>
      <c r="B6" s="108">
        <v>393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9">
        <f>SUM(B6:M6)</f>
        <v>393</v>
      </c>
    </row>
    <row r="7" spans="1:14" s="110" customFormat="1" ht="15">
      <c r="A7" s="107" t="s">
        <v>173</v>
      </c>
      <c r="B7" s="108"/>
      <c r="C7" s="108">
        <v>145</v>
      </c>
      <c r="D7" s="108">
        <v>145</v>
      </c>
      <c r="E7" s="108">
        <v>145</v>
      </c>
      <c r="F7" s="108">
        <v>145</v>
      </c>
      <c r="G7" s="108">
        <v>146</v>
      </c>
      <c r="H7" s="108"/>
      <c r="I7" s="108"/>
      <c r="J7" s="108"/>
      <c r="K7" s="108"/>
      <c r="L7" s="108"/>
      <c r="M7" s="108"/>
      <c r="N7" s="109">
        <f>SUM(B7:M7)</f>
        <v>726</v>
      </c>
    </row>
    <row r="8" spans="1:14" s="110" customFormat="1" ht="15">
      <c r="A8" s="107" t="s">
        <v>161</v>
      </c>
      <c r="B8" s="108">
        <f>B16-(B5+B6+B7)</f>
        <v>7374</v>
      </c>
      <c r="C8" s="108">
        <f aca="true" t="shared" si="0" ref="C8:M8">C16-(C5+C6+C7)</f>
        <v>7722</v>
      </c>
      <c r="D8" s="108">
        <f t="shared" si="0"/>
        <v>7681</v>
      </c>
      <c r="E8" s="108">
        <f t="shared" si="0"/>
        <v>7714</v>
      </c>
      <c r="F8" s="108">
        <f t="shared" si="0"/>
        <v>7621</v>
      </c>
      <c r="G8" s="108">
        <f t="shared" si="0"/>
        <v>7621</v>
      </c>
      <c r="H8" s="108">
        <f t="shared" si="0"/>
        <v>5281</v>
      </c>
      <c r="I8" s="108">
        <f t="shared" si="0"/>
        <v>0</v>
      </c>
      <c r="J8" s="108">
        <f t="shared" si="0"/>
        <v>0</v>
      </c>
      <c r="K8" s="108">
        <f t="shared" si="0"/>
        <v>0</v>
      </c>
      <c r="L8" s="108">
        <f t="shared" si="0"/>
        <v>0</v>
      </c>
      <c r="M8" s="108">
        <f t="shared" si="0"/>
        <v>0</v>
      </c>
      <c r="N8" s="109">
        <f>SUM(B8:M8)</f>
        <v>51014</v>
      </c>
    </row>
    <row r="9" spans="1:14" s="110" customFormat="1" ht="15">
      <c r="A9" s="267" t="s">
        <v>162</v>
      </c>
      <c r="B9" s="268">
        <f>SUM(B5:B8)</f>
        <v>9283</v>
      </c>
      <c r="C9" s="268">
        <f aca="true" t="shared" si="1" ref="C9:M9">SUM(C5:C8)</f>
        <v>9383</v>
      </c>
      <c r="D9" s="268">
        <f t="shared" si="1"/>
        <v>9342</v>
      </c>
      <c r="E9" s="268">
        <f t="shared" si="1"/>
        <v>9376</v>
      </c>
      <c r="F9" s="268">
        <f t="shared" si="1"/>
        <v>9283</v>
      </c>
      <c r="G9" s="268">
        <f t="shared" si="1"/>
        <v>9284</v>
      </c>
      <c r="H9" s="268">
        <f t="shared" si="1"/>
        <v>5281</v>
      </c>
      <c r="I9" s="268">
        <f t="shared" si="1"/>
        <v>0</v>
      </c>
      <c r="J9" s="268">
        <f t="shared" si="1"/>
        <v>0</v>
      </c>
      <c r="K9" s="268">
        <f t="shared" si="1"/>
        <v>0</v>
      </c>
      <c r="L9" s="268">
        <f t="shared" si="1"/>
        <v>0</v>
      </c>
      <c r="M9" s="268">
        <f t="shared" si="1"/>
        <v>0</v>
      </c>
      <c r="N9" s="109">
        <f>SUM(B9:M9)</f>
        <v>61232</v>
      </c>
    </row>
    <row r="10" spans="1:14" s="110" customFormat="1" ht="12.75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1"/>
      <c r="N10" s="272"/>
    </row>
    <row r="11" spans="1:14" s="110" customFormat="1" ht="15.75">
      <c r="A11" s="273" t="s">
        <v>129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</row>
    <row r="12" spans="1:14" s="110" customFormat="1" ht="14.25">
      <c r="A12" s="107" t="s">
        <v>163</v>
      </c>
      <c r="B12" s="108">
        <v>4203</v>
      </c>
      <c r="C12" s="108">
        <v>4203</v>
      </c>
      <c r="D12" s="108">
        <v>4202</v>
      </c>
      <c r="E12" s="108">
        <v>4202</v>
      </c>
      <c r="F12" s="108">
        <v>4203</v>
      </c>
      <c r="G12" s="108">
        <v>4203</v>
      </c>
      <c r="H12" s="108">
        <v>4203</v>
      </c>
      <c r="I12" s="108"/>
      <c r="J12" s="108"/>
      <c r="K12" s="108"/>
      <c r="L12" s="108"/>
      <c r="M12" s="108"/>
      <c r="N12" s="274">
        <f>SUM(B12:M12)</f>
        <v>29419</v>
      </c>
    </row>
    <row r="13" spans="1:14" s="110" customFormat="1" ht="14.25">
      <c r="A13" s="107" t="s">
        <v>164</v>
      </c>
      <c r="B13" s="108">
        <v>1078</v>
      </c>
      <c r="C13" s="108">
        <v>1078</v>
      </c>
      <c r="D13" s="108">
        <v>1078</v>
      </c>
      <c r="E13" s="108">
        <v>1078</v>
      </c>
      <c r="F13" s="108">
        <v>1078</v>
      </c>
      <c r="G13" s="108">
        <v>1078</v>
      </c>
      <c r="H13" s="108">
        <v>1078</v>
      </c>
      <c r="I13" s="108"/>
      <c r="J13" s="108"/>
      <c r="K13" s="108"/>
      <c r="L13" s="108"/>
      <c r="M13" s="108"/>
      <c r="N13" s="274">
        <f>SUM(B13:M13)</f>
        <v>7546</v>
      </c>
    </row>
    <row r="14" spans="1:14" s="110" customFormat="1" ht="14.25">
      <c r="A14" s="107" t="s">
        <v>165</v>
      </c>
      <c r="B14" s="108">
        <v>4002</v>
      </c>
      <c r="C14" s="108">
        <v>4002</v>
      </c>
      <c r="D14" s="108">
        <v>4002</v>
      </c>
      <c r="E14" s="108">
        <v>4002</v>
      </c>
      <c r="F14" s="108">
        <v>4002</v>
      </c>
      <c r="G14" s="108">
        <v>4003</v>
      </c>
      <c r="H14" s="108"/>
      <c r="I14" s="108"/>
      <c r="J14" s="108"/>
      <c r="K14" s="108"/>
      <c r="L14" s="108"/>
      <c r="M14" s="108"/>
      <c r="N14" s="274">
        <f>SUM(B14:M14)</f>
        <v>24013</v>
      </c>
    </row>
    <row r="15" spans="1:14" s="110" customFormat="1" ht="14.25">
      <c r="A15" s="107" t="s">
        <v>326</v>
      </c>
      <c r="B15" s="108"/>
      <c r="C15" s="108">
        <v>100</v>
      </c>
      <c r="D15" s="108">
        <v>60</v>
      </c>
      <c r="E15" s="108">
        <v>94</v>
      </c>
      <c r="F15" s="108"/>
      <c r="G15" s="108"/>
      <c r="H15" s="108"/>
      <c r="I15" s="108"/>
      <c r="J15" s="108"/>
      <c r="K15" s="108"/>
      <c r="L15" s="108"/>
      <c r="M15" s="108"/>
      <c r="N15" s="274">
        <f>SUM(B15:M15)</f>
        <v>254</v>
      </c>
    </row>
    <row r="16" spans="1:14" s="110" customFormat="1" ht="15">
      <c r="A16" s="267" t="s">
        <v>166</v>
      </c>
      <c r="B16" s="268">
        <f>SUM(B12:B15)</f>
        <v>9283</v>
      </c>
      <c r="C16" s="268">
        <f aca="true" t="shared" si="2" ref="C16:M16">SUM(C12:C15)</f>
        <v>9383</v>
      </c>
      <c r="D16" s="268">
        <f t="shared" si="2"/>
        <v>9342</v>
      </c>
      <c r="E16" s="268">
        <f t="shared" si="2"/>
        <v>9376</v>
      </c>
      <c r="F16" s="268">
        <f t="shared" si="2"/>
        <v>9283</v>
      </c>
      <c r="G16" s="268">
        <f t="shared" si="2"/>
        <v>9284</v>
      </c>
      <c r="H16" s="268">
        <f t="shared" si="2"/>
        <v>5281</v>
      </c>
      <c r="I16" s="268">
        <f t="shared" si="2"/>
        <v>0</v>
      </c>
      <c r="J16" s="268">
        <f t="shared" si="2"/>
        <v>0</v>
      </c>
      <c r="K16" s="268">
        <f t="shared" si="2"/>
        <v>0</v>
      </c>
      <c r="L16" s="268">
        <f t="shared" si="2"/>
        <v>0</v>
      </c>
      <c r="M16" s="268">
        <f t="shared" si="2"/>
        <v>0</v>
      </c>
      <c r="N16" s="275">
        <f>SUM(B16:M16)</f>
        <v>61232</v>
      </c>
    </row>
    <row r="17" s="110" customFormat="1" ht="12.75"/>
    <row r="18" s="110" customFormat="1" ht="12.75"/>
    <row r="19" s="110" customFormat="1" ht="12.75"/>
    <row r="20" s="110" customFormat="1" ht="12.75"/>
    <row r="21" s="110" customFormat="1" ht="12.75"/>
    <row r="22" s="110" customFormat="1" ht="12.75"/>
  </sheetData>
  <sheetProtection/>
  <mergeCells count="2">
    <mergeCell ref="A1:M1"/>
    <mergeCell ref="B3:M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&amp;C20/c sz.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view="pageLayout" workbookViewId="0" topLeftCell="A1">
      <selection activeCell="A5" sqref="A5:IV33"/>
    </sheetView>
  </sheetViews>
  <sheetFormatPr defaultColWidth="9.00390625" defaultRowHeight="19.5" customHeight="1"/>
  <cols>
    <col min="1" max="1" width="39.625" style="0" customWidth="1"/>
    <col min="2" max="2" width="9.375" style="0" customWidth="1"/>
    <col min="3" max="3" width="7.375" style="0" customWidth="1"/>
    <col min="4" max="4" width="8.75390625" style="0" customWidth="1"/>
    <col min="5" max="5" width="9.25390625" style="0" customWidth="1"/>
    <col min="6" max="7" width="7.375" style="0" customWidth="1"/>
    <col min="8" max="8" width="7.875" style="0" customWidth="1"/>
    <col min="9" max="10" width="7.75390625" style="0" customWidth="1"/>
    <col min="11" max="11" width="8.75390625" style="0" customWidth="1"/>
    <col min="12" max="12" width="8.625" style="0" customWidth="1"/>
    <col min="13" max="14" width="10.00390625" style="0" customWidth="1"/>
  </cols>
  <sheetData>
    <row r="1" spans="1:16" ht="19.5" customHeight="1">
      <c r="A1" s="571" t="s">
        <v>322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8"/>
      <c r="P1" s="8"/>
    </row>
    <row r="2" spans="1:16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9.5" customHeight="1" thickBot="1" thickTop="1">
      <c r="A3" s="9" t="s">
        <v>24</v>
      </c>
      <c r="B3" s="15" t="s">
        <v>51</v>
      </c>
      <c r="C3" s="15" t="s">
        <v>52</v>
      </c>
      <c r="D3" s="15" t="s">
        <v>53</v>
      </c>
      <c r="E3" s="15" t="s">
        <v>54</v>
      </c>
      <c r="F3" s="15" t="s">
        <v>55</v>
      </c>
      <c r="G3" s="15" t="s">
        <v>56</v>
      </c>
      <c r="H3" s="15" t="s">
        <v>57</v>
      </c>
      <c r="I3" s="15" t="s">
        <v>58</v>
      </c>
      <c r="J3" s="15" t="s">
        <v>59</v>
      </c>
      <c r="K3" s="15" t="s">
        <v>60</v>
      </c>
      <c r="L3" s="15" t="s">
        <v>61</v>
      </c>
      <c r="M3" s="15" t="s">
        <v>62</v>
      </c>
      <c r="N3" s="15" t="s">
        <v>12</v>
      </c>
      <c r="O3" s="2"/>
      <c r="P3" s="2"/>
    </row>
    <row r="4" spans="1:16" ht="19.5" customHeight="1" thickBot="1" thickTop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63" customFormat="1" ht="18" customHeight="1" thickTop="1">
      <c r="A5" s="181" t="s">
        <v>25</v>
      </c>
      <c r="B5" s="459">
        <v>562</v>
      </c>
      <c r="C5" s="460">
        <v>545</v>
      </c>
      <c r="D5" s="461">
        <v>1693</v>
      </c>
      <c r="E5" s="459">
        <v>669</v>
      </c>
      <c r="F5" s="460">
        <v>725</v>
      </c>
      <c r="G5" s="461">
        <v>1825</v>
      </c>
      <c r="H5" s="459">
        <v>746</v>
      </c>
      <c r="I5" s="460">
        <v>653</v>
      </c>
      <c r="J5" s="461">
        <v>1631</v>
      </c>
      <c r="K5" s="459">
        <v>840</v>
      </c>
      <c r="L5" s="460">
        <v>728</v>
      </c>
      <c r="M5" s="461">
        <v>1772</v>
      </c>
      <c r="N5" s="93">
        <f aca="true" t="shared" si="0" ref="N5:N10">SUM(B5:M5)</f>
        <v>12389</v>
      </c>
      <c r="O5" s="53"/>
      <c r="P5" s="53"/>
    </row>
    <row r="6" spans="1:16" s="163" customFormat="1" ht="18" customHeight="1">
      <c r="A6" s="181" t="s">
        <v>403</v>
      </c>
      <c r="B6" s="94">
        <v>149</v>
      </c>
      <c r="C6" s="31">
        <v>149</v>
      </c>
      <c r="D6" s="250">
        <v>7345</v>
      </c>
      <c r="E6" s="94">
        <v>6589</v>
      </c>
      <c r="F6" s="31">
        <v>151</v>
      </c>
      <c r="G6" s="250">
        <v>427</v>
      </c>
      <c r="H6" s="94">
        <v>17911</v>
      </c>
      <c r="I6" s="31">
        <v>151</v>
      </c>
      <c r="J6" s="250">
        <v>427</v>
      </c>
      <c r="K6" s="94">
        <v>5695</v>
      </c>
      <c r="L6" s="31">
        <v>428</v>
      </c>
      <c r="M6" s="250">
        <v>14070</v>
      </c>
      <c r="N6" s="93">
        <f t="shared" si="0"/>
        <v>53492</v>
      </c>
      <c r="O6" s="53"/>
      <c r="P6" s="53"/>
    </row>
    <row r="7" spans="1:16" s="163" customFormat="1" ht="17.25" customHeight="1">
      <c r="A7" s="181" t="s">
        <v>399</v>
      </c>
      <c r="B7" s="94">
        <v>11533</v>
      </c>
      <c r="C7" s="31">
        <v>26232</v>
      </c>
      <c r="D7" s="250">
        <v>14863</v>
      </c>
      <c r="E7" s="94">
        <v>16432</v>
      </c>
      <c r="F7" s="31">
        <v>16554</v>
      </c>
      <c r="G7" s="250">
        <v>16620</v>
      </c>
      <c r="H7" s="94">
        <v>16412</v>
      </c>
      <c r="I7" s="31">
        <v>16412</v>
      </c>
      <c r="J7" s="250">
        <v>17257</v>
      </c>
      <c r="K7" s="94">
        <v>17192</v>
      </c>
      <c r="L7" s="31">
        <v>17190</v>
      </c>
      <c r="M7" s="250">
        <v>18577</v>
      </c>
      <c r="N7" s="93">
        <f t="shared" si="0"/>
        <v>205274</v>
      </c>
      <c r="O7" s="53"/>
      <c r="P7" s="53"/>
    </row>
    <row r="8" spans="1:16" s="163" customFormat="1" ht="18" customHeight="1">
      <c r="A8" s="181" t="s">
        <v>404</v>
      </c>
      <c r="B8" s="94"/>
      <c r="C8" s="31"/>
      <c r="D8" s="250"/>
      <c r="E8" s="94"/>
      <c r="F8" s="31"/>
      <c r="G8" s="250"/>
      <c r="H8" s="94"/>
      <c r="I8" s="31"/>
      <c r="J8" s="250"/>
      <c r="K8" s="94"/>
      <c r="L8" s="31"/>
      <c r="M8" s="250"/>
      <c r="N8" s="93">
        <f t="shared" si="0"/>
        <v>0</v>
      </c>
      <c r="O8" s="53"/>
      <c r="P8" s="53"/>
    </row>
    <row r="9" spans="1:16" s="163" customFormat="1" ht="18" customHeight="1">
      <c r="A9" s="182" t="s">
        <v>400</v>
      </c>
      <c r="B9" s="30">
        <v>1035</v>
      </c>
      <c r="C9" s="31">
        <v>1034</v>
      </c>
      <c r="D9" s="363">
        <v>8594</v>
      </c>
      <c r="E9" s="30">
        <v>4881</v>
      </c>
      <c r="F9" s="31">
        <v>4882</v>
      </c>
      <c r="G9" s="363">
        <v>10607</v>
      </c>
      <c r="H9" s="30">
        <v>7377</v>
      </c>
      <c r="I9" s="31">
        <v>12836</v>
      </c>
      <c r="J9" s="363">
        <v>7186</v>
      </c>
      <c r="K9" s="30">
        <v>10228</v>
      </c>
      <c r="L9" s="31">
        <v>4460</v>
      </c>
      <c r="M9" s="250">
        <v>98916</v>
      </c>
      <c r="N9" s="93">
        <f t="shared" si="0"/>
        <v>172036</v>
      </c>
      <c r="O9" s="53"/>
      <c r="P9" s="53"/>
    </row>
    <row r="10" spans="1:16" s="163" customFormat="1" ht="18" customHeight="1">
      <c r="A10" s="182" t="s">
        <v>401</v>
      </c>
      <c r="B10" s="30">
        <v>40</v>
      </c>
      <c r="C10" s="31">
        <v>25</v>
      </c>
      <c r="D10" s="363">
        <v>21</v>
      </c>
      <c r="E10" s="30">
        <v>22</v>
      </c>
      <c r="F10" s="31">
        <v>21</v>
      </c>
      <c r="G10" s="363">
        <v>22</v>
      </c>
      <c r="H10" s="30">
        <v>21</v>
      </c>
      <c r="I10" s="31">
        <v>22</v>
      </c>
      <c r="J10" s="363">
        <v>22</v>
      </c>
      <c r="K10" s="30">
        <v>23</v>
      </c>
      <c r="L10" s="31">
        <v>22</v>
      </c>
      <c r="M10" s="250">
        <v>22</v>
      </c>
      <c r="N10" s="93">
        <f t="shared" si="0"/>
        <v>283</v>
      </c>
      <c r="O10" s="53"/>
      <c r="P10" s="53"/>
    </row>
    <row r="11" spans="1:16" s="163" customFormat="1" ht="18" customHeight="1">
      <c r="A11" s="359" t="s">
        <v>405</v>
      </c>
      <c r="B11" s="30">
        <f>B29-(SUM(B5:B10))-B13-B12</f>
        <v>-82271</v>
      </c>
      <c r="C11" s="31">
        <f aca="true" t="shared" si="1" ref="C11:H11">C29-(SUM(C5:C10))-C13-C12</f>
        <v>6423</v>
      </c>
      <c r="D11" s="363">
        <f t="shared" si="1"/>
        <v>-1187</v>
      </c>
      <c r="E11" s="30">
        <f t="shared" si="1"/>
        <v>9997</v>
      </c>
      <c r="F11" s="31">
        <f t="shared" si="1"/>
        <v>14249</v>
      </c>
      <c r="G11" s="363">
        <f t="shared" si="1"/>
        <v>16887</v>
      </c>
      <c r="H11" s="30">
        <f t="shared" si="1"/>
        <v>8099</v>
      </c>
      <c r="I11" s="31">
        <f aca="true" t="shared" si="2" ref="I11:N11">I29-(SUM(I5:I10))-I13-I12</f>
        <v>32411</v>
      </c>
      <c r="J11" s="363">
        <f t="shared" si="2"/>
        <v>2297</v>
      </c>
      <c r="K11" s="30">
        <f t="shared" si="2"/>
        <v>10142</v>
      </c>
      <c r="L11" s="31">
        <f t="shared" si="2"/>
        <v>116070</v>
      </c>
      <c r="M11" s="363">
        <f t="shared" si="2"/>
        <v>-69122</v>
      </c>
      <c r="N11" s="363">
        <f t="shared" si="2"/>
        <v>63995</v>
      </c>
      <c r="O11" s="53"/>
      <c r="P11" s="53"/>
    </row>
    <row r="12" spans="1:16" s="163" customFormat="1" ht="18" customHeight="1">
      <c r="A12" s="361" t="s">
        <v>406</v>
      </c>
      <c r="B12" s="362"/>
      <c r="C12" s="462"/>
      <c r="D12" s="463">
        <v>3500</v>
      </c>
      <c r="E12" s="362"/>
      <c r="F12" s="462"/>
      <c r="G12" s="463">
        <v>3500</v>
      </c>
      <c r="H12" s="362"/>
      <c r="I12" s="462"/>
      <c r="J12" s="463">
        <v>3500</v>
      </c>
      <c r="K12" s="362"/>
      <c r="L12" s="462"/>
      <c r="M12" s="463">
        <v>5916</v>
      </c>
      <c r="N12" s="94">
        <f>SUM(B12:M12)</f>
        <v>16416</v>
      </c>
      <c r="O12" s="53"/>
      <c r="P12" s="53"/>
    </row>
    <row r="13" spans="1:16" s="163" customFormat="1" ht="18" customHeight="1">
      <c r="A13" s="181" t="s">
        <v>63</v>
      </c>
      <c r="B13" s="464">
        <v>101235</v>
      </c>
      <c r="C13" s="462"/>
      <c r="D13" s="465"/>
      <c r="E13" s="464"/>
      <c r="F13" s="462"/>
      <c r="G13" s="465"/>
      <c r="H13" s="464"/>
      <c r="I13" s="462"/>
      <c r="J13" s="465"/>
      <c r="K13" s="464"/>
      <c r="L13" s="462"/>
      <c r="M13" s="465"/>
      <c r="N13" s="95">
        <f>SUM(B13:M13)</f>
        <v>101235</v>
      </c>
      <c r="O13" s="53"/>
      <c r="P13" s="53"/>
    </row>
    <row r="14" spans="1:16" s="163" customFormat="1" ht="18" customHeight="1" thickBot="1">
      <c r="A14" s="183"/>
      <c r="B14" s="96"/>
      <c r="C14" s="184"/>
      <c r="D14" s="185"/>
      <c r="E14" s="96"/>
      <c r="F14" s="184"/>
      <c r="G14" s="185"/>
      <c r="H14" s="96"/>
      <c r="I14" s="184"/>
      <c r="J14" s="185"/>
      <c r="K14" s="96"/>
      <c r="L14" s="184"/>
      <c r="M14" s="185"/>
      <c r="N14" s="96"/>
      <c r="O14" s="53"/>
      <c r="P14" s="53"/>
    </row>
    <row r="15" spans="1:16" s="163" customFormat="1" ht="19.5" customHeight="1" thickBot="1" thickTop="1">
      <c r="A15" s="188" t="s">
        <v>9</v>
      </c>
      <c r="B15" s="189">
        <f>SUM(B5:B14)</f>
        <v>32283</v>
      </c>
      <c r="C15" s="189">
        <f aca="true" t="shared" si="3" ref="C15:N15">SUM(C5:C14)</f>
        <v>34408</v>
      </c>
      <c r="D15" s="189">
        <f t="shared" si="3"/>
        <v>34829</v>
      </c>
      <c r="E15" s="189">
        <f t="shared" si="3"/>
        <v>38590</v>
      </c>
      <c r="F15" s="189">
        <f t="shared" si="3"/>
        <v>36582</v>
      </c>
      <c r="G15" s="189">
        <f t="shared" si="3"/>
        <v>49888</v>
      </c>
      <c r="H15" s="189">
        <f>SUM(H5:H14)</f>
        <v>50566</v>
      </c>
      <c r="I15" s="189">
        <f t="shared" si="3"/>
        <v>62485</v>
      </c>
      <c r="J15" s="189">
        <f t="shared" si="3"/>
        <v>32320</v>
      </c>
      <c r="K15" s="189">
        <f t="shared" si="3"/>
        <v>44120</v>
      </c>
      <c r="L15" s="189">
        <f t="shared" si="3"/>
        <v>138898</v>
      </c>
      <c r="M15" s="189">
        <f t="shared" si="3"/>
        <v>70151</v>
      </c>
      <c r="N15" s="189">
        <f t="shared" si="3"/>
        <v>625120</v>
      </c>
      <c r="O15" s="53"/>
      <c r="P15" s="53"/>
    </row>
    <row r="16" spans="1:16" s="163" customFormat="1" ht="19.5" customHeight="1" thickBot="1" thickTop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s="163" customFormat="1" ht="19.5" customHeight="1" thickBot="1" thickTop="1">
      <c r="A17" s="188" t="s">
        <v>26</v>
      </c>
      <c r="B17" s="190" t="s">
        <v>51</v>
      </c>
      <c r="C17" s="190" t="s">
        <v>52</v>
      </c>
      <c r="D17" s="190" t="s">
        <v>53</v>
      </c>
      <c r="E17" s="190" t="s">
        <v>54</v>
      </c>
      <c r="F17" s="190" t="s">
        <v>55</v>
      </c>
      <c r="G17" s="190" t="s">
        <v>56</v>
      </c>
      <c r="H17" s="190" t="s">
        <v>57</v>
      </c>
      <c r="I17" s="190" t="s">
        <v>58</v>
      </c>
      <c r="J17" s="190" t="s">
        <v>59</v>
      </c>
      <c r="K17" s="190" t="s">
        <v>60</v>
      </c>
      <c r="L17" s="190" t="s">
        <v>61</v>
      </c>
      <c r="M17" s="190" t="s">
        <v>62</v>
      </c>
      <c r="N17" s="190" t="s">
        <v>12</v>
      </c>
      <c r="O17" s="53"/>
      <c r="P17" s="53"/>
    </row>
    <row r="18" spans="1:16" s="163" customFormat="1" ht="19.5" customHeight="1" thickBot="1" thickTop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6" s="163" customFormat="1" ht="17.25" customHeight="1" thickTop="1">
      <c r="A19" s="181" t="s">
        <v>27</v>
      </c>
      <c r="B19" s="459">
        <v>3931</v>
      </c>
      <c r="C19" s="460">
        <v>5146</v>
      </c>
      <c r="D19" s="461">
        <v>5145</v>
      </c>
      <c r="E19" s="459">
        <v>5047</v>
      </c>
      <c r="F19" s="460">
        <v>5044</v>
      </c>
      <c r="G19" s="461">
        <v>5047</v>
      </c>
      <c r="H19" s="459">
        <v>5047</v>
      </c>
      <c r="I19" s="460">
        <v>5048</v>
      </c>
      <c r="J19" s="461">
        <v>5046</v>
      </c>
      <c r="K19" s="459">
        <v>5048</v>
      </c>
      <c r="L19" s="460">
        <v>5045</v>
      </c>
      <c r="M19" s="461">
        <v>3359</v>
      </c>
      <c r="N19" s="93">
        <f>SUM(B19:M19)</f>
        <v>57953</v>
      </c>
      <c r="O19" s="53"/>
      <c r="P19" s="53"/>
    </row>
    <row r="20" spans="1:16" s="163" customFormat="1" ht="18" customHeight="1">
      <c r="A20" s="181" t="s">
        <v>28</v>
      </c>
      <c r="B20" s="94">
        <v>948</v>
      </c>
      <c r="C20" s="31">
        <v>943</v>
      </c>
      <c r="D20" s="250">
        <v>943</v>
      </c>
      <c r="E20" s="94">
        <v>944</v>
      </c>
      <c r="F20" s="31">
        <v>946</v>
      </c>
      <c r="G20" s="250">
        <v>942</v>
      </c>
      <c r="H20" s="94">
        <v>949</v>
      </c>
      <c r="I20" s="31">
        <v>946</v>
      </c>
      <c r="J20" s="250">
        <v>950</v>
      </c>
      <c r="K20" s="94">
        <v>945</v>
      </c>
      <c r="L20" s="31">
        <v>948</v>
      </c>
      <c r="M20" s="250">
        <v>483</v>
      </c>
      <c r="N20" s="93">
        <f aca="true" t="shared" si="4" ref="N20:N27">SUM(B20:M20)</f>
        <v>10887</v>
      </c>
      <c r="O20" s="53"/>
      <c r="P20" s="53"/>
    </row>
    <row r="21" spans="1:16" s="163" customFormat="1" ht="17.25" customHeight="1">
      <c r="A21" s="181" t="s">
        <v>29</v>
      </c>
      <c r="B21" s="94">
        <v>5304</v>
      </c>
      <c r="C21" s="31">
        <v>5724</v>
      </c>
      <c r="D21" s="250">
        <v>6688</v>
      </c>
      <c r="E21" s="94">
        <v>6116</v>
      </c>
      <c r="F21" s="31">
        <v>7240</v>
      </c>
      <c r="G21" s="250">
        <v>7916</v>
      </c>
      <c r="H21" s="94">
        <v>11228</v>
      </c>
      <c r="I21" s="31">
        <v>5918</v>
      </c>
      <c r="J21" s="250">
        <v>6995</v>
      </c>
      <c r="K21" s="94">
        <v>8019</v>
      </c>
      <c r="L21" s="31">
        <v>6627</v>
      </c>
      <c r="M21" s="250">
        <v>5416</v>
      </c>
      <c r="N21" s="93">
        <f t="shared" si="4"/>
        <v>83191</v>
      </c>
      <c r="O21" s="53"/>
      <c r="P21" s="53"/>
    </row>
    <row r="22" spans="1:14" s="53" customFormat="1" ht="18" customHeight="1">
      <c r="A22" s="181" t="s">
        <v>30</v>
      </c>
      <c r="B22" s="94">
        <v>380</v>
      </c>
      <c r="C22" s="31">
        <v>1189</v>
      </c>
      <c r="D22" s="250">
        <v>220</v>
      </c>
      <c r="E22" s="94">
        <v>350</v>
      </c>
      <c r="F22" s="31">
        <v>900</v>
      </c>
      <c r="G22" s="250">
        <v>1140</v>
      </c>
      <c r="H22" s="94">
        <v>300</v>
      </c>
      <c r="I22" s="31">
        <v>550</v>
      </c>
      <c r="J22" s="250">
        <v>675</v>
      </c>
      <c r="K22" s="94">
        <v>410</v>
      </c>
      <c r="L22" s="31">
        <v>300</v>
      </c>
      <c r="M22" s="250">
        <v>300</v>
      </c>
      <c r="N22" s="93">
        <f t="shared" si="4"/>
        <v>6714</v>
      </c>
    </row>
    <row r="23" spans="1:14" s="53" customFormat="1" ht="18" customHeight="1">
      <c r="A23" s="182" t="s">
        <v>64</v>
      </c>
      <c r="B23" s="94">
        <v>15487</v>
      </c>
      <c r="C23" s="31">
        <v>15488</v>
      </c>
      <c r="D23" s="250">
        <v>16141</v>
      </c>
      <c r="E23" s="94">
        <v>15488</v>
      </c>
      <c r="F23" s="31">
        <v>15587</v>
      </c>
      <c r="G23" s="250">
        <v>15747</v>
      </c>
      <c r="H23" s="94">
        <v>13030</v>
      </c>
      <c r="I23" s="31">
        <v>13781</v>
      </c>
      <c r="J23" s="250">
        <v>12269</v>
      </c>
      <c r="K23" s="94">
        <v>12363</v>
      </c>
      <c r="L23" s="31">
        <v>12060</v>
      </c>
      <c r="M23" s="250">
        <v>18274</v>
      </c>
      <c r="N23" s="93">
        <f t="shared" si="4"/>
        <v>175715</v>
      </c>
    </row>
    <row r="24" spans="1:14" s="53" customFormat="1" ht="18" customHeight="1">
      <c r="A24" s="181" t="s">
        <v>31</v>
      </c>
      <c r="B24" s="94">
        <v>6233</v>
      </c>
      <c r="C24" s="31">
        <v>5714</v>
      </c>
      <c r="D24" s="250">
        <v>5295</v>
      </c>
      <c r="E24" s="94">
        <v>5145</v>
      </c>
      <c r="F24" s="31">
        <v>4765</v>
      </c>
      <c r="G24" s="250">
        <v>6396</v>
      </c>
      <c r="H24" s="94">
        <v>4772</v>
      </c>
      <c r="I24" s="31">
        <v>4622</v>
      </c>
      <c r="J24" s="250">
        <v>6135</v>
      </c>
      <c r="K24" s="94">
        <v>4864</v>
      </c>
      <c r="L24" s="31">
        <v>4934</v>
      </c>
      <c r="M24" s="250">
        <v>5319</v>
      </c>
      <c r="N24" s="93">
        <f t="shared" si="4"/>
        <v>64194</v>
      </c>
    </row>
    <row r="25" spans="1:14" s="53" customFormat="1" ht="18" customHeight="1">
      <c r="A25" s="181" t="s">
        <v>32</v>
      </c>
      <c r="B25" s="94">
        <v>0</v>
      </c>
      <c r="C25" s="31">
        <v>204</v>
      </c>
      <c r="D25" s="250">
        <v>397</v>
      </c>
      <c r="E25" s="94">
        <v>5500</v>
      </c>
      <c r="F25" s="31">
        <v>2100</v>
      </c>
      <c r="G25" s="250">
        <v>12700</v>
      </c>
      <c r="H25" s="94">
        <v>15240</v>
      </c>
      <c r="I25" s="31">
        <v>25867</v>
      </c>
      <c r="J25" s="250">
        <v>250</v>
      </c>
      <c r="K25" s="94">
        <v>12471</v>
      </c>
      <c r="L25" s="31">
        <v>106000</v>
      </c>
      <c r="M25" s="250">
        <v>12000</v>
      </c>
      <c r="N25" s="93">
        <f t="shared" si="4"/>
        <v>192729</v>
      </c>
    </row>
    <row r="26" spans="1:14" s="53" customFormat="1" ht="18" customHeight="1">
      <c r="A26" s="181" t="s">
        <v>33</v>
      </c>
      <c r="B26" s="94">
        <v>0</v>
      </c>
      <c r="C26" s="31"/>
      <c r="D26" s="250"/>
      <c r="E26" s="94"/>
      <c r="F26" s="31"/>
      <c r="G26" s="250"/>
      <c r="H26" s="94"/>
      <c r="I26" s="31"/>
      <c r="J26" s="250"/>
      <c r="K26" s="94"/>
      <c r="L26" s="31"/>
      <c r="M26" s="250"/>
      <c r="N26" s="93">
        <f t="shared" si="4"/>
        <v>0</v>
      </c>
    </row>
    <row r="27" spans="1:14" s="53" customFormat="1" ht="18" customHeight="1">
      <c r="A27" s="181" t="s">
        <v>34</v>
      </c>
      <c r="B27" s="30"/>
      <c r="C27" s="31"/>
      <c r="D27" s="363"/>
      <c r="E27" s="30"/>
      <c r="F27" s="31"/>
      <c r="G27" s="363"/>
      <c r="H27" s="30"/>
      <c r="I27" s="31">
        <v>5753</v>
      </c>
      <c r="J27" s="363"/>
      <c r="K27" s="30"/>
      <c r="L27" s="31">
        <v>2984</v>
      </c>
      <c r="M27" s="250">
        <v>25000</v>
      </c>
      <c r="N27" s="93">
        <f t="shared" si="4"/>
        <v>33737</v>
      </c>
    </row>
    <row r="28" spans="1:14" s="53" customFormat="1" ht="18" customHeight="1" thickBot="1">
      <c r="A28" s="191"/>
      <c r="B28" s="96"/>
      <c r="C28" s="184"/>
      <c r="D28" s="185"/>
      <c r="E28" s="96"/>
      <c r="F28" s="184"/>
      <c r="G28" s="185"/>
      <c r="H28" s="96"/>
      <c r="I28" s="184"/>
      <c r="J28" s="185"/>
      <c r="K28" s="96"/>
      <c r="L28" s="184"/>
      <c r="M28" s="185"/>
      <c r="N28" s="95"/>
    </row>
    <row r="29" spans="1:14" s="163" customFormat="1" ht="19.5" customHeight="1" thickBot="1" thickTop="1">
      <c r="A29" s="188" t="s">
        <v>9</v>
      </c>
      <c r="B29" s="189">
        <f>SUM(B19:B28)</f>
        <v>32283</v>
      </c>
      <c r="C29" s="189">
        <f aca="true" t="shared" si="5" ref="C29:M29">SUM(C19:C28)</f>
        <v>34408</v>
      </c>
      <c r="D29" s="189">
        <f t="shared" si="5"/>
        <v>34829</v>
      </c>
      <c r="E29" s="189">
        <f t="shared" si="5"/>
        <v>38590</v>
      </c>
      <c r="F29" s="189">
        <f t="shared" si="5"/>
        <v>36582</v>
      </c>
      <c r="G29" s="189">
        <f t="shared" si="5"/>
        <v>49888</v>
      </c>
      <c r="H29" s="189">
        <f t="shared" si="5"/>
        <v>50566</v>
      </c>
      <c r="I29" s="189">
        <f t="shared" si="5"/>
        <v>62485</v>
      </c>
      <c r="J29" s="189">
        <f t="shared" si="5"/>
        <v>32320</v>
      </c>
      <c r="K29" s="189">
        <f t="shared" si="5"/>
        <v>44120</v>
      </c>
      <c r="L29" s="189">
        <f t="shared" si="5"/>
        <v>138898</v>
      </c>
      <c r="M29" s="189">
        <f t="shared" si="5"/>
        <v>70151</v>
      </c>
      <c r="N29" s="189">
        <f>SUM(N19:N28)</f>
        <v>625120</v>
      </c>
    </row>
    <row r="30" s="163" customFormat="1" ht="19.5" customHeight="1" thickTop="1"/>
    <row r="31" s="163" customFormat="1" ht="19.5" customHeight="1"/>
    <row r="32" s="163" customFormat="1" ht="19.5" customHeight="1"/>
    <row r="33" s="163" customFormat="1" ht="19.5" customHeight="1"/>
    <row r="34" s="163" customFormat="1" ht="19.5" customHeight="1"/>
    <row r="35" s="163" customFormat="1" ht="19.5" customHeight="1"/>
    <row r="36" s="163" customFormat="1" ht="19.5" customHeight="1"/>
    <row r="37" s="163" customFormat="1" ht="19.5" customHeight="1"/>
    <row r="38" s="163" customFormat="1" ht="19.5" customHeight="1"/>
    <row r="39" s="163" customFormat="1" ht="19.5" customHeight="1"/>
  </sheetData>
  <sheetProtection/>
  <mergeCells count="1">
    <mergeCell ref="A1:N1"/>
  </mergeCells>
  <printOptions horizontalCentered="1"/>
  <pageMargins left="0.1968503937007874" right="0.2362204724409449" top="0.5905511811023623" bottom="0.1968503937007874" header="0.31496062992125984" footer="0.11811023622047245"/>
  <pageSetup horizontalDpi="300" verticalDpi="300" orientation="landscape" paperSize="9" scale="90" r:id="rId1"/>
  <headerFooter alignWithMargins="0">
    <oddHeader xml:space="preserve">&amp;C20/d.sz.melléklet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workbookViewId="0" topLeftCell="A1">
      <selection activeCell="A1" sqref="A1:N1"/>
    </sheetView>
  </sheetViews>
  <sheetFormatPr defaultColWidth="9.00390625" defaultRowHeight="19.5" customHeight="1"/>
  <cols>
    <col min="1" max="1" width="33.875" style="0" customWidth="1"/>
    <col min="2" max="2" width="9.75390625" style="0" customWidth="1"/>
    <col min="3" max="3" width="8.125" style="0" customWidth="1"/>
    <col min="4" max="4" width="8.25390625" style="0" customWidth="1"/>
    <col min="5" max="5" width="7.75390625" style="0" customWidth="1"/>
    <col min="6" max="7" width="7.375" style="0" customWidth="1"/>
    <col min="8" max="8" width="7.875" style="0" customWidth="1"/>
    <col min="9" max="9" width="8.125" style="0" customWidth="1"/>
    <col min="10" max="10" width="8.375" style="0" customWidth="1"/>
    <col min="11" max="11" width="8.875" style="0" customWidth="1"/>
    <col min="12" max="12" width="8.625" style="0" customWidth="1"/>
    <col min="13" max="13" width="9.75390625" style="0" customWidth="1"/>
    <col min="14" max="14" width="10.00390625" style="197" customWidth="1"/>
    <col min="15" max="15" width="9.25390625" style="0" customWidth="1"/>
  </cols>
  <sheetData>
    <row r="1" spans="1:16" ht="19.5" customHeight="1">
      <c r="A1" s="571" t="s">
        <v>323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8"/>
      <c r="P1" s="8"/>
    </row>
    <row r="2" spans="1:16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</row>
    <row r="3" spans="1:16" ht="19.5" customHeight="1" thickBot="1" thickTop="1">
      <c r="A3" s="9" t="s">
        <v>24</v>
      </c>
      <c r="B3" s="15" t="s">
        <v>51</v>
      </c>
      <c r="C3" s="15" t="s">
        <v>52</v>
      </c>
      <c r="D3" s="15" t="s">
        <v>53</v>
      </c>
      <c r="E3" s="15" t="s">
        <v>54</v>
      </c>
      <c r="F3" s="15" t="s">
        <v>55</v>
      </c>
      <c r="G3" s="15" t="s">
        <v>56</v>
      </c>
      <c r="H3" s="15" t="s">
        <v>57</v>
      </c>
      <c r="I3" s="15" t="s">
        <v>58</v>
      </c>
      <c r="J3" s="15" t="s">
        <v>59</v>
      </c>
      <c r="K3" s="15" t="s">
        <v>60</v>
      </c>
      <c r="L3" s="15" t="s">
        <v>61</v>
      </c>
      <c r="M3" s="15" t="s">
        <v>62</v>
      </c>
      <c r="N3" s="251" t="s">
        <v>12</v>
      </c>
      <c r="O3" s="2"/>
      <c r="P3" s="2"/>
    </row>
    <row r="4" spans="1:16" ht="19.5" customHeight="1" thickBot="1" thickTop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2"/>
      <c r="P4" s="2"/>
    </row>
    <row r="5" spans="1:16" s="163" customFormat="1" ht="18" customHeight="1" thickTop="1">
      <c r="A5" s="181" t="s">
        <v>25</v>
      </c>
      <c r="B5" s="104">
        <f>'Körjegyzőség er.ei felhasz'!B5+'Szoc.Központ er.ei felhasz'!B5+'Óvoda er.ei felhasz'!B5+'Előirányzat eredeti ÖK'!B5</f>
        <v>2720</v>
      </c>
      <c r="C5" s="104">
        <f>'Körjegyzőség er.ei felhasz'!C5+'Szoc.Központ er.ei felhasz'!C5+'Óvoda er.ei felhasz'!C5+'Előirányzat eredeti ÖK'!C5</f>
        <v>2703</v>
      </c>
      <c r="D5" s="104">
        <f>'Körjegyzőség er.ei felhasz'!D5+'Szoc.Központ er.ei felhasz'!D5+'Óvoda er.ei felhasz'!D5+'Előirányzat eredeti ÖK'!D5</f>
        <v>3851</v>
      </c>
      <c r="E5" s="104">
        <f>'Körjegyzőség er.ei felhasz'!E5+'Szoc.Központ er.ei felhasz'!E5+'Óvoda er.ei felhasz'!E5+'Előirányzat eredeti ÖK'!E5</f>
        <v>2838</v>
      </c>
      <c r="F5" s="104">
        <f>'Körjegyzőség er.ei felhasz'!F5+'Szoc.Központ er.ei felhasz'!F5+'Óvoda er.ei felhasz'!F5+'Előirányzat eredeti ÖK'!F5</f>
        <v>2884</v>
      </c>
      <c r="G5" s="104">
        <f>'Körjegyzőség er.ei felhasz'!G5+'Szoc.Központ er.ei felhasz'!G5+'Óvoda er.ei felhasz'!G5+'Előirányzat eredeti ÖK'!G5</f>
        <v>3985</v>
      </c>
      <c r="H5" s="104">
        <f>'Körjegyzőség er.ei felhasz'!H5+'Szoc.Központ er.ei felhasz'!H5+'Óvoda er.ei felhasz'!H5+'Előirányzat eredeti ÖK'!H5</f>
        <v>898</v>
      </c>
      <c r="I5" s="104">
        <f>'Körjegyzőség er.ei felhasz'!I5+'Szoc.Központ er.ei felhasz'!I5+'Óvoda er.ei felhasz'!I5+'Előirányzat eredeti ÖK'!I5</f>
        <v>730</v>
      </c>
      <c r="J5" s="104">
        <f>'Körjegyzőség er.ei felhasz'!J5+'Szoc.Központ er.ei felhasz'!J5+'Óvoda er.ei felhasz'!J5+'Előirányzat eredeti ÖK'!J5</f>
        <v>1708</v>
      </c>
      <c r="K5" s="104">
        <f>'Körjegyzőség er.ei felhasz'!K5+'Szoc.Központ er.ei felhasz'!K5+'Óvoda er.ei felhasz'!K5+'Előirányzat eredeti ÖK'!K5</f>
        <v>918</v>
      </c>
      <c r="L5" s="104">
        <f>'Körjegyzőség er.ei felhasz'!L5+'Szoc.Központ er.ei felhasz'!L5+'Óvoda er.ei felhasz'!L5+'Előirányzat eredeti ÖK'!L5</f>
        <v>805</v>
      </c>
      <c r="M5" s="104">
        <f>'Körjegyzőség er.ei felhasz'!M5+'Szoc.Központ er.ei felhasz'!M5+'Óvoda er.ei felhasz'!M5+'Előirányzat eredeti ÖK'!M5</f>
        <v>1859</v>
      </c>
      <c r="N5" s="360">
        <f>SUM(B5:M5)</f>
        <v>25899</v>
      </c>
      <c r="O5" s="53"/>
      <c r="P5" s="53"/>
    </row>
    <row r="6" spans="1:16" s="163" customFormat="1" ht="18" customHeight="1">
      <c r="A6" s="181" t="s">
        <v>403</v>
      </c>
      <c r="B6" s="94">
        <f>'Előirányzat eredeti ÖK'!B6</f>
        <v>149</v>
      </c>
      <c r="C6" s="94">
        <f>'Előirányzat eredeti ÖK'!C6</f>
        <v>149</v>
      </c>
      <c r="D6" s="94">
        <f>'Előirányzat eredeti ÖK'!D6</f>
        <v>7345</v>
      </c>
      <c r="E6" s="94">
        <f>'Előirányzat eredeti ÖK'!E6</f>
        <v>6589</v>
      </c>
      <c r="F6" s="94">
        <f>'Előirányzat eredeti ÖK'!F6</f>
        <v>151</v>
      </c>
      <c r="G6" s="94">
        <f>'Előirányzat eredeti ÖK'!G6</f>
        <v>427</v>
      </c>
      <c r="H6" s="94">
        <f>'Előirányzat eredeti ÖK'!H6</f>
        <v>17911</v>
      </c>
      <c r="I6" s="94">
        <f>'Előirányzat eredeti ÖK'!I6</f>
        <v>151</v>
      </c>
      <c r="J6" s="94">
        <f>'Előirányzat eredeti ÖK'!J6</f>
        <v>427</v>
      </c>
      <c r="K6" s="94">
        <f>'Előirányzat eredeti ÖK'!K6</f>
        <v>5695</v>
      </c>
      <c r="L6" s="94">
        <f>'Előirányzat eredeti ÖK'!L6</f>
        <v>428</v>
      </c>
      <c r="M6" s="94">
        <f>'Előirányzat eredeti ÖK'!M6</f>
        <v>14070</v>
      </c>
      <c r="N6" s="360">
        <f aca="true" t="shared" si="0" ref="N6:N13">SUM(B6:M6)</f>
        <v>53492</v>
      </c>
      <c r="O6" s="53"/>
      <c r="P6" s="53"/>
    </row>
    <row r="7" spans="1:16" s="163" customFormat="1" ht="18" customHeight="1">
      <c r="A7" s="181" t="s">
        <v>399</v>
      </c>
      <c r="B7" s="94">
        <f>'Előirányzat eredeti ÖK'!B7</f>
        <v>11533</v>
      </c>
      <c r="C7" s="94">
        <f>'Előirányzat eredeti ÖK'!C7</f>
        <v>26232</v>
      </c>
      <c r="D7" s="94">
        <f>'Előirányzat eredeti ÖK'!D7</f>
        <v>14863</v>
      </c>
      <c r="E7" s="94">
        <f>'Előirányzat eredeti ÖK'!E7</f>
        <v>16432</v>
      </c>
      <c r="F7" s="94">
        <f>'Előirányzat eredeti ÖK'!F7</f>
        <v>16554</v>
      </c>
      <c r="G7" s="94">
        <f>'Előirányzat eredeti ÖK'!G7</f>
        <v>16620</v>
      </c>
      <c r="H7" s="94">
        <f>'Előirányzat eredeti ÖK'!H7</f>
        <v>16412</v>
      </c>
      <c r="I7" s="94">
        <f>'Előirányzat eredeti ÖK'!I7</f>
        <v>16412</v>
      </c>
      <c r="J7" s="94">
        <f>'Előirányzat eredeti ÖK'!J7</f>
        <v>17257</v>
      </c>
      <c r="K7" s="94">
        <f>'Előirányzat eredeti ÖK'!K7</f>
        <v>17192</v>
      </c>
      <c r="L7" s="94">
        <f>'Előirányzat eredeti ÖK'!L7</f>
        <v>17190</v>
      </c>
      <c r="M7" s="94">
        <f>'Előirányzat eredeti ÖK'!M7</f>
        <v>18577</v>
      </c>
      <c r="N7" s="360">
        <f t="shared" si="0"/>
        <v>205274</v>
      </c>
      <c r="O7" s="53"/>
      <c r="P7" s="53"/>
    </row>
    <row r="8" spans="1:16" s="163" customFormat="1" ht="18" customHeight="1">
      <c r="A8" s="181" t="s">
        <v>404</v>
      </c>
      <c r="B8" s="94">
        <f>'Előirányzat eredeti ÖK'!B8</f>
        <v>0</v>
      </c>
      <c r="C8" s="94">
        <f>'Előirányzat eredeti ÖK'!C8</f>
        <v>0</v>
      </c>
      <c r="D8" s="94">
        <f>'Előirányzat eredeti ÖK'!D8</f>
        <v>0</v>
      </c>
      <c r="E8" s="94">
        <f>'Előirányzat eredeti ÖK'!E8</f>
        <v>0</v>
      </c>
      <c r="F8" s="94">
        <f>'Előirányzat eredeti ÖK'!F8</f>
        <v>0</v>
      </c>
      <c r="G8" s="94">
        <f>'Előirányzat eredeti ÖK'!G8</f>
        <v>0</v>
      </c>
      <c r="H8" s="94">
        <f>'Előirányzat eredeti ÖK'!H8</f>
        <v>0</v>
      </c>
      <c r="I8" s="94">
        <f>'Előirányzat eredeti ÖK'!I8</f>
        <v>0</v>
      </c>
      <c r="J8" s="94">
        <f>'Előirányzat eredeti ÖK'!J8</f>
        <v>0</v>
      </c>
      <c r="K8" s="94">
        <f>'Előirányzat eredeti ÖK'!K8</f>
        <v>0</v>
      </c>
      <c r="L8" s="94">
        <f>'Előirányzat eredeti ÖK'!L8</f>
        <v>0</v>
      </c>
      <c r="M8" s="30">
        <f>'Előirányzat eredeti ÖK'!M8</f>
        <v>0</v>
      </c>
      <c r="N8" s="360">
        <f t="shared" si="0"/>
        <v>0</v>
      </c>
      <c r="O8" s="53"/>
      <c r="P8" s="53"/>
    </row>
    <row r="9" spans="1:16" s="163" customFormat="1" ht="18" customHeight="1">
      <c r="A9" s="182" t="s">
        <v>400</v>
      </c>
      <c r="B9" s="187">
        <f>'Körjegyzőség er.ei felhasz'!B7+'Szoc.Központ er.ei felhasz'!B7+'Óvoda er.ei felhasz'!B7+'Előirányzat eredeti ÖK'!B9</f>
        <v>1035</v>
      </c>
      <c r="C9" s="187">
        <f>'Körjegyzőség er.ei felhasz'!C7+'Szoc.Központ er.ei felhasz'!C7+'Óvoda er.ei felhasz'!C7+'Előirányzat eredeti ÖK'!C9</f>
        <v>1179</v>
      </c>
      <c r="D9" s="187">
        <f>'Körjegyzőség er.ei felhasz'!D7+'Szoc.Központ er.ei felhasz'!D7+'Óvoda er.ei felhasz'!D7+'Előirányzat eredeti ÖK'!D9</f>
        <v>8739</v>
      </c>
      <c r="E9" s="187">
        <f>'Körjegyzőség er.ei felhasz'!E7+'Szoc.Központ er.ei felhasz'!E7+'Óvoda er.ei felhasz'!E7+'Előirányzat eredeti ÖK'!E9</f>
        <v>5026</v>
      </c>
      <c r="F9" s="187">
        <f>'Körjegyzőség er.ei felhasz'!F7+'Szoc.Központ er.ei felhasz'!F7+'Óvoda er.ei felhasz'!F7+'Előirányzat eredeti ÖK'!F9</f>
        <v>5027</v>
      </c>
      <c r="G9" s="187">
        <f>'Körjegyzőség er.ei felhasz'!G7+'Szoc.Központ er.ei felhasz'!G7+'Óvoda er.ei felhasz'!G7+'Előirányzat eredeti ÖK'!G9</f>
        <v>10753</v>
      </c>
      <c r="H9" s="187">
        <f>'Körjegyzőség er.ei felhasz'!H7+'Szoc.Központ er.ei felhasz'!H7+'Óvoda er.ei felhasz'!H7+'Előirányzat eredeti ÖK'!H9</f>
        <v>7377</v>
      </c>
      <c r="I9" s="187">
        <f>'Körjegyzőség er.ei felhasz'!I7+'Szoc.Központ er.ei felhasz'!I7+'Óvoda er.ei felhasz'!I7+'Előirányzat eredeti ÖK'!I9</f>
        <v>12836</v>
      </c>
      <c r="J9" s="187">
        <f>'Körjegyzőség er.ei felhasz'!J7+'Szoc.Központ er.ei felhasz'!J7+'Óvoda er.ei felhasz'!J7+'Előirányzat eredeti ÖK'!J9</f>
        <v>7186</v>
      </c>
      <c r="K9" s="187">
        <f>'Körjegyzőség er.ei felhasz'!K7+'Szoc.Központ er.ei felhasz'!K7+'Óvoda er.ei felhasz'!K7+'Előirányzat eredeti ÖK'!K9</f>
        <v>10228</v>
      </c>
      <c r="L9" s="187">
        <f>'Körjegyzőség er.ei felhasz'!L7+'Szoc.Központ er.ei felhasz'!L7+'Óvoda er.ei felhasz'!L7+'Előirányzat eredeti ÖK'!L9</f>
        <v>4460</v>
      </c>
      <c r="M9" s="187">
        <f>'Körjegyzőség er.ei felhasz'!M7+'Szoc.Központ er.ei felhasz'!M7+'Óvoda er.ei felhasz'!M7+'Előirányzat eredeti ÖK'!M9</f>
        <v>98916</v>
      </c>
      <c r="N9" s="360">
        <f t="shared" si="0"/>
        <v>172762</v>
      </c>
      <c r="O9" s="53"/>
      <c r="P9" s="53"/>
    </row>
    <row r="10" spans="1:16" s="163" customFormat="1" ht="18" customHeight="1">
      <c r="A10" s="182" t="s">
        <v>401</v>
      </c>
      <c r="B10" s="30">
        <f>'Előirányzat eredeti ÖK'!B10</f>
        <v>40</v>
      </c>
      <c r="C10" s="30">
        <f>'Előirányzat eredeti ÖK'!C10</f>
        <v>25</v>
      </c>
      <c r="D10" s="30">
        <f>'Előirányzat eredeti ÖK'!D10</f>
        <v>21</v>
      </c>
      <c r="E10" s="30">
        <f>'Előirányzat eredeti ÖK'!E10</f>
        <v>22</v>
      </c>
      <c r="F10" s="30">
        <f>'Előirányzat eredeti ÖK'!F10</f>
        <v>21</v>
      </c>
      <c r="G10" s="30">
        <f>'Előirányzat eredeti ÖK'!G10</f>
        <v>22</v>
      </c>
      <c r="H10" s="30">
        <f>'Előirányzat eredeti ÖK'!H10</f>
        <v>21</v>
      </c>
      <c r="I10" s="30">
        <f>'Előirányzat eredeti ÖK'!I10</f>
        <v>22</v>
      </c>
      <c r="J10" s="30">
        <f>'Előirányzat eredeti ÖK'!J10</f>
        <v>22</v>
      </c>
      <c r="K10" s="30">
        <f>'Előirányzat eredeti ÖK'!K10</f>
        <v>23</v>
      </c>
      <c r="L10" s="30">
        <f>'Előirányzat eredeti ÖK'!L10</f>
        <v>22</v>
      </c>
      <c r="M10" s="30">
        <f>'Előirányzat eredeti ÖK'!M10</f>
        <v>22</v>
      </c>
      <c r="N10" s="360">
        <f t="shared" si="0"/>
        <v>283</v>
      </c>
      <c r="O10" s="53"/>
      <c r="P10" s="53"/>
    </row>
    <row r="11" spans="1:16" s="163" customFormat="1" ht="18" customHeight="1">
      <c r="A11" s="359" t="s">
        <v>402</v>
      </c>
      <c r="B11" s="187">
        <f>B29-(SUM(B5:B10))-B13-B12</f>
        <v>-84518</v>
      </c>
      <c r="C11" s="187">
        <f aca="true" t="shared" si="1" ref="C11:N11">C29-(SUM(C5:C10))-C13-C12</f>
        <v>5574</v>
      </c>
      <c r="D11" s="187">
        <f t="shared" si="1"/>
        <v>-2378</v>
      </c>
      <c r="E11" s="187">
        <f t="shared" si="1"/>
        <v>8865</v>
      </c>
      <c r="F11" s="187">
        <f t="shared" si="1"/>
        <v>12952</v>
      </c>
      <c r="G11" s="187">
        <f t="shared" si="1"/>
        <v>15675</v>
      </c>
      <c r="H11" s="187">
        <f t="shared" si="1"/>
        <v>15711</v>
      </c>
      <c r="I11" s="187">
        <f t="shared" si="1"/>
        <v>32359</v>
      </c>
      <c r="J11" s="187">
        <f t="shared" si="1"/>
        <v>2297</v>
      </c>
      <c r="K11" s="187">
        <f>K29-(SUM(K5:K10))-K13-K12</f>
        <v>9990</v>
      </c>
      <c r="L11" s="187">
        <f>L29-(SUM(L5:L10))-L13-L12</f>
        <v>116233</v>
      </c>
      <c r="M11" s="187">
        <f>M29-(SUM(M5:M10))-M13-M12</f>
        <v>-68765</v>
      </c>
      <c r="N11" s="187">
        <f t="shared" si="1"/>
        <v>63995</v>
      </c>
      <c r="O11" s="53"/>
      <c r="P11" s="53"/>
    </row>
    <row r="12" spans="1:16" s="163" customFormat="1" ht="18" customHeight="1">
      <c r="A12" s="361" t="s">
        <v>406</v>
      </c>
      <c r="B12" s="362">
        <f>'Előirányzat eredeti ÖK'!B12</f>
        <v>0</v>
      </c>
      <c r="C12" s="362">
        <f>'Előirányzat eredeti ÖK'!C12</f>
        <v>0</v>
      </c>
      <c r="D12" s="362">
        <f>'Előirányzat eredeti ÖK'!D12</f>
        <v>3500</v>
      </c>
      <c r="E12" s="362">
        <f>'Előirányzat eredeti ÖK'!E12</f>
        <v>0</v>
      </c>
      <c r="F12" s="362">
        <f>'Előirányzat eredeti ÖK'!F12</f>
        <v>0</v>
      </c>
      <c r="G12" s="362">
        <f>'Előirányzat eredeti ÖK'!G12</f>
        <v>3500</v>
      </c>
      <c r="H12" s="362">
        <f>'Előirányzat eredeti ÖK'!H12</f>
        <v>0</v>
      </c>
      <c r="I12" s="362">
        <f>'Előirányzat eredeti ÖK'!I12</f>
        <v>0</v>
      </c>
      <c r="J12" s="362">
        <f>'Előirányzat eredeti ÖK'!J12</f>
        <v>3500</v>
      </c>
      <c r="K12" s="362">
        <f>'Előirányzat eredeti ÖK'!K12</f>
        <v>0</v>
      </c>
      <c r="L12" s="362">
        <f>'Előirányzat eredeti ÖK'!L12</f>
        <v>0</v>
      </c>
      <c r="M12" s="362">
        <f>'Előirányzat eredeti ÖK'!M12</f>
        <v>5916</v>
      </c>
      <c r="N12" s="360">
        <f t="shared" si="0"/>
        <v>16416</v>
      </c>
      <c r="O12" s="53"/>
      <c r="P12" s="53"/>
    </row>
    <row r="13" spans="1:16" s="163" customFormat="1" ht="18" customHeight="1">
      <c r="A13" s="181" t="s">
        <v>63</v>
      </c>
      <c r="B13" s="186">
        <f>'Körjegyzőség er.ei felhasz'!B8+'Szoc.Központ er.ei felhasz'!B8+'Óvoda er.ei felhasz'!B6+'Előirányzat eredeti ÖK'!B13</f>
        <v>102880</v>
      </c>
      <c r="C13" s="186">
        <f>'Körjegyzőség er.ei felhasz'!C8+'Szoc.Központ er.ei felhasz'!C8+'Óvoda er.ei felhasz'!C6+'Előirányzat eredeti ÖK'!C13</f>
        <v>0</v>
      </c>
      <c r="D13" s="186">
        <f>'Körjegyzőség er.ei felhasz'!D8+'Szoc.Központ er.ei felhasz'!D8+'Óvoda er.ei felhasz'!D6+'Előirányzat eredeti ÖK'!D13</f>
        <v>0</v>
      </c>
      <c r="E13" s="186">
        <f>'Körjegyzőség er.ei felhasz'!E8+'Szoc.Központ er.ei felhasz'!E8+'Óvoda er.ei felhasz'!E6+'Előirányzat eredeti ÖK'!E13</f>
        <v>0</v>
      </c>
      <c r="F13" s="186">
        <f>'Körjegyzőség er.ei felhasz'!F8+'Szoc.Központ er.ei felhasz'!F8+'Óvoda er.ei felhasz'!F6+'Előirányzat eredeti ÖK'!F13</f>
        <v>0</v>
      </c>
      <c r="G13" s="186">
        <f>'Körjegyzőség er.ei felhasz'!G8+'Szoc.Központ er.ei felhasz'!G8+'Óvoda er.ei felhasz'!G6+'Előirányzat eredeti ÖK'!G13</f>
        <v>0</v>
      </c>
      <c r="H13" s="186">
        <f>'Körjegyzőség er.ei felhasz'!H8+'Szoc.Központ er.ei felhasz'!H8+'Óvoda er.ei felhasz'!H6+'Előirányzat eredeti ÖK'!H13</f>
        <v>0</v>
      </c>
      <c r="I13" s="186">
        <f>'Körjegyzőség er.ei felhasz'!I8+'Szoc.Központ er.ei felhasz'!I8+'Óvoda er.ei felhasz'!I6+'Előirányzat eredeti ÖK'!I13</f>
        <v>0</v>
      </c>
      <c r="J13" s="186">
        <f>'Körjegyzőség er.ei felhasz'!J8+'Szoc.Központ er.ei felhasz'!J8+'Óvoda er.ei felhasz'!J6+'Előirányzat eredeti ÖK'!J13</f>
        <v>0</v>
      </c>
      <c r="K13" s="186">
        <f>'Körjegyzőség er.ei felhasz'!K8+'Szoc.Központ er.ei felhasz'!K8+'Óvoda er.ei felhasz'!K6+'Előirányzat eredeti ÖK'!K13</f>
        <v>0</v>
      </c>
      <c r="L13" s="186">
        <f>'Körjegyzőség er.ei felhasz'!L8+'Szoc.Központ er.ei felhasz'!L8+'Óvoda er.ei felhasz'!L6+'Előirányzat eredeti ÖK'!L13</f>
        <v>0</v>
      </c>
      <c r="M13" s="186">
        <f>'Körjegyzőség er.ei felhasz'!M8+'Szoc.Központ er.ei felhasz'!M8+'Óvoda er.ei felhasz'!M6+'Előirányzat eredeti ÖK'!M13</f>
        <v>0</v>
      </c>
      <c r="N13" s="360">
        <f t="shared" si="0"/>
        <v>102880</v>
      </c>
      <c r="O13" s="53"/>
      <c r="P13" s="53"/>
    </row>
    <row r="14" spans="1:16" s="163" customFormat="1" ht="18" customHeight="1" thickBot="1">
      <c r="A14" s="183"/>
      <c r="B14" s="96"/>
      <c r="C14" s="184"/>
      <c r="D14" s="185"/>
      <c r="E14" s="96"/>
      <c r="F14" s="184"/>
      <c r="G14" s="185"/>
      <c r="H14" s="96"/>
      <c r="I14" s="184"/>
      <c r="J14" s="185"/>
      <c r="K14" s="96"/>
      <c r="L14" s="184"/>
      <c r="M14" s="257"/>
      <c r="N14" s="254"/>
      <c r="O14" s="53"/>
      <c r="P14" s="53"/>
    </row>
    <row r="15" spans="1:16" s="163" customFormat="1" ht="19.5" customHeight="1" thickBot="1" thickTop="1">
      <c r="A15" s="188" t="s">
        <v>9</v>
      </c>
      <c r="B15" s="189">
        <f aca="true" t="shared" si="2" ref="B15:M15">SUM(B5:B14)</f>
        <v>33839</v>
      </c>
      <c r="C15" s="189">
        <f t="shared" si="2"/>
        <v>35862</v>
      </c>
      <c r="D15" s="189">
        <f t="shared" si="2"/>
        <v>35941</v>
      </c>
      <c r="E15" s="189">
        <f t="shared" si="2"/>
        <v>39772</v>
      </c>
      <c r="F15" s="189">
        <f t="shared" si="2"/>
        <v>37589</v>
      </c>
      <c r="G15" s="189">
        <f t="shared" si="2"/>
        <v>50982</v>
      </c>
      <c r="H15" s="189">
        <f t="shared" si="2"/>
        <v>58330</v>
      </c>
      <c r="I15" s="189">
        <f t="shared" si="2"/>
        <v>62510</v>
      </c>
      <c r="J15" s="189">
        <f t="shared" si="2"/>
        <v>32397</v>
      </c>
      <c r="K15" s="189">
        <f t="shared" si="2"/>
        <v>44046</v>
      </c>
      <c r="L15" s="189">
        <f t="shared" si="2"/>
        <v>139138</v>
      </c>
      <c r="M15" s="189">
        <f t="shared" si="2"/>
        <v>70595</v>
      </c>
      <c r="N15" s="188">
        <f>SUM(N5:N14)</f>
        <v>641001</v>
      </c>
      <c r="O15" s="53"/>
      <c r="P15" s="53"/>
    </row>
    <row r="16" spans="1:16" s="163" customFormat="1" ht="19.5" customHeight="1" thickBot="1" thickTop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2"/>
      <c r="O16" s="53"/>
      <c r="P16" s="53"/>
    </row>
    <row r="17" spans="1:16" s="163" customFormat="1" ht="19.5" customHeight="1" thickBot="1" thickTop="1">
      <c r="A17" s="188" t="s">
        <v>26</v>
      </c>
      <c r="B17" s="190" t="s">
        <v>51</v>
      </c>
      <c r="C17" s="190" t="s">
        <v>52</v>
      </c>
      <c r="D17" s="190" t="s">
        <v>53</v>
      </c>
      <c r="E17" s="190" t="s">
        <v>54</v>
      </c>
      <c r="F17" s="190" t="s">
        <v>55</v>
      </c>
      <c r="G17" s="190" t="s">
        <v>56</v>
      </c>
      <c r="H17" s="190" t="s">
        <v>57</v>
      </c>
      <c r="I17" s="190" t="s">
        <v>58</v>
      </c>
      <c r="J17" s="190" t="s">
        <v>59</v>
      </c>
      <c r="K17" s="190" t="s">
        <v>60</v>
      </c>
      <c r="L17" s="190" t="s">
        <v>61</v>
      </c>
      <c r="M17" s="190" t="s">
        <v>62</v>
      </c>
      <c r="N17" s="255" t="s">
        <v>12</v>
      </c>
      <c r="O17" s="53"/>
      <c r="P17" s="53"/>
    </row>
    <row r="18" spans="1:16" s="163" customFormat="1" ht="19.5" customHeight="1" thickBot="1" thickTop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2"/>
      <c r="O18" s="53"/>
      <c r="P18" s="53"/>
    </row>
    <row r="19" spans="1:16" s="163" customFormat="1" ht="18" customHeight="1" thickTop="1">
      <c r="A19" s="181" t="s">
        <v>27</v>
      </c>
      <c r="B19" s="104">
        <f>'Körjegyzőség er.ei felhasz'!B14+'Szoc.Központ er.ei felhasz'!B14+'Óvoda er.ei felhasz'!B12+'Előirányzat eredeti ÖK'!B19</f>
        <v>12467</v>
      </c>
      <c r="C19" s="104">
        <f>'Körjegyzőség er.ei felhasz'!C14+'Szoc.Központ er.ei felhasz'!C14+'Óvoda er.ei felhasz'!C12+'Előirányzat eredeti ÖK'!C19</f>
        <v>13524</v>
      </c>
      <c r="D19" s="104">
        <f>'Körjegyzőség er.ei felhasz'!D14+'Szoc.Központ er.ei felhasz'!D14+'Óvoda er.ei felhasz'!D12+'Előirányzat eredeti ÖK'!D19</f>
        <v>13466</v>
      </c>
      <c r="E19" s="104">
        <f>'Körjegyzőség er.ei felhasz'!E14+'Szoc.Központ er.ei felhasz'!E14+'Óvoda er.ei felhasz'!E12+'Előirányzat eredeti ÖK'!E19</f>
        <v>13367</v>
      </c>
      <c r="F19" s="104">
        <f>'Körjegyzőség er.ei felhasz'!F14+'Szoc.Központ er.ei felhasz'!F14+'Óvoda er.ei felhasz'!F12+'Előirányzat eredeti ÖK'!F19</f>
        <v>13366</v>
      </c>
      <c r="G19" s="104">
        <f>'Körjegyzőség er.ei felhasz'!G14+'Szoc.Központ er.ei felhasz'!G14+'Óvoda er.ei felhasz'!G12+'Előirányzat eredeti ÖK'!G19</f>
        <v>13371</v>
      </c>
      <c r="H19" s="104">
        <f>'Körjegyzőség er.ei felhasz'!H14+'Szoc.Központ er.ei felhasz'!H14+'Óvoda er.ei felhasz'!H12+'Előirányzat eredeti ÖK'!H19</f>
        <v>13370</v>
      </c>
      <c r="I19" s="104">
        <f>'Körjegyzőség er.ei felhasz'!I14+'Szoc.Központ er.ei felhasz'!I14+'Óvoda er.ei felhasz'!I12+'Előirányzat eredeti ÖK'!I19</f>
        <v>7396</v>
      </c>
      <c r="J19" s="104">
        <f>'Körjegyzőség er.ei felhasz'!J14+'Szoc.Központ er.ei felhasz'!J14+'Óvoda er.ei felhasz'!J12+'Előirányzat eredeti ÖK'!J19</f>
        <v>7395</v>
      </c>
      <c r="K19" s="104">
        <f>'Körjegyzőség er.ei felhasz'!K14+'Szoc.Központ er.ei felhasz'!K14+'Óvoda er.ei felhasz'!K12+'Előirányzat eredeti ÖK'!K19</f>
        <v>7396</v>
      </c>
      <c r="L19" s="104">
        <f>'Körjegyzőség er.ei felhasz'!L14+'Szoc.Központ er.ei felhasz'!L14+'Óvoda er.ei felhasz'!L12+'Előirányzat eredeti ÖK'!L19</f>
        <v>7394</v>
      </c>
      <c r="M19" s="104">
        <f>'Körjegyzőség er.ei felhasz'!M14+'Szoc.Központ er.ei felhasz'!M14+'Óvoda er.ei felhasz'!M12+'Előirányzat eredeti ÖK'!M19</f>
        <v>5706</v>
      </c>
      <c r="N19" s="252">
        <f aca="true" t="shared" si="3" ref="N19:N27">SUM(B19:M19)</f>
        <v>128218</v>
      </c>
      <c r="O19" s="53"/>
      <c r="P19" s="53"/>
    </row>
    <row r="20" spans="1:16" s="163" customFormat="1" ht="18" customHeight="1">
      <c r="A20" s="181" t="s">
        <v>28</v>
      </c>
      <c r="B20" s="105">
        <f>'Körjegyzőség er.ei felhasz'!B15+'Szoc.Központ er.ei felhasz'!B15+'Óvoda er.ei felhasz'!B13+'Előirányzat eredeti ÖK'!B20</f>
        <v>3096</v>
      </c>
      <c r="C20" s="105">
        <f>'Körjegyzőség er.ei felhasz'!C15+'Szoc.Központ er.ei felhasz'!C15+'Óvoda er.ei felhasz'!C13+'Előirányzat eredeti ÖK'!C20</f>
        <v>3091</v>
      </c>
      <c r="D20" s="105">
        <f>'Körjegyzőség er.ei felhasz'!D15+'Szoc.Központ er.ei felhasz'!D15+'Óvoda er.ei felhasz'!D13+'Előirányzat eredeti ÖK'!D20</f>
        <v>3091</v>
      </c>
      <c r="E20" s="105">
        <f>'Körjegyzőség er.ei felhasz'!E15+'Szoc.Központ er.ei felhasz'!E15+'Óvoda er.ei felhasz'!E13+'Előirányzat eredeti ÖK'!E20</f>
        <v>3091</v>
      </c>
      <c r="F20" s="105">
        <f>'Körjegyzőség er.ei felhasz'!F15+'Szoc.Központ er.ei felhasz'!F15+'Óvoda er.ei felhasz'!F13+'Előirányzat eredeti ÖK'!F20</f>
        <v>3094</v>
      </c>
      <c r="G20" s="105">
        <f>'Körjegyzőség er.ei felhasz'!G15+'Szoc.Központ er.ei felhasz'!G15+'Óvoda er.ei felhasz'!G13+'Előirányzat eredeti ÖK'!G20</f>
        <v>3090</v>
      </c>
      <c r="H20" s="105">
        <f>'Körjegyzőség er.ei felhasz'!H15+'Szoc.Központ er.ei felhasz'!H15+'Óvoda er.ei felhasz'!H13+'Előirányzat eredeti ÖK'!H20</f>
        <v>3097</v>
      </c>
      <c r="I20" s="105">
        <f>'Körjegyzőség er.ei felhasz'!I15+'Szoc.Központ er.ei felhasz'!I15+'Óvoda er.ei felhasz'!I13+'Előirányzat eredeti ÖK'!I20</f>
        <v>1560</v>
      </c>
      <c r="J20" s="105">
        <f>'Körjegyzőség er.ei felhasz'!J15+'Szoc.Központ er.ei felhasz'!J15+'Óvoda er.ei felhasz'!J13+'Előirányzat eredeti ÖK'!J20</f>
        <v>1564</v>
      </c>
      <c r="K20" s="105">
        <f>'Körjegyzőség er.ei felhasz'!K15+'Szoc.Központ er.ei felhasz'!K15+'Óvoda er.ei felhasz'!K13+'Előirányzat eredeti ÖK'!K20</f>
        <v>1558</v>
      </c>
      <c r="L20" s="105">
        <f>'Körjegyzőség er.ei felhasz'!L15+'Szoc.Központ er.ei felhasz'!L15+'Óvoda er.ei felhasz'!L13+'Előirányzat eredeti ÖK'!L20</f>
        <v>1562</v>
      </c>
      <c r="M20" s="105">
        <f>'Körjegyzőség er.ei felhasz'!M15+'Szoc.Központ er.ei felhasz'!M15+'Óvoda er.ei felhasz'!M13+'Előirányzat eredeti ÖK'!M20</f>
        <v>1096</v>
      </c>
      <c r="N20" s="252">
        <f t="shared" si="3"/>
        <v>28990</v>
      </c>
      <c r="O20" s="53"/>
      <c r="P20" s="53"/>
    </row>
    <row r="21" spans="1:16" s="163" customFormat="1" ht="18" customHeight="1">
      <c r="A21" s="181" t="s">
        <v>29</v>
      </c>
      <c r="B21" s="105">
        <f>'Körjegyzőség er.ei felhasz'!B16+'Szoc.Központ er.ei felhasz'!B16+'Óvoda er.ei felhasz'!B14+'Előirányzat eredeti ÖK'!B21</f>
        <v>11421</v>
      </c>
      <c r="C21" s="105">
        <f>'Körjegyzőség er.ei felhasz'!C16+'Szoc.Központ er.ei felhasz'!C16+'Óvoda er.ei felhasz'!C14+'Előirányzat eredeti ÖK'!C21</f>
        <v>12040</v>
      </c>
      <c r="D21" s="105">
        <f>'Körjegyzőség er.ei felhasz'!D16+'Szoc.Központ er.ei felhasz'!D16+'Óvoda er.ei felhasz'!D14+'Előirányzat eredeti ÖK'!D21</f>
        <v>12758</v>
      </c>
      <c r="E21" s="105">
        <f>'Körjegyzőség er.ei felhasz'!E16+'Szoc.Központ er.ei felhasz'!E16+'Óvoda er.ei felhasz'!E14+'Előirányzat eredeti ÖK'!E21</f>
        <v>12125</v>
      </c>
      <c r="F21" s="105">
        <f>'Körjegyzőség er.ei felhasz'!F16+'Szoc.Központ er.ei felhasz'!F16+'Óvoda er.ei felhasz'!F14+'Előirányzat eredeti ÖK'!F21</f>
        <v>13264</v>
      </c>
      <c r="G21" s="105">
        <f>'Körjegyzőség er.ei felhasz'!G16+'Szoc.Központ er.ei felhasz'!G16+'Óvoda er.ei felhasz'!G14+'Előirányzat eredeti ÖK'!G21</f>
        <v>14025</v>
      </c>
      <c r="H21" s="105">
        <f>'Körjegyzőség er.ei felhasz'!H16+'Szoc.Központ er.ei felhasz'!H16+'Óvoda er.ei felhasz'!H14+'Előirányzat eredeti ÖK'!H21</f>
        <v>12371</v>
      </c>
      <c r="I21" s="105">
        <f>'Körjegyzőség er.ei felhasz'!I16+'Szoc.Központ er.ei felhasz'!I16+'Óvoda er.ei felhasz'!I14+'Előirányzat eredeti ÖK'!I21</f>
        <v>6831</v>
      </c>
      <c r="J21" s="105">
        <f>'Körjegyzőség er.ei felhasz'!J16+'Szoc.Központ er.ei felhasz'!J16+'Óvoda er.ei felhasz'!J14+'Előirányzat eredeti ÖK'!J21</f>
        <v>7959</v>
      </c>
      <c r="K21" s="105">
        <f>'Körjegyzőség er.ei felhasz'!K16+'Szoc.Központ er.ei felhasz'!K16+'Óvoda er.ei felhasz'!K14+'Előirányzat eredeti ÖK'!K21</f>
        <v>8835</v>
      </c>
      <c r="L21" s="105">
        <f>'Körjegyzőség er.ei felhasz'!L16+'Szoc.Központ er.ei felhasz'!L16+'Óvoda er.ei felhasz'!L14+'Előirányzat eredeti ÖK'!L21</f>
        <v>7755</v>
      </c>
      <c r="M21" s="105">
        <f>'Körjegyzőség er.ei felhasz'!M16+'Szoc.Központ er.ei felhasz'!M16+'Óvoda er.ei felhasz'!M14+'Előirányzat eredeti ÖK'!M21</f>
        <v>6751</v>
      </c>
      <c r="N21" s="252">
        <f t="shared" si="3"/>
        <v>126135</v>
      </c>
      <c r="O21" s="53"/>
      <c r="P21" s="53"/>
    </row>
    <row r="22" spans="1:14" s="53" customFormat="1" ht="18" customHeight="1">
      <c r="A22" s="181" t="s">
        <v>30</v>
      </c>
      <c r="B22" s="105">
        <f>'Előirányzat eredeti ÖK'!B22</f>
        <v>380</v>
      </c>
      <c r="C22" s="105">
        <f>'Előirányzat eredeti ÖK'!C22</f>
        <v>1189</v>
      </c>
      <c r="D22" s="105">
        <f>'Előirányzat eredeti ÖK'!D22</f>
        <v>220</v>
      </c>
      <c r="E22" s="105">
        <f>'Előirányzat eredeti ÖK'!E22</f>
        <v>350</v>
      </c>
      <c r="F22" s="105">
        <f>'Előirányzat eredeti ÖK'!F22</f>
        <v>900</v>
      </c>
      <c r="G22" s="105">
        <f>'Előirányzat eredeti ÖK'!G22</f>
        <v>1140</v>
      </c>
      <c r="H22" s="105">
        <f>'Előirányzat eredeti ÖK'!H22</f>
        <v>300</v>
      </c>
      <c r="I22" s="105">
        <f>'Előirányzat eredeti ÖK'!I22</f>
        <v>550</v>
      </c>
      <c r="J22" s="105">
        <f>'Előirányzat eredeti ÖK'!J22</f>
        <v>675</v>
      </c>
      <c r="K22" s="105">
        <f>'Előirányzat eredeti ÖK'!K22</f>
        <v>410</v>
      </c>
      <c r="L22" s="105">
        <f>'Előirányzat eredeti ÖK'!L22</f>
        <v>300</v>
      </c>
      <c r="M22" s="105">
        <f>'Előirányzat eredeti ÖK'!M22</f>
        <v>300</v>
      </c>
      <c r="N22" s="252">
        <f t="shared" si="3"/>
        <v>6714</v>
      </c>
    </row>
    <row r="23" spans="1:14" s="53" customFormat="1" ht="18" customHeight="1">
      <c r="A23" s="182" t="s">
        <v>64</v>
      </c>
      <c r="B23" s="94">
        <v>0</v>
      </c>
      <c r="C23" s="94">
        <v>0</v>
      </c>
      <c r="D23" s="94">
        <v>654</v>
      </c>
      <c r="E23" s="94">
        <v>0</v>
      </c>
      <c r="F23" s="94">
        <v>100</v>
      </c>
      <c r="G23" s="94">
        <v>260</v>
      </c>
      <c r="H23" s="94">
        <v>9180</v>
      </c>
      <c r="I23" s="94">
        <v>9931</v>
      </c>
      <c r="J23" s="94">
        <v>8419</v>
      </c>
      <c r="K23" s="94">
        <v>8512</v>
      </c>
      <c r="L23" s="94">
        <v>8209</v>
      </c>
      <c r="M23" s="94">
        <v>14423</v>
      </c>
      <c r="N23" s="252">
        <f>SUM(B23:M23)</f>
        <v>59688</v>
      </c>
    </row>
    <row r="24" spans="1:14" s="53" customFormat="1" ht="18" customHeight="1">
      <c r="A24" s="181" t="s">
        <v>31</v>
      </c>
      <c r="B24" s="94">
        <f>'Előirányzat eredeti ÖK'!B24</f>
        <v>6233</v>
      </c>
      <c r="C24" s="94">
        <f>'Előirányzat eredeti ÖK'!C24</f>
        <v>5714</v>
      </c>
      <c r="D24" s="94">
        <f>'Előirányzat eredeti ÖK'!D24</f>
        <v>5295</v>
      </c>
      <c r="E24" s="94">
        <f>'Előirányzat eredeti ÖK'!E24</f>
        <v>5145</v>
      </c>
      <c r="F24" s="94">
        <f>'Előirányzat eredeti ÖK'!F24</f>
        <v>4765</v>
      </c>
      <c r="G24" s="94">
        <f>'Előirányzat eredeti ÖK'!G24</f>
        <v>6396</v>
      </c>
      <c r="H24" s="94">
        <f>'Előirányzat eredeti ÖK'!H24</f>
        <v>4772</v>
      </c>
      <c r="I24" s="94">
        <f>'Előirányzat eredeti ÖK'!I24</f>
        <v>4622</v>
      </c>
      <c r="J24" s="94">
        <f>'Előirányzat eredeti ÖK'!J24</f>
        <v>6135</v>
      </c>
      <c r="K24" s="94">
        <f>'Előirányzat eredeti ÖK'!K24</f>
        <v>4864</v>
      </c>
      <c r="L24" s="94">
        <f>'Előirányzat eredeti ÖK'!L24</f>
        <v>4934</v>
      </c>
      <c r="M24" s="94">
        <f>'Előirányzat eredeti ÖK'!M24</f>
        <v>5319</v>
      </c>
      <c r="N24" s="252">
        <f t="shared" si="3"/>
        <v>64194</v>
      </c>
    </row>
    <row r="25" spans="1:14" s="53" customFormat="1" ht="18" customHeight="1">
      <c r="A25" s="181" t="s">
        <v>32</v>
      </c>
      <c r="B25" s="105">
        <f>'Körjegyzőség er.ei felhasz'!B17+'Szoc.Központ er.ei felhasz'!B17+'Előirányzat eredeti ÖK'!B25+'Óvoda er.ei felhasz'!B15</f>
        <v>242</v>
      </c>
      <c r="C25" s="105">
        <f>'Körjegyzőség er.ei felhasz'!C17+'Szoc.Központ er.ei felhasz'!C17+'Előirányzat eredeti ÖK'!C25+'Óvoda er.ei felhasz'!C15</f>
        <v>304</v>
      </c>
      <c r="D25" s="105">
        <f>'Körjegyzőség er.ei felhasz'!D17+'Szoc.Központ er.ei felhasz'!D17+'Előirányzat eredeti ÖK'!D25+'Óvoda er.ei felhasz'!D15</f>
        <v>457</v>
      </c>
      <c r="E25" s="105">
        <f>'Körjegyzőség er.ei felhasz'!E17+'Szoc.Központ er.ei felhasz'!E17+'Előirányzat eredeti ÖK'!E25+'Óvoda er.ei felhasz'!E15</f>
        <v>5694</v>
      </c>
      <c r="F25" s="105">
        <f>'Körjegyzőség er.ei felhasz'!F17+'Szoc.Központ er.ei felhasz'!F17+'Előirányzat eredeti ÖK'!F25+'Óvoda er.ei felhasz'!F15</f>
        <v>2100</v>
      </c>
      <c r="G25" s="105">
        <f>'Körjegyzőség er.ei felhasz'!G17+'Szoc.Központ er.ei felhasz'!G17+'Előirányzat eredeti ÖK'!G25+'Óvoda er.ei felhasz'!G15</f>
        <v>12700</v>
      </c>
      <c r="H25" s="105">
        <f>'Körjegyzőség er.ei felhasz'!H17+'Szoc.Központ er.ei felhasz'!H17+'Előirányzat eredeti ÖK'!H25+'Óvoda er.ei felhasz'!H15</f>
        <v>15240</v>
      </c>
      <c r="I25" s="105">
        <f>'Körjegyzőség er.ei felhasz'!I17+'Szoc.Központ er.ei felhasz'!I17+'Előirányzat eredeti ÖK'!I25+'Óvoda er.ei felhasz'!I15</f>
        <v>25867</v>
      </c>
      <c r="J25" s="105">
        <f>'Körjegyzőség er.ei felhasz'!J17+'Szoc.Központ er.ei felhasz'!J17+'Előirányzat eredeti ÖK'!J25+'Óvoda er.ei felhasz'!J15</f>
        <v>250</v>
      </c>
      <c r="K25" s="105">
        <f>'Körjegyzőség er.ei felhasz'!K17+'Szoc.Központ er.ei felhasz'!K17+'Előirányzat eredeti ÖK'!K25+'Óvoda er.ei felhasz'!K15</f>
        <v>12471</v>
      </c>
      <c r="L25" s="105">
        <f>'Körjegyzőség er.ei felhasz'!L17+'Szoc.Központ er.ei felhasz'!L17+'Előirányzat eredeti ÖK'!L25+'Óvoda er.ei felhasz'!L15</f>
        <v>106000</v>
      </c>
      <c r="M25" s="105">
        <f>'Körjegyzőség er.ei felhasz'!M17+'Szoc.Központ er.ei felhasz'!M17+'Előirányzat eredeti ÖK'!M25+'Óvoda er.ei felhasz'!M15</f>
        <v>12000</v>
      </c>
      <c r="N25" s="256">
        <f>SUM(B25:M25)</f>
        <v>193325</v>
      </c>
    </row>
    <row r="26" spans="1:14" s="53" customFormat="1" ht="18" customHeight="1">
      <c r="A26" s="181" t="s">
        <v>33</v>
      </c>
      <c r="B26" s="94">
        <f>'Előirányzat eredeti ÖK'!B26</f>
        <v>0</v>
      </c>
      <c r="C26" s="94">
        <f>'Előirányzat eredeti ÖK'!C26</f>
        <v>0</v>
      </c>
      <c r="D26" s="94">
        <f>'Előirányzat eredeti ÖK'!D26</f>
        <v>0</v>
      </c>
      <c r="E26" s="94">
        <f>'Előirányzat eredeti ÖK'!E26</f>
        <v>0</v>
      </c>
      <c r="F26" s="94">
        <f>'Előirányzat eredeti ÖK'!F26</f>
        <v>0</v>
      </c>
      <c r="G26" s="94">
        <f>'Előirányzat eredeti ÖK'!G26</f>
        <v>0</v>
      </c>
      <c r="H26" s="94">
        <f>'Előirányzat eredeti ÖK'!H26</f>
        <v>0</v>
      </c>
      <c r="I26" s="94">
        <f>'Előirányzat eredeti ÖK'!I26</f>
        <v>0</v>
      </c>
      <c r="J26" s="94">
        <f>'Előirányzat eredeti ÖK'!J26</f>
        <v>0</v>
      </c>
      <c r="K26" s="94">
        <f>'Előirányzat eredeti ÖK'!K26</f>
        <v>0</v>
      </c>
      <c r="L26" s="94">
        <f>'Előirányzat eredeti ÖK'!L26</f>
        <v>0</v>
      </c>
      <c r="M26" s="94">
        <f>'Előirányzat eredeti ÖK'!M26</f>
        <v>0</v>
      </c>
      <c r="N26" s="252">
        <f t="shared" si="3"/>
        <v>0</v>
      </c>
    </row>
    <row r="27" spans="1:14" s="53" customFormat="1" ht="18" customHeight="1">
      <c r="A27" s="181" t="s">
        <v>34</v>
      </c>
      <c r="B27" s="94">
        <f>'Előirányzat eredeti ÖK'!B27</f>
        <v>0</v>
      </c>
      <c r="C27" s="94">
        <f>'Előirányzat eredeti ÖK'!C27</f>
        <v>0</v>
      </c>
      <c r="D27" s="94">
        <f>'Előirányzat eredeti ÖK'!D27</f>
        <v>0</v>
      </c>
      <c r="E27" s="94">
        <f>'Előirányzat eredeti ÖK'!E27</f>
        <v>0</v>
      </c>
      <c r="F27" s="94">
        <f>'Előirányzat eredeti ÖK'!F27</f>
        <v>0</v>
      </c>
      <c r="G27" s="94">
        <f>'Előirányzat eredeti ÖK'!G27</f>
        <v>0</v>
      </c>
      <c r="H27" s="94">
        <f>'Előirányzat eredeti ÖK'!H27</f>
        <v>0</v>
      </c>
      <c r="I27" s="94">
        <f>'Előirányzat eredeti ÖK'!I27</f>
        <v>5753</v>
      </c>
      <c r="J27" s="94">
        <f>'Előirányzat eredeti ÖK'!J27</f>
        <v>0</v>
      </c>
      <c r="K27" s="94">
        <f>'Előirányzat eredeti ÖK'!K27</f>
        <v>0</v>
      </c>
      <c r="L27" s="94">
        <f>'Előirányzat eredeti ÖK'!L27</f>
        <v>2984</v>
      </c>
      <c r="M27" s="94">
        <f>'Előirányzat eredeti ÖK'!M27</f>
        <v>25000</v>
      </c>
      <c r="N27" s="252">
        <f t="shared" si="3"/>
        <v>33737</v>
      </c>
    </row>
    <row r="28" spans="1:14" s="53" customFormat="1" ht="18" customHeight="1" thickBot="1">
      <c r="A28" s="191"/>
      <c r="B28" s="96"/>
      <c r="C28" s="184"/>
      <c r="D28" s="185"/>
      <c r="E28" s="96"/>
      <c r="F28" s="184"/>
      <c r="G28" s="185"/>
      <c r="H28" s="96"/>
      <c r="I28" s="184"/>
      <c r="J28" s="185"/>
      <c r="K28" s="96"/>
      <c r="L28" s="184"/>
      <c r="M28" s="185"/>
      <c r="N28" s="253"/>
    </row>
    <row r="29" spans="1:16" s="163" customFormat="1" ht="19.5" customHeight="1" thickBot="1" thickTop="1">
      <c r="A29" s="188" t="s">
        <v>9</v>
      </c>
      <c r="B29" s="189">
        <f aca="true" t="shared" si="4" ref="B29:M29">SUM(B19:B28)</f>
        <v>33839</v>
      </c>
      <c r="C29" s="189">
        <f t="shared" si="4"/>
        <v>35862</v>
      </c>
      <c r="D29" s="189">
        <f t="shared" si="4"/>
        <v>35941</v>
      </c>
      <c r="E29" s="189">
        <f t="shared" si="4"/>
        <v>39772</v>
      </c>
      <c r="F29" s="189">
        <f t="shared" si="4"/>
        <v>37589</v>
      </c>
      <c r="G29" s="189">
        <f t="shared" si="4"/>
        <v>50982</v>
      </c>
      <c r="H29" s="189">
        <f t="shared" si="4"/>
        <v>58330</v>
      </c>
      <c r="I29" s="189">
        <f t="shared" si="4"/>
        <v>62510</v>
      </c>
      <c r="J29" s="189">
        <f t="shared" si="4"/>
        <v>32397</v>
      </c>
      <c r="K29" s="189">
        <f t="shared" si="4"/>
        <v>44046</v>
      </c>
      <c r="L29" s="189">
        <f t="shared" si="4"/>
        <v>139138</v>
      </c>
      <c r="M29" s="189">
        <f t="shared" si="4"/>
        <v>70595</v>
      </c>
      <c r="N29" s="188">
        <f>SUM(N19:N28)</f>
        <v>641001</v>
      </c>
      <c r="P29" s="236"/>
    </row>
    <row r="30" s="163" customFormat="1" ht="19.5" customHeight="1" thickTop="1">
      <c r="N30" s="224"/>
    </row>
  </sheetData>
  <sheetProtection/>
  <mergeCells count="1">
    <mergeCell ref="A1:N1"/>
  </mergeCells>
  <printOptions horizontalCentered="1"/>
  <pageMargins left="0.3" right="0.46" top="0.5905511811023623" bottom="0.59" header="0.31496062992125984" footer="0.11811023622047245"/>
  <pageSetup horizontalDpi="300" verticalDpi="300" orientation="landscape" paperSize="9" scale="95" r:id="rId1"/>
  <headerFooter alignWithMargins="0">
    <oddHeader xml:space="preserve">&amp;C20/e.sz.melléklet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"/>
  <sheetViews>
    <sheetView view="pageLayout" workbookViewId="0" topLeftCell="A1">
      <selection activeCell="K8" sqref="K8"/>
    </sheetView>
  </sheetViews>
  <sheetFormatPr defaultColWidth="9.00390625" defaultRowHeight="12.75"/>
  <cols>
    <col min="1" max="2" width="9.125" style="301" customWidth="1"/>
    <col min="3" max="3" width="11.125" style="301" customWidth="1"/>
    <col min="4" max="10" width="9.125" style="301" customWidth="1"/>
    <col min="11" max="11" width="14.625" style="301" customWidth="1"/>
    <col min="12" max="16384" width="9.125" style="301" customWidth="1"/>
  </cols>
  <sheetData>
    <row r="1" spans="4:9" ht="12.75">
      <c r="D1" s="578"/>
      <c r="E1" s="578"/>
      <c r="F1" s="578"/>
      <c r="G1" s="578"/>
      <c r="H1" s="578"/>
      <c r="I1" s="578"/>
    </row>
    <row r="3" spans="1:4" ht="12.75">
      <c r="A3" s="302" t="s">
        <v>370</v>
      </c>
      <c r="B3" s="303"/>
      <c r="D3" s="303"/>
    </row>
    <row r="4" spans="1:4" ht="13.5" thickBot="1">
      <c r="A4" s="302"/>
      <c r="B4" s="303"/>
      <c r="D4" s="303"/>
    </row>
    <row r="5" spans="1:11" ht="13.5" thickBot="1">
      <c r="A5" s="304" t="s">
        <v>371</v>
      </c>
      <c r="B5" s="305"/>
      <c r="C5" s="305"/>
      <c r="D5" s="305"/>
      <c r="E5" s="305"/>
      <c r="F5" s="305"/>
      <c r="G5" s="305"/>
      <c r="H5" s="305"/>
      <c r="I5" s="305"/>
      <c r="J5" s="305"/>
      <c r="K5" s="306" t="s">
        <v>469</v>
      </c>
    </row>
    <row r="6" spans="1:11" ht="12.75">
      <c r="A6" s="579" t="s">
        <v>372</v>
      </c>
      <c r="B6" s="580"/>
      <c r="C6" s="580"/>
      <c r="D6" s="580"/>
      <c r="E6" s="580"/>
      <c r="F6" s="580"/>
      <c r="G6" s="580"/>
      <c r="H6" s="580"/>
      <c r="I6" s="580"/>
      <c r="J6" s="581"/>
      <c r="K6" s="307">
        <v>0</v>
      </c>
    </row>
    <row r="7" spans="1:11" ht="12.75">
      <c r="A7" s="572" t="s">
        <v>468</v>
      </c>
      <c r="B7" s="573"/>
      <c r="C7" s="573"/>
      <c r="D7" s="573"/>
      <c r="E7" s="573"/>
      <c r="F7" s="573"/>
      <c r="G7" s="573"/>
      <c r="H7" s="573"/>
      <c r="I7" s="573"/>
      <c r="J7" s="574"/>
      <c r="K7" s="308">
        <v>17780</v>
      </c>
    </row>
    <row r="8" spans="1:11" ht="12.75">
      <c r="A8" s="572" t="s">
        <v>373</v>
      </c>
      <c r="B8" s="573"/>
      <c r="C8" s="573"/>
      <c r="D8" s="573"/>
      <c r="E8" s="573"/>
      <c r="F8" s="573"/>
      <c r="G8" s="573"/>
      <c r="H8" s="573"/>
      <c r="I8" s="573"/>
      <c r="J8" s="574"/>
      <c r="K8" s="308">
        <v>0</v>
      </c>
    </row>
    <row r="9" spans="1:11" ht="12.75">
      <c r="A9" s="572" t="s">
        <v>374</v>
      </c>
      <c r="B9" s="573"/>
      <c r="C9" s="573"/>
      <c r="D9" s="573"/>
      <c r="E9" s="573"/>
      <c r="F9" s="573"/>
      <c r="G9" s="573"/>
      <c r="H9" s="573"/>
      <c r="I9" s="573"/>
      <c r="J9" s="574"/>
      <c r="K9" s="308">
        <v>0</v>
      </c>
    </row>
    <row r="10" spans="1:11" ht="13.5" thickBot="1">
      <c r="A10" s="575" t="s">
        <v>375</v>
      </c>
      <c r="B10" s="576"/>
      <c r="C10" s="576"/>
      <c r="D10" s="576"/>
      <c r="E10" s="576"/>
      <c r="F10" s="576"/>
      <c r="G10" s="576"/>
      <c r="H10" s="576"/>
      <c r="I10" s="576"/>
      <c r="J10" s="577"/>
      <c r="K10" s="309">
        <v>0</v>
      </c>
    </row>
    <row r="11" ht="12.75">
      <c r="A11" s="301" t="s">
        <v>376</v>
      </c>
    </row>
  </sheetData>
  <sheetProtection/>
  <mergeCells count="6">
    <mergeCell ref="A9:J9"/>
    <mergeCell ref="A10:J10"/>
    <mergeCell ref="D1:I1"/>
    <mergeCell ref="A6:J6"/>
    <mergeCell ref="A7:J7"/>
    <mergeCell ref="A8:J8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&amp;C21. sz.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Y28"/>
  <sheetViews>
    <sheetView view="pageLayout" workbookViewId="0" topLeftCell="A13">
      <selection activeCell="O21" sqref="O21"/>
    </sheetView>
  </sheetViews>
  <sheetFormatPr defaultColWidth="9.00390625" defaultRowHeight="19.5" customHeight="1"/>
  <cols>
    <col min="1" max="1" width="5.125" style="5" customWidth="1"/>
    <col min="2" max="2" width="21.375" style="5" customWidth="1"/>
    <col min="3" max="14" width="9.25390625" style="5" customWidth="1"/>
    <col min="15" max="17" width="9.25390625" style="5" bestFit="1" customWidth="1"/>
    <col min="18" max="16384" width="9.125" style="5" customWidth="1"/>
  </cols>
  <sheetData>
    <row r="1" spans="1:25" ht="19.5" customHeight="1">
      <c r="A1" s="543" t="s">
        <v>125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17" ht="19.5" customHeight="1">
      <c r="A2" s="543" t="s">
        <v>313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10"/>
      <c r="P2" s="10"/>
      <c r="Q2" s="10"/>
    </row>
    <row r="3" spans="1:17" ht="12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9.5" customHeight="1">
      <c r="A4" s="585" t="s">
        <v>94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19"/>
      <c r="P4" s="19"/>
      <c r="Q4" s="19"/>
    </row>
    <row r="5" ht="7.5" customHeight="1" thickBot="1"/>
    <row r="6" spans="3:14" ht="36.75" customHeight="1" thickTop="1">
      <c r="C6" s="587" t="s">
        <v>309</v>
      </c>
      <c r="D6" s="588"/>
      <c r="E6" s="589"/>
      <c r="F6" s="587" t="s">
        <v>441</v>
      </c>
      <c r="G6" s="588"/>
      <c r="H6" s="589"/>
      <c r="I6" s="596" t="s">
        <v>485</v>
      </c>
      <c r="J6" s="597"/>
      <c r="K6" s="598"/>
      <c r="L6" s="590" t="s">
        <v>124</v>
      </c>
      <c r="M6" s="591"/>
      <c r="N6" s="592"/>
    </row>
    <row r="7" spans="1:14" ht="19.5" customHeight="1" thickBot="1">
      <c r="A7" s="36"/>
      <c r="B7" s="36"/>
      <c r="C7" s="59" t="s">
        <v>19</v>
      </c>
      <c r="D7" s="59" t="s">
        <v>481</v>
      </c>
      <c r="E7" s="60"/>
      <c r="F7" s="59" t="s">
        <v>19</v>
      </c>
      <c r="G7" s="59" t="s">
        <v>481</v>
      </c>
      <c r="H7" s="60"/>
      <c r="I7" s="59" t="s">
        <v>19</v>
      </c>
      <c r="J7" s="59" t="s">
        <v>481</v>
      </c>
      <c r="K7" s="227"/>
      <c r="L7" s="59" t="s">
        <v>19</v>
      </c>
      <c r="M7" s="59" t="s">
        <v>481</v>
      </c>
      <c r="N7" s="60"/>
    </row>
    <row r="8" spans="1:14" ht="19.5" customHeight="1" thickBot="1" thickTop="1">
      <c r="A8" s="593" t="s">
        <v>108</v>
      </c>
      <c r="B8" s="145" t="s">
        <v>95</v>
      </c>
      <c r="C8" s="61">
        <v>18079</v>
      </c>
      <c r="D8" s="62"/>
      <c r="E8" s="63"/>
      <c r="F8" s="61">
        <v>1020</v>
      </c>
      <c r="G8" s="62"/>
      <c r="H8" s="63"/>
      <c r="I8" s="228">
        <v>6802</v>
      </c>
      <c r="J8" s="228"/>
      <c r="K8" s="228"/>
      <c r="L8" s="146">
        <f aca="true" t="shared" si="0" ref="L8:L13">C8+F8+I8</f>
        <v>25901</v>
      </c>
      <c r="M8" s="147"/>
      <c r="N8" s="148"/>
    </row>
    <row r="9" spans="1:14" ht="19.5" customHeight="1" thickBot="1" thickTop="1">
      <c r="A9" s="594"/>
      <c r="B9" s="149" t="s">
        <v>100</v>
      </c>
      <c r="C9" s="61">
        <v>92327</v>
      </c>
      <c r="D9" s="62"/>
      <c r="E9" s="63"/>
      <c r="F9" s="61">
        <v>46205</v>
      </c>
      <c r="G9" s="62"/>
      <c r="H9" s="63"/>
      <c r="I9" s="228">
        <v>33309</v>
      </c>
      <c r="J9" s="228"/>
      <c r="K9" s="228"/>
      <c r="L9" s="146">
        <f t="shared" si="0"/>
        <v>171841</v>
      </c>
      <c r="M9" s="147"/>
      <c r="N9" s="148"/>
    </row>
    <row r="10" spans="1:14" s="25" customFormat="1" ht="19.5" customHeight="1" thickBot="1" thickTop="1">
      <c r="A10" s="594"/>
      <c r="B10" s="150" t="s">
        <v>106</v>
      </c>
      <c r="C10" s="64">
        <v>1457</v>
      </c>
      <c r="D10" s="65"/>
      <c r="E10" s="66"/>
      <c r="F10" s="67">
        <v>0</v>
      </c>
      <c r="G10" s="68"/>
      <c r="H10" s="66"/>
      <c r="I10" s="229">
        <v>0</v>
      </c>
      <c r="J10" s="229"/>
      <c r="K10" s="229"/>
      <c r="L10" s="146">
        <f t="shared" si="0"/>
        <v>1457</v>
      </c>
      <c r="M10" s="147"/>
      <c r="N10" s="148"/>
    </row>
    <row r="11" spans="1:14" s="25" customFormat="1" ht="19.5" customHeight="1" thickBot="1" thickTop="1">
      <c r="A11" s="594"/>
      <c r="B11" s="150" t="s">
        <v>107</v>
      </c>
      <c r="C11" s="64">
        <v>0</v>
      </c>
      <c r="D11" s="65"/>
      <c r="E11" s="66"/>
      <c r="F11" s="67"/>
      <c r="G11" s="68"/>
      <c r="H11" s="66"/>
      <c r="I11" s="229">
        <v>0</v>
      </c>
      <c r="J11" s="229"/>
      <c r="K11" s="229"/>
      <c r="L11" s="146">
        <f t="shared" si="0"/>
        <v>0</v>
      </c>
      <c r="M11" s="147"/>
      <c r="N11" s="148"/>
    </row>
    <row r="12" spans="1:14" ht="19.5" customHeight="1" thickBot="1" thickTop="1">
      <c r="A12" s="594"/>
      <c r="B12" s="151" t="s">
        <v>96</v>
      </c>
      <c r="C12" s="61">
        <v>393</v>
      </c>
      <c r="D12" s="62"/>
      <c r="E12" s="63"/>
      <c r="F12" s="61">
        <v>626</v>
      </c>
      <c r="G12" s="62"/>
      <c r="H12" s="63"/>
      <c r="I12" s="228">
        <v>626</v>
      </c>
      <c r="J12" s="228"/>
      <c r="K12" s="228"/>
      <c r="L12" s="146">
        <f t="shared" si="0"/>
        <v>1645</v>
      </c>
      <c r="M12" s="147"/>
      <c r="N12" s="148"/>
    </row>
    <row r="13" spans="1:14" ht="19.5" customHeight="1" thickBot="1" thickTop="1">
      <c r="A13" s="594"/>
      <c r="B13" s="151" t="s">
        <v>101</v>
      </c>
      <c r="C13" s="69">
        <v>0</v>
      </c>
      <c r="D13" s="70"/>
      <c r="E13" s="71"/>
      <c r="F13" s="72"/>
      <c r="G13" s="70"/>
      <c r="H13" s="73"/>
      <c r="I13" s="71">
        <v>0</v>
      </c>
      <c r="J13" s="71"/>
      <c r="K13" s="71"/>
      <c r="L13" s="146">
        <f t="shared" si="0"/>
        <v>0</v>
      </c>
      <c r="M13" s="147"/>
      <c r="N13" s="148"/>
    </row>
    <row r="14" spans="1:14" ht="19.5" customHeight="1" thickBot="1" thickTop="1">
      <c r="A14" s="595"/>
      <c r="B14" s="152" t="s">
        <v>9</v>
      </c>
      <c r="C14" s="153">
        <f aca="true" t="shared" si="1" ref="C14:H14">SUM(C8:C13)</f>
        <v>112256</v>
      </c>
      <c r="D14" s="154">
        <f t="shared" si="1"/>
        <v>0</v>
      </c>
      <c r="E14" s="155">
        <f t="shared" si="1"/>
        <v>0</v>
      </c>
      <c r="F14" s="156">
        <f>SUM(F8:F13)</f>
        <v>47851</v>
      </c>
      <c r="G14" s="154">
        <f t="shared" si="1"/>
        <v>0</v>
      </c>
      <c r="H14" s="157">
        <f t="shared" si="1"/>
        <v>0</v>
      </c>
      <c r="I14" s="155">
        <f>SUM(I7:I13)</f>
        <v>40737</v>
      </c>
      <c r="J14" s="155">
        <f>SUM(J7:J13)</f>
        <v>0</v>
      </c>
      <c r="K14" s="155">
        <f>SUM(K7:K13)</f>
        <v>0</v>
      </c>
      <c r="L14" s="78">
        <f>SUM(L8:L13)</f>
        <v>200844</v>
      </c>
      <c r="M14" s="78">
        <f>SUM(M8:M13)</f>
        <v>0</v>
      </c>
      <c r="N14" s="78">
        <f>SUM(N8:N13)</f>
        <v>0</v>
      </c>
    </row>
    <row r="15" spans="1:14" ht="14.25" customHeight="1" thickTop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7" ht="19.5" customHeight="1">
      <c r="A16" s="586" t="s">
        <v>97</v>
      </c>
      <c r="B16" s="586"/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14"/>
      <c r="P16" s="14"/>
      <c r="Q16" s="14"/>
    </row>
    <row r="17" spans="1:17" ht="8.25" customHeight="1" thickBot="1">
      <c r="A17" s="36"/>
      <c r="B17" s="3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19"/>
      <c r="P17" s="19"/>
      <c r="Q17" s="19"/>
    </row>
    <row r="18" spans="1:14" ht="36.75" customHeight="1" thickTop="1">
      <c r="A18" s="36"/>
      <c r="B18" s="36"/>
      <c r="C18" s="554" t="s">
        <v>309</v>
      </c>
      <c r="D18" s="555"/>
      <c r="E18" s="556"/>
      <c r="F18" s="554" t="s">
        <v>441</v>
      </c>
      <c r="G18" s="555"/>
      <c r="H18" s="556"/>
      <c r="I18" s="596" t="s">
        <v>485</v>
      </c>
      <c r="J18" s="597"/>
      <c r="K18" s="598"/>
      <c r="L18" s="557" t="s">
        <v>9</v>
      </c>
      <c r="M18" s="558"/>
      <c r="N18" s="559"/>
    </row>
    <row r="19" spans="1:14" ht="19.5" customHeight="1" thickBot="1">
      <c r="A19" s="36"/>
      <c r="B19" s="36"/>
      <c r="C19" s="59" t="s">
        <v>19</v>
      </c>
      <c r="D19" s="59" t="s">
        <v>481</v>
      </c>
      <c r="E19" s="60"/>
      <c r="F19" s="59" t="s">
        <v>19</v>
      </c>
      <c r="G19" s="59" t="s">
        <v>481</v>
      </c>
      <c r="H19" s="60"/>
      <c r="I19" s="59" t="s">
        <v>19</v>
      </c>
      <c r="J19" s="59" t="s">
        <v>481</v>
      </c>
      <c r="K19" s="227"/>
      <c r="L19" s="59" t="s">
        <v>19</v>
      </c>
      <c r="M19" s="59" t="s">
        <v>481</v>
      </c>
      <c r="N19" s="60"/>
    </row>
    <row r="20" spans="1:14" ht="19.5" customHeight="1" thickBot="1" thickTop="1">
      <c r="A20" s="582" t="s">
        <v>117</v>
      </c>
      <c r="B20" s="145" t="s">
        <v>90</v>
      </c>
      <c r="C20" s="61">
        <v>51795</v>
      </c>
      <c r="D20" s="62"/>
      <c r="E20" s="63"/>
      <c r="F20" s="61">
        <v>28449</v>
      </c>
      <c r="G20" s="62"/>
      <c r="H20" s="63"/>
      <c r="I20" s="228">
        <v>20796</v>
      </c>
      <c r="J20" s="62"/>
      <c r="K20" s="228"/>
      <c r="L20" s="146">
        <f aca="true" t="shared" si="2" ref="L20:L25">C20+F20+I20</f>
        <v>101040</v>
      </c>
      <c r="M20" s="147"/>
      <c r="N20" s="148"/>
    </row>
    <row r="21" spans="1:14" ht="19.5" customHeight="1" thickBot="1" thickTop="1">
      <c r="A21" s="583"/>
      <c r="B21" s="151" t="s">
        <v>98</v>
      </c>
      <c r="C21" s="61">
        <v>13267</v>
      </c>
      <c r="D21" s="62"/>
      <c r="E21" s="63"/>
      <c r="F21" s="61">
        <v>7365</v>
      </c>
      <c r="G21" s="62"/>
      <c r="H21" s="63"/>
      <c r="I21" s="228">
        <v>5443</v>
      </c>
      <c r="J21" s="62"/>
      <c r="K21" s="228"/>
      <c r="L21" s="146">
        <f t="shared" si="2"/>
        <v>26075</v>
      </c>
      <c r="M21" s="147"/>
      <c r="N21" s="148"/>
    </row>
    <row r="22" spans="1:14" ht="19.5" customHeight="1" thickBot="1" thickTop="1">
      <c r="A22" s="583"/>
      <c r="B22" s="145" t="s">
        <v>91</v>
      </c>
      <c r="C22" s="61">
        <v>46694</v>
      </c>
      <c r="D22" s="62"/>
      <c r="E22" s="63"/>
      <c r="F22" s="61">
        <v>11695</v>
      </c>
      <c r="G22" s="62"/>
      <c r="H22" s="63"/>
      <c r="I22" s="228">
        <v>14318</v>
      </c>
      <c r="J22" s="62"/>
      <c r="K22" s="228"/>
      <c r="L22" s="146">
        <f t="shared" si="2"/>
        <v>72707</v>
      </c>
      <c r="M22" s="147"/>
      <c r="N22" s="148"/>
    </row>
    <row r="23" spans="1:14" s="25" customFormat="1" ht="26.25" customHeight="1" thickBot="1" thickTop="1">
      <c r="A23" s="583"/>
      <c r="B23" s="158" t="s">
        <v>116</v>
      </c>
      <c r="C23" s="82"/>
      <c r="D23" s="83"/>
      <c r="E23" s="84"/>
      <c r="F23" s="82"/>
      <c r="G23" s="83"/>
      <c r="H23" s="84"/>
      <c r="I23" s="230"/>
      <c r="J23" s="83"/>
      <c r="K23" s="230"/>
      <c r="L23" s="146">
        <f t="shared" si="2"/>
        <v>0</v>
      </c>
      <c r="M23" s="147"/>
      <c r="N23" s="148"/>
    </row>
    <row r="24" spans="1:14" s="25" customFormat="1" ht="36" customHeight="1" thickBot="1" thickTop="1">
      <c r="A24" s="583"/>
      <c r="B24" s="159" t="s">
        <v>120</v>
      </c>
      <c r="C24" s="85">
        <v>0</v>
      </c>
      <c r="D24" s="86"/>
      <c r="E24" s="87"/>
      <c r="F24" s="85"/>
      <c r="G24" s="86"/>
      <c r="H24" s="87"/>
      <c r="I24" s="231"/>
      <c r="J24" s="86"/>
      <c r="K24" s="231"/>
      <c r="L24" s="146">
        <f t="shared" si="2"/>
        <v>0</v>
      </c>
      <c r="M24" s="147"/>
      <c r="N24" s="148"/>
    </row>
    <row r="25" spans="1:14" s="25" customFormat="1" ht="19.5" customHeight="1" thickBot="1" thickTop="1">
      <c r="A25" s="583"/>
      <c r="B25" s="151" t="s">
        <v>99</v>
      </c>
      <c r="C25" s="82"/>
      <c r="D25" s="83"/>
      <c r="E25" s="84"/>
      <c r="F25" s="82"/>
      <c r="G25" s="83"/>
      <c r="H25" s="84"/>
      <c r="I25" s="230"/>
      <c r="J25" s="83"/>
      <c r="K25" s="230"/>
      <c r="L25" s="146">
        <f t="shared" si="2"/>
        <v>0</v>
      </c>
      <c r="M25" s="147"/>
      <c r="N25" s="148"/>
    </row>
    <row r="26" spans="1:14" s="25" customFormat="1" ht="19.5" customHeight="1" thickBot="1" thickTop="1">
      <c r="A26" s="584"/>
      <c r="B26" s="152" t="s">
        <v>9</v>
      </c>
      <c r="C26" s="160">
        <f aca="true" t="shared" si="3" ref="C26:H26">SUM(C20:C25)</f>
        <v>111756</v>
      </c>
      <c r="D26" s="161">
        <f t="shared" si="3"/>
        <v>0</v>
      </c>
      <c r="E26" s="162">
        <f t="shared" si="3"/>
        <v>0</v>
      </c>
      <c r="F26" s="160">
        <f t="shared" si="3"/>
        <v>47509</v>
      </c>
      <c r="G26" s="161">
        <f t="shared" si="3"/>
        <v>0</v>
      </c>
      <c r="H26" s="162">
        <f t="shared" si="3"/>
        <v>0</v>
      </c>
      <c r="I26" s="232">
        <f>SUM(I20:I25)</f>
        <v>40557</v>
      </c>
      <c r="J26" s="161">
        <f>SUM(J20:J25)</f>
        <v>0</v>
      </c>
      <c r="K26" s="232">
        <f>SUM(K20:K25)</f>
        <v>0</v>
      </c>
      <c r="L26" s="78">
        <f>SUM(L20:L25)</f>
        <v>199822</v>
      </c>
      <c r="M26" s="79">
        <f>SUM(D26+G26)</f>
        <v>0</v>
      </c>
      <c r="N26" s="91">
        <f>SUM(E26+H26)</f>
        <v>0</v>
      </c>
    </row>
    <row r="27" spans="1:14" ht="19.5" customHeight="1" thickTop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9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</sheetData>
  <sheetProtection/>
  <mergeCells count="14">
    <mergeCell ref="I6:K6"/>
    <mergeCell ref="I18:K18"/>
    <mergeCell ref="L18:N18"/>
    <mergeCell ref="C6:E6"/>
    <mergeCell ref="A20:A26"/>
    <mergeCell ref="A1:N1"/>
    <mergeCell ref="A2:N2"/>
    <mergeCell ref="A4:N4"/>
    <mergeCell ref="A16:N16"/>
    <mergeCell ref="F6:H6"/>
    <mergeCell ref="L6:N6"/>
    <mergeCell ref="A8:A14"/>
    <mergeCell ref="C18:E18"/>
    <mergeCell ref="F18:H18"/>
  </mergeCells>
  <printOptions horizontalCentered="1"/>
  <pageMargins left="0.1968503937007874" right="0.1968503937007874" top="0.5905511811023623" bottom="0.3937007874015748" header="0.2755905511811024" footer="0.5118110236220472"/>
  <pageSetup horizontalDpi="300" verticalDpi="300" orientation="landscape" paperSize="9" r:id="rId1"/>
  <headerFooter alignWithMargins="0">
    <oddHeader xml:space="preserve">&amp;C22.sz.melléklet             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V1800"/>
  <sheetViews>
    <sheetView workbookViewId="0" topLeftCell="A1">
      <selection activeCell="A1" sqref="A1:I67"/>
    </sheetView>
  </sheetViews>
  <sheetFormatPr defaultColWidth="9.00390625" defaultRowHeight="19.5" customHeight="1"/>
  <cols>
    <col min="1" max="1" width="71.75390625" style="5" customWidth="1"/>
    <col min="2" max="2" width="22.00390625" style="28" customWidth="1"/>
    <col min="3" max="3" width="18.625" style="5" customWidth="1"/>
    <col min="4" max="8" width="10.75390625" style="5" customWidth="1"/>
    <col min="9" max="9" width="10.25390625" style="5" customWidth="1"/>
    <col min="10" max="16384" width="9.125" style="5" customWidth="1"/>
  </cols>
  <sheetData>
    <row r="1" spans="1:22" s="36" customFormat="1" ht="19.5" customHeight="1">
      <c r="A1" s="599" t="s">
        <v>336</v>
      </c>
      <c r="B1" s="599"/>
      <c r="C1" s="599"/>
      <c r="D1" s="599"/>
      <c r="E1" s="599"/>
      <c r="F1" s="599"/>
      <c r="G1" s="599"/>
      <c r="H1" s="599"/>
      <c r="I1" s="599"/>
      <c r="J1" s="370"/>
      <c r="K1" s="370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</row>
    <row r="2" spans="1:22" s="36" customFormat="1" ht="22.5" customHeight="1">
      <c r="A2" s="449"/>
      <c r="B2" s="450" t="s">
        <v>305</v>
      </c>
      <c r="C2" s="450" t="s">
        <v>486</v>
      </c>
      <c r="D2" s="449"/>
      <c r="E2" s="449"/>
      <c r="F2" s="449"/>
      <c r="G2" s="449"/>
      <c r="H2" s="449"/>
      <c r="I2" s="449"/>
      <c r="J2" s="370"/>
      <c r="K2" s="370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</row>
    <row r="3" spans="1:22" s="36" customFormat="1" ht="19.5" customHeight="1">
      <c r="A3" s="372" t="s">
        <v>330</v>
      </c>
      <c r="B3" s="278"/>
      <c r="C3" s="372"/>
      <c r="D3" s="373"/>
      <c r="E3" s="373"/>
      <c r="F3" s="373"/>
      <c r="G3" s="373"/>
      <c r="H3" s="371"/>
      <c r="I3" s="374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</row>
    <row r="4" spans="1:22" s="36" customFormat="1" ht="19.5" customHeight="1">
      <c r="A4" s="375" t="s">
        <v>331</v>
      </c>
      <c r="B4" s="276">
        <v>759</v>
      </c>
      <c r="C4" s="276">
        <v>759</v>
      </c>
      <c r="D4" s="373"/>
      <c r="E4" s="373"/>
      <c r="F4" s="373"/>
      <c r="G4" s="373"/>
      <c r="H4" s="371"/>
      <c r="I4" s="374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</row>
    <row r="5" spans="1:22" s="36" customFormat="1" ht="7.5" customHeight="1">
      <c r="A5" s="376"/>
      <c r="B5" s="277"/>
      <c r="C5" s="377"/>
      <c r="D5" s="378"/>
      <c r="E5" s="378"/>
      <c r="F5" s="378"/>
      <c r="G5" s="378"/>
      <c r="H5" s="373"/>
      <c r="I5" s="379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</row>
    <row r="6" spans="1:22" s="36" customFormat="1" ht="18.75" customHeight="1">
      <c r="A6" s="380" t="s">
        <v>191</v>
      </c>
      <c r="B6" s="278"/>
      <c r="C6" s="377"/>
      <c r="D6" s="381"/>
      <c r="E6" s="381"/>
      <c r="F6" s="381"/>
      <c r="G6" s="381"/>
      <c r="H6" s="381"/>
      <c r="I6" s="379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</row>
    <row r="7" spans="1:22" s="36" customFormat="1" ht="18" customHeight="1">
      <c r="A7" s="382" t="s">
        <v>498</v>
      </c>
      <c r="B7" s="279">
        <v>46205</v>
      </c>
      <c r="C7" s="279">
        <v>46205</v>
      </c>
      <c r="D7" s="383"/>
      <c r="E7" s="383"/>
      <c r="F7" s="383"/>
      <c r="G7" s="383"/>
      <c r="H7" s="383"/>
      <c r="I7" s="384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</row>
    <row r="8" spans="1:22" s="36" customFormat="1" ht="19.5" customHeight="1">
      <c r="A8" s="385" t="s">
        <v>328</v>
      </c>
      <c r="B8" s="278">
        <v>92327</v>
      </c>
      <c r="C8" s="278">
        <v>51014</v>
      </c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</row>
    <row r="9" spans="1:22" s="36" customFormat="1" ht="19.5" customHeight="1">
      <c r="A9" s="385" t="s">
        <v>327</v>
      </c>
      <c r="B9" s="278">
        <v>33309</v>
      </c>
      <c r="C9" s="278">
        <v>18808</v>
      </c>
      <c r="D9" s="371"/>
      <c r="E9" s="278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</row>
    <row r="10" spans="1:22" s="36" customFormat="1" ht="6.75" customHeight="1">
      <c r="A10" s="380"/>
      <c r="B10" s="278"/>
      <c r="C10" s="377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</row>
    <row r="11" spans="1:22" s="36" customFormat="1" ht="19.5" customHeight="1">
      <c r="A11" s="380" t="s">
        <v>192</v>
      </c>
      <c r="B11" s="278"/>
      <c r="C11" s="377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</row>
    <row r="12" spans="1:22" s="36" customFormat="1" ht="19.5" customHeight="1">
      <c r="A12" s="385" t="s">
        <v>193</v>
      </c>
      <c r="B12" s="280">
        <v>50</v>
      </c>
      <c r="C12" s="280">
        <v>50</v>
      </c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</row>
    <row r="13" spans="1:22" s="36" customFormat="1" ht="19.5" customHeight="1">
      <c r="A13" s="385" t="s">
        <v>194</v>
      </c>
      <c r="B13" s="280">
        <v>30</v>
      </c>
      <c r="C13" s="280">
        <v>30</v>
      </c>
      <c r="D13" s="371"/>
      <c r="E13" s="278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</row>
    <row r="14" spans="1:22" s="36" customFormat="1" ht="19.5" customHeight="1">
      <c r="A14" s="385" t="s">
        <v>195</v>
      </c>
      <c r="B14" s="280">
        <v>601</v>
      </c>
      <c r="C14" s="280">
        <v>601</v>
      </c>
      <c r="D14" s="278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</row>
    <row r="15" spans="1:22" s="36" customFormat="1" ht="19.5" customHeight="1">
      <c r="A15" s="385" t="s">
        <v>487</v>
      </c>
      <c r="B15" s="280">
        <v>0</v>
      </c>
      <c r="C15" s="280">
        <v>989</v>
      </c>
      <c r="D15" s="278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</row>
    <row r="16" spans="1:22" s="36" customFormat="1" ht="19.5" customHeight="1">
      <c r="A16" s="385" t="s">
        <v>196</v>
      </c>
      <c r="B16" s="280">
        <v>721</v>
      </c>
      <c r="C16" s="280">
        <v>721</v>
      </c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</row>
    <row r="17" spans="1:22" s="36" customFormat="1" ht="19.5" customHeight="1">
      <c r="A17" s="385" t="s">
        <v>329</v>
      </c>
      <c r="B17" s="280">
        <v>6000</v>
      </c>
      <c r="C17" s="280">
        <v>6000</v>
      </c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</row>
    <row r="18" spans="1:22" s="36" customFormat="1" ht="6" customHeight="1">
      <c r="A18" s="385"/>
      <c r="B18" s="280"/>
      <c r="C18" s="377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</row>
    <row r="19" spans="1:22" s="36" customFormat="1" ht="19.5" customHeight="1">
      <c r="A19" s="380" t="s">
        <v>197</v>
      </c>
      <c r="B19" s="281"/>
      <c r="C19" s="377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</row>
    <row r="20" spans="1:22" s="36" customFormat="1" ht="19.5" customHeight="1">
      <c r="A20" s="385" t="s">
        <v>429</v>
      </c>
      <c r="B20" s="280">
        <v>841</v>
      </c>
      <c r="C20" s="280">
        <v>841</v>
      </c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</row>
    <row r="21" spans="1:22" s="36" customFormat="1" ht="8.25" customHeight="1">
      <c r="A21" s="385"/>
      <c r="B21" s="281"/>
      <c r="C21" s="377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</row>
    <row r="22" spans="1:22" s="36" customFormat="1" ht="19.5" customHeight="1">
      <c r="A22" s="380" t="s">
        <v>332</v>
      </c>
      <c r="B22" s="281"/>
      <c r="C22" s="280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</row>
    <row r="23" spans="1:22" s="36" customFormat="1" ht="19.5" customHeight="1">
      <c r="A23" s="385" t="s">
        <v>198</v>
      </c>
      <c r="B23" s="280">
        <v>100</v>
      </c>
      <c r="C23" s="280">
        <v>100</v>
      </c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</row>
    <row r="24" spans="1:22" s="36" customFormat="1" ht="9" customHeight="1">
      <c r="A24" s="385"/>
      <c r="B24" s="280"/>
      <c r="C24" s="280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</row>
    <row r="25" spans="1:22" s="36" customFormat="1" ht="19.5" customHeight="1">
      <c r="A25" s="380" t="s">
        <v>333</v>
      </c>
      <c r="B25" s="281"/>
      <c r="C25" s="280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</row>
    <row r="26" spans="1:22" s="36" customFormat="1" ht="8.25" customHeight="1">
      <c r="A26" s="380"/>
      <c r="B26" s="281"/>
      <c r="C26" s="280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</row>
    <row r="27" spans="1:22" s="36" customFormat="1" ht="19.5" customHeight="1">
      <c r="A27" s="385" t="s">
        <v>302</v>
      </c>
      <c r="B27" s="280">
        <v>300</v>
      </c>
      <c r="C27" s="280">
        <v>300</v>
      </c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</row>
    <row r="28" spans="1:22" s="36" customFormat="1" ht="19.5" customHeight="1">
      <c r="A28" s="385" t="s">
        <v>199</v>
      </c>
      <c r="B28" s="280">
        <v>300</v>
      </c>
      <c r="C28" s="280">
        <v>300</v>
      </c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</row>
    <row r="29" spans="1:22" s="36" customFormat="1" ht="19.5" customHeight="1">
      <c r="A29" s="385" t="s">
        <v>200</v>
      </c>
      <c r="B29" s="280">
        <v>240</v>
      </c>
      <c r="C29" s="280">
        <v>240</v>
      </c>
      <c r="D29" s="371"/>
      <c r="E29" s="278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</row>
    <row r="30" spans="1:22" s="36" customFormat="1" ht="19.5" customHeight="1">
      <c r="A30" s="385" t="s">
        <v>201</v>
      </c>
      <c r="B30" s="280">
        <v>150</v>
      </c>
      <c r="C30" s="280">
        <v>150</v>
      </c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</row>
    <row r="31" spans="1:22" s="36" customFormat="1" ht="19.5" customHeight="1">
      <c r="A31" s="385" t="s">
        <v>202</v>
      </c>
      <c r="B31" s="280">
        <v>225</v>
      </c>
      <c r="C31" s="280">
        <v>225</v>
      </c>
      <c r="D31" s="371"/>
      <c r="E31" s="386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</row>
    <row r="32" spans="1:22" s="36" customFormat="1" ht="19.5" customHeight="1">
      <c r="A32" s="385" t="s">
        <v>203</v>
      </c>
      <c r="B32" s="280">
        <v>300</v>
      </c>
      <c r="C32" s="280">
        <v>300</v>
      </c>
      <c r="D32" s="278"/>
      <c r="E32" s="386"/>
      <c r="F32" s="371"/>
      <c r="G32" s="278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</row>
    <row r="33" spans="1:22" s="36" customFormat="1" ht="19.5" customHeight="1">
      <c r="A33" s="385" t="s">
        <v>303</v>
      </c>
      <c r="B33" s="280">
        <v>300</v>
      </c>
      <c r="C33" s="280">
        <v>300</v>
      </c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</row>
    <row r="34" spans="1:22" s="36" customFormat="1" ht="19.5" customHeight="1">
      <c r="A34" s="385" t="s">
        <v>204</v>
      </c>
      <c r="B34" s="280">
        <v>600</v>
      </c>
      <c r="C34" s="280">
        <v>600</v>
      </c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</row>
    <row r="35" spans="1:22" s="36" customFormat="1" ht="19.5" customHeight="1">
      <c r="A35" s="385" t="s">
        <v>304</v>
      </c>
      <c r="B35" s="280">
        <v>200</v>
      </c>
      <c r="C35" s="280">
        <v>300</v>
      </c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</row>
    <row r="36" spans="1:22" s="36" customFormat="1" ht="19.5" customHeight="1">
      <c r="A36" s="385" t="s">
        <v>430</v>
      </c>
      <c r="B36" s="280">
        <v>500</v>
      </c>
      <c r="C36" s="280">
        <v>500</v>
      </c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</row>
    <row r="37" spans="1:22" s="36" customFormat="1" ht="9" customHeight="1">
      <c r="A37" s="385"/>
      <c r="B37" s="280"/>
      <c r="C37" s="280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</row>
    <row r="38" spans="1:22" s="36" customFormat="1" ht="19.5" customHeight="1">
      <c r="A38" s="380" t="s">
        <v>334</v>
      </c>
      <c r="B38" s="280"/>
      <c r="C38" s="280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</row>
    <row r="39" spans="1:22" s="36" customFormat="1" ht="19.5" customHeight="1">
      <c r="A39" s="385" t="s">
        <v>205</v>
      </c>
      <c r="B39" s="280">
        <v>1440</v>
      </c>
      <c r="C39" s="280">
        <v>1440</v>
      </c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</row>
    <row r="40" spans="1:22" s="36" customFormat="1" ht="12" customHeight="1">
      <c r="A40" s="385"/>
      <c r="B40" s="280"/>
      <c r="C40" s="280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</row>
    <row r="41" spans="1:22" s="36" customFormat="1" ht="19.5" customHeight="1">
      <c r="A41" s="380" t="s">
        <v>335</v>
      </c>
      <c r="B41" s="280"/>
      <c r="C41" s="280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</row>
    <row r="42" spans="1:22" s="36" customFormat="1" ht="19.5" customHeight="1">
      <c r="A42" s="385" t="s">
        <v>206</v>
      </c>
      <c r="B42" s="280">
        <v>144</v>
      </c>
      <c r="C42" s="280">
        <v>144</v>
      </c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</row>
    <row r="43" spans="1:22" s="36" customFormat="1" ht="19.5" customHeight="1">
      <c r="A43" s="385" t="s">
        <v>207</v>
      </c>
      <c r="B43" s="280">
        <v>1000</v>
      </c>
      <c r="C43" s="280">
        <v>1000</v>
      </c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</row>
    <row r="44" spans="1:22" s="36" customFormat="1" ht="19.5" customHeight="1">
      <c r="A44" s="385" t="s">
        <v>216</v>
      </c>
      <c r="B44" s="280">
        <v>300</v>
      </c>
      <c r="C44" s="280">
        <v>300</v>
      </c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</row>
    <row r="45" spans="1:22" s="36" customFormat="1" ht="9" customHeight="1">
      <c r="A45" s="385"/>
      <c r="B45" s="280"/>
      <c r="C45" s="280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</row>
    <row r="46" spans="1:22" s="36" customFormat="1" ht="19.5" customHeight="1">
      <c r="A46" s="380" t="s">
        <v>488</v>
      </c>
      <c r="B46" s="280"/>
      <c r="C46" s="280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</row>
    <row r="47" spans="1:22" s="36" customFormat="1" ht="19.5" customHeight="1">
      <c r="A47" s="385" t="s">
        <v>489</v>
      </c>
      <c r="B47" s="280">
        <v>0</v>
      </c>
      <c r="C47" s="280">
        <v>34730</v>
      </c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</row>
    <row r="48" spans="1:22" s="36" customFormat="1" ht="7.5" customHeight="1">
      <c r="A48" s="385"/>
      <c r="B48" s="280"/>
      <c r="C48" s="280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</row>
    <row r="49" spans="1:22" s="36" customFormat="1" ht="19.5" customHeight="1">
      <c r="A49" s="380" t="s">
        <v>490</v>
      </c>
      <c r="B49" s="280"/>
      <c r="C49" s="280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</row>
    <row r="50" spans="1:22" s="36" customFormat="1" ht="19.5" customHeight="1">
      <c r="A50" s="385" t="s">
        <v>489</v>
      </c>
      <c r="B50" s="280">
        <v>0</v>
      </c>
      <c r="C50" s="280">
        <v>1041</v>
      </c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</row>
    <row r="51" spans="1:22" s="36" customFormat="1" ht="6.75" customHeight="1">
      <c r="A51" s="385"/>
      <c r="B51" s="280"/>
      <c r="C51" s="280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</row>
    <row r="52" spans="1:22" s="36" customFormat="1" ht="19.5" customHeight="1">
      <c r="A52" s="380" t="s">
        <v>491</v>
      </c>
      <c r="B52" s="280"/>
      <c r="C52" s="280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</row>
    <row r="53" spans="1:22" s="36" customFormat="1" ht="19.5" customHeight="1">
      <c r="A53" s="385" t="s">
        <v>489</v>
      </c>
      <c r="B53" s="280">
        <v>0</v>
      </c>
      <c r="C53" s="280">
        <v>3181</v>
      </c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</row>
    <row r="54" spans="1:22" s="36" customFormat="1" ht="6" customHeight="1">
      <c r="A54" s="385"/>
      <c r="B54" s="280"/>
      <c r="C54" s="280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</row>
    <row r="55" spans="1:22" s="36" customFormat="1" ht="19.5" customHeight="1">
      <c r="A55" s="380" t="s">
        <v>492</v>
      </c>
      <c r="B55" s="280"/>
      <c r="C55" s="280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</row>
    <row r="56" spans="1:22" s="36" customFormat="1" ht="19.5" customHeight="1">
      <c r="A56" s="385" t="s">
        <v>489</v>
      </c>
      <c r="B56" s="280">
        <v>0</v>
      </c>
      <c r="C56" s="280">
        <v>2577</v>
      </c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</row>
    <row r="57" spans="1:22" s="36" customFormat="1" ht="9" customHeight="1">
      <c r="A57" s="385"/>
      <c r="B57" s="280"/>
      <c r="C57" s="280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</row>
    <row r="58" spans="1:22" s="36" customFormat="1" ht="19.5" customHeight="1">
      <c r="A58" s="380" t="s">
        <v>493</v>
      </c>
      <c r="B58" s="280"/>
      <c r="C58" s="280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</row>
    <row r="59" spans="1:22" s="36" customFormat="1" ht="19.5" customHeight="1">
      <c r="A59" s="385" t="s">
        <v>489</v>
      </c>
      <c r="B59" s="280">
        <v>0</v>
      </c>
      <c r="C59" s="280">
        <v>2578</v>
      </c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</row>
    <row r="60" spans="1:22" s="36" customFormat="1" ht="8.25" customHeight="1">
      <c r="A60" s="385"/>
      <c r="B60" s="280"/>
      <c r="C60" s="280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</row>
    <row r="61" spans="1:22" s="36" customFormat="1" ht="19.5" customHeight="1">
      <c r="A61" s="380" t="s">
        <v>494</v>
      </c>
      <c r="B61" s="280"/>
      <c r="C61" s="280"/>
      <c r="D61" s="371"/>
      <c r="E61" s="371"/>
      <c r="F61" s="371"/>
      <c r="G61" s="278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1"/>
      <c r="T61" s="371"/>
      <c r="U61" s="371"/>
      <c r="V61" s="371"/>
    </row>
    <row r="62" spans="1:22" s="36" customFormat="1" ht="19.5" customHeight="1">
      <c r="A62" s="385" t="s">
        <v>489</v>
      </c>
      <c r="B62" s="280">
        <v>0</v>
      </c>
      <c r="C62" s="280">
        <v>3109</v>
      </c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</row>
    <row r="63" spans="1:22" s="36" customFormat="1" ht="8.25" customHeight="1">
      <c r="A63" s="385"/>
      <c r="B63" s="280"/>
      <c r="C63" s="280"/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371"/>
      <c r="S63" s="371"/>
      <c r="T63" s="371"/>
      <c r="U63" s="371"/>
      <c r="V63" s="371"/>
    </row>
    <row r="64" spans="1:22" s="36" customFormat="1" ht="19.5" customHeight="1">
      <c r="A64" s="380" t="s">
        <v>495</v>
      </c>
      <c r="B64" s="280"/>
      <c r="C64" s="280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</row>
    <row r="65" spans="1:22" s="36" customFormat="1" ht="19.5" customHeight="1">
      <c r="A65" s="385" t="s">
        <v>489</v>
      </c>
      <c r="B65" s="280">
        <v>0</v>
      </c>
      <c r="C65" s="280">
        <v>2996</v>
      </c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1"/>
      <c r="T65" s="371"/>
      <c r="U65" s="371"/>
      <c r="V65" s="371"/>
    </row>
    <row r="66" spans="1:22" s="36" customFormat="1" ht="11.25" customHeight="1">
      <c r="A66" s="385"/>
      <c r="B66" s="280"/>
      <c r="C66" s="280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/>
      <c r="T66" s="371"/>
      <c r="U66" s="371"/>
      <c r="V66" s="371"/>
    </row>
    <row r="67" spans="1:22" s="36" customFormat="1" ht="19.5" customHeight="1">
      <c r="A67" s="372" t="s">
        <v>190</v>
      </c>
      <c r="B67" s="281">
        <f>B4+B7+B8+B9+B12+B13+B14+B15+B16+B17+B20+B23+B27+B28+B29+B30+B31+B32+B33+B34+B35+B36+B39+B42+B43+B44+B47+B50+B53+B56+B59+B62+B65</f>
        <v>186942</v>
      </c>
      <c r="C67" s="281">
        <f>C4+C7+C8+C9+C12+C13+C14+C15+C16+C17+C20+C23+C27+C28+C29+C30+C31+C32+C33+C34+C35+C36+C39+C42+C43+C44+C47+C50+C53+C56+C59+C62+C65</f>
        <v>182429</v>
      </c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</row>
    <row r="68" spans="1:22" s="36" customFormat="1" ht="19.5" customHeight="1">
      <c r="A68" s="371"/>
      <c r="B68" s="278"/>
      <c r="C68" s="278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</row>
    <row r="69" spans="1:22" s="36" customFormat="1" ht="19.5" customHeight="1">
      <c r="A69" s="371"/>
      <c r="B69" s="278"/>
      <c r="C69" s="278"/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  <c r="Q69" s="371"/>
      <c r="R69" s="371"/>
      <c r="S69" s="371"/>
      <c r="T69" s="371"/>
      <c r="U69" s="371"/>
      <c r="V69" s="371"/>
    </row>
    <row r="70" spans="1:22" s="36" customFormat="1" ht="19.5" customHeight="1">
      <c r="A70" s="371"/>
      <c r="B70" s="278"/>
      <c r="C70" s="278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1"/>
      <c r="U70" s="371"/>
      <c r="V70" s="371"/>
    </row>
    <row r="71" spans="1:22" s="36" customFormat="1" ht="19.5" customHeight="1">
      <c r="A71" s="371"/>
      <c r="B71" s="278"/>
      <c r="C71" s="278"/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71"/>
      <c r="P71" s="371"/>
      <c r="Q71" s="371"/>
      <c r="R71" s="371"/>
      <c r="S71" s="371"/>
      <c r="T71" s="371"/>
      <c r="U71" s="371"/>
      <c r="V71" s="371"/>
    </row>
    <row r="72" spans="1:22" s="36" customFormat="1" ht="19.5" customHeight="1">
      <c r="A72" s="371"/>
      <c r="B72" s="278"/>
      <c r="C72" s="278"/>
      <c r="D72" s="371"/>
      <c r="E72" s="371"/>
      <c r="F72" s="278"/>
      <c r="G72" s="371"/>
      <c r="H72" s="371"/>
      <c r="I72" s="371"/>
      <c r="J72" s="371"/>
      <c r="K72" s="371"/>
      <c r="L72" s="371"/>
      <c r="M72" s="371"/>
      <c r="N72" s="371"/>
      <c r="O72" s="371"/>
      <c r="P72" s="371"/>
      <c r="Q72" s="371"/>
      <c r="R72" s="371"/>
      <c r="S72" s="371"/>
      <c r="T72" s="371"/>
      <c r="U72" s="371"/>
      <c r="V72" s="371"/>
    </row>
    <row r="73" spans="1:22" s="36" customFormat="1" ht="19.5" customHeight="1">
      <c r="A73" s="371"/>
      <c r="B73" s="278"/>
      <c r="C73" s="278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  <c r="O73" s="371"/>
      <c r="P73" s="371"/>
      <c r="Q73" s="371"/>
      <c r="R73" s="371"/>
      <c r="S73" s="371"/>
      <c r="T73" s="371"/>
      <c r="U73" s="371"/>
      <c r="V73" s="371"/>
    </row>
    <row r="74" spans="1:22" s="36" customFormat="1" ht="19.5" customHeight="1">
      <c r="A74" s="371"/>
      <c r="B74" s="278"/>
      <c r="C74" s="278"/>
      <c r="D74" s="371"/>
      <c r="E74" s="371"/>
      <c r="F74" s="371"/>
      <c r="G74" s="371"/>
      <c r="H74" s="371"/>
      <c r="I74" s="371"/>
      <c r="J74" s="371"/>
      <c r="K74" s="371"/>
      <c r="L74" s="371"/>
      <c r="M74" s="371"/>
      <c r="N74" s="371"/>
      <c r="O74" s="371"/>
      <c r="P74" s="371"/>
      <c r="Q74" s="371"/>
      <c r="R74" s="371"/>
      <c r="S74" s="371"/>
      <c r="T74" s="371"/>
      <c r="U74" s="371"/>
      <c r="V74" s="371"/>
    </row>
    <row r="75" spans="1:22" s="36" customFormat="1" ht="19.5" customHeight="1">
      <c r="A75" s="371"/>
      <c r="B75" s="278"/>
      <c r="C75" s="278"/>
      <c r="D75" s="371"/>
      <c r="E75" s="371"/>
      <c r="F75" s="371"/>
      <c r="G75" s="371"/>
      <c r="H75" s="371"/>
      <c r="I75" s="371"/>
      <c r="J75" s="371"/>
      <c r="K75" s="371"/>
      <c r="L75" s="371"/>
      <c r="M75" s="371"/>
      <c r="N75" s="371"/>
      <c r="O75" s="371"/>
      <c r="P75" s="371"/>
      <c r="Q75" s="371"/>
      <c r="R75" s="371"/>
      <c r="S75" s="371"/>
      <c r="T75" s="371"/>
      <c r="U75" s="371"/>
      <c r="V75" s="371"/>
    </row>
    <row r="76" spans="1:22" s="36" customFormat="1" ht="19.5" customHeight="1">
      <c r="A76" s="371"/>
      <c r="B76" s="278"/>
      <c r="C76" s="278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1"/>
      <c r="R76" s="371"/>
      <c r="S76" s="371"/>
      <c r="T76" s="371"/>
      <c r="U76" s="371"/>
      <c r="V76" s="371"/>
    </row>
    <row r="77" spans="1:22" s="36" customFormat="1" ht="19.5" customHeight="1">
      <c r="A77" s="371"/>
      <c r="B77" s="278"/>
      <c r="C77" s="278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  <c r="O77" s="371"/>
      <c r="P77" s="371"/>
      <c r="Q77" s="371"/>
      <c r="R77" s="371"/>
      <c r="S77" s="371"/>
      <c r="T77" s="371"/>
      <c r="U77" s="371"/>
      <c r="V77" s="371"/>
    </row>
    <row r="78" spans="1:22" s="36" customFormat="1" ht="19.5" customHeight="1">
      <c r="A78" s="371"/>
      <c r="B78" s="278"/>
      <c r="C78" s="278"/>
      <c r="D78" s="371"/>
      <c r="E78" s="371"/>
      <c r="F78" s="371"/>
      <c r="G78" s="371"/>
      <c r="H78" s="371"/>
      <c r="I78" s="371"/>
      <c r="J78" s="371"/>
      <c r="K78" s="371"/>
      <c r="L78" s="371"/>
      <c r="M78" s="371"/>
      <c r="N78" s="371"/>
      <c r="O78" s="371"/>
      <c r="P78" s="371"/>
      <c r="Q78" s="371"/>
      <c r="R78" s="371"/>
      <c r="S78" s="371"/>
      <c r="T78" s="371"/>
      <c r="U78" s="371"/>
      <c r="V78" s="371"/>
    </row>
    <row r="79" spans="1:22" s="36" customFormat="1" ht="19.5" customHeight="1">
      <c r="A79" s="371"/>
      <c r="B79" s="278"/>
      <c r="C79" s="278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</row>
    <row r="80" spans="1:22" s="36" customFormat="1" ht="19.5" customHeight="1">
      <c r="A80" s="371"/>
      <c r="B80" s="278"/>
      <c r="C80" s="278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1"/>
      <c r="S80" s="371"/>
      <c r="T80" s="371"/>
      <c r="U80" s="371"/>
      <c r="V80" s="371"/>
    </row>
    <row r="81" spans="1:22" s="36" customFormat="1" ht="19.5" customHeight="1">
      <c r="A81" s="371"/>
      <c r="B81" s="278"/>
      <c r="C81" s="278"/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  <c r="Q81" s="371"/>
      <c r="R81" s="371"/>
      <c r="S81" s="371"/>
      <c r="T81" s="371"/>
      <c r="U81" s="371"/>
      <c r="V81" s="371"/>
    </row>
    <row r="82" spans="1:22" s="36" customFormat="1" ht="19.5" customHeight="1">
      <c r="A82" s="371"/>
      <c r="B82" s="278"/>
      <c r="C82" s="278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1"/>
      <c r="R82" s="371"/>
      <c r="S82" s="371"/>
      <c r="T82" s="371"/>
      <c r="U82" s="371"/>
      <c r="V82" s="371"/>
    </row>
    <row r="83" spans="1:22" s="36" customFormat="1" ht="19.5" customHeight="1">
      <c r="A83" s="371"/>
      <c r="B83" s="278"/>
      <c r="C83" s="278"/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1"/>
      <c r="P83" s="371"/>
      <c r="Q83" s="371"/>
      <c r="R83" s="371"/>
      <c r="S83" s="371"/>
      <c r="T83" s="371"/>
      <c r="U83" s="371"/>
      <c r="V83" s="371"/>
    </row>
    <row r="84" spans="1:22" s="36" customFormat="1" ht="19.5" customHeight="1">
      <c r="A84" s="371"/>
      <c r="B84" s="278"/>
      <c r="C84" s="278"/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371"/>
      <c r="T84" s="371"/>
      <c r="U84" s="371"/>
      <c r="V84" s="371"/>
    </row>
    <row r="85" spans="1:22" s="36" customFormat="1" ht="19.5" customHeight="1">
      <c r="A85" s="371"/>
      <c r="B85" s="278"/>
      <c r="C85" s="278"/>
      <c r="D85" s="371"/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/>
      <c r="P85" s="371"/>
      <c r="Q85" s="371"/>
      <c r="R85" s="371"/>
      <c r="S85" s="371"/>
      <c r="T85" s="371"/>
      <c r="U85" s="371"/>
      <c r="V85" s="371"/>
    </row>
    <row r="86" spans="1:22" s="36" customFormat="1" ht="19.5" customHeight="1">
      <c r="A86" s="371"/>
      <c r="B86" s="278"/>
      <c r="C86" s="278"/>
      <c r="D86" s="371"/>
      <c r="E86" s="371"/>
      <c r="F86" s="371"/>
      <c r="G86" s="371"/>
      <c r="H86" s="371"/>
      <c r="I86" s="371"/>
      <c r="J86" s="371"/>
      <c r="K86" s="371"/>
      <c r="L86" s="371"/>
      <c r="M86" s="371"/>
      <c r="N86" s="371"/>
      <c r="O86" s="371"/>
      <c r="P86" s="371"/>
      <c r="Q86" s="371"/>
      <c r="R86" s="371"/>
      <c r="S86" s="371"/>
      <c r="T86" s="371"/>
      <c r="U86" s="371"/>
      <c r="V86" s="371"/>
    </row>
    <row r="87" spans="1:22" s="36" customFormat="1" ht="19.5" customHeight="1">
      <c r="A87" s="371"/>
      <c r="B87" s="278"/>
      <c r="C87" s="278"/>
      <c r="D87" s="371"/>
      <c r="E87" s="371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  <c r="R87" s="371"/>
      <c r="S87" s="371"/>
      <c r="T87" s="371"/>
      <c r="U87" s="371"/>
      <c r="V87" s="371"/>
    </row>
    <row r="88" spans="1:22" s="36" customFormat="1" ht="19.5" customHeight="1">
      <c r="A88" s="371"/>
      <c r="B88" s="278"/>
      <c r="C88" s="278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71"/>
      <c r="U88" s="371"/>
      <c r="V88" s="371"/>
    </row>
    <row r="89" spans="1:22" s="36" customFormat="1" ht="19.5" customHeight="1">
      <c r="A89" s="371"/>
      <c r="B89" s="278"/>
      <c r="C89" s="278"/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371"/>
      <c r="Q89" s="371"/>
      <c r="R89" s="371"/>
      <c r="S89" s="371"/>
      <c r="T89" s="371"/>
      <c r="U89" s="371"/>
      <c r="V89" s="371"/>
    </row>
    <row r="90" spans="1:22" s="36" customFormat="1" ht="19.5" customHeight="1">
      <c r="A90" s="371"/>
      <c r="B90" s="278"/>
      <c r="C90" s="278"/>
      <c r="D90" s="371"/>
      <c r="E90" s="371"/>
      <c r="F90" s="371"/>
      <c r="G90" s="371"/>
      <c r="H90" s="371"/>
      <c r="I90" s="371"/>
      <c r="J90" s="371"/>
      <c r="K90" s="371"/>
      <c r="L90" s="371"/>
      <c r="M90" s="371"/>
      <c r="N90" s="371"/>
      <c r="O90" s="371"/>
      <c r="P90" s="371"/>
      <c r="Q90" s="371"/>
      <c r="R90" s="371"/>
      <c r="S90" s="371"/>
      <c r="T90" s="371"/>
      <c r="U90" s="371"/>
      <c r="V90" s="371"/>
    </row>
    <row r="91" spans="1:22" s="36" customFormat="1" ht="19.5" customHeight="1">
      <c r="A91" s="371"/>
      <c r="B91" s="278"/>
      <c r="C91" s="278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1"/>
      <c r="P91" s="371"/>
      <c r="Q91" s="371"/>
      <c r="R91" s="371"/>
      <c r="S91" s="371"/>
      <c r="T91" s="371"/>
      <c r="U91" s="371"/>
      <c r="V91" s="371"/>
    </row>
    <row r="92" spans="1:22" s="36" customFormat="1" ht="19.5" customHeight="1">
      <c r="A92" s="371"/>
      <c r="B92" s="278"/>
      <c r="C92" s="278"/>
      <c r="D92" s="371"/>
      <c r="E92" s="371"/>
      <c r="F92" s="371"/>
      <c r="G92" s="371"/>
      <c r="H92" s="371"/>
      <c r="I92" s="371"/>
      <c r="J92" s="371"/>
      <c r="K92" s="371"/>
      <c r="L92" s="371"/>
      <c r="M92" s="371"/>
      <c r="N92" s="371"/>
      <c r="O92" s="371"/>
      <c r="P92" s="371"/>
      <c r="Q92" s="371"/>
      <c r="R92" s="371"/>
      <c r="S92" s="371"/>
      <c r="T92" s="371"/>
      <c r="U92" s="371"/>
      <c r="V92" s="371"/>
    </row>
    <row r="93" spans="1:22" s="36" customFormat="1" ht="19.5" customHeight="1">
      <c r="A93" s="371"/>
      <c r="B93" s="278"/>
      <c r="C93" s="278"/>
      <c r="D93" s="371"/>
      <c r="E93" s="371"/>
      <c r="F93" s="371"/>
      <c r="G93" s="371"/>
      <c r="H93" s="371"/>
      <c r="I93" s="371"/>
      <c r="J93" s="371"/>
      <c r="K93" s="371"/>
      <c r="L93" s="371"/>
      <c r="M93" s="371"/>
      <c r="N93" s="371"/>
      <c r="O93" s="371"/>
      <c r="P93" s="371"/>
      <c r="Q93" s="371"/>
      <c r="R93" s="371"/>
      <c r="S93" s="371"/>
      <c r="T93" s="371"/>
      <c r="U93" s="371"/>
      <c r="V93" s="371"/>
    </row>
    <row r="94" spans="1:22" s="36" customFormat="1" ht="19.5" customHeight="1">
      <c r="A94" s="371"/>
      <c r="B94" s="278"/>
      <c r="C94" s="278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71"/>
      <c r="P94" s="371"/>
      <c r="Q94" s="371"/>
      <c r="R94" s="371"/>
      <c r="S94" s="371"/>
      <c r="T94" s="371"/>
      <c r="U94" s="371"/>
      <c r="V94" s="371"/>
    </row>
    <row r="95" spans="1:22" s="36" customFormat="1" ht="19.5" customHeight="1">
      <c r="A95" s="371"/>
      <c r="B95" s="278"/>
      <c r="C95" s="278"/>
      <c r="D95" s="371"/>
      <c r="E95" s="371"/>
      <c r="F95" s="371"/>
      <c r="G95" s="371"/>
      <c r="H95" s="371"/>
      <c r="I95" s="371"/>
      <c r="J95" s="371"/>
      <c r="K95" s="371"/>
      <c r="L95" s="371"/>
      <c r="M95" s="371"/>
      <c r="N95" s="371"/>
      <c r="O95" s="371"/>
      <c r="P95" s="371"/>
      <c r="Q95" s="371"/>
      <c r="R95" s="371"/>
      <c r="S95" s="371"/>
      <c r="T95" s="371"/>
      <c r="U95" s="371"/>
      <c r="V95" s="371"/>
    </row>
    <row r="96" spans="1:22" s="36" customFormat="1" ht="19.5" customHeight="1">
      <c r="A96" s="371"/>
      <c r="B96" s="278"/>
      <c r="C96" s="278"/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 s="371"/>
      <c r="R96" s="371"/>
      <c r="S96" s="371"/>
      <c r="T96" s="371"/>
      <c r="U96" s="371"/>
      <c r="V96" s="371"/>
    </row>
    <row r="97" spans="1:22" s="36" customFormat="1" ht="19.5" customHeight="1">
      <c r="A97" s="371"/>
      <c r="B97" s="278"/>
      <c r="C97" s="278"/>
      <c r="D97" s="371"/>
      <c r="E97" s="371"/>
      <c r="F97" s="371"/>
      <c r="G97" s="371"/>
      <c r="H97" s="371"/>
      <c r="I97" s="371"/>
      <c r="J97" s="371"/>
      <c r="K97" s="371"/>
      <c r="L97" s="371"/>
      <c r="M97" s="371"/>
      <c r="N97" s="371"/>
      <c r="O97" s="371"/>
      <c r="P97" s="371"/>
      <c r="Q97" s="371"/>
      <c r="R97" s="371"/>
      <c r="S97" s="371"/>
      <c r="T97" s="371"/>
      <c r="U97" s="371"/>
      <c r="V97" s="371"/>
    </row>
    <row r="98" spans="1:22" s="36" customFormat="1" ht="19.5" customHeight="1">
      <c r="A98" s="371"/>
      <c r="B98" s="278"/>
      <c r="C98" s="278"/>
      <c r="D98" s="371"/>
      <c r="E98" s="371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71"/>
      <c r="R98" s="371"/>
      <c r="S98" s="371"/>
      <c r="T98" s="371"/>
      <c r="U98" s="371"/>
      <c r="V98" s="371"/>
    </row>
    <row r="99" spans="1:22" s="36" customFormat="1" ht="19.5" customHeight="1">
      <c r="A99" s="371"/>
      <c r="B99" s="278"/>
      <c r="C99" s="278"/>
      <c r="D99" s="371"/>
      <c r="E99" s="371"/>
      <c r="F99" s="371"/>
      <c r="G99" s="371"/>
      <c r="H99" s="371"/>
      <c r="I99" s="371"/>
      <c r="J99" s="371"/>
      <c r="K99" s="371"/>
      <c r="L99" s="371"/>
      <c r="M99" s="371"/>
      <c r="N99" s="371"/>
      <c r="O99" s="371"/>
      <c r="P99" s="371"/>
      <c r="Q99" s="371"/>
      <c r="R99" s="371"/>
      <c r="S99" s="371"/>
      <c r="T99" s="371"/>
      <c r="U99" s="371"/>
      <c r="V99" s="371"/>
    </row>
    <row r="100" spans="1:22" s="36" customFormat="1" ht="19.5" customHeight="1">
      <c r="A100" s="371"/>
      <c r="B100" s="278"/>
      <c r="C100" s="278"/>
      <c r="D100" s="371"/>
      <c r="E100" s="371"/>
      <c r="F100" s="371"/>
      <c r="G100" s="371"/>
      <c r="H100" s="371"/>
      <c r="I100" s="371"/>
      <c r="J100" s="371"/>
      <c r="K100" s="371"/>
      <c r="L100" s="371"/>
      <c r="M100" s="371"/>
      <c r="N100" s="371"/>
      <c r="O100" s="371"/>
      <c r="P100" s="371"/>
      <c r="Q100" s="371"/>
      <c r="R100" s="371"/>
      <c r="S100" s="371"/>
      <c r="T100" s="371"/>
      <c r="U100" s="371"/>
      <c r="V100" s="371"/>
    </row>
    <row r="101" spans="1:22" s="36" customFormat="1" ht="19.5" customHeight="1">
      <c r="A101" s="371"/>
      <c r="B101" s="278"/>
      <c r="C101" s="278"/>
      <c r="D101" s="371"/>
      <c r="E101" s="371"/>
      <c r="F101" s="371"/>
      <c r="G101" s="371"/>
      <c r="H101" s="371"/>
      <c r="I101" s="371"/>
      <c r="J101" s="371"/>
      <c r="K101" s="371"/>
      <c r="L101" s="371"/>
      <c r="M101" s="371"/>
      <c r="N101" s="371"/>
      <c r="O101" s="371"/>
      <c r="P101" s="371"/>
      <c r="Q101" s="371"/>
      <c r="R101" s="371"/>
      <c r="S101" s="371"/>
      <c r="T101" s="371"/>
      <c r="U101" s="371"/>
      <c r="V101" s="371"/>
    </row>
    <row r="102" spans="1:22" s="36" customFormat="1" ht="19.5" customHeight="1">
      <c r="A102" s="371"/>
      <c r="B102" s="278"/>
      <c r="C102" s="278"/>
      <c r="D102" s="371"/>
      <c r="E102" s="371"/>
      <c r="F102" s="371"/>
      <c r="G102" s="371"/>
      <c r="H102" s="371"/>
      <c r="I102" s="371"/>
      <c r="J102" s="371"/>
      <c r="K102" s="371"/>
      <c r="L102" s="371"/>
      <c r="M102" s="371"/>
      <c r="N102" s="371"/>
      <c r="O102" s="371"/>
      <c r="P102" s="371"/>
      <c r="Q102" s="371"/>
      <c r="R102" s="371"/>
      <c r="S102" s="371"/>
      <c r="T102" s="371"/>
      <c r="U102" s="371"/>
      <c r="V102" s="371"/>
    </row>
    <row r="103" spans="1:22" s="36" customFormat="1" ht="19.5" customHeight="1">
      <c r="A103" s="371"/>
      <c r="B103" s="278"/>
      <c r="C103" s="278"/>
      <c r="D103" s="371"/>
      <c r="E103" s="371"/>
      <c r="F103" s="371"/>
      <c r="G103" s="371"/>
      <c r="H103" s="371"/>
      <c r="I103" s="371"/>
      <c r="J103" s="371"/>
      <c r="K103" s="371"/>
      <c r="L103" s="371"/>
      <c r="M103" s="371"/>
      <c r="N103" s="371"/>
      <c r="O103" s="371"/>
      <c r="P103" s="371"/>
      <c r="Q103" s="371"/>
      <c r="R103" s="371"/>
      <c r="S103" s="371"/>
      <c r="T103" s="371"/>
      <c r="U103" s="371"/>
      <c r="V103" s="371"/>
    </row>
    <row r="104" spans="1:22" s="36" customFormat="1" ht="19.5" customHeight="1">
      <c r="A104" s="371"/>
      <c r="B104" s="278"/>
      <c r="C104" s="278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</row>
    <row r="105" spans="1:22" s="36" customFormat="1" ht="19.5" customHeight="1">
      <c r="A105" s="371"/>
      <c r="B105" s="278"/>
      <c r="C105" s="278"/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371"/>
      <c r="O105" s="371"/>
      <c r="P105" s="371"/>
      <c r="Q105" s="371"/>
      <c r="R105" s="371"/>
      <c r="S105" s="371"/>
      <c r="T105" s="371"/>
      <c r="U105" s="371"/>
      <c r="V105" s="371"/>
    </row>
    <row r="106" spans="1:22" s="36" customFormat="1" ht="19.5" customHeight="1">
      <c r="A106" s="371"/>
      <c r="B106" s="278"/>
      <c r="C106" s="278"/>
      <c r="D106" s="371"/>
      <c r="E106" s="371"/>
      <c r="F106" s="371"/>
      <c r="G106" s="371"/>
      <c r="H106" s="371"/>
      <c r="I106" s="371"/>
      <c r="J106" s="371"/>
      <c r="K106" s="371"/>
      <c r="L106" s="371"/>
      <c r="M106" s="371"/>
      <c r="N106" s="371"/>
      <c r="O106" s="371"/>
      <c r="P106" s="371"/>
      <c r="Q106" s="371"/>
      <c r="R106" s="371"/>
      <c r="S106" s="371"/>
      <c r="T106" s="371"/>
      <c r="U106" s="371"/>
      <c r="V106" s="371"/>
    </row>
    <row r="107" spans="1:22" s="36" customFormat="1" ht="19.5" customHeight="1">
      <c r="A107" s="371"/>
      <c r="B107" s="278"/>
      <c r="C107" s="278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1"/>
      <c r="T107" s="371"/>
      <c r="U107" s="371"/>
      <c r="V107" s="371"/>
    </row>
    <row r="108" spans="1:22" s="36" customFormat="1" ht="19.5" customHeight="1">
      <c r="A108" s="371"/>
      <c r="B108" s="278"/>
      <c r="C108" s="278"/>
      <c r="D108" s="371"/>
      <c r="E108" s="371"/>
      <c r="F108" s="371"/>
      <c r="G108" s="371"/>
      <c r="H108" s="371"/>
      <c r="I108" s="371"/>
      <c r="J108" s="371"/>
      <c r="K108" s="371"/>
      <c r="L108" s="371"/>
      <c r="M108" s="371"/>
      <c r="N108" s="371"/>
      <c r="O108" s="371"/>
      <c r="P108" s="371"/>
      <c r="Q108" s="371"/>
      <c r="R108" s="371"/>
      <c r="S108" s="371"/>
      <c r="T108" s="371"/>
      <c r="U108" s="371"/>
      <c r="V108" s="371"/>
    </row>
    <row r="109" spans="1:22" s="36" customFormat="1" ht="19.5" customHeight="1">
      <c r="A109" s="371"/>
      <c r="B109" s="278"/>
      <c r="C109" s="278"/>
      <c r="D109" s="371"/>
      <c r="E109" s="371"/>
      <c r="F109" s="371"/>
      <c r="G109" s="371"/>
      <c r="H109" s="371"/>
      <c r="I109" s="371"/>
      <c r="J109" s="371"/>
      <c r="K109" s="371"/>
      <c r="L109" s="371"/>
      <c r="M109" s="371"/>
      <c r="N109" s="371"/>
      <c r="O109" s="371"/>
      <c r="P109" s="371"/>
      <c r="Q109" s="371"/>
      <c r="R109" s="371"/>
      <c r="S109" s="371"/>
      <c r="T109" s="371"/>
      <c r="U109" s="371"/>
      <c r="V109" s="371"/>
    </row>
    <row r="110" spans="1:22" s="36" customFormat="1" ht="19.5" customHeight="1">
      <c r="A110" s="371"/>
      <c r="B110" s="278"/>
      <c r="C110" s="278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</row>
    <row r="111" spans="1:22" s="36" customFormat="1" ht="19.5" customHeight="1">
      <c r="A111" s="371"/>
      <c r="B111" s="278"/>
      <c r="C111" s="278"/>
      <c r="D111" s="371"/>
      <c r="E111" s="371"/>
      <c r="F111" s="371"/>
      <c r="G111" s="371"/>
      <c r="H111" s="371"/>
      <c r="I111" s="371"/>
      <c r="J111" s="371"/>
      <c r="K111" s="371"/>
      <c r="L111" s="371"/>
      <c r="M111" s="371"/>
      <c r="N111" s="371"/>
      <c r="O111" s="371"/>
      <c r="P111" s="371"/>
      <c r="Q111" s="371"/>
      <c r="R111" s="371"/>
      <c r="S111" s="371"/>
      <c r="T111" s="371"/>
      <c r="U111" s="371"/>
      <c r="V111" s="371"/>
    </row>
    <row r="112" spans="1:22" s="36" customFormat="1" ht="19.5" customHeight="1">
      <c r="A112" s="371"/>
      <c r="B112" s="278"/>
      <c r="C112" s="278"/>
      <c r="D112" s="371"/>
      <c r="E112" s="371"/>
      <c r="F112" s="371"/>
      <c r="G112" s="371"/>
      <c r="H112" s="371"/>
      <c r="I112" s="371"/>
      <c r="J112" s="371"/>
      <c r="K112" s="371"/>
      <c r="L112" s="371"/>
      <c r="M112" s="371"/>
      <c r="N112" s="371"/>
      <c r="O112" s="371"/>
      <c r="P112" s="371"/>
      <c r="Q112" s="371"/>
      <c r="R112" s="371"/>
      <c r="S112" s="371"/>
      <c r="T112" s="371"/>
      <c r="U112" s="371"/>
      <c r="V112" s="371"/>
    </row>
    <row r="113" spans="1:22" s="36" customFormat="1" ht="19.5" customHeight="1">
      <c r="A113" s="371"/>
      <c r="B113" s="278"/>
      <c r="C113" s="278"/>
      <c r="D113" s="371"/>
      <c r="E113" s="371"/>
      <c r="F113" s="371"/>
      <c r="G113" s="371"/>
      <c r="H113" s="371"/>
      <c r="I113" s="371"/>
      <c r="J113" s="371"/>
      <c r="K113" s="371"/>
      <c r="L113" s="371"/>
      <c r="M113" s="371"/>
      <c r="N113" s="371"/>
      <c r="O113" s="371"/>
      <c r="P113" s="371"/>
      <c r="Q113" s="371"/>
      <c r="R113" s="371"/>
      <c r="S113" s="371"/>
      <c r="T113" s="371"/>
      <c r="U113" s="371"/>
      <c r="V113" s="371"/>
    </row>
    <row r="114" spans="1:22" s="36" customFormat="1" ht="19.5" customHeight="1">
      <c r="A114" s="371"/>
      <c r="B114" s="278"/>
      <c r="C114" s="278"/>
      <c r="D114" s="371"/>
      <c r="E114" s="371"/>
      <c r="F114" s="371"/>
      <c r="G114" s="371"/>
      <c r="H114" s="371"/>
      <c r="I114" s="371"/>
      <c r="J114" s="371"/>
      <c r="K114" s="371"/>
      <c r="L114" s="371"/>
      <c r="M114" s="371"/>
      <c r="N114" s="371"/>
      <c r="O114" s="371"/>
      <c r="P114" s="371"/>
      <c r="Q114" s="371"/>
      <c r="R114" s="371"/>
      <c r="S114" s="371"/>
      <c r="T114" s="371"/>
      <c r="U114" s="371"/>
      <c r="V114" s="371"/>
    </row>
    <row r="115" spans="1:22" s="36" customFormat="1" ht="19.5" customHeight="1">
      <c r="A115" s="371"/>
      <c r="B115" s="278"/>
      <c r="C115" s="278"/>
      <c r="D115" s="371"/>
      <c r="E115" s="371"/>
      <c r="F115" s="371"/>
      <c r="G115" s="371"/>
      <c r="H115" s="371"/>
      <c r="I115" s="371"/>
      <c r="J115" s="371"/>
      <c r="K115" s="371"/>
      <c r="L115" s="371"/>
      <c r="M115" s="371"/>
      <c r="N115" s="371"/>
      <c r="O115" s="371"/>
      <c r="P115" s="371"/>
      <c r="Q115" s="371"/>
      <c r="R115" s="371"/>
      <c r="S115" s="371"/>
      <c r="T115" s="371"/>
      <c r="U115" s="371"/>
      <c r="V115" s="371"/>
    </row>
    <row r="116" spans="1:22" s="36" customFormat="1" ht="19.5" customHeight="1">
      <c r="A116" s="371"/>
      <c r="B116" s="278"/>
      <c r="C116" s="278"/>
      <c r="D116" s="371"/>
      <c r="E116" s="371"/>
      <c r="F116" s="371"/>
      <c r="G116" s="371"/>
      <c r="H116" s="371"/>
      <c r="I116" s="371"/>
      <c r="J116" s="371"/>
      <c r="K116" s="371"/>
      <c r="L116" s="371"/>
      <c r="M116" s="371"/>
      <c r="N116" s="371"/>
      <c r="O116" s="371"/>
      <c r="P116" s="371"/>
      <c r="Q116" s="371"/>
      <c r="R116" s="371"/>
      <c r="S116" s="371"/>
      <c r="T116" s="371"/>
      <c r="U116" s="371"/>
      <c r="V116" s="371"/>
    </row>
    <row r="117" spans="1:22" s="36" customFormat="1" ht="19.5" customHeight="1">
      <c r="A117" s="371"/>
      <c r="B117" s="278"/>
      <c r="C117" s="278"/>
      <c r="D117" s="371"/>
      <c r="E117" s="371"/>
      <c r="F117" s="371"/>
      <c r="G117" s="371"/>
      <c r="H117" s="371"/>
      <c r="I117" s="371"/>
      <c r="J117" s="371"/>
      <c r="K117" s="371"/>
      <c r="L117" s="371"/>
      <c r="M117" s="371"/>
      <c r="N117" s="371"/>
      <c r="O117" s="371"/>
      <c r="P117" s="371"/>
      <c r="Q117" s="371"/>
      <c r="R117" s="371"/>
      <c r="S117" s="371"/>
      <c r="T117" s="371"/>
      <c r="U117" s="371"/>
      <c r="V117" s="371"/>
    </row>
    <row r="118" spans="1:22" s="36" customFormat="1" ht="19.5" customHeight="1">
      <c r="A118" s="371"/>
      <c r="B118" s="278"/>
      <c r="C118" s="278"/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  <c r="V118" s="371"/>
    </row>
    <row r="119" spans="1:22" s="36" customFormat="1" ht="19.5" customHeight="1">
      <c r="A119" s="371"/>
      <c r="B119" s="278"/>
      <c r="C119" s="278"/>
      <c r="D119" s="371"/>
      <c r="E119" s="371"/>
      <c r="F119" s="371"/>
      <c r="G119" s="371"/>
      <c r="H119" s="371"/>
      <c r="I119" s="371"/>
      <c r="J119" s="371"/>
      <c r="K119" s="371"/>
      <c r="L119" s="371"/>
      <c r="M119" s="371"/>
      <c r="N119" s="371"/>
      <c r="O119" s="371"/>
      <c r="P119" s="371"/>
      <c r="Q119" s="371"/>
      <c r="R119" s="371"/>
      <c r="S119" s="371"/>
      <c r="T119" s="371"/>
      <c r="U119" s="371"/>
      <c r="V119" s="371"/>
    </row>
    <row r="120" spans="1:22" s="36" customFormat="1" ht="19.5" customHeight="1">
      <c r="A120" s="371"/>
      <c r="B120" s="278"/>
      <c r="C120" s="278"/>
      <c r="D120" s="371"/>
      <c r="E120" s="371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  <c r="R120" s="371"/>
      <c r="S120" s="371"/>
      <c r="T120" s="371"/>
      <c r="U120" s="371"/>
      <c r="V120" s="371"/>
    </row>
    <row r="121" spans="1:22" s="36" customFormat="1" ht="19.5" customHeight="1">
      <c r="A121" s="371"/>
      <c r="B121" s="278"/>
      <c r="C121" s="278"/>
      <c r="D121" s="371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1"/>
      <c r="T121" s="371"/>
      <c r="U121" s="371"/>
      <c r="V121" s="371"/>
    </row>
    <row r="122" spans="1:22" s="36" customFormat="1" ht="19.5" customHeight="1">
      <c r="A122" s="371"/>
      <c r="B122" s="278"/>
      <c r="C122" s="278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371"/>
      <c r="T122" s="371"/>
      <c r="U122" s="371"/>
      <c r="V122" s="371"/>
    </row>
    <row r="123" spans="1:22" s="36" customFormat="1" ht="19.5" customHeight="1">
      <c r="A123" s="371"/>
      <c r="B123" s="278"/>
      <c r="C123" s="278"/>
      <c r="D123" s="371"/>
      <c r="E123" s="371"/>
      <c r="F123" s="371"/>
      <c r="G123" s="371"/>
      <c r="H123" s="371"/>
      <c r="I123" s="371"/>
      <c r="J123" s="371"/>
      <c r="K123" s="371"/>
      <c r="L123" s="371"/>
      <c r="M123" s="371"/>
      <c r="N123" s="371"/>
      <c r="O123" s="371"/>
      <c r="P123" s="371"/>
      <c r="Q123" s="371"/>
      <c r="R123" s="371"/>
      <c r="S123" s="371"/>
      <c r="T123" s="371"/>
      <c r="U123" s="371"/>
      <c r="V123" s="371"/>
    </row>
    <row r="124" spans="1:22" s="36" customFormat="1" ht="19.5" customHeight="1">
      <c r="A124" s="371"/>
      <c r="B124" s="278"/>
      <c r="C124" s="278"/>
      <c r="D124" s="371"/>
      <c r="E124" s="371"/>
      <c r="F124" s="371"/>
      <c r="G124" s="371"/>
      <c r="H124" s="371"/>
      <c r="I124" s="371"/>
      <c r="J124" s="371"/>
      <c r="K124" s="371"/>
      <c r="L124" s="371"/>
      <c r="M124" s="371"/>
      <c r="N124" s="371"/>
      <c r="O124" s="371"/>
      <c r="P124" s="371"/>
      <c r="Q124" s="371"/>
      <c r="R124" s="371"/>
      <c r="S124" s="371"/>
      <c r="T124" s="371"/>
      <c r="U124" s="371"/>
      <c r="V124" s="371"/>
    </row>
    <row r="125" spans="1:22" s="36" customFormat="1" ht="19.5" customHeight="1">
      <c r="A125" s="371"/>
      <c r="B125" s="278"/>
      <c r="C125" s="278"/>
      <c r="D125" s="371"/>
      <c r="E125" s="371"/>
      <c r="F125" s="371"/>
      <c r="G125" s="371"/>
      <c r="H125" s="371"/>
      <c r="I125" s="371"/>
      <c r="J125" s="371"/>
      <c r="K125" s="371"/>
      <c r="L125" s="371"/>
      <c r="M125" s="371"/>
      <c r="N125" s="371"/>
      <c r="O125" s="371"/>
      <c r="P125" s="371"/>
      <c r="Q125" s="371"/>
      <c r="R125" s="371"/>
      <c r="S125" s="371"/>
      <c r="T125" s="371"/>
      <c r="U125" s="371"/>
      <c r="V125" s="371"/>
    </row>
    <row r="126" spans="1:22" s="36" customFormat="1" ht="19.5" customHeight="1">
      <c r="A126" s="371"/>
      <c r="B126" s="278"/>
      <c r="C126" s="278"/>
      <c r="D126" s="371"/>
      <c r="E126" s="371"/>
      <c r="F126" s="371"/>
      <c r="G126" s="371"/>
      <c r="H126" s="371"/>
      <c r="I126" s="371"/>
      <c r="J126" s="371"/>
      <c r="K126" s="371"/>
      <c r="L126" s="371"/>
      <c r="M126" s="371"/>
      <c r="N126" s="371"/>
      <c r="O126" s="371"/>
      <c r="P126" s="371"/>
      <c r="Q126" s="371"/>
      <c r="R126" s="371"/>
      <c r="S126" s="371"/>
      <c r="T126" s="371"/>
      <c r="U126" s="371"/>
      <c r="V126" s="371"/>
    </row>
    <row r="127" spans="1:22" s="36" customFormat="1" ht="19.5" customHeight="1">
      <c r="A127" s="371"/>
      <c r="B127" s="278"/>
      <c r="C127" s="278"/>
      <c r="D127" s="371"/>
      <c r="E127" s="371"/>
      <c r="F127" s="371"/>
      <c r="G127" s="371"/>
      <c r="H127" s="371"/>
      <c r="I127" s="371"/>
      <c r="J127" s="371"/>
      <c r="K127" s="371"/>
      <c r="L127" s="371"/>
      <c r="M127" s="371"/>
      <c r="N127" s="371"/>
      <c r="O127" s="371"/>
      <c r="P127" s="371"/>
      <c r="Q127" s="371"/>
      <c r="R127" s="371"/>
      <c r="S127" s="371"/>
      <c r="T127" s="371"/>
      <c r="U127" s="371"/>
      <c r="V127" s="371"/>
    </row>
    <row r="128" spans="1:22" s="36" customFormat="1" ht="19.5" customHeight="1">
      <c r="A128" s="371"/>
      <c r="B128" s="278"/>
      <c r="C128" s="278"/>
      <c r="D128" s="371"/>
      <c r="E128" s="371"/>
      <c r="F128" s="371"/>
      <c r="G128" s="371"/>
      <c r="H128" s="371"/>
      <c r="I128" s="371"/>
      <c r="J128" s="371"/>
      <c r="K128" s="371"/>
      <c r="L128" s="371"/>
      <c r="M128" s="371"/>
      <c r="N128" s="371"/>
      <c r="O128" s="371"/>
      <c r="P128" s="371"/>
      <c r="Q128" s="371"/>
      <c r="R128" s="371"/>
      <c r="S128" s="371"/>
      <c r="T128" s="371"/>
      <c r="U128" s="371"/>
      <c r="V128" s="371"/>
    </row>
    <row r="129" spans="1:22" s="36" customFormat="1" ht="19.5" customHeight="1">
      <c r="A129" s="371"/>
      <c r="B129" s="278"/>
      <c r="C129" s="278"/>
      <c r="D129" s="371"/>
      <c r="E129" s="371"/>
      <c r="F129" s="371"/>
      <c r="G129" s="371"/>
      <c r="H129" s="371"/>
      <c r="I129" s="371"/>
      <c r="J129" s="371"/>
      <c r="K129" s="371"/>
      <c r="L129" s="371"/>
      <c r="M129" s="371"/>
      <c r="N129" s="371"/>
      <c r="O129" s="371"/>
      <c r="P129" s="371"/>
      <c r="Q129" s="371"/>
      <c r="R129" s="371"/>
      <c r="S129" s="371"/>
      <c r="T129" s="371"/>
      <c r="U129" s="371"/>
      <c r="V129" s="371"/>
    </row>
    <row r="130" spans="1:22" s="36" customFormat="1" ht="19.5" customHeight="1">
      <c r="A130" s="371"/>
      <c r="B130" s="278"/>
      <c r="C130" s="278"/>
      <c r="D130" s="371"/>
      <c r="E130" s="371"/>
      <c r="F130" s="371"/>
      <c r="G130" s="371"/>
      <c r="H130" s="371"/>
      <c r="I130" s="371"/>
      <c r="J130" s="371"/>
      <c r="K130" s="371"/>
      <c r="L130" s="371"/>
      <c r="M130" s="371"/>
      <c r="N130" s="371"/>
      <c r="O130" s="371"/>
      <c r="P130" s="371"/>
      <c r="Q130" s="371"/>
      <c r="R130" s="371"/>
      <c r="S130" s="371"/>
      <c r="T130" s="371"/>
      <c r="U130" s="371"/>
      <c r="V130" s="371"/>
    </row>
    <row r="131" spans="1:22" s="36" customFormat="1" ht="19.5" customHeight="1">
      <c r="A131" s="371"/>
      <c r="B131" s="278"/>
      <c r="C131" s="278"/>
      <c r="D131" s="371"/>
      <c r="E131" s="371"/>
      <c r="F131" s="371"/>
      <c r="G131" s="371"/>
      <c r="H131" s="371"/>
      <c r="I131" s="371"/>
      <c r="J131" s="371"/>
      <c r="K131" s="371"/>
      <c r="L131" s="371"/>
      <c r="M131" s="371"/>
      <c r="N131" s="371"/>
      <c r="O131" s="371"/>
      <c r="P131" s="371"/>
      <c r="Q131" s="371"/>
      <c r="R131" s="371"/>
      <c r="S131" s="371"/>
      <c r="T131" s="371"/>
      <c r="U131" s="371"/>
      <c r="V131" s="371"/>
    </row>
    <row r="132" spans="1:22" s="36" customFormat="1" ht="19.5" customHeight="1">
      <c r="A132" s="371"/>
      <c r="B132" s="278"/>
      <c r="C132" s="278"/>
      <c r="D132" s="371"/>
      <c r="E132" s="371"/>
      <c r="F132" s="371"/>
      <c r="G132" s="371"/>
      <c r="H132" s="371"/>
      <c r="I132" s="371"/>
      <c r="J132" s="371"/>
      <c r="K132" s="371"/>
      <c r="L132" s="371"/>
      <c r="M132" s="371"/>
      <c r="N132" s="371"/>
      <c r="O132" s="371"/>
      <c r="P132" s="371"/>
      <c r="Q132" s="371"/>
      <c r="R132" s="371"/>
      <c r="S132" s="371"/>
      <c r="T132" s="371"/>
      <c r="U132" s="371"/>
      <c r="V132" s="371"/>
    </row>
    <row r="133" spans="1:22" s="36" customFormat="1" ht="19.5" customHeight="1">
      <c r="A133" s="371"/>
      <c r="B133" s="278"/>
      <c r="C133" s="278"/>
      <c r="D133" s="371"/>
      <c r="E133" s="371"/>
      <c r="F133" s="371"/>
      <c r="G133" s="371"/>
      <c r="H133" s="371"/>
      <c r="I133" s="371"/>
      <c r="J133" s="371"/>
      <c r="K133" s="371"/>
      <c r="L133" s="371"/>
      <c r="M133" s="371"/>
      <c r="N133" s="371"/>
      <c r="O133" s="371"/>
      <c r="P133" s="371"/>
      <c r="Q133" s="371"/>
      <c r="R133" s="371"/>
      <c r="S133" s="371"/>
      <c r="T133" s="371"/>
      <c r="U133" s="371"/>
      <c r="V133" s="371"/>
    </row>
    <row r="134" spans="1:22" s="36" customFormat="1" ht="19.5" customHeight="1">
      <c r="A134" s="371"/>
      <c r="B134" s="278"/>
      <c r="C134" s="278"/>
      <c r="D134" s="371"/>
      <c r="E134" s="371"/>
      <c r="F134" s="371"/>
      <c r="G134" s="371"/>
      <c r="H134" s="371"/>
      <c r="I134" s="371"/>
      <c r="J134" s="371"/>
      <c r="K134" s="371"/>
      <c r="L134" s="371"/>
      <c r="M134" s="371"/>
      <c r="N134" s="371"/>
      <c r="O134" s="371"/>
      <c r="P134" s="371"/>
      <c r="Q134" s="371"/>
      <c r="R134" s="371"/>
      <c r="S134" s="371"/>
      <c r="T134" s="371"/>
      <c r="U134" s="371"/>
      <c r="V134" s="371"/>
    </row>
    <row r="135" spans="1:22" s="36" customFormat="1" ht="19.5" customHeight="1">
      <c r="A135" s="371"/>
      <c r="B135" s="278"/>
      <c r="C135" s="278"/>
      <c r="D135" s="371"/>
      <c r="E135" s="371"/>
      <c r="F135" s="371"/>
      <c r="G135" s="371"/>
      <c r="H135" s="371"/>
      <c r="I135" s="371"/>
      <c r="J135" s="371"/>
      <c r="K135" s="371"/>
      <c r="L135" s="371"/>
      <c r="M135" s="371"/>
      <c r="N135" s="371"/>
      <c r="O135" s="371"/>
      <c r="P135" s="371"/>
      <c r="Q135" s="371"/>
      <c r="R135" s="371"/>
      <c r="S135" s="371"/>
      <c r="T135" s="371"/>
      <c r="U135" s="371"/>
      <c r="V135" s="371"/>
    </row>
    <row r="136" spans="1:22" s="36" customFormat="1" ht="19.5" customHeight="1">
      <c r="A136" s="371"/>
      <c r="B136" s="278"/>
      <c r="C136" s="278"/>
      <c r="D136" s="371"/>
      <c r="E136" s="371"/>
      <c r="F136" s="371"/>
      <c r="G136" s="371"/>
      <c r="H136" s="371"/>
      <c r="I136" s="371"/>
      <c r="J136" s="371"/>
      <c r="K136" s="371"/>
      <c r="L136" s="371"/>
      <c r="M136" s="371"/>
      <c r="N136" s="371"/>
      <c r="O136" s="371"/>
      <c r="P136" s="371"/>
      <c r="Q136" s="371"/>
      <c r="R136" s="371"/>
      <c r="S136" s="371"/>
      <c r="T136" s="371"/>
      <c r="U136" s="371"/>
      <c r="V136" s="371"/>
    </row>
    <row r="137" spans="1:22" s="36" customFormat="1" ht="19.5" customHeight="1">
      <c r="A137" s="371"/>
      <c r="B137" s="278"/>
      <c r="C137" s="278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</row>
    <row r="138" spans="1:22" s="36" customFormat="1" ht="19.5" customHeight="1">
      <c r="A138" s="371"/>
      <c r="B138" s="278"/>
      <c r="C138" s="278"/>
      <c r="D138" s="371"/>
      <c r="E138" s="371"/>
      <c r="F138" s="371"/>
      <c r="G138" s="371"/>
      <c r="H138" s="371"/>
      <c r="I138" s="371"/>
      <c r="J138" s="371"/>
      <c r="K138" s="371"/>
      <c r="L138" s="371"/>
      <c r="M138" s="371"/>
      <c r="N138" s="371"/>
      <c r="O138" s="371"/>
      <c r="P138" s="371"/>
      <c r="Q138" s="371"/>
      <c r="R138" s="371"/>
      <c r="S138" s="371"/>
      <c r="T138" s="371"/>
      <c r="U138" s="371"/>
      <c r="V138" s="371"/>
    </row>
    <row r="139" spans="1:22" s="36" customFormat="1" ht="19.5" customHeight="1">
      <c r="A139" s="371"/>
      <c r="B139" s="278"/>
      <c r="C139" s="278"/>
      <c r="D139" s="371"/>
      <c r="E139" s="371"/>
      <c r="F139" s="371"/>
      <c r="G139" s="371"/>
      <c r="H139" s="371"/>
      <c r="I139" s="371"/>
      <c r="J139" s="371"/>
      <c r="K139" s="371"/>
      <c r="L139" s="371"/>
      <c r="M139" s="371"/>
      <c r="N139" s="371"/>
      <c r="O139" s="371"/>
      <c r="P139" s="371"/>
      <c r="Q139" s="371"/>
      <c r="R139" s="371"/>
      <c r="S139" s="371"/>
      <c r="T139" s="371"/>
      <c r="U139" s="371"/>
      <c r="V139" s="371"/>
    </row>
    <row r="140" spans="1:22" s="36" customFormat="1" ht="19.5" customHeight="1">
      <c r="A140" s="371"/>
      <c r="B140" s="278"/>
      <c r="C140" s="278"/>
      <c r="D140" s="371"/>
      <c r="E140" s="371"/>
      <c r="F140" s="371"/>
      <c r="G140" s="371"/>
      <c r="H140" s="371"/>
      <c r="I140" s="371"/>
      <c r="J140" s="371"/>
      <c r="K140" s="371"/>
      <c r="L140" s="371"/>
      <c r="M140" s="371"/>
      <c r="N140" s="371"/>
      <c r="O140" s="371"/>
      <c r="P140" s="371"/>
      <c r="Q140" s="371"/>
      <c r="R140" s="371"/>
      <c r="S140" s="371"/>
      <c r="T140" s="371"/>
      <c r="U140" s="371"/>
      <c r="V140" s="371"/>
    </row>
    <row r="141" spans="1:22" s="36" customFormat="1" ht="19.5" customHeight="1">
      <c r="A141" s="371"/>
      <c r="B141" s="278"/>
      <c r="C141" s="278"/>
      <c r="D141" s="371"/>
      <c r="E141" s="371"/>
      <c r="F141" s="371"/>
      <c r="G141" s="371"/>
      <c r="H141" s="371"/>
      <c r="I141" s="371"/>
      <c r="J141" s="371"/>
      <c r="K141" s="371"/>
      <c r="L141" s="371"/>
      <c r="M141" s="371"/>
      <c r="N141" s="371"/>
      <c r="O141" s="371"/>
      <c r="P141" s="371"/>
      <c r="Q141" s="371"/>
      <c r="R141" s="371"/>
      <c r="S141" s="371"/>
      <c r="T141" s="371"/>
      <c r="U141" s="371"/>
      <c r="V141" s="371"/>
    </row>
    <row r="142" spans="1:22" s="36" customFormat="1" ht="19.5" customHeight="1">
      <c r="A142" s="371"/>
      <c r="B142" s="278"/>
      <c r="C142" s="278"/>
      <c r="D142" s="371"/>
      <c r="E142" s="371"/>
      <c r="F142" s="371"/>
      <c r="G142" s="371"/>
      <c r="H142" s="371"/>
      <c r="I142" s="371"/>
      <c r="J142" s="371"/>
      <c r="K142" s="371"/>
      <c r="L142" s="371"/>
      <c r="M142" s="371"/>
      <c r="N142" s="371"/>
      <c r="O142" s="371"/>
      <c r="P142" s="371"/>
      <c r="Q142" s="371"/>
      <c r="R142" s="371"/>
      <c r="S142" s="371"/>
      <c r="T142" s="371"/>
      <c r="U142" s="371"/>
      <c r="V142" s="371"/>
    </row>
    <row r="143" spans="1:22" s="36" customFormat="1" ht="19.5" customHeight="1">
      <c r="A143" s="371"/>
      <c r="B143" s="278"/>
      <c r="C143" s="278"/>
      <c r="D143" s="371"/>
      <c r="E143" s="371"/>
      <c r="F143" s="371"/>
      <c r="G143" s="371"/>
      <c r="H143" s="371"/>
      <c r="I143" s="371"/>
      <c r="J143" s="371"/>
      <c r="K143" s="371"/>
      <c r="L143" s="371"/>
      <c r="M143" s="371"/>
      <c r="N143" s="371"/>
      <c r="O143" s="371"/>
      <c r="P143" s="371"/>
      <c r="Q143" s="371"/>
      <c r="R143" s="371"/>
      <c r="S143" s="371"/>
      <c r="T143" s="371"/>
      <c r="U143" s="371"/>
      <c r="V143" s="371"/>
    </row>
    <row r="144" spans="1:22" s="36" customFormat="1" ht="19.5" customHeight="1">
      <c r="A144" s="371"/>
      <c r="B144" s="278"/>
      <c r="C144" s="371"/>
      <c r="D144" s="371"/>
      <c r="E144" s="371"/>
      <c r="F144" s="371"/>
      <c r="G144" s="371"/>
      <c r="H144" s="371"/>
      <c r="I144" s="371"/>
      <c r="J144" s="371"/>
      <c r="K144" s="371"/>
      <c r="L144" s="371"/>
      <c r="M144" s="371"/>
      <c r="N144" s="371"/>
      <c r="O144" s="371"/>
      <c r="P144" s="371"/>
      <c r="Q144" s="371"/>
      <c r="R144" s="371"/>
      <c r="S144" s="371"/>
      <c r="T144" s="371"/>
      <c r="U144" s="371"/>
      <c r="V144" s="371"/>
    </row>
    <row r="145" spans="1:22" s="36" customFormat="1" ht="19.5" customHeight="1">
      <c r="A145" s="371"/>
      <c r="B145" s="278"/>
      <c r="C145" s="371"/>
      <c r="D145" s="371"/>
      <c r="E145" s="371"/>
      <c r="F145" s="371"/>
      <c r="G145" s="371"/>
      <c r="H145" s="371"/>
      <c r="I145" s="371"/>
      <c r="J145" s="371"/>
      <c r="K145" s="371"/>
      <c r="L145" s="371"/>
      <c r="M145" s="371"/>
      <c r="N145" s="371"/>
      <c r="O145" s="371"/>
      <c r="P145" s="371"/>
      <c r="Q145" s="371"/>
      <c r="R145" s="371"/>
      <c r="S145" s="371"/>
      <c r="T145" s="371"/>
      <c r="U145" s="371"/>
      <c r="V145" s="371"/>
    </row>
    <row r="146" spans="1:22" s="36" customFormat="1" ht="19.5" customHeight="1">
      <c r="A146" s="371"/>
      <c r="B146" s="278"/>
      <c r="C146" s="371"/>
      <c r="D146" s="371"/>
      <c r="E146" s="371"/>
      <c r="F146" s="371"/>
      <c r="G146" s="371"/>
      <c r="H146" s="371"/>
      <c r="I146" s="371"/>
      <c r="J146" s="371"/>
      <c r="K146" s="371"/>
      <c r="L146" s="371"/>
      <c r="M146" s="371"/>
      <c r="N146" s="371"/>
      <c r="O146" s="371"/>
      <c r="P146" s="371"/>
      <c r="Q146" s="371"/>
      <c r="R146" s="371"/>
      <c r="S146" s="371"/>
      <c r="T146" s="371"/>
      <c r="U146" s="371"/>
      <c r="V146" s="371"/>
    </row>
    <row r="147" spans="1:22" s="36" customFormat="1" ht="19.5" customHeight="1">
      <c r="A147" s="371"/>
      <c r="B147" s="278"/>
      <c r="C147" s="371"/>
      <c r="D147" s="371"/>
      <c r="E147" s="371"/>
      <c r="F147" s="371"/>
      <c r="G147" s="371"/>
      <c r="H147" s="371"/>
      <c r="I147" s="371"/>
      <c r="J147" s="371"/>
      <c r="K147" s="371"/>
      <c r="L147" s="371"/>
      <c r="M147" s="371"/>
      <c r="N147" s="371"/>
      <c r="O147" s="371"/>
      <c r="P147" s="371"/>
      <c r="Q147" s="371"/>
      <c r="R147" s="371"/>
      <c r="S147" s="371"/>
      <c r="T147" s="371"/>
      <c r="U147" s="371"/>
      <c r="V147" s="371"/>
    </row>
    <row r="148" spans="1:22" s="36" customFormat="1" ht="19.5" customHeight="1">
      <c r="A148" s="371"/>
      <c r="B148" s="278"/>
      <c r="C148" s="371"/>
      <c r="D148" s="371"/>
      <c r="E148" s="371"/>
      <c r="F148" s="371"/>
      <c r="G148" s="371"/>
      <c r="H148" s="371"/>
      <c r="I148" s="371"/>
      <c r="J148" s="371"/>
      <c r="K148" s="371"/>
      <c r="L148" s="371"/>
      <c r="M148" s="371"/>
      <c r="N148" s="371"/>
      <c r="O148" s="371"/>
      <c r="P148" s="371"/>
      <c r="Q148" s="371"/>
      <c r="R148" s="371"/>
      <c r="S148" s="371"/>
      <c r="T148" s="371"/>
      <c r="U148" s="371"/>
      <c r="V148" s="371"/>
    </row>
    <row r="149" spans="1:22" s="36" customFormat="1" ht="19.5" customHeight="1">
      <c r="A149" s="371"/>
      <c r="B149" s="278"/>
      <c r="C149" s="371"/>
      <c r="D149" s="371"/>
      <c r="E149" s="371"/>
      <c r="F149" s="371"/>
      <c r="G149" s="371"/>
      <c r="H149" s="371"/>
      <c r="I149" s="371"/>
      <c r="J149" s="371"/>
      <c r="K149" s="371"/>
      <c r="L149" s="371"/>
      <c r="M149" s="371"/>
      <c r="N149" s="371"/>
      <c r="O149" s="371"/>
      <c r="P149" s="371"/>
      <c r="Q149" s="371"/>
      <c r="R149" s="371"/>
      <c r="S149" s="371"/>
      <c r="T149" s="371"/>
      <c r="U149" s="371"/>
      <c r="V149" s="371"/>
    </row>
    <row r="150" spans="1:22" s="36" customFormat="1" ht="19.5" customHeight="1">
      <c r="A150" s="371"/>
      <c r="B150" s="278"/>
      <c r="C150" s="371"/>
      <c r="D150" s="371"/>
      <c r="E150" s="371"/>
      <c r="F150" s="371"/>
      <c r="G150" s="371"/>
      <c r="H150" s="371"/>
      <c r="I150" s="371"/>
      <c r="J150" s="371"/>
      <c r="K150" s="371"/>
      <c r="L150" s="371"/>
      <c r="M150" s="371"/>
      <c r="N150" s="371"/>
      <c r="O150" s="371"/>
      <c r="P150" s="371"/>
      <c r="Q150" s="371"/>
      <c r="R150" s="371"/>
      <c r="S150" s="371"/>
      <c r="T150" s="371"/>
      <c r="U150" s="371"/>
      <c r="V150" s="371"/>
    </row>
    <row r="151" spans="1:22" s="36" customFormat="1" ht="19.5" customHeight="1">
      <c r="A151" s="371"/>
      <c r="B151" s="278"/>
      <c r="C151" s="371"/>
      <c r="D151" s="371"/>
      <c r="E151" s="371"/>
      <c r="F151" s="371"/>
      <c r="G151" s="371"/>
      <c r="H151" s="371"/>
      <c r="I151" s="371"/>
      <c r="J151" s="371"/>
      <c r="K151" s="371"/>
      <c r="L151" s="371"/>
      <c r="M151" s="371"/>
      <c r="N151" s="371"/>
      <c r="O151" s="371"/>
      <c r="P151" s="371"/>
      <c r="Q151" s="371"/>
      <c r="R151" s="371"/>
      <c r="S151" s="371"/>
      <c r="T151" s="371"/>
      <c r="U151" s="371"/>
      <c r="V151" s="371"/>
    </row>
    <row r="152" spans="1:22" s="36" customFormat="1" ht="19.5" customHeight="1">
      <c r="A152" s="371"/>
      <c r="B152" s="278"/>
      <c r="C152" s="371"/>
      <c r="D152" s="371"/>
      <c r="E152" s="371"/>
      <c r="F152" s="371"/>
      <c r="G152" s="371"/>
      <c r="H152" s="371"/>
      <c r="I152" s="371"/>
      <c r="J152" s="371"/>
      <c r="K152" s="371"/>
      <c r="L152" s="371"/>
      <c r="M152" s="371"/>
      <c r="N152" s="371"/>
      <c r="O152" s="371"/>
      <c r="P152" s="371"/>
      <c r="Q152" s="371"/>
      <c r="R152" s="371"/>
      <c r="S152" s="371"/>
      <c r="T152" s="371"/>
      <c r="U152" s="371"/>
      <c r="V152" s="371"/>
    </row>
    <row r="153" spans="1:22" s="36" customFormat="1" ht="19.5" customHeight="1">
      <c r="A153" s="371"/>
      <c r="B153" s="278"/>
      <c r="C153" s="371"/>
      <c r="D153" s="371"/>
      <c r="E153" s="371"/>
      <c r="F153" s="371"/>
      <c r="G153" s="371"/>
      <c r="H153" s="371"/>
      <c r="I153" s="371"/>
      <c r="J153" s="371"/>
      <c r="K153" s="371"/>
      <c r="L153" s="371"/>
      <c r="M153" s="371"/>
      <c r="N153" s="371"/>
      <c r="O153" s="371"/>
      <c r="P153" s="371"/>
      <c r="Q153" s="371"/>
      <c r="R153" s="371"/>
      <c r="S153" s="371"/>
      <c r="T153" s="371"/>
      <c r="U153" s="371"/>
      <c r="V153" s="371"/>
    </row>
    <row r="154" spans="1:22" s="36" customFormat="1" ht="19.5" customHeight="1">
      <c r="A154" s="371"/>
      <c r="B154" s="278"/>
      <c r="C154" s="371"/>
      <c r="D154" s="371"/>
      <c r="E154" s="371"/>
      <c r="F154" s="371"/>
      <c r="G154" s="371"/>
      <c r="H154" s="371"/>
      <c r="I154" s="371"/>
      <c r="J154" s="371"/>
      <c r="K154" s="371"/>
      <c r="L154" s="371"/>
      <c r="M154" s="371"/>
      <c r="N154" s="371"/>
      <c r="O154" s="371"/>
      <c r="P154" s="371"/>
      <c r="Q154" s="371"/>
      <c r="R154" s="371"/>
      <c r="S154" s="371"/>
      <c r="T154" s="371"/>
      <c r="U154" s="371"/>
      <c r="V154" s="371"/>
    </row>
    <row r="155" spans="1:22" s="36" customFormat="1" ht="19.5" customHeight="1">
      <c r="A155" s="371"/>
      <c r="B155" s="278"/>
      <c r="C155" s="371"/>
      <c r="D155" s="371"/>
      <c r="E155" s="371"/>
      <c r="F155" s="371"/>
      <c r="G155" s="371"/>
      <c r="H155" s="371"/>
      <c r="I155" s="371"/>
      <c r="J155" s="371"/>
      <c r="K155" s="371"/>
      <c r="L155" s="371"/>
      <c r="M155" s="371"/>
      <c r="N155" s="371"/>
      <c r="O155" s="371"/>
      <c r="P155" s="371"/>
      <c r="Q155" s="371"/>
      <c r="R155" s="371"/>
      <c r="S155" s="371"/>
      <c r="T155" s="371"/>
      <c r="U155" s="371"/>
      <c r="V155" s="371"/>
    </row>
    <row r="156" spans="1:22" s="36" customFormat="1" ht="19.5" customHeight="1">
      <c r="A156" s="371"/>
      <c r="B156" s="278"/>
      <c r="C156" s="371"/>
      <c r="D156" s="371"/>
      <c r="E156" s="371"/>
      <c r="F156" s="371"/>
      <c r="G156" s="371"/>
      <c r="H156" s="371"/>
      <c r="I156" s="371"/>
      <c r="J156" s="371"/>
      <c r="K156" s="371"/>
      <c r="L156" s="371"/>
      <c r="M156" s="371"/>
      <c r="N156" s="371"/>
      <c r="O156" s="371"/>
      <c r="P156" s="371"/>
      <c r="Q156" s="371"/>
      <c r="R156" s="371"/>
      <c r="S156" s="371"/>
      <c r="T156" s="371"/>
      <c r="U156" s="371"/>
      <c r="V156" s="371"/>
    </row>
    <row r="157" spans="1:22" s="36" customFormat="1" ht="19.5" customHeight="1">
      <c r="A157" s="371"/>
      <c r="B157" s="278"/>
      <c r="C157" s="371"/>
      <c r="D157" s="371"/>
      <c r="E157" s="371"/>
      <c r="F157" s="371"/>
      <c r="G157" s="371"/>
      <c r="H157" s="371"/>
      <c r="I157" s="371"/>
      <c r="J157" s="371"/>
      <c r="K157" s="371"/>
      <c r="L157" s="371"/>
      <c r="M157" s="371"/>
      <c r="N157" s="371"/>
      <c r="O157" s="371"/>
      <c r="P157" s="371"/>
      <c r="Q157" s="371"/>
      <c r="R157" s="371"/>
      <c r="S157" s="371"/>
      <c r="T157" s="371"/>
      <c r="U157" s="371"/>
      <c r="V157" s="371"/>
    </row>
    <row r="158" spans="1:22" s="36" customFormat="1" ht="19.5" customHeight="1">
      <c r="A158" s="371"/>
      <c r="B158" s="278"/>
      <c r="C158" s="371"/>
      <c r="D158" s="371"/>
      <c r="E158" s="371"/>
      <c r="F158" s="371"/>
      <c r="G158" s="371"/>
      <c r="H158" s="371"/>
      <c r="I158" s="371"/>
      <c r="J158" s="371"/>
      <c r="K158" s="371"/>
      <c r="L158" s="371"/>
      <c r="M158" s="371"/>
      <c r="N158" s="371"/>
      <c r="O158" s="371"/>
      <c r="P158" s="371"/>
      <c r="Q158" s="371"/>
      <c r="R158" s="371"/>
      <c r="S158" s="371"/>
      <c r="T158" s="371"/>
      <c r="U158" s="371"/>
      <c r="V158" s="371"/>
    </row>
    <row r="159" spans="1:22" s="36" customFormat="1" ht="19.5" customHeight="1">
      <c r="A159" s="371"/>
      <c r="B159" s="278"/>
      <c r="C159" s="371"/>
      <c r="D159" s="371"/>
      <c r="E159" s="371"/>
      <c r="F159" s="371"/>
      <c r="G159" s="371"/>
      <c r="H159" s="371"/>
      <c r="I159" s="371"/>
      <c r="J159" s="371"/>
      <c r="K159" s="371"/>
      <c r="L159" s="371"/>
      <c r="M159" s="371"/>
      <c r="N159" s="371"/>
      <c r="O159" s="371"/>
      <c r="P159" s="371"/>
      <c r="Q159" s="371"/>
      <c r="R159" s="371"/>
      <c r="S159" s="371"/>
      <c r="T159" s="371"/>
      <c r="U159" s="371"/>
      <c r="V159" s="371"/>
    </row>
    <row r="160" spans="1:22" s="36" customFormat="1" ht="19.5" customHeight="1">
      <c r="A160" s="371"/>
      <c r="B160" s="278"/>
      <c r="C160" s="371"/>
      <c r="D160" s="371"/>
      <c r="E160" s="371"/>
      <c r="F160" s="371"/>
      <c r="G160" s="371"/>
      <c r="H160" s="371"/>
      <c r="I160" s="371"/>
      <c r="J160" s="371"/>
      <c r="K160" s="371"/>
      <c r="L160" s="371"/>
      <c r="M160" s="371"/>
      <c r="N160" s="371"/>
      <c r="O160" s="371"/>
      <c r="P160" s="371"/>
      <c r="Q160" s="371"/>
      <c r="R160" s="371"/>
      <c r="S160" s="371"/>
      <c r="T160" s="371"/>
      <c r="U160" s="371"/>
      <c r="V160" s="371"/>
    </row>
    <row r="161" spans="1:22" s="36" customFormat="1" ht="19.5" customHeight="1">
      <c r="A161" s="371"/>
      <c r="B161" s="278"/>
      <c r="C161" s="371"/>
      <c r="D161" s="371"/>
      <c r="E161" s="371"/>
      <c r="F161" s="371"/>
      <c r="G161" s="371"/>
      <c r="H161" s="371"/>
      <c r="I161" s="371"/>
      <c r="J161" s="371"/>
      <c r="K161" s="371"/>
      <c r="L161" s="371"/>
      <c r="M161" s="371"/>
      <c r="N161" s="371"/>
      <c r="O161" s="371"/>
      <c r="P161" s="371"/>
      <c r="Q161" s="371"/>
      <c r="R161" s="371"/>
      <c r="S161" s="371"/>
      <c r="T161" s="371"/>
      <c r="U161" s="371"/>
      <c r="V161" s="371"/>
    </row>
    <row r="162" spans="1:22" s="36" customFormat="1" ht="19.5" customHeight="1">
      <c r="A162" s="371"/>
      <c r="B162" s="278"/>
      <c r="C162" s="371"/>
      <c r="D162" s="371"/>
      <c r="E162" s="371"/>
      <c r="F162" s="371"/>
      <c r="G162" s="371"/>
      <c r="H162" s="371"/>
      <c r="I162" s="371"/>
      <c r="J162" s="371"/>
      <c r="K162" s="371"/>
      <c r="L162" s="371"/>
      <c r="M162" s="371"/>
      <c r="N162" s="371"/>
      <c r="O162" s="371"/>
      <c r="P162" s="371"/>
      <c r="Q162" s="371"/>
      <c r="R162" s="371"/>
      <c r="S162" s="371"/>
      <c r="T162" s="371"/>
      <c r="U162" s="371"/>
      <c r="V162" s="371"/>
    </row>
    <row r="163" spans="1:22" s="36" customFormat="1" ht="19.5" customHeight="1">
      <c r="A163" s="371"/>
      <c r="B163" s="278"/>
      <c r="C163" s="371"/>
      <c r="D163" s="371"/>
      <c r="E163" s="371"/>
      <c r="F163" s="371"/>
      <c r="G163" s="371"/>
      <c r="H163" s="371"/>
      <c r="I163" s="371"/>
      <c r="J163" s="371"/>
      <c r="K163" s="371"/>
      <c r="L163" s="371"/>
      <c r="M163" s="371"/>
      <c r="N163" s="371"/>
      <c r="O163" s="371"/>
      <c r="P163" s="371"/>
      <c r="Q163" s="371"/>
      <c r="R163" s="371"/>
      <c r="S163" s="371"/>
      <c r="T163" s="371"/>
      <c r="U163" s="371"/>
      <c r="V163" s="371"/>
    </row>
    <row r="164" spans="1:22" s="36" customFormat="1" ht="19.5" customHeight="1">
      <c r="A164" s="371"/>
      <c r="B164" s="278"/>
      <c r="C164" s="371"/>
      <c r="D164" s="371"/>
      <c r="E164" s="371"/>
      <c r="F164" s="371"/>
      <c r="G164" s="371"/>
      <c r="H164" s="371"/>
      <c r="I164" s="371"/>
      <c r="J164" s="371"/>
      <c r="K164" s="371"/>
      <c r="L164" s="371"/>
      <c r="M164" s="371"/>
      <c r="N164" s="371"/>
      <c r="O164" s="371"/>
      <c r="P164" s="371"/>
      <c r="Q164" s="371"/>
      <c r="R164" s="371"/>
      <c r="S164" s="371"/>
      <c r="T164" s="371"/>
      <c r="U164" s="371"/>
      <c r="V164" s="371"/>
    </row>
    <row r="165" spans="1:22" s="36" customFormat="1" ht="19.5" customHeight="1">
      <c r="A165" s="371"/>
      <c r="B165" s="278"/>
      <c r="C165" s="371"/>
      <c r="D165" s="371"/>
      <c r="E165" s="371"/>
      <c r="F165" s="371"/>
      <c r="G165" s="371"/>
      <c r="H165" s="371"/>
      <c r="I165" s="371"/>
      <c r="J165" s="371"/>
      <c r="K165" s="371"/>
      <c r="L165" s="371"/>
      <c r="M165" s="371"/>
      <c r="N165" s="371"/>
      <c r="O165" s="371"/>
      <c r="P165" s="371"/>
      <c r="Q165" s="371"/>
      <c r="R165" s="371"/>
      <c r="S165" s="371"/>
      <c r="T165" s="371"/>
      <c r="U165" s="371"/>
      <c r="V165" s="371"/>
    </row>
    <row r="166" spans="1:22" s="36" customFormat="1" ht="19.5" customHeight="1">
      <c r="A166" s="371"/>
      <c r="B166" s="278"/>
      <c r="C166" s="371"/>
      <c r="D166" s="371"/>
      <c r="E166" s="371"/>
      <c r="F166" s="371"/>
      <c r="G166" s="371"/>
      <c r="H166" s="371"/>
      <c r="I166" s="371"/>
      <c r="J166" s="371"/>
      <c r="K166" s="371"/>
      <c r="L166" s="371"/>
      <c r="M166" s="371"/>
      <c r="N166" s="371"/>
      <c r="O166" s="371"/>
      <c r="P166" s="371"/>
      <c r="Q166" s="371"/>
      <c r="R166" s="371"/>
      <c r="S166" s="371"/>
      <c r="T166" s="371"/>
      <c r="U166" s="371"/>
      <c r="V166" s="371"/>
    </row>
    <row r="167" spans="1:22" s="36" customFormat="1" ht="19.5" customHeight="1">
      <c r="A167" s="371"/>
      <c r="B167" s="278"/>
      <c r="C167" s="371"/>
      <c r="D167" s="371"/>
      <c r="E167" s="371"/>
      <c r="F167" s="371"/>
      <c r="G167" s="371"/>
      <c r="H167" s="371"/>
      <c r="I167" s="371"/>
      <c r="J167" s="371"/>
      <c r="K167" s="371"/>
      <c r="L167" s="371"/>
      <c r="M167" s="371"/>
      <c r="N167" s="371"/>
      <c r="O167" s="371"/>
      <c r="P167" s="371"/>
      <c r="Q167" s="371"/>
      <c r="R167" s="371"/>
      <c r="S167" s="371"/>
      <c r="T167" s="371"/>
      <c r="U167" s="371"/>
      <c r="V167" s="371"/>
    </row>
    <row r="168" spans="1:22" s="36" customFormat="1" ht="19.5" customHeight="1">
      <c r="A168" s="371"/>
      <c r="B168" s="278"/>
      <c r="C168" s="371"/>
      <c r="D168" s="371"/>
      <c r="E168" s="371"/>
      <c r="F168" s="371"/>
      <c r="G168" s="371"/>
      <c r="H168" s="371"/>
      <c r="I168" s="371"/>
      <c r="J168" s="371"/>
      <c r="K168" s="371"/>
      <c r="L168" s="371"/>
      <c r="M168" s="371"/>
      <c r="N168" s="371"/>
      <c r="O168" s="371"/>
      <c r="P168" s="371"/>
      <c r="Q168" s="371"/>
      <c r="R168" s="371"/>
      <c r="S168" s="371"/>
      <c r="T168" s="371"/>
      <c r="U168" s="371"/>
      <c r="V168" s="371"/>
    </row>
    <row r="169" spans="1:22" s="36" customFormat="1" ht="19.5" customHeight="1">
      <c r="A169" s="371"/>
      <c r="B169" s="278"/>
      <c r="C169" s="371"/>
      <c r="D169" s="371"/>
      <c r="E169" s="371"/>
      <c r="F169" s="371"/>
      <c r="G169" s="371"/>
      <c r="H169" s="371"/>
      <c r="I169" s="371"/>
      <c r="J169" s="371"/>
      <c r="K169" s="371"/>
      <c r="L169" s="371"/>
      <c r="M169" s="371"/>
      <c r="N169" s="371"/>
      <c r="O169" s="371"/>
      <c r="P169" s="371"/>
      <c r="Q169" s="371"/>
      <c r="R169" s="371"/>
      <c r="S169" s="371"/>
      <c r="T169" s="371"/>
      <c r="U169" s="371"/>
      <c r="V169" s="371"/>
    </row>
    <row r="170" spans="1:22" s="36" customFormat="1" ht="19.5" customHeight="1">
      <c r="A170" s="371"/>
      <c r="B170" s="278"/>
      <c r="C170" s="371"/>
      <c r="D170" s="371"/>
      <c r="E170" s="371"/>
      <c r="F170" s="371"/>
      <c r="G170" s="371"/>
      <c r="H170" s="371"/>
      <c r="I170" s="371"/>
      <c r="J170" s="371"/>
      <c r="K170" s="371"/>
      <c r="L170" s="371"/>
      <c r="M170" s="371"/>
      <c r="N170" s="371"/>
      <c r="O170" s="371"/>
      <c r="P170" s="371"/>
      <c r="Q170" s="371"/>
      <c r="R170" s="371"/>
      <c r="S170" s="371"/>
      <c r="T170" s="371"/>
      <c r="U170" s="371"/>
      <c r="V170" s="371"/>
    </row>
    <row r="171" spans="1:22" s="36" customFormat="1" ht="19.5" customHeight="1">
      <c r="A171" s="371"/>
      <c r="B171" s="278"/>
      <c r="C171" s="371"/>
      <c r="D171" s="371"/>
      <c r="E171" s="371"/>
      <c r="F171" s="371"/>
      <c r="G171" s="371"/>
      <c r="H171" s="371"/>
      <c r="I171" s="371"/>
      <c r="J171" s="371"/>
      <c r="K171" s="371"/>
      <c r="L171" s="371"/>
      <c r="M171" s="371"/>
      <c r="N171" s="371"/>
      <c r="O171" s="371"/>
      <c r="P171" s="371"/>
      <c r="Q171" s="371"/>
      <c r="R171" s="371"/>
      <c r="S171" s="371"/>
      <c r="T171" s="371"/>
      <c r="U171" s="371"/>
      <c r="V171" s="371"/>
    </row>
    <row r="172" spans="1:22" s="36" customFormat="1" ht="19.5" customHeight="1">
      <c r="A172" s="371"/>
      <c r="B172" s="278"/>
      <c r="C172" s="371"/>
      <c r="D172" s="371"/>
      <c r="E172" s="371"/>
      <c r="F172" s="371"/>
      <c r="G172" s="371"/>
      <c r="H172" s="371"/>
      <c r="I172" s="371"/>
      <c r="J172" s="371"/>
      <c r="K172" s="371"/>
      <c r="L172" s="371"/>
      <c r="M172" s="371"/>
      <c r="N172" s="371"/>
      <c r="O172" s="371"/>
      <c r="P172" s="371"/>
      <c r="Q172" s="371"/>
      <c r="R172" s="371"/>
      <c r="S172" s="371"/>
      <c r="T172" s="371"/>
      <c r="U172" s="371"/>
      <c r="V172" s="371"/>
    </row>
    <row r="173" spans="1:22" s="36" customFormat="1" ht="19.5" customHeight="1">
      <c r="A173" s="371"/>
      <c r="B173" s="278"/>
      <c r="C173" s="371"/>
      <c r="D173" s="371"/>
      <c r="E173" s="371"/>
      <c r="F173" s="371"/>
      <c r="G173" s="371"/>
      <c r="H173" s="371"/>
      <c r="I173" s="371"/>
      <c r="J173" s="371"/>
      <c r="K173" s="371"/>
      <c r="L173" s="371"/>
      <c r="M173" s="371"/>
      <c r="N173" s="371"/>
      <c r="O173" s="371"/>
      <c r="P173" s="371"/>
      <c r="Q173" s="371"/>
      <c r="R173" s="371"/>
      <c r="S173" s="371"/>
      <c r="T173" s="371"/>
      <c r="U173" s="371"/>
      <c r="V173" s="371"/>
    </row>
    <row r="174" spans="1:22" s="36" customFormat="1" ht="19.5" customHeight="1">
      <c r="A174" s="371"/>
      <c r="B174" s="278"/>
      <c r="C174" s="371"/>
      <c r="D174" s="371"/>
      <c r="E174" s="371"/>
      <c r="F174" s="371"/>
      <c r="G174" s="371"/>
      <c r="H174" s="371"/>
      <c r="I174" s="371"/>
      <c r="J174" s="371"/>
      <c r="K174" s="371"/>
      <c r="L174" s="371"/>
      <c r="M174" s="371"/>
      <c r="N174" s="371"/>
      <c r="O174" s="371"/>
      <c r="P174" s="371"/>
      <c r="Q174" s="371"/>
      <c r="R174" s="371"/>
      <c r="S174" s="371"/>
      <c r="T174" s="371"/>
      <c r="U174" s="371"/>
      <c r="V174" s="371"/>
    </row>
    <row r="175" spans="1:22" s="36" customFormat="1" ht="19.5" customHeight="1">
      <c r="A175" s="371"/>
      <c r="B175" s="278"/>
      <c r="C175" s="371"/>
      <c r="D175" s="371"/>
      <c r="E175" s="371"/>
      <c r="F175" s="371"/>
      <c r="G175" s="371"/>
      <c r="H175" s="371"/>
      <c r="I175" s="371"/>
      <c r="J175" s="371"/>
      <c r="K175" s="371"/>
      <c r="L175" s="371"/>
      <c r="M175" s="371"/>
      <c r="N175" s="371"/>
      <c r="O175" s="371"/>
      <c r="P175" s="371"/>
      <c r="Q175" s="371"/>
      <c r="R175" s="371"/>
      <c r="S175" s="371"/>
      <c r="T175" s="371"/>
      <c r="U175" s="371"/>
      <c r="V175" s="371"/>
    </row>
    <row r="176" spans="1:22" s="36" customFormat="1" ht="19.5" customHeight="1">
      <c r="A176" s="371"/>
      <c r="B176" s="278"/>
      <c r="C176" s="371"/>
      <c r="D176" s="371"/>
      <c r="E176" s="371"/>
      <c r="F176" s="371"/>
      <c r="G176" s="371"/>
      <c r="H176" s="371"/>
      <c r="I176" s="371"/>
      <c r="J176" s="371"/>
      <c r="K176" s="371"/>
      <c r="L176" s="371"/>
      <c r="M176" s="371"/>
      <c r="N176" s="371"/>
      <c r="O176" s="371"/>
      <c r="P176" s="371"/>
      <c r="Q176" s="371"/>
      <c r="R176" s="371"/>
      <c r="S176" s="371"/>
      <c r="T176" s="371"/>
      <c r="U176" s="371"/>
      <c r="V176" s="371"/>
    </row>
    <row r="177" spans="1:22" s="36" customFormat="1" ht="19.5" customHeight="1">
      <c r="A177" s="371"/>
      <c r="B177" s="278"/>
      <c r="C177" s="371"/>
      <c r="D177" s="371"/>
      <c r="E177" s="371"/>
      <c r="F177" s="371"/>
      <c r="G177" s="371"/>
      <c r="H177" s="371"/>
      <c r="I177" s="371"/>
      <c r="J177" s="371"/>
      <c r="K177" s="371"/>
      <c r="L177" s="371"/>
      <c r="M177" s="371"/>
      <c r="N177" s="371"/>
      <c r="O177" s="371"/>
      <c r="P177" s="371"/>
      <c r="Q177" s="371"/>
      <c r="R177" s="371"/>
      <c r="S177" s="371"/>
      <c r="T177" s="371"/>
      <c r="U177" s="371"/>
      <c r="V177" s="371"/>
    </row>
    <row r="178" spans="1:22" s="36" customFormat="1" ht="19.5" customHeight="1">
      <c r="A178" s="371"/>
      <c r="B178" s="278"/>
      <c r="C178" s="371"/>
      <c r="D178" s="371"/>
      <c r="E178" s="371"/>
      <c r="F178" s="371"/>
      <c r="G178" s="371"/>
      <c r="H178" s="371"/>
      <c r="I178" s="371"/>
      <c r="J178" s="371"/>
      <c r="K178" s="371"/>
      <c r="L178" s="371"/>
      <c r="M178" s="371"/>
      <c r="N178" s="371"/>
      <c r="O178" s="371"/>
      <c r="P178" s="371"/>
      <c r="Q178" s="371"/>
      <c r="R178" s="371"/>
      <c r="S178" s="371"/>
      <c r="T178" s="371"/>
      <c r="U178" s="371"/>
      <c r="V178" s="371"/>
    </row>
    <row r="179" spans="1:22" s="36" customFormat="1" ht="19.5" customHeight="1">
      <c r="A179" s="371"/>
      <c r="B179" s="278"/>
      <c r="C179" s="371"/>
      <c r="D179" s="371"/>
      <c r="E179" s="371"/>
      <c r="F179" s="371"/>
      <c r="G179" s="371"/>
      <c r="H179" s="371"/>
      <c r="I179" s="371"/>
      <c r="J179" s="371"/>
      <c r="K179" s="371"/>
      <c r="L179" s="371"/>
      <c r="M179" s="371"/>
      <c r="N179" s="371"/>
      <c r="O179" s="371"/>
      <c r="P179" s="371"/>
      <c r="Q179" s="371"/>
      <c r="R179" s="371"/>
      <c r="S179" s="371"/>
      <c r="T179" s="371"/>
      <c r="U179" s="371"/>
      <c r="V179" s="371"/>
    </row>
    <row r="180" spans="1:22" s="36" customFormat="1" ht="19.5" customHeight="1">
      <c r="A180" s="371"/>
      <c r="B180" s="278"/>
      <c r="C180" s="371"/>
      <c r="D180" s="371"/>
      <c r="E180" s="371"/>
      <c r="F180" s="371"/>
      <c r="G180" s="371"/>
      <c r="H180" s="371"/>
      <c r="I180" s="371"/>
      <c r="J180" s="371"/>
      <c r="K180" s="371"/>
      <c r="L180" s="371"/>
      <c r="M180" s="371"/>
      <c r="N180" s="371"/>
      <c r="O180" s="371"/>
      <c r="P180" s="371"/>
      <c r="Q180" s="371"/>
      <c r="R180" s="371"/>
      <c r="S180" s="371"/>
      <c r="T180" s="371"/>
      <c r="U180" s="371"/>
      <c r="V180" s="371"/>
    </row>
    <row r="181" spans="1:22" s="36" customFormat="1" ht="19.5" customHeight="1">
      <c r="A181" s="371"/>
      <c r="B181" s="278"/>
      <c r="C181" s="371"/>
      <c r="D181" s="371"/>
      <c r="E181" s="371"/>
      <c r="F181" s="371"/>
      <c r="G181" s="371"/>
      <c r="H181" s="371"/>
      <c r="I181" s="371"/>
      <c r="J181" s="371"/>
      <c r="K181" s="371"/>
      <c r="L181" s="371"/>
      <c r="M181" s="371"/>
      <c r="N181" s="371"/>
      <c r="O181" s="371"/>
      <c r="P181" s="371"/>
      <c r="Q181" s="371"/>
      <c r="R181" s="371"/>
      <c r="S181" s="371"/>
      <c r="T181" s="371"/>
      <c r="U181" s="371"/>
      <c r="V181" s="371"/>
    </row>
    <row r="182" spans="1:22" s="36" customFormat="1" ht="19.5" customHeight="1">
      <c r="A182" s="371"/>
      <c r="B182" s="278"/>
      <c r="C182" s="371"/>
      <c r="D182" s="371"/>
      <c r="E182" s="371"/>
      <c r="F182" s="371"/>
      <c r="G182" s="371"/>
      <c r="H182" s="371"/>
      <c r="I182" s="371"/>
      <c r="J182" s="371"/>
      <c r="K182" s="371"/>
      <c r="L182" s="371"/>
      <c r="M182" s="371"/>
      <c r="N182" s="371"/>
      <c r="O182" s="371"/>
      <c r="P182" s="371"/>
      <c r="Q182" s="371"/>
      <c r="R182" s="371"/>
      <c r="S182" s="371"/>
      <c r="T182" s="371"/>
      <c r="U182" s="371"/>
      <c r="V182" s="371"/>
    </row>
    <row r="183" spans="1:22" s="36" customFormat="1" ht="19.5" customHeight="1">
      <c r="A183" s="371"/>
      <c r="B183" s="278"/>
      <c r="C183" s="371"/>
      <c r="D183" s="371"/>
      <c r="E183" s="371"/>
      <c r="F183" s="371"/>
      <c r="G183" s="371"/>
      <c r="H183" s="371"/>
      <c r="I183" s="371"/>
      <c r="J183" s="371"/>
      <c r="K183" s="371"/>
      <c r="L183" s="371"/>
      <c r="M183" s="371"/>
      <c r="N183" s="371"/>
      <c r="O183" s="371"/>
      <c r="P183" s="371"/>
      <c r="Q183" s="371"/>
      <c r="R183" s="371"/>
      <c r="S183" s="371"/>
      <c r="T183" s="371"/>
      <c r="U183" s="371"/>
      <c r="V183" s="371"/>
    </row>
    <row r="184" spans="1:22" s="36" customFormat="1" ht="19.5" customHeight="1">
      <c r="A184" s="371"/>
      <c r="B184" s="278"/>
      <c r="C184" s="371"/>
      <c r="D184" s="371"/>
      <c r="E184" s="371"/>
      <c r="F184" s="371"/>
      <c r="G184" s="371"/>
      <c r="H184" s="371"/>
      <c r="I184" s="371"/>
      <c r="J184" s="371"/>
      <c r="K184" s="371"/>
      <c r="L184" s="371"/>
      <c r="M184" s="371"/>
      <c r="N184" s="371"/>
      <c r="O184" s="371"/>
      <c r="P184" s="371"/>
      <c r="Q184" s="371"/>
      <c r="R184" s="371"/>
      <c r="S184" s="371"/>
      <c r="T184" s="371"/>
      <c r="U184" s="371"/>
      <c r="V184" s="371"/>
    </row>
    <row r="185" spans="1:22" s="36" customFormat="1" ht="19.5" customHeight="1">
      <c r="A185" s="371"/>
      <c r="B185" s="278"/>
      <c r="C185" s="371"/>
      <c r="D185" s="371"/>
      <c r="E185" s="371"/>
      <c r="F185" s="371"/>
      <c r="G185" s="371"/>
      <c r="H185" s="371"/>
      <c r="I185" s="371"/>
      <c r="J185" s="371"/>
      <c r="K185" s="371"/>
      <c r="L185" s="371"/>
      <c r="M185" s="371"/>
      <c r="N185" s="371"/>
      <c r="O185" s="371"/>
      <c r="P185" s="371"/>
      <c r="Q185" s="371"/>
      <c r="R185" s="371"/>
      <c r="S185" s="371"/>
      <c r="T185" s="371"/>
      <c r="U185" s="371"/>
      <c r="V185" s="371"/>
    </row>
    <row r="186" spans="1:22" s="36" customFormat="1" ht="19.5" customHeight="1">
      <c r="A186" s="371"/>
      <c r="B186" s="278"/>
      <c r="C186" s="371"/>
      <c r="D186" s="371"/>
      <c r="E186" s="371"/>
      <c r="F186" s="371"/>
      <c r="G186" s="371"/>
      <c r="H186" s="371"/>
      <c r="I186" s="371"/>
      <c r="J186" s="371"/>
      <c r="K186" s="371"/>
      <c r="L186" s="371"/>
      <c r="M186" s="371"/>
      <c r="N186" s="371"/>
      <c r="O186" s="371"/>
      <c r="P186" s="371"/>
      <c r="Q186" s="371"/>
      <c r="R186" s="371"/>
      <c r="S186" s="371"/>
      <c r="T186" s="371"/>
      <c r="U186" s="371"/>
      <c r="V186" s="371"/>
    </row>
    <row r="187" spans="1:22" s="36" customFormat="1" ht="19.5" customHeight="1">
      <c r="A187" s="371"/>
      <c r="B187" s="278"/>
      <c r="C187" s="371"/>
      <c r="D187" s="371"/>
      <c r="E187" s="371"/>
      <c r="F187" s="371"/>
      <c r="G187" s="371"/>
      <c r="H187" s="371"/>
      <c r="I187" s="371"/>
      <c r="J187" s="371"/>
      <c r="K187" s="371"/>
      <c r="L187" s="371"/>
      <c r="M187" s="371"/>
      <c r="N187" s="371"/>
      <c r="O187" s="371"/>
      <c r="P187" s="371"/>
      <c r="Q187" s="371"/>
      <c r="R187" s="371"/>
      <c r="S187" s="371"/>
      <c r="T187" s="371"/>
      <c r="U187" s="371"/>
      <c r="V187" s="371"/>
    </row>
    <row r="188" spans="1:22" s="36" customFormat="1" ht="19.5" customHeight="1">
      <c r="A188" s="371"/>
      <c r="B188" s="278"/>
      <c r="C188" s="371"/>
      <c r="D188" s="371"/>
      <c r="E188" s="371"/>
      <c r="F188" s="371"/>
      <c r="G188" s="371"/>
      <c r="H188" s="371"/>
      <c r="I188" s="371"/>
      <c r="J188" s="371"/>
      <c r="K188" s="371"/>
      <c r="L188" s="371"/>
      <c r="M188" s="371"/>
      <c r="N188" s="371"/>
      <c r="O188" s="371"/>
      <c r="P188" s="371"/>
      <c r="Q188" s="371"/>
      <c r="R188" s="371"/>
      <c r="S188" s="371"/>
      <c r="T188" s="371"/>
      <c r="U188" s="371"/>
      <c r="V188" s="371"/>
    </row>
    <row r="189" spans="1:22" s="36" customFormat="1" ht="19.5" customHeight="1">
      <c r="A189" s="371"/>
      <c r="B189" s="278"/>
      <c r="C189" s="371"/>
      <c r="D189" s="371"/>
      <c r="E189" s="371"/>
      <c r="F189" s="371"/>
      <c r="G189" s="371"/>
      <c r="H189" s="371"/>
      <c r="I189" s="371"/>
      <c r="J189" s="371"/>
      <c r="K189" s="371"/>
      <c r="L189" s="371"/>
      <c r="M189" s="371"/>
      <c r="N189" s="371"/>
      <c r="O189" s="371"/>
      <c r="P189" s="371"/>
      <c r="Q189" s="371"/>
      <c r="R189" s="371"/>
      <c r="S189" s="371"/>
      <c r="T189" s="371"/>
      <c r="U189" s="371"/>
      <c r="V189" s="371"/>
    </row>
    <row r="190" spans="1:22" s="36" customFormat="1" ht="19.5" customHeight="1">
      <c r="A190" s="371"/>
      <c r="B190" s="278"/>
      <c r="C190" s="371"/>
      <c r="D190" s="371"/>
      <c r="E190" s="371"/>
      <c r="F190" s="371"/>
      <c r="G190" s="371"/>
      <c r="H190" s="371"/>
      <c r="I190" s="371"/>
      <c r="J190" s="371"/>
      <c r="K190" s="371"/>
      <c r="L190" s="371"/>
      <c r="M190" s="371"/>
      <c r="N190" s="371"/>
      <c r="O190" s="371"/>
      <c r="P190" s="371"/>
      <c r="Q190" s="371"/>
      <c r="R190" s="371"/>
      <c r="S190" s="371"/>
      <c r="T190" s="371"/>
      <c r="U190" s="371"/>
      <c r="V190" s="371"/>
    </row>
    <row r="191" spans="1:22" s="36" customFormat="1" ht="19.5" customHeight="1">
      <c r="A191" s="371"/>
      <c r="B191" s="278"/>
      <c r="C191" s="371"/>
      <c r="D191" s="371"/>
      <c r="E191" s="371"/>
      <c r="F191" s="371"/>
      <c r="G191" s="371"/>
      <c r="H191" s="371"/>
      <c r="I191" s="371"/>
      <c r="J191" s="371"/>
      <c r="K191" s="371"/>
      <c r="L191" s="371"/>
      <c r="M191" s="371"/>
      <c r="N191" s="371"/>
      <c r="O191" s="371"/>
      <c r="P191" s="371"/>
      <c r="Q191" s="371"/>
      <c r="R191" s="371"/>
      <c r="S191" s="371"/>
      <c r="T191" s="371"/>
      <c r="U191" s="371"/>
      <c r="V191" s="371"/>
    </row>
    <row r="192" spans="1:22" s="36" customFormat="1" ht="19.5" customHeight="1">
      <c r="A192" s="371"/>
      <c r="B192" s="278"/>
      <c r="C192" s="371"/>
      <c r="D192" s="371"/>
      <c r="E192" s="371"/>
      <c r="F192" s="371"/>
      <c r="G192" s="371"/>
      <c r="H192" s="371"/>
      <c r="I192" s="371"/>
      <c r="J192" s="371"/>
      <c r="K192" s="371"/>
      <c r="L192" s="371"/>
      <c r="M192" s="371"/>
      <c r="N192" s="371"/>
      <c r="O192" s="371"/>
      <c r="P192" s="371"/>
      <c r="Q192" s="371"/>
      <c r="R192" s="371"/>
      <c r="S192" s="371"/>
      <c r="T192" s="371"/>
      <c r="U192" s="371"/>
      <c r="V192" s="371"/>
    </row>
    <row r="193" spans="1:22" s="36" customFormat="1" ht="19.5" customHeight="1">
      <c r="A193" s="371"/>
      <c r="B193" s="278"/>
      <c r="C193" s="371"/>
      <c r="D193" s="371"/>
      <c r="E193" s="371"/>
      <c r="F193" s="371"/>
      <c r="G193" s="371"/>
      <c r="H193" s="371"/>
      <c r="I193" s="371"/>
      <c r="J193" s="371"/>
      <c r="K193" s="371"/>
      <c r="L193" s="371"/>
      <c r="M193" s="371"/>
      <c r="N193" s="371"/>
      <c r="O193" s="371"/>
      <c r="P193" s="371"/>
      <c r="Q193" s="371"/>
      <c r="R193" s="371"/>
      <c r="S193" s="371"/>
      <c r="T193" s="371"/>
      <c r="U193" s="371"/>
      <c r="V193" s="371"/>
    </row>
    <row r="194" spans="1:22" s="36" customFormat="1" ht="19.5" customHeight="1">
      <c r="A194" s="371"/>
      <c r="B194" s="278"/>
      <c r="C194" s="371"/>
      <c r="D194" s="371"/>
      <c r="E194" s="371"/>
      <c r="F194" s="371"/>
      <c r="G194" s="371"/>
      <c r="H194" s="371"/>
      <c r="I194" s="371"/>
      <c r="J194" s="371"/>
      <c r="K194" s="371"/>
      <c r="L194" s="371"/>
      <c r="M194" s="371"/>
      <c r="N194" s="371"/>
      <c r="O194" s="371"/>
      <c r="P194" s="371"/>
      <c r="Q194" s="371"/>
      <c r="R194" s="371"/>
      <c r="S194" s="371"/>
      <c r="T194" s="371"/>
      <c r="U194" s="371"/>
      <c r="V194" s="371"/>
    </row>
    <row r="195" spans="1:22" s="36" customFormat="1" ht="19.5" customHeight="1">
      <c r="A195" s="371"/>
      <c r="B195" s="278"/>
      <c r="C195" s="371"/>
      <c r="D195" s="371"/>
      <c r="E195" s="371"/>
      <c r="F195" s="371"/>
      <c r="G195" s="371"/>
      <c r="H195" s="371"/>
      <c r="I195" s="371"/>
      <c r="J195" s="371"/>
      <c r="K195" s="371"/>
      <c r="L195" s="371"/>
      <c r="M195" s="371"/>
      <c r="N195" s="371"/>
      <c r="O195" s="371"/>
      <c r="P195" s="371"/>
      <c r="Q195" s="371"/>
      <c r="R195" s="371"/>
      <c r="S195" s="371"/>
      <c r="T195" s="371"/>
      <c r="U195" s="371"/>
      <c r="V195" s="371"/>
    </row>
    <row r="196" spans="1:22" s="36" customFormat="1" ht="19.5" customHeight="1">
      <c r="A196" s="371"/>
      <c r="B196" s="278"/>
      <c r="C196" s="371"/>
      <c r="D196" s="371"/>
      <c r="E196" s="371"/>
      <c r="F196" s="371"/>
      <c r="G196" s="371"/>
      <c r="H196" s="371"/>
      <c r="I196" s="371"/>
      <c r="J196" s="371"/>
      <c r="K196" s="371"/>
      <c r="L196" s="371"/>
      <c r="M196" s="371"/>
      <c r="N196" s="371"/>
      <c r="O196" s="371"/>
      <c r="P196" s="371"/>
      <c r="Q196" s="371"/>
      <c r="R196" s="371"/>
      <c r="S196" s="371"/>
      <c r="T196" s="371"/>
      <c r="U196" s="371"/>
      <c r="V196" s="371"/>
    </row>
    <row r="197" spans="1:22" s="36" customFormat="1" ht="19.5" customHeight="1">
      <c r="A197" s="371"/>
      <c r="B197" s="278"/>
      <c r="C197" s="371"/>
      <c r="D197" s="371"/>
      <c r="E197" s="371"/>
      <c r="F197" s="371"/>
      <c r="G197" s="371"/>
      <c r="H197" s="371"/>
      <c r="I197" s="371"/>
      <c r="J197" s="371"/>
      <c r="K197" s="371"/>
      <c r="L197" s="371"/>
      <c r="M197" s="371"/>
      <c r="N197" s="371"/>
      <c r="O197" s="371"/>
      <c r="P197" s="371"/>
      <c r="Q197" s="371"/>
      <c r="R197" s="371"/>
      <c r="S197" s="371"/>
      <c r="T197" s="371"/>
      <c r="U197" s="371"/>
      <c r="V197" s="371"/>
    </row>
    <row r="198" spans="1:22" s="36" customFormat="1" ht="19.5" customHeight="1">
      <c r="A198" s="371"/>
      <c r="B198" s="278"/>
      <c r="C198" s="371"/>
      <c r="D198" s="371"/>
      <c r="E198" s="371"/>
      <c r="F198" s="371"/>
      <c r="G198" s="371"/>
      <c r="H198" s="371"/>
      <c r="I198" s="371"/>
      <c r="J198" s="371"/>
      <c r="K198" s="371"/>
      <c r="L198" s="371"/>
      <c r="M198" s="371"/>
      <c r="N198" s="371"/>
      <c r="O198" s="371"/>
      <c r="P198" s="371"/>
      <c r="Q198" s="371"/>
      <c r="R198" s="371"/>
      <c r="S198" s="371"/>
      <c r="T198" s="371"/>
      <c r="U198" s="371"/>
      <c r="V198" s="371"/>
    </row>
    <row r="199" spans="1:22" s="36" customFormat="1" ht="19.5" customHeight="1">
      <c r="A199" s="371"/>
      <c r="B199" s="278"/>
      <c r="C199" s="371"/>
      <c r="D199" s="371"/>
      <c r="E199" s="371"/>
      <c r="F199" s="371"/>
      <c r="G199" s="371"/>
      <c r="H199" s="371"/>
      <c r="I199" s="371"/>
      <c r="J199" s="371"/>
      <c r="K199" s="371"/>
      <c r="L199" s="371"/>
      <c r="M199" s="371"/>
      <c r="N199" s="371"/>
      <c r="O199" s="371"/>
      <c r="P199" s="371"/>
      <c r="Q199" s="371"/>
      <c r="R199" s="371"/>
      <c r="S199" s="371"/>
      <c r="T199" s="371"/>
      <c r="U199" s="371"/>
      <c r="V199" s="371"/>
    </row>
    <row r="200" spans="1:22" s="36" customFormat="1" ht="19.5" customHeight="1">
      <c r="A200" s="371"/>
      <c r="B200" s="278"/>
      <c r="C200" s="371"/>
      <c r="D200" s="371"/>
      <c r="E200" s="371"/>
      <c r="F200" s="371"/>
      <c r="G200" s="371"/>
      <c r="H200" s="371"/>
      <c r="I200" s="371"/>
      <c r="J200" s="371"/>
      <c r="K200" s="371"/>
      <c r="L200" s="371"/>
      <c r="M200" s="371"/>
      <c r="N200" s="371"/>
      <c r="O200" s="371"/>
      <c r="P200" s="371"/>
      <c r="Q200" s="371"/>
      <c r="R200" s="371"/>
      <c r="S200" s="371"/>
      <c r="T200" s="371"/>
      <c r="U200" s="371"/>
      <c r="V200" s="371"/>
    </row>
    <row r="201" spans="1:22" s="36" customFormat="1" ht="19.5" customHeight="1">
      <c r="A201" s="371"/>
      <c r="B201" s="278"/>
      <c r="C201" s="371"/>
      <c r="D201" s="371"/>
      <c r="E201" s="371"/>
      <c r="F201" s="371"/>
      <c r="G201" s="371"/>
      <c r="H201" s="371"/>
      <c r="I201" s="371"/>
      <c r="J201" s="371"/>
      <c r="K201" s="371"/>
      <c r="L201" s="371"/>
      <c r="M201" s="371"/>
      <c r="N201" s="371"/>
      <c r="O201" s="371"/>
      <c r="P201" s="371"/>
      <c r="Q201" s="371"/>
      <c r="R201" s="371"/>
      <c r="S201" s="371"/>
      <c r="T201" s="371"/>
      <c r="U201" s="371"/>
      <c r="V201" s="371"/>
    </row>
    <row r="202" spans="1:22" s="36" customFormat="1" ht="19.5" customHeight="1">
      <c r="A202" s="371"/>
      <c r="B202" s="278"/>
      <c r="C202" s="371"/>
      <c r="D202" s="371"/>
      <c r="E202" s="371"/>
      <c r="F202" s="371"/>
      <c r="G202" s="371"/>
      <c r="H202" s="371"/>
      <c r="I202" s="371"/>
      <c r="J202" s="371"/>
      <c r="K202" s="371"/>
      <c r="L202" s="371"/>
      <c r="M202" s="371"/>
      <c r="N202" s="371"/>
      <c r="O202" s="371"/>
      <c r="P202" s="371"/>
      <c r="Q202" s="371"/>
      <c r="R202" s="371"/>
      <c r="S202" s="371"/>
      <c r="T202" s="371"/>
      <c r="U202" s="371"/>
      <c r="V202" s="371"/>
    </row>
    <row r="203" spans="1:22" s="36" customFormat="1" ht="19.5" customHeight="1">
      <c r="A203" s="371"/>
      <c r="B203" s="278"/>
      <c r="C203" s="371"/>
      <c r="D203" s="371"/>
      <c r="E203" s="371"/>
      <c r="F203" s="371"/>
      <c r="G203" s="371"/>
      <c r="H203" s="371"/>
      <c r="I203" s="371"/>
      <c r="J203" s="371"/>
      <c r="K203" s="371"/>
      <c r="L203" s="371"/>
      <c r="M203" s="371"/>
      <c r="N203" s="371"/>
      <c r="O203" s="371"/>
      <c r="P203" s="371"/>
      <c r="Q203" s="371"/>
      <c r="R203" s="371"/>
      <c r="S203" s="371"/>
      <c r="T203" s="371"/>
      <c r="U203" s="371"/>
      <c r="V203" s="371"/>
    </row>
    <row r="204" spans="1:22" s="36" customFormat="1" ht="19.5" customHeight="1">
      <c r="A204" s="371"/>
      <c r="B204" s="278"/>
      <c r="C204" s="371"/>
      <c r="D204" s="371"/>
      <c r="E204" s="371"/>
      <c r="F204" s="371"/>
      <c r="G204" s="371"/>
      <c r="H204" s="371"/>
      <c r="I204" s="371"/>
      <c r="J204" s="371"/>
      <c r="K204" s="371"/>
      <c r="L204" s="371"/>
      <c r="M204" s="371"/>
      <c r="N204" s="371"/>
      <c r="O204" s="371"/>
      <c r="P204" s="371"/>
      <c r="Q204" s="371"/>
      <c r="R204" s="371"/>
      <c r="S204" s="371"/>
      <c r="T204" s="371"/>
      <c r="U204" s="371"/>
      <c r="V204" s="371"/>
    </row>
    <row r="205" spans="1:22" s="36" customFormat="1" ht="19.5" customHeight="1">
      <c r="A205" s="371"/>
      <c r="B205" s="278"/>
      <c r="C205" s="371"/>
      <c r="D205" s="371"/>
      <c r="E205" s="371"/>
      <c r="F205" s="371"/>
      <c r="G205" s="371"/>
      <c r="H205" s="371"/>
      <c r="I205" s="371"/>
      <c r="J205" s="371"/>
      <c r="K205" s="371"/>
      <c r="L205" s="371"/>
      <c r="M205" s="371"/>
      <c r="N205" s="371"/>
      <c r="O205" s="371"/>
      <c r="P205" s="371"/>
      <c r="Q205" s="371"/>
      <c r="R205" s="371"/>
      <c r="S205" s="371"/>
      <c r="T205" s="371"/>
      <c r="U205" s="371"/>
      <c r="V205" s="371"/>
    </row>
    <row r="206" spans="1:22" s="36" customFormat="1" ht="19.5" customHeight="1">
      <c r="A206" s="371"/>
      <c r="B206" s="278"/>
      <c r="C206" s="371"/>
      <c r="D206" s="371"/>
      <c r="E206" s="371"/>
      <c r="F206" s="371"/>
      <c r="G206" s="371"/>
      <c r="H206" s="371"/>
      <c r="I206" s="371"/>
      <c r="J206" s="371"/>
      <c r="K206" s="371"/>
      <c r="L206" s="371"/>
      <c r="M206" s="371"/>
      <c r="N206" s="371"/>
      <c r="O206" s="371"/>
      <c r="P206" s="371"/>
      <c r="Q206" s="371"/>
      <c r="R206" s="371"/>
      <c r="S206" s="371"/>
      <c r="T206" s="371"/>
      <c r="U206" s="371"/>
      <c r="V206" s="371"/>
    </row>
    <row r="207" spans="1:22" s="36" customFormat="1" ht="19.5" customHeight="1">
      <c r="A207" s="371"/>
      <c r="B207" s="278"/>
      <c r="C207" s="371"/>
      <c r="D207" s="371"/>
      <c r="E207" s="371"/>
      <c r="F207" s="371"/>
      <c r="G207" s="371"/>
      <c r="H207" s="371"/>
      <c r="I207" s="371"/>
      <c r="J207" s="371"/>
      <c r="K207" s="371"/>
      <c r="L207" s="371"/>
      <c r="M207" s="371"/>
      <c r="N207" s="371"/>
      <c r="O207" s="371"/>
      <c r="P207" s="371"/>
      <c r="Q207" s="371"/>
      <c r="R207" s="371"/>
      <c r="S207" s="371"/>
      <c r="T207" s="371"/>
      <c r="U207" s="371"/>
      <c r="V207" s="371"/>
    </row>
    <row r="208" spans="1:22" s="36" customFormat="1" ht="19.5" customHeight="1">
      <c r="A208" s="371"/>
      <c r="B208" s="278"/>
      <c r="C208" s="371"/>
      <c r="D208" s="371"/>
      <c r="E208" s="371"/>
      <c r="F208" s="371"/>
      <c r="G208" s="371"/>
      <c r="H208" s="371"/>
      <c r="I208" s="371"/>
      <c r="J208" s="371"/>
      <c r="K208" s="371"/>
      <c r="L208" s="371"/>
      <c r="M208" s="371"/>
      <c r="N208" s="371"/>
      <c r="O208" s="371"/>
      <c r="P208" s="371"/>
      <c r="Q208" s="371"/>
      <c r="R208" s="371"/>
      <c r="S208" s="371"/>
      <c r="T208" s="371"/>
      <c r="U208" s="371"/>
      <c r="V208" s="371"/>
    </row>
    <row r="209" spans="1:22" s="36" customFormat="1" ht="19.5" customHeight="1">
      <c r="A209" s="371"/>
      <c r="B209" s="278"/>
      <c r="C209" s="371"/>
      <c r="D209" s="371"/>
      <c r="E209" s="371"/>
      <c r="F209" s="371"/>
      <c r="G209" s="371"/>
      <c r="H209" s="371"/>
      <c r="I209" s="371"/>
      <c r="J209" s="371"/>
      <c r="K209" s="371"/>
      <c r="L209" s="371"/>
      <c r="M209" s="371"/>
      <c r="N209" s="371"/>
      <c r="O209" s="371"/>
      <c r="P209" s="371"/>
      <c r="Q209" s="371"/>
      <c r="R209" s="371"/>
      <c r="S209" s="371"/>
      <c r="T209" s="371"/>
      <c r="U209" s="371"/>
      <c r="V209" s="371"/>
    </row>
    <row r="210" spans="1:22" s="36" customFormat="1" ht="19.5" customHeight="1">
      <c r="A210" s="371"/>
      <c r="B210" s="278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</row>
    <row r="211" spans="1:22" s="36" customFormat="1" ht="19.5" customHeight="1">
      <c r="A211" s="371"/>
      <c r="B211" s="278"/>
      <c r="C211" s="371"/>
      <c r="D211" s="371"/>
      <c r="E211" s="371"/>
      <c r="F211" s="371"/>
      <c r="G211" s="371"/>
      <c r="H211" s="371"/>
      <c r="I211" s="371"/>
      <c r="J211" s="371"/>
      <c r="K211" s="371"/>
      <c r="L211" s="371"/>
      <c r="M211" s="371"/>
      <c r="N211" s="371"/>
      <c r="O211" s="371"/>
      <c r="P211" s="371"/>
      <c r="Q211" s="371"/>
      <c r="R211" s="371"/>
      <c r="S211" s="371"/>
      <c r="T211" s="371"/>
      <c r="U211" s="371"/>
      <c r="V211" s="371"/>
    </row>
    <row r="212" spans="1:22" s="36" customFormat="1" ht="19.5" customHeight="1">
      <c r="A212" s="371"/>
      <c r="B212" s="278"/>
      <c r="C212" s="371"/>
      <c r="D212" s="371"/>
      <c r="E212" s="371"/>
      <c r="F212" s="371"/>
      <c r="G212" s="371"/>
      <c r="H212" s="371"/>
      <c r="I212" s="371"/>
      <c r="J212" s="371"/>
      <c r="K212" s="371"/>
      <c r="L212" s="371"/>
      <c r="M212" s="371"/>
      <c r="N212" s="371"/>
      <c r="O212" s="371"/>
      <c r="P212" s="371"/>
      <c r="Q212" s="371"/>
      <c r="R212" s="371"/>
      <c r="S212" s="371"/>
      <c r="T212" s="371"/>
      <c r="U212" s="371"/>
      <c r="V212" s="371"/>
    </row>
    <row r="213" spans="1:22" s="36" customFormat="1" ht="19.5" customHeight="1">
      <c r="A213" s="371"/>
      <c r="B213" s="278"/>
      <c r="C213" s="371"/>
      <c r="D213" s="371"/>
      <c r="E213" s="371"/>
      <c r="F213" s="371"/>
      <c r="G213" s="371"/>
      <c r="H213" s="371"/>
      <c r="I213" s="371"/>
      <c r="J213" s="371"/>
      <c r="K213" s="371"/>
      <c r="L213" s="371"/>
      <c r="M213" s="371"/>
      <c r="N213" s="371"/>
      <c r="O213" s="371"/>
      <c r="P213" s="371"/>
      <c r="Q213" s="371"/>
      <c r="R213" s="371"/>
      <c r="S213" s="371"/>
      <c r="T213" s="371"/>
      <c r="U213" s="371"/>
      <c r="V213" s="371"/>
    </row>
    <row r="214" spans="1:22" s="36" customFormat="1" ht="19.5" customHeight="1">
      <c r="A214" s="371"/>
      <c r="B214" s="278"/>
      <c r="C214" s="371"/>
      <c r="D214" s="371"/>
      <c r="E214" s="371"/>
      <c r="F214" s="371"/>
      <c r="G214" s="371"/>
      <c r="H214" s="371"/>
      <c r="I214" s="371"/>
      <c r="J214" s="371"/>
      <c r="K214" s="371"/>
      <c r="L214" s="371"/>
      <c r="M214" s="371"/>
      <c r="N214" s="371"/>
      <c r="O214" s="371"/>
      <c r="P214" s="371"/>
      <c r="Q214" s="371"/>
      <c r="R214" s="371"/>
      <c r="S214" s="371"/>
      <c r="T214" s="371"/>
      <c r="U214" s="371"/>
      <c r="V214" s="371"/>
    </row>
    <row r="215" spans="1:22" s="36" customFormat="1" ht="19.5" customHeight="1">
      <c r="A215" s="371"/>
      <c r="B215" s="278"/>
      <c r="C215" s="371"/>
      <c r="D215" s="371"/>
      <c r="E215" s="371"/>
      <c r="F215" s="371"/>
      <c r="G215" s="371"/>
      <c r="H215" s="371"/>
      <c r="I215" s="371"/>
      <c r="J215" s="371"/>
      <c r="K215" s="371"/>
      <c r="L215" s="371"/>
      <c r="M215" s="371"/>
      <c r="N215" s="371"/>
      <c r="O215" s="371"/>
      <c r="P215" s="371"/>
      <c r="Q215" s="371"/>
      <c r="R215" s="371"/>
      <c r="S215" s="371"/>
      <c r="T215" s="371"/>
      <c r="U215" s="371"/>
      <c r="V215" s="371"/>
    </row>
    <row r="216" spans="1:22" s="36" customFormat="1" ht="19.5" customHeight="1">
      <c r="A216" s="371"/>
      <c r="B216" s="278"/>
      <c r="C216" s="371"/>
      <c r="D216" s="371"/>
      <c r="E216" s="371"/>
      <c r="F216" s="371"/>
      <c r="G216" s="371"/>
      <c r="H216" s="371"/>
      <c r="I216" s="371"/>
      <c r="J216" s="371"/>
      <c r="K216" s="371"/>
      <c r="L216" s="371"/>
      <c r="M216" s="371"/>
      <c r="N216" s="371"/>
      <c r="O216" s="371"/>
      <c r="P216" s="371"/>
      <c r="Q216" s="371"/>
      <c r="R216" s="371"/>
      <c r="S216" s="371"/>
      <c r="T216" s="371"/>
      <c r="U216" s="371"/>
      <c r="V216" s="371"/>
    </row>
    <row r="217" spans="1:22" s="36" customFormat="1" ht="19.5" customHeight="1">
      <c r="A217" s="371"/>
      <c r="B217" s="278"/>
      <c r="C217" s="371"/>
      <c r="D217" s="371"/>
      <c r="E217" s="371"/>
      <c r="F217" s="371"/>
      <c r="G217" s="371"/>
      <c r="H217" s="371"/>
      <c r="I217" s="371"/>
      <c r="J217" s="371"/>
      <c r="K217" s="371"/>
      <c r="L217" s="371"/>
      <c r="M217" s="371"/>
      <c r="N217" s="371"/>
      <c r="O217" s="371"/>
      <c r="P217" s="371"/>
      <c r="Q217" s="371"/>
      <c r="R217" s="371"/>
      <c r="S217" s="371"/>
      <c r="T217" s="371"/>
      <c r="U217" s="371"/>
      <c r="V217" s="371"/>
    </row>
    <row r="218" spans="1:22" s="36" customFormat="1" ht="19.5" customHeight="1">
      <c r="A218" s="371"/>
      <c r="B218" s="278"/>
      <c r="C218" s="371"/>
      <c r="D218" s="371"/>
      <c r="E218" s="371"/>
      <c r="F218" s="371"/>
      <c r="G218" s="371"/>
      <c r="H218" s="371"/>
      <c r="I218" s="371"/>
      <c r="J218" s="371"/>
      <c r="K218" s="371"/>
      <c r="L218" s="371"/>
      <c r="M218" s="371"/>
      <c r="N218" s="371"/>
      <c r="O218" s="371"/>
      <c r="P218" s="371"/>
      <c r="Q218" s="371"/>
      <c r="R218" s="371"/>
      <c r="S218" s="371"/>
      <c r="T218" s="371"/>
      <c r="U218" s="371"/>
      <c r="V218" s="371"/>
    </row>
    <row r="219" spans="1:22" s="36" customFormat="1" ht="19.5" customHeight="1">
      <c r="A219" s="371"/>
      <c r="B219" s="278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</row>
    <row r="220" spans="1:22" s="36" customFormat="1" ht="19.5" customHeight="1">
      <c r="A220" s="371"/>
      <c r="B220" s="278"/>
      <c r="C220" s="371"/>
      <c r="D220" s="371"/>
      <c r="E220" s="371"/>
      <c r="F220" s="371"/>
      <c r="G220" s="371"/>
      <c r="H220" s="371"/>
      <c r="I220" s="371"/>
      <c r="J220" s="371"/>
      <c r="K220" s="371"/>
      <c r="L220" s="371"/>
      <c r="M220" s="371"/>
      <c r="N220" s="371"/>
      <c r="O220" s="371"/>
      <c r="P220" s="371"/>
      <c r="Q220" s="371"/>
      <c r="R220" s="371"/>
      <c r="S220" s="371"/>
      <c r="T220" s="371"/>
      <c r="U220" s="371"/>
      <c r="V220" s="371"/>
    </row>
    <row r="221" spans="1:22" s="36" customFormat="1" ht="19.5" customHeight="1">
      <c r="A221" s="371"/>
      <c r="B221" s="278"/>
      <c r="C221" s="371"/>
      <c r="D221" s="371"/>
      <c r="E221" s="371"/>
      <c r="F221" s="371"/>
      <c r="G221" s="371"/>
      <c r="H221" s="371"/>
      <c r="I221" s="371"/>
      <c r="J221" s="371"/>
      <c r="K221" s="371"/>
      <c r="L221" s="371"/>
      <c r="M221" s="371"/>
      <c r="N221" s="371"/>
      <c r="O221" s="371"/>
      <c r="P221" s="371"/>
      <c r="Q221" s="371"/>
      <c r="R221" s="371"/>
      <c r="S221" s="371"/>
      <c r="T221" s="371"/>
      <c r="U221" s="371"/>
      <c r="V221" s="371"/>
    </row>
    <row r="222" spans="1:22" s="36" customFormat="1" ht="19.5" customHeight="1">
      <c r="A222" s="371"/>
      <c r="B222" s="278"/>
      <c r="C222" s="371"/>
      <c r="D222" s="371"/>
      <c r="E222" s="371"/>
      <c r="F222" s="371"/>
      <c r="G222" s="371"/>
      <c r="H222" s="371"/>
      <c r="I222" s="371"/>
      <c r="J222" s="371"/>
      <c r="K222" s="371"/>
      <c r="L222" s="371"/>
      <c r="M222" s="371"/>
      <c r="N222" s="371"/>
      <c r="O222" s="371"/>
      <c r="P222" s="371"/>
      <c r="Q222" s="371"/>
      <c r="R222" s="371"/>
      <c r="S222" s="371"/>
      <c r="T222" s="371"/>
      <c r="U222" s="371"/>
      <c r="V222" s="371"/>
    </row>
    <row r="223" spans="1:22" s="36" customFormat="1" ht="19.5" customHeight="1">
      <c r="A223" s="371"/>
      <c r="B223" s="278"/>
      <c r="C223" s="371"/>
      <c r="D223" s="371"/>
      <c r="E223" s="371"/>
      <c r="F223" s="371"/>
      <c r="G223" s="371"/>
      <c r="H223" s="371"/>
      <c r="I223" s="371"/>
      <c r="J223" s="371"/>
      <c r="K223" s="371"/>
      <c r="L223" s="371"/>
      <c r="M223" s="371"/>
      <c r="N223" s="371"/>
      <c r="O223" s="371"/>
      <c r="P223" s="371"/>
      <c r="Q223" s="371"/>
      <c r="R223" s="371"/>
      <c r="S223" s="371"/>
      <c r="T223" s="371"/>
      <c r="U223" s="371"/>
      <c r="V223" s="371"/>
    </row>
    <row r="224" spans="1:22" s="36" customFormat="1" ht="19.5" customHeight="1">
      <c r="A224" s="371"/>
      <c r="B224" s="278"/>
      <c r="C224" s="371"/>
      <c r="D224" s="371"/>
      <c r="E224" s="371"/>
      <c r="F224" s="371"/>
      <c r="G224" s="371"/>
      <c r="H224" s="371"/>
      <c r="I224" s="371"/>
      <c r="J224" s="371"/>
      <c r="K224" s="371"/>
      <c r="L224" s="371"/>
      <c r="M224" s="371"/>
      <c r="N224" s="371"/>
      <c r="O224" s="371"/>
      <c r="P224" s="371"/>
      <c r="Q224" s="371"/>
      <c r="R224" s="371"/>
      <c r="S224" s="371"/>
      <c r="T224" s="371"/>
      <c r="U224" s="371"/>
      <c r="V224" s="371"/>
    </row>
    <row r="225" spans="1:22" s="36" customFormat="1" ht="19.5" customHeight="1">
      <c r="A225" s="371"/>
      <c r="B225" s="278"/>
      <c r="C225" s="371"/>
      <c r="D225" s="371"/>
      <c r="E225" s="371"/>
      <c r="F225" s="371"/>
      <c r="G225" s="371"/>
      <c r="H225" s="371"/>
      <c r="I225" s="371"/>
      <c r="J225" s="371"/>
      <c r="K225" s="371"/>
      <c r="L225" s="371"/>
      <c r="M225" s="371"/>
      <c r="N225" s="371"/>
      <c r="O225" s="371"/>
      <c r="P225" s="371"/>
      <c r="Q225" s="371"/>
      <c r="R225" s="371"/>
      <c r="S225" s="371"/>
      <c r="T225" s="371"/>
      <c r="U225" s="371"/>
      <c r="V225" s="371"/>
    </row>
    <row r="226" spans="1:22" s="36" customFormat="1" ht="19.5" customHeight="1">
      <c r="A226" s="371"/>
      <c r="B226" s="278"/>
      <c r="C226" s="371"/>
      <c r="D226" s="371"/>
      <c r="E226" s="371"/>
      <c r="F226" s="371"/>
      <c r="G226" s="371"/>
      <c r="H226" s="371"/>
      <c r="I226" s="371"/>
      <c r="J226" s="371"/>
      <c r="K226" s="371"/>
      <c r="L226" s="371"/>
      <c r="M226" s="371"/>
      <c r="N226" s="371"/>
      <c r="O226" s="371"/>
      <c r="P226" s="371"/>
      <c r="Q226" s="371"/>
      <c r="R226" s="371"/>
      <c r="S226" s="371"/>
      <c r="T226" s="371"/>
      <c r="U226" s="371"/>
      <c r="V226" s="371"/>
    </row>
    <row r="227" spans="1:22" s="36" customFormat="1" ht="19.5" customHeight="1">
      <c r="A227" s="371"/>
      <c r="B227" s="278"/>
      <c r="C227" s="371"/>
      <c r="D227" s="371"/>
      <c r="E227" s="371"/>
      <c r="F227" s="371"/>
      <c r="G227" s="371"/>
      <c r="H227" s="371"/>
      <c r="I227" s="371"/>
      <c r="J227" s="371"/>
      <c r="K227" s="371"/>
      <c r="L227" s="371"/>
      <c r="M227" s="371"/>
      <c r="N227" s="371"/>
      <c r="O227" s="371"/>
      <c r="P227" s="371"/>
      <c r="Q227" s="371"/>
      <c r="R227" s="371"/>
      <c r="S227" s="371"/>
      <c r="T227" s="371"/>
      <c r="U227" s="371"/>
      <c r="V227" s="371"/>
    </row>
    <row r="228" spans="1:22" s="36" customFormat="1" ht="19.5" customHeight="1">
      <c r="A228" s="371"/>
      <c r="B228" s="278"/>
      <c r="C228" s="371"/>
      <c r="D228" s="371"/>
      <c r="E228" s="371"/>
      <c r="F228" s="371"/>
      <c r="G228" s="371"/>
      <c r="H228" s="371"/>
      <c r="I228" s="371"/>
      <c r="J228" s="371"/>
      <c r="K228" s="371"/>
      <c r="L228" s="371"/>
      <c r="M228" s="371"/>
      <c r="N228" s="371"/>
      <c r="O228" s="371"/>
      <c r="P228" s="371"/>
      <c r="Q228" s="371"/>
      <c r="R228" s="371"/>
      <c r="S228" s="371"/>
      <c r="T228" s="371"/>
      <c r="U228" s="371"/>
      <c r="V228" s="371"/>
    </row>
    <row r="229" spans="1:22" s="36" customFormat="1" ht="19.5" customHeight="1">
      <c r="A229" s="371"/>
      <c r="B229" s="278"/>
      <c r="C229" s="371"/>
      <c r="D229" s="371"/>
      <c r="E229" s="371"/>
      <c r="F229" s="371"/>
      <c r="G229" s="371"/>
      <c r="H229" s="371"/>
      <c r="I229" s="371"/>
      <c r="J229" s="371"/>
      <c r="K229" s="371"/>
      <c r="L229" s="371"/>
      <c r="M229" s="371"/>
      <c r="N229" s="371"/>
      <c r="O229" s="371"/>
      <c r="P229" s="371"/>
      <c r="Q229" s="371"/>
      <c r="R229" s="371"/>
      <c r="S229" s="371"/>
      <c r="T229" s="371"/>
      <c r="U229" s="371"/>
      <c r="V229" s="371"/>
    </row>
    <row r="230" spans="1:22" s="36" customFormat="1" ht="19.5" customHeight="1">
      <c r="A230" s="371"/>
      <c r="B230" s="278"/>
      <c r="C230" s="371"/>
      <c r="D230" s="371"/>
      <c r="E230" s="371"/>
      <c r="F230" s="371"/>
      <c r="G230" s="371"/>
      <c r="H230" s="371"/>
      <c r="I230" s="371"/>
      <c r="J230" s="371"/>
      <c r="K230" s="371"/>
      <c r="L230" s="371"/>
      <c r="M230" s="371"/>
      <c r="N230" s="371"/>
      <c r="O230" s="371"/>
      <c r="P230" s="371"/>
      <c r="Q230" s="371"/>
      <c r="R230" s="371"/>
      <c r="S230" s="371"/>
      <c r="T230" s="371"/>
      <c r="U230" s="371"/>
      <c r="V230" s="371"/>
    </row>
    <row r="231" spans="1:22" s="36" customFormat="1" ht="19.5" customHeight="1">
      <c r="A231" s="371"/>
      <c r="B231" s="278"/>
      <c r="C231" s="371"/>
      <c r="D231" s="371"/>
      <c r="E231" s="371"/>
      <c r="F231" s="371"/>
      <c r="G231" s="371"/>
      <c r="H231" s="371"/>
      <c r="I231" s="371"/>
      <c r="J231" s="371"/>
      <c r="K231" s="371"/>
      <c r="L231" s="371"/>
      <c r="M231" s="371"/>
      <c r="N231" s="371"/>
      <c r="O231" s="371"/>
      <c r="P231" s="371"/>
      <c r="Q231" s="371"/>
      <c r="R231" s="371"/>
      <c r="S231" s="371"/>
      <c r="T231" s="371"/>
      <c r="U231" s="371"/>
      <c r="V231" s="371"/>
    </row>
    <row r="232" spans="1:22" s="36" customFormat="1" ht="19.5" customHeight="1">
      <c r="A232" s="371"/>
      <c r="B232" s="278"/>
      <c r="C232" s="371"/>
      <c r="D232" s="371"/>
      <c r="E232" s="371"/>
      <c r="F232" s="371"/>
      <c r="G232" s="371"/>
      <c r="H232" s="371"/>
      <c r="I232" s="371"/>
      <c r="J232" s="371"/>
      <c r="K232" s="371"/>
      <c r="L232" s="371"/>
      <c r="M232" s="371"/>
      <c r="N232" s="371"/>
      <c r="O232" s="371"/>
      <c r="P232" s="371"/>
      <c r="Q232" s="371"/>
      <c r="R232" s="371"/>
      <c r="S232" s="371"/>
      <c r="T232" s="371"/>
      <c r="U232" s="371"/>
      <c r="V232" s="371"/>
    </row>
    <row r="233" spans="1:22" s="36" customFormat="1" ht="19.5" customHeight="1">
      <c r="A233" s="371"/>
      <c r="B233" s="278"/>
      <c r="C233" s="371"/>
      <c r="D233" s="371"/>
      <c r="E233" s="371"/>
      <c r="F233" s="371"/>
      <c r="G233" s="371"/>
      <c r="H233" s="371"/>
      <c r="I233" s="371"/>
      <c r="J233" s="371"/>
      <c r="K233" s="371"/>
      <c r="L233" s="371"/>
      <c r="M233" s="371"/>
      <c r="N233" s="371"/>
      <c r="O233" s="371"/>
      <c r="P233" s="371"/>
      <c r="Q233" s="371"/>
      <c r="R233" s="371"/>
      <c r="S233" s="371"/>
      <c r="T233" s="371"/>
      <c r="U233" s="371"/>
      <c r="V233" s="371"/>
    </row>
    <row r="234" spans="1:22" s="36" customFormat="1" ht="19.5" customHeight="1">
      <c r="A234" s="371"/>
      <c r="B234" s="278"/>
      <c r="C234" s="371"/>
      <c r="D234" s="371"/>
      <c r="E234" s="371"/>
      <c r="F234" s="371"/>
      <c r="G234" s="371"/>
      <c r="H234" s="371"/>
      <c r="I234" s="371"/>
      <c r="J234" s="371"/>
      <c r="K234" s="371"/>
      <c r="L234" s="371"/>
      <c r="M234" s="371"/>
      <c r="N234" s="371"/>
      <c r="O234" s="371"/>
      <c r="P234" s="371"/>
      <c r="Q234" s="371"/>
      <c r="R234" s="371"/>
      <c r="S234" s="371"/>
      <c r="T234" s="371"/>
      <c r="U234" s="371"/>
      <c r="V234" s="371"/>
    </row>
    <row r="235" spans="1:22" s="36" customFormat="1" ht="19.5" customHeight="1">
      <c r="A235" s="371"/>
      <c r="B235" s="278"/>
      <c r="C235" s="371"/>
      <c r="D235" s="371"/>
      <c r="E235" s="371"/>
      <c r="F235" s="371"/>
      <c r="G235" s="371"/>
      <c r="H235" s="371"/>
      <c r="I235" s="371"/>
      <c r="J235" s="371"/>
      <c r="K235" s="371"/>
      <c r="L235" s="371"/>
      <c r="M235" s="371"/>
      <c r="N235" s="371"/>
      <c r="O235" s="371"/>
      <c r="P235" s="371"/>
      <c r="Q235" s="371"/>
      <c r="R235" s="371"/>
      <c r="S235" s="371"/>
      <c r="T235" s="371"/>
      <c r="U235" s="371"/>
      <c r="V235" s="371"/>
    </row>
    <row r="236" spans="1:22" s="36" customFormat="1" ht="19.5" customHeight="1">
      <c r="A236" s="371"/>
      <c r="B236" s="278"/>
      <c r="C236" s="371"/>
      <c r="D236" s="371"/>
      <c r="E236" s="371"/>
      <c r="F236" s="371"/>
      <c r="G236" s="371"/>
      <c r="H236" s="371"/>
      <c r="I236" s="371"/>
      <c r="J236" s="371"/>
      <c r="K236" s="371"/>
      <c r="L236" s="371"/>
      <c r="M236" s="371"/>
      <c r="N236" s="371"/>
      <c r="O236" s="371"/>
      <c r="P236" s="371"/>
      <c r="Q236" s="371"/>
      <c r="R236" s="371"/>
      <c r="S236" s="371"/>
      <c r="T236" s="371"/>
      <c r="U236" s="371"/>
      <c r="V236" s="371"/>
    </row>
    <row r="237" spans="1:22" s="36" customFormat="1" ht="19.5" customHeight="1">
      <c r="A237" s="371"/>
      <c r="B237" s="278"/>
      <c r="C237" s="371"/>
      <c r="D237" s="371"/>
      <c r="E237" s="371"/>
      <c r="F237" s="371"/>
      <c r="G237" s="371"/>
      <c r="H237" s="371"/>
      <c r="I237" s="371"/>
      <c r="J237" s="371"/>
      <c r="K237" s="371"/>
      <c r="L237" s="371"/>
      <c r="M237" s="371"/>
      <c r="N237" s="371"/>
      <c r="O237" s="371"/>
      <c r="P237" s="371"/>
      <c r="Q237" s="371"/>
      <c r="R237" s="371"/>
      <c r="S237" s="371"/>
      <c r="T237" s="371"/>
      <c r="U237" s="371"/>
      <c r="V237" s="371"/>
    </row>
    <row r="238" spans="1:22" s="36" customFormat="1" ht="19.5" customHeight="1">
      <c r="A238" s="371"/>
      <c r="B238" s="278"/>
      <c r="C238" s="371"/>
      <c r="D238" s="371"/>
      <c r="E238" s="371"/>
      <c r="F238" s="371"/>
      <c r="G238" s="371"/>
      <c r="H238" s="371"/>
      <c r="I238" s="371"/>
      <c r="J238" s="371"/>
      <c r="K238" s="371"/>
      <c r="L238" s="371"/>
      <c r="M238" s="371"/>
      <c r="N238" s="371"/>
      <c r="O238" s="371"/>
      <c r="P238" s="371"/>
      <c r="Q238" s="371"/>
      <c r="R238" s="371"/>
      <c r="S238" s="371"/>
      <c r="T238" s="371"/>
      <c r="U238" s="371"/>
      <c r="V238" s="371"/>
    </row>
    <row r="239" spans="1:22" s="36" customFormat="1" ht="19.5" customHeight="1">
      <c r="A239" s="371"/>
      <c r="B239" s="278"/>
      <c r="C239" s="371"/>
      <c r="D239" s="371"/>
      <c r="E239" s="371"/>
      <c r="F239" s="371"/>
      <c r="G239" s="371"/>
      <c r="H239" s="371"/>
      <c r="I239" s="371"/>
      <c r="J239" s="371"/>
      <c r="K239" s="371"/>
      <c r="L239" s="371"/>
      <c r="M239" s="371"/>
      <c r="N239" s="371"/>
      <c r="O239" s="371"/>
      <c r="P239" s="371"/>
      <c r="Q239" s="371"/>
      <c r="R239" s="371"/>
      <c r="S239" s="371"/>
      <c r="T239" s="371"/>
      <c r="U239" s="371"/>
      <c r="V239" s="371"/>
    </row>
    <row r="240" spans="1:22" s="36" customFormat="1" ht="19.5" customHeight="1">
      <c r="A240" s="371"/>
      <c r="B240" s="278"/>
      <c r="C240" s="371"/>
      <c r="D240" s="371"/>
      <c r="E240" s="371"/>
      <c r="F240" s="371"/>
      <c r="G240" s="371"/>
      <c r="H240" s="371"/>
      <c r="I240" s="371"/>
      <c r="J240" s="371"/>
      <c r="K240" s="371"/>
      <c r="L240" s="371"/>
      <c r="M240" s="371"/>
      <c r="N240" s="371"/>
      <c r="O240" s="371"/>
      <c r="P240" s="371"/>
      <c r="Q240" s="371"/>
      <c r="R240" s="371"/>
      <c r="S240" s="371"/>
      <c r="T240" s="371"/>
      <c r="U240" s="371"/>
      <c r="V240" s="371"/>
    </row>
    <row r="241" spans="1:22" s="36" customFormat="1" ht="19.5" customHeight="1">
      <c r="A241" s="371"/>
      <c r="B241" s="278"/>
      <c r="C241" s="371"/>
      <c r="D241" s="371"/>
      <c r="E241" s="371"/>
      <c r="F241" s="371"/>
      <c r="G241" s="371"/>
      <c r="H241" s="371"/>
      <c r="I241" s="371"/>
      <c r="J241" s="371"/>
      <c r="K241" s="371"/>
      <c r="L241" s="371"/>
      <c r="M241" s="371"/>
      <c r="N241" s="371"/>
      <c r="O241" s="371"/>
      <c r="P241" s="371"/>
      <c r="Q241" s="371"/>
      <c r="R241" s="371"/>
      <c r="S241" s="371"/>
      <c r="T241" s="371"/>
      <c r="U241" s="371"/>
      <c r="V241" s="371"/>
    </row>
    <row r="242" spans="1:22" s="36" customFormat="1" ht="19.5" customHeight="1">
      <c r="A242" s="371"/>
      <c r="B242" s="278"/>
      <c r="C242" s="371"/>
      <c r="D242" s="371"/>
      <c r="E242" s="371"/>
      <c r="F242" s="371"/>
      <c r="G242" s="371"/>
      <c r="H242" s="371"/>
      <c r="I242" s="371"/>
      <c r="J242" s="371"/>
      <c r="K242" s="371"/>
      <c r="L242" s="371"/>
      <c r="M242" s="371"/>
      <c r="N242" s="371"/>
      <c r="O242" s="371"/>
      <c r="P242" s="371"/>
      <c r="Q242" s="371"/>
      <c r="R242" s="371"/>
      <c r="S242" s="371"/>
      <c r="T242" s="371"/>
      <c r="U242" s="371"/>
      <c r="V242" s="371"/>
    </row>
    <row r="243" spans="1:22" s="36" customFormat="1" ht="19.5" customHeight="1">
      <c r="A243" s="371"/>
      <c r="B243" s="278"/>
      <c r="C243" s="371"/>
      <c r="D243" s="371"/>
      <c r="E243" s="371"/>
      <c r="F243" s="371"/>
      <c r="G243" s="371"/>
      <c r="H243" s="371"/>
      <c r="I243" s="371"/>
      <c r="J243" s="371"/>
      <c r="K243" s="371"/>
      <c r="L243" s="371"/>
      <c r="M243" s="371"/>
      <c r="N243" s="371"/>
      <c r="O243" s="371"/>
      <c r="P243" s="371"/>
      <c r="Q243" s="371"/>
      <c r="R243" s="371"/>
      <c r="S243" s="371"/>
      <c r="T243" s="371"/>
      <c r="U243" s="371"/>
      <c r="V243" s="371"/>
    </row>
    <row r="244" spans="1:22" s="36" customFormat="1" ht="19.5" customHeight="1">
      <c r="A244" s="371"/>
      <c r="B244" s="278"/>
      <c r="C244" s="371"/>
      <c r="D244" s="371"/>
      <c r="E244" s="371"/>
      <c r="F244" s="371"/>
      <c r="G244" s="371"/>
      <c r="H244" s="371"/>
      <c r="I244" s="371"/>
      <c r="J244" s="371"/>
      <c r="K244" s="371"/>
      <c r="L244" s="371"/>
      <c r="M244" s="371"/>
      <c r="N244" s="371"/>
      <c r="O244" s="371"/>
      <c r="P244" s="371"/>
      <c r="Q244" s="371"/>
      <c r="R244" s="371"/>
      <c r="S244" s="371"/>
      <c r="T244" s="371"/>
      <c r="U244" s="371"/>
      <c r="V244" s="371"/>
    </row>
    <row r="245" spans="1:22" s="36" customFormat="1" ht="19.5" customHeight="1">
      <c r="A245" s="371"/>
      <c r="B245" s="278"/>
      <c r="C245" s="371"/>
      <c r="D245" s="371"/>
      <c r="E245" s="371"/>
      <c r="F245" s="371"/>
      <c r="G245" s="371"/>
      <c r="H245" s="371"/>
      <c r="I245" s="371"/>
      <c r="J245" s="371"/>
      <c r="K245" s="371"/>
      <c r="L245" s="371"/>
      <c r="M245" s="371"/>
      <c r="N245" s="371"/>
      <c r="O245" s="371"/>
      <c r="P245" s="371"/>
      <c r="Q245" s="371"/>
      <c r="R245" s="371"/>
      <c r="S245" s="371"/>
      <c r="T245" s="371"/>
      <c r="U245" s="371"/>
      <c r="V245" s="371"/>
    </row>
    <row r="246" spans="1:22" s="36" customFormat="1" ht="19.5" customHeight="1">
      <c r="A246" s="371"/>
      <c r="B246" s="278"/>
      <c r="C246" s="371"/>
      <c r="D246" s="371"/>
      <c r="E246" s="371"/>
      <c r="F246" s="371"/>
      <c r="G246" s="371"/>
      <c r="H246" s="371"/>
      <c r="I246" s="371"/>
      <c r="J246" s="371"/>
      <c r="K246" s="371"/>
      <c r="L246" s="371"/>
      <c r="M246" s="371"/>
      <c r="N246" s="371"/>
      <c r="O246" s="371"/>
      <c r="P246" s="371"/>
      <c r="Q246" s="371"/>
      <c r="R246" s="371"/>
      <c r="S246" s="371"/>
      <c r="T246" s="371"/>
      <c r="U246" s="371"/>
      <c r="V246" s="371"/>
    </row>
    <row r="247" spans="1:22" s="36" customFormat="1" ht="19.5" customHeight="1">
      <c r="A247" s="371"/>
      <c r="B247" s="278"/>
      <c r="C247" s="371"/>
      <c r="D247" s="371"/>
      <c r="E247" s="371"/>
      <c r="F247" s="371"/>
      <c r="G247" s="371"/>
      <c r="H247" s="371"/>
      <c r="I247" s="371"/>
      <c r="J247" s="371"/>
      <c r="K247" s="371"/>
      <c r="L247" s="371"/>
      <c r="M247" s="371"/>
      <c r="N247" s="371"/>
      <c r="O247" s="371"/>
      <c r="P247" s="371"/>
      <c r="Q247" s="371"/>
      <c r="R247" s="371"/>
      <c r="S247" s="371"/>
      <c r="T247" s="371"/>
      <c r="U247" s="371"/>
      <c r="V247" s="371"/>
    </row>
    <row r="248" spans="1:22" s="36" customFormat="1" ht="19.5" customHeight="1">
      <c r="A248" s="371"/>
      <c r="B248" s="278"/>
      <c r="C248" s="371"/>
      <c r="D248" s="371"/>
      <c r="E248" s="371"/>
      <c r="F248" s="371"/>
      <c r="G248" s="371"/>
      <c r="H248" s="371"/>
      <c r="I248" s="371"/>
      <c r="J248" s="371"/>
      <c r="K248" s="371"/>
      <c r="L248" s="371"/>
      <c r="M248" s="371"/>
      <c r="N248" s="371"/>
      <c r="O248" s="371"/>
      <c r="P248" s="371"/>
      <c r="Q248" s="371"/>
      <c r="R248" s="371"/>
      <c r="S248" s="371"/>
      <c r="T248" s="371"/>
      <c r="U248" s="371"/>
      <c r="V248" s="371"/>
    </row>
    <row r="249" spans="1:22" s="36" customFormat="1" ht="19.5" customHeight="1">
      <c r="A249" s="371"/>
      <c r="B249" s="278"/>
      <c r="C249" s="371"/>
      <c r="D249" s="371"/>
      <c r="E249" s="371"/>
      <c r="F249" s="371"/>
      <c r="G249" s="371"/>
      <c r="H249" s="371"/>
      <c r="I249" s="371"/>
      <c r="J249" s="371"/>
      <c r="K249" s="371"/>
      <c r="L249" s="371"/>
      <c r="M249" s="371"/>
      <c r="N249" s="371"/>
      <c r="O249" s="371"/>
      <c r="P249" s="371"/>
      <c r="Q249" s="371"/>
      <c r="R249" s="371"/>
      <c r="S249" s="371"/>
      <c r="T249" s="371"/>
      <c r="U249" s="371"/>
      <c r="V249" s="371"/>
    </row>
    <row r="250" spans="1:22" s="36" customFormat="1" ht="19.5" customHeight="1">
      <c r="A250" s="371"/>
      <c r="B250" s="278"/>
      <c r="C250" s="371"/>
      <c r="D250" s="371"/>
      <c r="E250" s="371"/>
      <c r="F250" s="371"/>
      <c r="G250" s="371"/>
      <c r="H250" s="371"/>
      <c r="I250" s="371"/>
      <c r="J250" s="371"/>
      <c r="K250" s="371"/>
      <c r="L250" s="371"/>
      <c r="M250" s="371"/>
      <c r="N250" s="371"/>
      <c r="O250" s="371"/>
      <c r="P250" s="371"/>
      <c r="Q250" s="371"/>
      <c r="R250" s="371"/>
      <c r="S250" s="371"/>
      <c r="T250" s="371"/>
      <c r="U250" s="371"/>
      <c r="V250" s="371"/>
    </row>
    <row r="251" spans="1:22" s="36" customFormat="1" ht="19.5" customHeight="1">
      <c r="A251" s="371"/>
      <c r="B251" s="278"/>
      <c r="C251" s="371"/>
      <c r="D251" s="371"/>
      <c r="E251" s="371"/>
      <c r="F251" s="371"/>
      <c r="G251" s="371"/>
      <c r="H251" s="371"/>
      <c r="I251" s="371"/>
      <c r="J251" s="371"/>
      <c r="K251" s="371"/>
      <c r="L251" s="371"/>
      <c r="M251" s="371"/>
      <c r="N251" s="371"/>
      <c r="O251" s="371"/>
      <c r="P251" s="371"/>
      <c r="Q251" s="371"/>
      <c r="R251" s="371"/>
      <c r="S251" s="371"/>
      <c r="T251" s="371"/>
      <c r="U251" s="371"/>
      <c r="V251" s="371"/>
    </row>
    <row r="252" spans="1:22" s="36" customFormat="1" ht="19.5" customHeight="1">
      <c r="A252" s="371"/>
      <c r="B252" s="278"/>
      <c r="C252" s="371"/>
      <c r="D252" s="371"/>
      <c r="E252" s="371"/>
      <c r="F252" s="371"/>
      <c r="G252" s="371"/>
      <c r="H252" s="371"/>
      <c r="I252" s="371"/>
      <c r="J252" s="371"/>
      <c r="K252" s="371"/>
      <c r="L252" s="371"/>
      <c r="M252" s="371"/>
      <c r="N252" s="371"/>
      <c r="O252" s="371"/>
      <c r="P252" s="371"/>
      <c r="Q252" s="371"/>
      <c r="R252" s="371"/>
      <c r="S252" s="371"/>
      <c r="T252" s="371"/>
      <c r="U252" s="371"/>
      <c r="V252" s="371"/>
    </row>
    <row r="253" spans="1:22" s="36" customFormat="1" ht="19.5" customHeight="1">
      <c r="A253" s="371"/>
      <c r="B253" s="278"/>
      <c r="C253" s="371"/>
      <c r="D253" s="371"/>
      <c r="E253" s="371"/>
      <c r="F253" s="371"/>
      <c r="G253" s="371"/>
      <c r="H253" s="371"/>
      <c r="I253" s="371"/>
      <c r="J253" s="371"/>
      <c r="K253" s="371"/>
      <c r="L253" s="371"/>
      <c r="M253" s="371"/>
      <c r="N253" s="371"/>
      <c r="O253" s="371"/>
      <c r="P253" s="371"/>
      <c r="Q253" s="371"/>
      <c r="R253" s="371"/>
      <c r="S253" s="371"/>
      <c r="T253" s="371"/>
      <c r="U253" s="371"/>
      <c r="V253" s="371"/>
    </row>
    <row r="254" spans="1:22" s="36" customFormat="1" ht="19.5" customHeight="1">
      <c r="A254" s="371"/>
      <c r="B254" s="278"/>
      <c r="C254" s="371"/>
      <c r="D254" s="371"/>
      <c r="E254" s="371"/>
      <c r="F254" s="371"/>
      <c r="G254" s="371"/>
      <c r="H254" s="371"/>
      <c r="I254" s="371"/>
      <c r="J254" s="371"/>
      <c r="K254" s="371"/>
      <c r="L254" s="371"/>
      <c r="M254" s="371"/>
      <c r="N254" s="371"/>
      <c r="O254" s="371"/>
      <c r="P254" s="371"/>
      <c r="Q254" s="371"/>
      <c r="R254" s="371"/>
      <c r="S254" s="371"/>
      <c r="T254" s="371"/>
      <c r="U254" s="371"/>
      <c r="V254" s="371"/>
    </row>
    <row r="255" spans="1:22" s="36" customFormat="1" ht="19.5" customHeight="1">
      <c r="A255" s="371"/>
      <c r="B255" s="278"/>
      <c r="C255" s="371"/>
      <c r="D255" s="371"/>
      <c r="E255" s="371"/>
      <c r="F255" s="371"/>
      <c r="G255" s="371"/>
      <c r="H255" s="371"/>
      <c r="I255" s="371"/>
      <c r="J255" s="371"/>
      <c r="K255" s="371"/>
      <c r="L255" s="371"/>
      <c r="M255" s="371"/>
      <c r="N255" s="371"/>
      <c r="O255" s="371"/>
      <c r="P255" s="371"/>
      <c r="Q255" s="371"/>
      <c r="R255" s="371"/>
      <c r="S255" s="371"/>
      <c r="T255" s="371"/>
      <c r="U255" s="371"/>
      <c r="V255" s="371"/>
    </row>
    <row r="256" spans="1:22" s="36" customFormat="1" ht="19.5" customHeight="1">
      <c r="A256" s="371"/>
      <c r="B256" s="278"/>
      <c r="C256" s="371"/>
      <c r="D256" s="371"/>
      <c r="E256" s="371"/>
      <c r="F256" s="371"/>
      <c r="G256" s="371"/>
      <c r="H256" s="371"/>
      <c r="I256" s="371"/>
      <c r="J256" s="371"/>
      <c r="K256" s="371"/>
      <c r="L256" s="371"/>
      <c r="M256" s="371"/>
      <c r="N256" s="371"/>
      <c r="O256" s="371"/>
      <c r="P256" s="371"/>
      <c r="Q256" s="371"/>
      <c r="R256" s="371"/>
      <c r="S256" s="371"/>
      <c r="T256" s="371"/>
      <c r="U256" s="371"/>
      <c r="V256" s="371"/>
    </row>
    <row r="257" spans="1:22" s="36" customFormat="1" ht="19.5" customHeight="1">
      <c r="A257" s="371"/>
      <c r="B257" s="278"/>
      <c r="C257" s="371"/>
      <c r="D257" s="371"/>
      <c r="E257" s="371"/>
      <c r="F257" s="371"/>
      <c r="G257" s="371"/>
      <c r="H257" s="371"/>
      <c r="I257" s="371"/>
      <c r="J257" s="371"/>
      <c r="K257" s="371"/>
      <c r="L257" s="371"/>
      <c r="M257" s="371"/>
      <c r="N257" s="371"/>
      <c r="O257" s="371"/>
      <c r="P257" s="371"/>
      <c r="Q257" s="371"/>
      <c r="R257" s="371"/>
      <c r="S257" s="371"/>
      <c r="T257" s="371"/>
      <c r="U257" s="371"/>
      <c r="V257" s="371"/>
    </row>
    <row r="258" spans="1:22" s="36" customFormat="1" ht="19.5" customHeight="1">
      <c r="A258" s="371"/>
      <c r="B258" s="278"/>
      <c r="C258" s="371"/>
      <c r="D258" s="371"/>
      <c r="E258" s="371"/>
      <c r="F258" s="371"/>
      <c r="G258" s="371"/>
      <c r="H258" s="371"/>
      <c r="I258" s="371"/>
      <c r="J258" s="371"/>
      <c r="K258" s="371"/>
      <c r="L258" s="371"/>
      <c r="M258" s="371"/>
      <c r="N258" s="371"/>
      <c r="O258" s="371"/>
      <c r="P258" s="371"/>
      <c r="Q258" s="371"/>
      <c r="R258" s="371"/>
      <c r="S258" s="371"/>
      <c r="T258" s="371"/>
      <c r="U258" s="371"/>
      <c r="V258" s="371"/>
    </row>
    <row r="259" spans="1:22" s="36" customFormat="1" ht="19.5" customHeight="1">
      <c r="A259" s="371"/>
      <c r="B259" s="278"/>
      <c r="C259" s="371"/>
      <c r="D259" s="371"/>
      <c r="E259" s="371"/>
      <c r="F259" s="371"/>
      <c r="G259" s="371"/>
      <c r="H259" s="371"/>
      <c r="I259" s="371"/>
      <c r="J259" s="371"/>
      <c r="K259" s="371"/>
      <c r="L259" s="371"/>
      <c r="M259" s="371"/>
      <c r="N259" s="371"/>
      <c r="O259" s="371"/>
      <c r="P259" s="371"/>
      <c r="Q259" s="371"/>
      <c r="R259" s="371"/>
      <c r="S259" s="371"/>
      <c r="T259" s="371"/>
      <c r="U259" s="371"/>
      <c r="V259" s="371"/>
    </row>
    <row r="260" spans="1:22" s="36" customFormat="1" ht="19.5" customHeight="1">
      <c r="A260" s="371"/>
      <c r="B260" s="278"/>
      <c r="C260" s="371"/>
      <c r="D260" s="371"/>
      <c r="E260" s="371"/>
      <c r="F260" s="371"/>
      <c r="G260" s="371"/>
      <c r="H260" s="371"/>
      <c r="I260" s="371"/>
      <c r="J260" s="371"/>
      <c r="K260" s="371"/>
      <c r="L260" s="371"/>
      <c r="M260" s="371"/>
      <c r="N260" s="371"/>
      <c r="O260" s="371"/>
      <c r="P260" s="371"/>
      <c r="Q260" s="371"/>
      <c r="R260" s="371"/>
      <c r="S260" s="371"/>
      <c r="T260" s="371"/>
      <c r="U260" s="371"/>
      <c r="V260" s="371"/>
    </row>
    <row r="261" spans="1:22" s="36" customFormat="1" ht="19.5" customHeight="1">
      <c r="A261" s="371"/>
      <c r="B261" s="278"/>
      <c r="C261" s="371"/>
      <c r="D261" s="371"/>
      <c r="E261" s="371"/>
      <c r="F261" s="371"/>
      <c r="G261" s="371"/>
      <c r="H261" s="371"/>
      <c r="I261" s="371"/>
      <c r="J261" s="371"/>
      <c r="K261" s="371"/>
      <c r="L261" s="371"/>
      <c r="M261" s="371"/>
      <c r="N261" s="371"/>
      <c r="O261" s="371"/>
      <c r="P261" s="371"/>
      <c r="Q261" s="371"/>
      <c r="R261" s="371"/>
      <c r="S261" s="371"/>
      <c r="T261" s="371"/>
      <c r="U261" s="371"/>
      <c r="V261" s="371"/>
    </row>
    <row r="262" spans="1:22" s="36" customFormat="1" ht="19.5" customHeight="1">
      <c r="A262" s="371"/>
      <c r="B262" s="278"/>
      <c r="C262" s="371"/>
      <c r="D262" s="371"/>
      <c r="E262" s="371"/>
      <c r="F262" s="371"/>
      <c r="G262" s="371"/>
      <c r="H262" s="371"/>
      <c r="I262" s="371"/>
      <c r="J262" s="371"/>
      <c r="K262" s="371"/>
      <c r="L262" s="371"/>
      <c r="M262" s="371"/>
      <c r="N262" s="371"/>
      <c r="O262" s="371"/>
      <c r="P262" s="371"/>
      <c r="Q262" s="371"/>
      <c r="R262" s="371"/>
      <c r="S262" s="371"/>
      <c r="T262" s="371"/>
      <c r="U262" s="371"/>
      <c r="V262" s="371"/>
    </row>
    <row r="263" spans="1:22" s="36" customFormat="1" ht="19.5" customHeight="1">
      <c r="A263" s="371"/>
      <c r="B263" s="278"/>
      <c r="C263" s="371"/>
      <c r="D263" s="371"/>
      <c r="E263" s="371"/>
      <c r="F263" s="371"/>
      <c r="G263" s="371"/>
      <c r="H263" s="371"/>
      <c r="I263" s="371"/>
      <c r="J263" s="371"/>
      <c r="K263" s="371"/>
      <c r="L263" s="371"/>
      <c r="M263" s="371"/>
      <c r="N263" s="371"/>
      <c r="O263" s="371"/>
      <c r="P263" s="371"/>
      <c r="Q263" s="371"/>
      <c r="R263" s="371"/>
      <c r="S263" s="371"/>
      <c r="T263" s="371"/>
      <c r="U263" s="371"/>
      <c r="V263" s="371"/>
    </row>
    <row r="264" spans="1:22" s="36" customFormat="1" ht="19.5" customHeight="1">
      <c r="A264" s="371"/>
      <c r="B264" s="278"/>
      <c r="C264" s="371"/>
      <c r="D264" s="371"/>
      <c r="E264" s="371"/>
      <c r="F264" s="371"/>
      <c r="G264" s="371"/>
      <c r="H264" s="371"/>
      <c r="I264" s="371"/>
      <c r="J264" s="371"/>
      <c r="K264" s="371"/>
      <c r="L264" s="371"/>
      <c r="M264" s="371"/>
      <c r="N264" s="371"/>
      <c r="O264" s="371"/>
      <c r="P264" s="371"/>
      <c r="Q264" s="371"/>
      <c r="R264" s="371"/>
      <c r="S264" s="371"/>
      <c r="T264" s="371"/>
      <c r="U264" s="371"/>
      <c r="V264" s="371"/>
    </row>
    <row r="265" spans="1:22" s="36" customFormat="1" ht="19.5" customHeight="1">
      <c r="A265" s="371"/>
      <c r="B265" s="278"/>
      <c r="C265" s="371"/>
      <c r="D265" s="371"/>
      <c r="E265" s="371"/>
      <c r="F265" s="371"/>
      <c r="G265" s="371"/>
      <c r="H265" s="371"/>
      <c r="I265" s="371"/>
      <c r="J265" s="371"/>
      <c r="K265" s="371"/>
      <c r="L265" s="371"/>
      <c r="M265" s="371"/>
      <c r="N265" s="371"/>
      <c r="O265" s="371"/>
      <c r="P265" s="371"/>
      <c r="Q265" s="371"/>
      <c r="R265" s="371"/>
      <c r="S265" s="371"/>
      <c r="T265" s="371"/>
      <c r="U265" s="371"/>
      <c r="V265" s="371"/>
    </row>
    <row r="266" spans="1:22" s="36" customFormat="1" ht="19.5" customHeight="1">
      <c r="A266" s="371"/>
      <c r="B266" s="278"/>
      <c r="C266" s="371"/>
      <c r="D266" s="371"/>
      <c r="E266" s="371"/>
      <c r="F266" s="371"/>
      <c r="G266" s="371"/>
      <c r="H266" s="371"/>
      <c r="I266" s="371"/>
      <c r="J266" s="371"/>
      <c r="K266" s="371"/>
      <c r="L266" s="371"/>
      <c r="M266" s="371"/>
      <c r="N266" s="371"/>
      <c r="O266" s="371"/>
      <c r="P266" s="371"/>
      <c r="Q266" s="371"/>
      <c r="R266" s="371"/>
      <c r="S266" s="371"/>
      <c r="T266" s="371"/>
      <c r="U266" s="371"/>
      <c r="V266" s="371"/>
    </row>
    <row r="267" spans="1:22" s="36" customFormat="1" ht="19.5" customHeight="1">
      <c r="A267" s="371"/>
      <c r="B267" s="278"/>
      <c r="C267" s="371"/>
      <c r="D267" s="371"/>
      <c r="E267" s="371"/>
      <c r="F267" s="371"/>
      <c r="G267" s="371"/>
      <c r="H267" s="371"/>
      <c r="I267" s="371"/>
      <c r="J267" s="371"/>
      <c r="K267" s="371"/>
      <c r="L267" s="371"/>
      <c r="M267" s="371"/>
      <c r="N267" s="371"/>
      <c r="O267" s="371"/>
      <c r="P267" s="371"/>
      <c r="Q267" s="371"/>
      <c r="R267" s="371"/>
      <c r="S267" s="371"/>
      <c r="T267" s="371"/>
      <c r="U267" s="371"/>
      <c r="V267" s="371"/>
    </row>
    <row r="268" spans="1:22" s="36" customFormat="1" ht="19.5" customHeight="1">
      <c r="A268" s="371"/>
      <c r="B268" s="278"/>
      <c r="C268" s="371"/>
      <c r="D268" s="371"/>
      <c r="E268" s="371"/>
      <c r="F268" s="371"/>
      <c r="G268" s="371"/>
      <c r="H268" s="371"/>
      <c r="I268" s="371"/>
      <c r="J268" s="371"/>
      <c r="K268" s="371"/>
      <c r="L268" s="371"/>
      <c r="M268" s="371"/>
      <c r="N268" s="371"/>
      <c r="O268" s="371"/>
      <c r="P268" s="371"/>
      <c r="Q268" s="371"/>
      <c r="R268" s="371"/>
      <c r="S268" s="371"/>
      <c r="T268" s="371"/>
      <c r="U268" s="371"/>
      <c r="V268" s="371"/>
    </row>
    <row r="269" spans="1:22" s="36" customFormat="1" ht="19.5" customHeight="1">
      <c r="A269" s="371"/>
      <c r="B269" s="278"/>
      <c r="C269" s="371"/>
      <c r="D269" s="371"/>
      <c r="E269" s="371"/>
      <c r="F269" s="371"/>
      <c r="G269" s="371"/>
      <c r="H269" s="371"/>
      <c r="I269" s="371"/>
      <c r="J269" s="371"/>
      <c r="K269" s="371"/>
      <c r="L269" s="371"/>
      <c r="M269" s="371"/>
      <c r="N269" s="371"/>
      <c r="O269" s="371"/>
      <c r="P269" s="371"/>
      <c r="Q269" s="371"/>
      <c r="R269" s="371"/>
      <c r="S269" s="371"/>
      <c r="T269" s="371"/>
      <c r="U269" s="371"/>
      <c r="V269" s="371"/>
    </row>
    <row r="270" spans="1:22" s="36" customFormat="1" ht="19.5" customHeight="1">
      <c r="A270" s="371"/>
      <c r="B270" s="278"/>
      <c r="C270" s="371"/>
      <c r="D270" s="371"/>
      <c r="E270" s="371"/>
      <c r="F270" s="371"/>
      <c r="G270" s="371"/>
      <c r="H270" s="371"/>
      <c r="I270" s="371"/>
      <c r="J270" s="371"/>
      <c r="K270" s="371"/>
      <c r="L270" s="371"/>
      <c r="M270" s="371"/>
      <c r="N270" s="371"/>
      <c r="O270" s="371"/>
      <c r="P270" s="371"/>
      <c r="Q270" s="371"/>
      <c r="R270" s="371"/>
      <c r="S270" s="371"/>
      <c r="T270" s="371"/>
      <c r="U270" s="371"/>
      <c r="V270" s="371"/>
    </row>
    <row r="271" spans="1:22" s="36" customFormat="1" ht="19.5" customHeight="1">
      <c r="A271" s="371"/>
      <c r="B271" s="278"/>
      <c r="C271" s="371"/>
      <c r="D271" s="371"/>
      <c r="E271" s="371"/>
      <c r="F271" s="371"/>
      <c r="G271" s="371"/>
      <c r="H271" s="371"/>
      <c r="I271" s="371"/>
      <c r="J271" s="371"/>
      <c r="K271" s="371"/>
      <c r="L271" s="371"/>
      <c r="M271" s="371"/>
      <c r="N271" s="371"/>
      <c r="O271" s="371"/>
      <c r="P271" s="371"/>
      <c r="Q271" s="371"/>
      <c r="R271" s="371"/>
      <c r="S271" s="371"/>
      <c r="T271" s="371"/>
      <c r="U271" s="371"/>
      <c r="V271" s="371"/>
    </row>
    <row r="272" spans="1:22" s="36" customFormat="1" ht="19.5" customHeight="1">
      <c r="A272" s="371"/>
      <c r="B272" s="278"/>
      <c r="C272" s="371"/>
      <c r="D272" s="371"/>
      <c r="E272" s="371"/>
      <c r="F272" s="371"/>
      <c r="G272" s="371"/>
      <c r="H272" s="371"/>
      <c r="I272" s="371"/>
      <c r="J272" s="371"/>
      <c r="K272" s="371"/>
      <c r="L272" s="371"/>
      <c r="M272" s="371"/>
      <c r="N272" s="371"/>
      <c r="O272" s="371"/>
      <c r="P272" s="371"/>
      <c r="Q272" s="371"/>
      <c r="R272" s="371"/>
      <c r="S272" s="371"/>
      <c r="T272" s="371"/>
      <c r="U272" s="371"/>
      <c r="V272" s="371"/>
    </row>
    <row r="273" spans="1:22" s="36" customFormat="1" ht="19.5" customHeight="1">
      <c r="A273" s="371"/>
      <c r="B273" s="278"/>
      <c r="C273" s="371"/>
      <c r="D273" s="371"/>
      <c r="E273" s="371"/>
      <c r="F273" s="371"/>
      <c r="G273" s="371"/>
      <c r="H273" s="371"/>
      <c r="I273" s="371"/>
      <c r="J273" s="371"/>
      <c r="K273" s="371"/>
      <c r="L273" s="371"/>
      <c r="M273" s="371"/>
      <c r="N273" s="371"/>
      <c r="O273" s="371"/>
      <c r="P273" s="371"/>
      <c r="Q273" s="371"/>
      <c r="R273" s="371"/>
      <c r="S273" s="371"/>
      <c r="T273" s="371"/>
      <c r="U273" s="371"/>
      <c r="V273" s="371"/>
    </row>
    <row r="274" spans="1:22" s="36" customFormat="1" ht="19.5" customHeight="1">
      <c r="A274" s="371"/>
      <c r="B274" s="278"/>
      <c r="C274" s="371"/>
      <c r="D274" s="371"/>
      <c r="E274" s="371"/>
      <c r="F274" s="371"/>
      <c r="G274" s="371"/>
      <c r="H274" s="371"/>
      <c r="I274" s="371"/>
      <c r="J274" s="371"/>
      <c r="K274" s="371"/>
      <c r="L274" s="371"/>
      <c r="M274" s="371"/>
      <c r="N274" s="371"/>
      <c r="O274" s="371"/>
      <c r="P274" s="371"/>
      <c r="Q274" s="371"/>
      <c r="R274" s="371"/>
      <c r="S274" s="371"/>
      <c r="T274" s="371"/>
      <c r="U274" s="371"/>
      <c r="V274" s="371"/>
    </row>
    <row r="275" spans="1:22" s="36" customFormat="1" ht="19.5" customHeight="1">
      <c r="A275" s="371"/>
      <c r="B275" s="278"/>
      <c r="C275" s="371"/>
      <c r="D275" s="371"/>
      <c r="E275" s="371"/>
      <c r="F275" s="371"/>
      <c r="G275" s="371"/>
      <c r="H275" s="371"/>
      <c r="I275" s="371"/>
      <c r="J275" s="371"/>
      <c r="K275" s="371"/>
      <c r="L275" s="371"/>
      <c r="M275" s="371"/>
      <c r="N275" s="371"/>
      <c r="O275" s="371"/>
      <c r="P275" s="371"/>
      <c r="Q275" s="371"/>
      <c r="R275" s="371"/>
      <c r="S275" s="371"/>
      <c r="T275" s="371"/>
      <c r="U275" s="371"/>
      <c r="V275" s="371"/>
    </row>
    <row r="276" spans="1:22" s="36" customFormat="1" ht="19.5" customHeight="1">
      <c r="A276" s="371"/>
      <c r="B276" s="278"/>
      <c r="C276" s="371"/>
      <c r="D276" s="371"/>
      <c r="E276" s="371"/>
      <c r="F276" s="371"/>
      <c r="G276" s="371"/>
      <c r="H276" s="371"/>
      <c r="I276" s="371"/>
      <c r="J276" s="371"/>
      <c r="K276" s="371"/>
      <c r="L276" s="371"/>
      <c r="M276" s="371"/>
      <c r="N276" s="371"/>
      <c r="O276" s="371"/>
      <c r="P276" s="371"/>
      <c r="Q276" s="371"/>
      <c r="R276" s="371"/>
      <c r="S276" s="371"/>
      <c r="T276" s="371"/>
      <c r="U276" s="371"/>
      <c r="V276" s="371"/>
    </row>
    <row r="277" spans="1:22" s="36" customFormat="1" ht="19.5" customHeight="1">
      <c r="A277" s="371"/>
      <c r="B277" s="278"/>
      <c r="C277" s="371"/>
      <c r="D277" s="371"/>
      <c r="E277" s="371"/>
      <c r="F277" s="371"/>
      <c r="G277" s="371"/>
      <c r="H277" s="371"/>
      <c r="I277" s="371"/>
      <c r="J277" s="371"/>
      <c r="K277" s="371"/>
      <c r="L277" s="371"/>
      <c r="M277" s="371"/>
      <c r="N277" s="371"/>
      <c r="O277" s="371"/>
      <c r="P277" s="371"/>
      <c r="Q277" s="371"/>
      <c r="R277" s="371"/>
      <c r="S277" s="371"/>
      <c r="T277" s="371"/>
      <c r="U277" s="371"/>
      <c r="V277" s="371"/>
    </row>
    <row r="278" spans="1:22" s="36" customFormat="1" ht="19.5" customHeight="1">
      <c r="A278" s="371"/>
      <c r="B278" s="278"/>
      <c r="C278" s="371"/>
      <c r="D278" s="371"/>
      <c r="E278" s="371"/>
      <c r="F278" s="371"/>
      <c r="G278" s="371"/>
      <c r="H278" s="371"/>
      <c r="I278" s="371"/>
      <c r="J278" s="371"/>
      <c r="K278" s="371"/>
      <c r="L278" s="371"/>
      <c r="M278" s="371"/>
      <c r="N278" s="371"/>
      <c r="O278" s="371"/>
      <c r="P278" s="371"/>
      <c r="Q278" s="371"/>
      <c r="R278" s="371"/>
      <c r="S278" s="371"/>
      <c r="T278" s="371"/>
      <c r="U278" s="371"/>
      <c r="V278" s="371"/>
    </row>
    <row r="279" spans="1:22" s="36" customFormat="1" ht="19.5" customHeight="1">
      <c r="A279" s="371"/>
      <c r="B279" s="278"/>
      <c r="C279" s="371"/>
      <c r="D279" s="371"/>
      <c r="E279" s="371"/>
      <c r="F279" s="371"/>
      <c r="G279" s="371"/>
      <c r="H279" s="371"/>
      <c r="I279" s="371"/>
      <c r="J279" s="371"/>
      <c r="K279" s="371"/>
      <c r="L279" s="371"/>
      <c r="M279" s="371"/>
      <c r="N279" s="371"/>
      <c r="O279" s="371"/>
      <c r="P279" s="371"/>
      <c r="Q279" s="371"/>
      <c r="R279" s="371"/>
      <c r="S279" s="371"/>
      <c r="T279" s="371"/>
      <c r="U279" s="371"/>
      <c r="V279" s="371"/>
    </row>
    <row r="280" spans="1:22" s="36" customFormat="1" ht="19.5" customHeight="1">
      <c r="A280" s="371"/>
      <c r="B280" s="278"/>
      <c r="C280" s="371"/>
      <c r="D280" s="371"/>
      <c r="E280" s="371"/>
      <c r="F280" s="371"/>
      <c r="G280" s="371"/>
      <c r="H280" s="371"/>
      <c r="I280" s="371"/>
      <c r="J280" s="371"/>
      <c r="K280" s="371"/>
      <c r="L280" s="371"/>
      <c r="M280" s="371"/>
      <c r="N280" s="371"/>
      <c r="O280" s="371"/>
      <c r="P280" s="371"/>
      <c r="Q280" s="371"/>
      <c r="R280" s="371"/>
      <c r="S280" s="371"/>
      <c r="T280" s="371"/>
      <c r="U280" s="371"/>
      <c r="V280" s="371"/>
    </row>
    <row r="281" spans="1:22" s="36" customFormat="1" ht="19.5" customHeight="1">
      <c r="A281" s="371"/>
      <c r="B281" s="278"/>
      <c r="C281" s="371"/>
      <c r="D281" s="371"/>
      <c r="E281" s="371"/>
      <c r="F281" s="371"/>
      <c r="G281" s="371"/>
      <c r="H281" s="371"/>
      <c r="I281" s="371"/>
      <c r="J281" s="371"/>
      <c r="K281" s="371"/>
      <c r="L281" s="371"/>
      <c r="M281" s="371"/>
      <c r="N281" s="371"/>
      <c r="O281" s="371"/>
      <c r="P281" s="371"/>
      <c r="Q281" s="371"/>
      <c r="R281" s="371"/>
      <c r="S281" s="371"/>
      <c r="T281" s="371"/>
      <c r="U281" s="371"/>
      <c r="V281" s="371"/>
    </row>
    <row r="282" spans="1:22" s="36" customFormat="1" ht="19.5" customHeight="1">
      <c r="A282" s="371"/>
      <c r="B282" s="278"/>
      <c r="C282" s="371"/>
      <c r="D282" s="371"/>
      <c r="E282" s="371"/>
      <c r="F282" s="371"/>
      <c r="G282" s="371"/>
      <c r="H282" s="371"/>
      <c r="I282" s="371"/>
      <c r="J282" s="371"/>
      <c r="K282" s="371"/>
      <c r="L282" s="371"/>
      <c r="M282" s="371"/>
      <c r="N282" s="371"/>
      <c r="O282" s="371"/>
      <c r="P282" s="371"/>
      <c r="Q282" s="371"/>
      <c r="R282" s="371"/>
      <c r="S282" s="371"/>
      <c r="T282" s="371"/>
      <c r="U282" s="371"/>
      <c r="V282" s="371"/>
    </row>
    <row r="283" spans="1:22" s="36" customFormat="1" ht="19.5" customHeight="1">
      <c r="A283" s="371"/>
      <c r="B283" s="278"/>
      <c r="C283" s="371"/>
      <c r="D283" s="371"/>
      <c r="E283" s="371"/>
      <c r="F283" s="371"/>
      <c r="G283" s="371"/>
      <c r="H283" s="371"/>
      <c r="I283" s="371"/>
      <c r="J283" s="371"/>
      <c r="K283" s="371"/>
      <c r="L283" s="371"/>
      <c r="M283" s="371"/>
      <c r="N283" s="371"/>
      <c r="O283" s="371"/>
      <c r="P283" s="371"/>
      <c r="Q283" s="371"/>
      <c r="R283" s="371"/>
      <c r="S283" s="371"/>
      <c r="T283" s="371"/>
      <c r="U283" s="371"/>
      <c r="V283" s="371"/>
    </row>
    <row r="284" spans="1:22" s="36" customFormat="1" ht="19.5" customHeight="1">
      <c r="A284" s="371"/>
      <c r="B284" s="278"/>
      <c r="C284" s="371"/>
      <c r="D284" s="371"/>
      <c r="E284" s="371"/>
      <c r="F284" s="371"/>
      <c r="G284" s="371"/>
      <c r="H284" s="371"/>
      <c r="I284" s="371"/>
      <c r="J284" s="371"/>
      <c r="K284" s="371"/>
      <c r="L284" s="371"/>
      <c r="M284" s="371"/>
      <c r="N284" s="371"/>
      <c r="O284" s="371"/>
      <c r="P284" s="371"/>
      <c r="Q284" s="371"/>
      <c r="R284" s="371"/>
      <c r="S284" s="371"/>
      <c r="T284" s="371"/>
      <c r="U284" s="371"/>
      <c r="V284" s="371"/>
    </row>
    <row r="285" spans="1:22" s="36" customFormat="1" ht="19.5" customHeight="1">
      <c r="A285" s="371"/>
      <c r="B285" s="278"/>
      <c r="C285" s="371"/>
      <c r="D285" s="371"/>
      <c r="E285" s="371"/>
      <c r="F285" s="371"/>
      <c r="G285" s="371"/>
      <c r="H285" s="371"/>
      <c r="I285" s="371"/>
      <c r="J285" s="371"/>
      <c r="K285" s="371"/>
      <c r="L285" s="371"/>
      <c r="M285" s="371"/>
      <c r="N285" s="371"/>
      <c r="O285" s="371"/>
      <c r="P285" s="371"/>
      <c r="Q285" s="371"/>
      <c r="R285" s="371"/>
      <c r="S285" s="371"/>
      <c r="T285" s="371"/>
      <c r="U285" s="371"/>
      <c r="V285" s="371"/>
    </row>
    <row r="286" spans="1:22" s="36" customFormat="1" ht="19.5" customHeight="1">
      <c r="A286" s="371"/>
      <c r="B286" s="278"/>
      <c r="C286" s="371"/>
      <c r="D286" s="371"/>
      <c r="E286" s="371"/>
      <c r="F286" s="371"/>
      <c r="G286" s="371"/>
      <c r="H286" s="371"/>
      <c r="I286" s="371"/>
      <c r="J286" s="371"/>
      <c r="K286" s="371"/>
      <c r="L286" s="371"/>
      <c r="M286" s="371"/>
      <c r="N286" s="371"/>
      <c r="O286" s="371"/>
      <c r="P286" s="371"/>
      <c r="Q286" s="371"/>
      <c r="R286" s="371"/>
      <c r="S286" s="371"/>
      <c r="T286" s="371"/>
      <c r="U286" s="371"/>
      <c r="V286" s="371"/>
    </row>
    <row r="287" spans="1:22" s="36" customFormat="1" ht="19.5" customHeight="1">
      <c r="A287" s="371"/>
      <c r="B287" s="278"/>
      <c r="C287" s="371"/>
      <c r="D287" s="371"/>
      <c r="E287" s="371"/>
      <c r="F287" s="371"/>
      <c r="G287" s="371"/>
      <c r="H287" s="371"/>
      <c r="I287" s="371"/>
      <c r="J287" s="371"/>
      <c r="K287" s="371"/>
      <c r="L287" s="371"/>
      <c r="M287" s="371"/>
      <c r="N287" s="371"/>
      <c r="O287" s="371"/>
      <c r="P287" s="371"/>
      <c r="Q287" s="371"/>
      <c r="R287" s="371"/>
      <c r="S287" s="371"/>
      <c r="T287" s="371"/>
      <c r="U287" s="371"/>
      <c r="V287" s="371"/>
    </row>
    <row r="288" spans="1:22" s="36" customFormat="1" ht="19.5" customHeight="1">
      <c r="A288" s="371"/>
      <c r="B288" s="278"/>
      <c r="C288" s="371"/>
      <c r="D288" s="371"/>
      <c r="E288" s="371"/>
      <c r="F288" s="371"/>
      <c r="G288" s="371"/>
      <c r="H288" s="371"/>
      <c r="I288" s="371"/>
      <c r="J288" s="371"/>
      <c r="K288" s="371"/>
      <c r="L288" s="371"/>
      <c r="M288" s="371"/>
      <c r="N288" s="371"/>
      <c r="O288" s="371"/>
      <c r="P288" s="371"/>
      <c r="Q288" s="371"/>
      <c r="R288" s="371"/>
      <c r="S288" s="371"/>
      <c r="T288" s="371"/>
      <c r="U288" s="371"/>
      <c r="V288" s="371"/>
    </row>
    <row r="289" spans="1:22" s="36" customFormat="1" ht="19.5" customHeight="1">
      <c r="A289" s="371"/>
      <c r="B289" s="278"/>
      <c r="C289" s="371"/>
      <c r="D289" s="371"/>
      <c r="E289" s="371"/>
      <c r="F289" s="371"/>
      <c r="G289" s="371"/>
      <c r="H289" s="371"/>
      <c r="I289" s="371"/>
      <c r="J289" s="371"/>
      <c r="K289" s="371"/>
      <c r="L289" s="371"/>
      <c r="M289" s="371"/>
      <c r="N289" s="371"/>
      <c r="O289" s="371"/>
      <c r="P289" s="371"/>
      <c r="Q289" s="371"/>
      <c r="R289" s="371"/>
      <c r="S289" s="371"/>
      <c r="T289" s="371"/>
      <c r="U289" s="371"/>
      <c r="V289" s="371"/>
    </row>
    <row r="290" spans="1:22" s="36" customFormat="1" ht="19.5" customHeight="1">
      <c r="A290" s="371"/>
      <c r="B290" s="278"/>
      <c r="C290" s="371"/>
      <c r="D290" s="371"/>
      <c r="E290" s="371"/>
      <c r="F290" s="371"/>
      <c r="G290" s="371"/>
      <c r="H290" s="371"/>
      <c r="I290" s="371"/>
      <c r="J290" s="371"/>
      <c r="K290" s="371"/>
      <c r="L290" s="371"/>
      <c r="M290" s="371"/>
      <c r="N290" s="371"/>
      <c r="O290" s="371"/>
      <c r="P290" s="371"/>
      <c r="Q290" s="371"/>
      <c r="R290" s="371"/>
      <c r="S290" s="371"/>
      <c r="T290" s="371"/>
      <c r="U290" s="371"/>
      <c r="V290" s="371"/>
    </row>
    <row r="291" spans="1:22" s="36" customFormat="1" ht="19.5" customHeight="1">
      <c r="A291" s="371"/>
      <c r="B291" s="278"/>
      <c r="C291" s="371"/>
      <c r="D291" s="371"/>
      <c r="E291" s="371"/>
      <c r="F291" s="371"/>
      <c r="G291" s="371"/>
      <c r="H291" s="371"/>
      <c r="I291" s="371"/>
      <c r="J291" s="371"/>
      <c r="K291" s="371"/>
      <c r="L291" s="371"/>
      <c r="M291" s="371"/>
      <c r="N291" s="371"/>
      <c r="O291" s="371"/>
      <c r="P291" s="371"/>
      <c r="Q291" s="371"/>
      <c r="R291" s="371"/>
      <c r="S291" s="371"/>
      <c r="T291" s="371"/>
      <c r="U291" s="371"/>
      <c r="V291" s="371"/>
    </row>
    <row r="292" spans="1:22" s="36" customFormat="1" ht="19.5" customHeight="1">
      <c r="A292" s="371"/>
      <c r="B292" s="278"/>
      <c r="C292" s="371"/>
      <c r="D292" s="371"/>
      <c r="E292" s="371"/>
      <c r="F292" s="371"/>
      <c r="G292" s="371"/>
      <c r="H292" s="371"/>
      <c r="I292" s="371"/>
      <c r="J292" s="371"/>
      <c r="K292" s="371"/>
      <c r="L292" s="371"/>
      <c r="M292" s="371"/>
      <c r="N292" s="371"/>
      <c r="O292" s="371"/>
      <c r="P292" s="371"/>
      <c r="Q292" s="371"/>
      <c r="R292" s="371"/>
      <c r="S292" s="371"/>
      <c r="T292" s="371"/>
      <c r="U292" s="371"/>
      <c r="V292" s="371"/>
    </row>
    <row r="293" spans="1:22" s="36" customFormat="1" ht="19.5" customHeight="1">
      <c r="A293" s="371"/>
      <c r="B293" s="278"/>
      <c r="C293" s="371"/>
      <c r="D293" s="371"/>
      <c r="E293" s="371"/>
      <c r="F293" s="371"/>
      <c r="G293" s="371"/>
      <c r="H293" s="371"/>
      <c r="I293" s="371"/>
      <c r="J293" s="371"/>
      <c r="K293" s="371"/>
      <c r="L293" s="371"/>
      <c r="M293" s="371"/>
      <c r="N293" s="371"/>
      <c r="O293" s="371"/>
      <c r="P293" s="371"/>
      <c r="Q293" s="371"/>
      <c r="R293" s="371"/>
      <c r="S293" s="371"/>
      <c r="T293" s="371"/>
      <c r="U293" s="371"/>
      <c r="V293" s="371"/>
    </row>
    <row r="294" spans="1:22" s="36" customFormat="1" ht="19.5" customHeight="1">
      <c r="A294" s="371"/>
      <c r="B294" s="278"/>
      <c r="C294" s="371"/>
      <c r="D294" s="371"/>
      <c r="E294" s="371"/>
      <c r="F294" s="371"/>
      <c r="G294" s="371"/>
      <c r="H294" s="371"/>
      <c r="I294" s="371"/>
      <c r="J294" s="371"/>
      <c r="K294" s="371"/>
      <c r="L294" s="371"/>
      <c r="M294" s="371"/>
      <c r="N294" s="371"/>
      <c r="O294" s="371"/>
      <c r="P294" s="371"/>
      <c r="Q294" s="371"/>
      <c r="R294" s="371"/>
      <c r="S294" s="371"/>
      <c r="T294" s="371"/>
      <c r="U294" s="371"/>
      <c r="V294" s="371"/>
    </row>
    <row r="295" spans="1:22" s="36" customFormat="1" ht="19.5" customHeight="1">
      <c r="A295" s="371"/>
      <c r="B295" s="278"/>
      <c r="C295" s="371"/>
      <c r="D295" s="371"/>
      <c r="E295" s="371"/>
      <c r="F295" s="371"/>
      <c r="G295" s="371"/>
      <c r="H295" s="371"/>
      <c r="I295" s="371"/>
      <c r="J295" s="371"/>
      <c r="K295" s="371"/>
      <c r="L295" s="371"/>
      <c r="M295" s="371"/>
      <c r="N295" s="371"/>
      <c r="O295" s="371"/>
      <c r="P295" s="371"/>
      <c r="Q295" s="371"/>
      <c r="R295" s="371"/>
      <c r="S295" s="371"/>
      <c r="T295" s="371"/>
      <c r="U295" s="371"/>
      <c r="V295" s="371"/>
    </row>
    <row r="296" spans="1:22" s="36" customFormat="1" ht="19.5" customHeight="1">
      <c r="A296" s="371"/>
      <c r="B296" s="278"/>
      <c r="C296" s="371"/>
      <c r="D296" s="371"/>
      <c r="E296" s="371"/>
      <c r="F296" s="371"/>
      <c r="G296" s="371"/>
      <c r="H296" s="371"/>
      <c r="I296" s="371"/>
      <c r="J296" s="371"/>
      <c r="K296" s="371"/>
      <c r="L296" s="371"/>
      <c r="M296" s="371"/>
      <c r="N296" s="371"/>
      <c r="O296" s="371"/>
      <c r="P296" s="371"/>
      <c r="Q296" s="371"/>
      <c r="R296" s="371"/>
      <c r="S296" s="371"/>
      <c r="T296" s="371"/>
      <c r="U296" s="371"/>
      <c r="V296" s="371"/>
    </row>
    <row r="297" spans="1:22" s="36" customFormat="1" ht="19.5" customHeight="1">
      <c r="A297" s="371"/>
      <c r="B297" s="278"/>
      <c r="C297" s="371"/>
      <c r="D297" s="371"/>
      <c r="E297" s="371"/>
      <c r="F297" s="371"/>
      <c r="G297" s="371"/>
      <c r="H297" s="371"/>
      <c r="I297" s="371"/>
      <c r="J297" s="371"/>
      <c r="K297" s="371"/>
      <c r="L297" s="371"/>
      <c r="M297" s="371"/>
      <c r="N297" s="371"/>
      <c r="O297" s="371"/>
      <c r="P297" s="371"/>
      <c r="Q297" s="371"/>
      <c r="R297" s="371"/>
      <c r="S297" s="371"/>
      <c r="T297" s="371"/>
      <c r="U297" s="371"/>
      <c r="V297" s="371"/>
    </row>
    <row r="298" spans="1:22" s="36" customFormat="1" ht="19.5" customHeight="1">
      <c r="A298" s="371"/>
      <c r="B298" s="278"/>
      <c r="C298" s="371"/>
      <c r="D298" s="371"/>
      <c r="E298" s="371"/>
      <c r="F298" s="371"/>
      <c r="G298" s="371"/>
      <c r="H298" s="371"/>
      <c r="I298" s="371"/>
      <c r="J298" s="371"/>
      <c r="K298" s="371"/>
      <c r="L298" s="371"/>
      <c r="M298" s="371"/>
      <c r="N298" s="371"/>
      <c r="O298" s="371"/>
      <c r="P298" s="371"/>
      <c r="Q298" s="371"/>
      <c r="R298" s="371"/>
      <c r="S298" s="371"/>
      <c r="T298" s="371"/>
      <c r="U298" s="371"/>
      <c r="V298" s="371"/>
    </row>
    <row r="299" spans="1:22" s="36" customFormat="1" ht="19.5" customHeight="1">
      <c r="A299" s="371"/>
      <c r="B299" s="278"/>
      <c r="C299" s="371"/>
      <c r="D299" s="371"/>
      <c r="E299" s="371"/>
      <c r="F299" s="371"/>
      <c r="G299" s="371"/>
      <c r="H299" s="371"/>
      <c r="I299" s="371"/>
      <c r="J299" s="371"/>
      <c r="K299" s="371"/>
      <c r="L299" s="371"/>
      <c r="M299" s="371"/>
      <c r="N299" s="371"/>
      <c r="O299" s="371"/>
      <c r="P299" s="371"/>
      <c r="Q299" s="371"/>
      <c r="R299" s="371"/>
      <c r="S299" s="371"/>
      <c r="T299" s="371"/>
      <c r="U299" s="371"/>
      <c r="V299" s="371"/>
    </row>
    <row r="300" spans="1:22" s="36" customFormat="1" ht="19.5" customHeight="1">
      <c r="A300" s="371"/>
      <c r="B300" s="278"/>
      <c r="C300" s="371"/>
      <c r="D300" s="371"/>
      <c r="E300" s="371"/>
      <c r="F300" s="371"/>
      <c r="G300" s="371"/>
      <c r="H300" s="371"/>
      <c r="I300" s="371"/>
      <c r="J300" s="371"/>
      <c r="K300" s="371"/>
      <c r="L300" s="371"/>
      <c r="M300" s="371"/>
      <c r="N300" s="371"/>
      <c r="O300" s="371"/>
      <c r="P300" s="371"/>
      <c r="Q300" s="371"/>
      <c r="R300" s="371"/>
      <c r="S300" s="371"/>
      <c r="T300" s="371"/>
      <c r="U300" s="371"/>
      <c r="V300" s="371"/>
    </row>
    <row r="301" spans="1:22" s="36" customFormat="1" ht="19.5" customHeight="1">
      <c r="A301" s="371"/>
      <c r="B301" s="278"/>
      <c r="C301" s="371"/>
      <c r="D301" s="371"/>
      <c r="E301" s="371"/>
      <c r="F301" s="371"/>
      <c r="G301" s="371"/>
      <c r="H301" s="371"/>
      <c r="I301" s="371"/>
      <c r="J301" s="371"/>
      <c r="K301" s="371"/>
      <c r="L301" s="371"/>
      <c r="M301" s="371"/>
      <c r="N301" s="371"/>
      <c r="O301" s="371"/>
      <c r="P301" s="371"/>
      <c r="Q301" s="371"/>
      <c r="R301" s="371"/>
      <c r="S301" s="371"/>
      <c r="T301" s="371"/>
      <c r="U301" s="371"/>
      <c r="V301" s="371"/>
    </row>
    <row r="302" spans="1:22" s="36" customFormat="1" ht="19.5" customHeight="1">
      <c r="A302" s="371"/>
      <c r="B302" s="278"/>
      <c r="C302" s="371"/>
      <c r="D302" s="371"/>
      <c r="E302" s="371"/>
      <c r="F302" s="371"/>
      <c r="G302" s="371"/>
      <c r="H302" s="371"/>
      <c r="I302" s="371"/>
      <c r="J302" s="371"/>
      <c r="K302" s="371"/>
      <c r="L302" s="371"/>
      <c r="M302" s="371"/>
      <c r="N302" s="371"/>
      <c r="O302" s="371"/>
      <c r="P302" s="371"/>
      <c r="Q302" s="371"/>
      <c r="R302" s="371"/>
      <c r="S302" s="371"/>
      <c r="T302" s="371"/>
      <c r="U302" s="371"/>
      <c r="V302" s="371"/>
    </row>
    <row r="303" spans="1:22" s="36" customFormat="1" ht="19.5" customHeight="1">
      <c r="A303" s="371"/>
      <c r="B303" s="278"/>
      <c r="C303" s="371"/>
      <c r="D303" s="371"/>
      <c r="E303" s="371"/>
      <c r="F303" s="371"/>
      <c r="G303" s="371"/>
      <c r="H303" s="371"/>
      <c r="I303" s="371"/>
      <c r="J303" s="371"/>
      <c r="K303" s="371"/>
      <c r="L303" s="371"/>
      <c r="M303" s="371"/>
      <c r="N303" s="371"/>
      <c r="O303" s="371"/>
      <c r="P303" s="371"/>
      <c r="Q303" s="371"/>
      <c r="R303" s="371"/>
      <c r="S303" s="371"/>
      <c r="T303" s="371"/>
      <c r="U303" s="371"/>
      <c r="V303" s="371"/>
    </row>
    <row r="304" spans="1:22" s="36" customFormat="1" ht="19.5" customHeight="1">
      <c r="A304" s="371"/>
      <c r="B304" s="278"/>
      <c r="C304" s="371"/>
      <c r="D304" s="371"/>
      <c r="E304" s="371"/>
      <c r="F304" s="371"/>
      <c r="G304" s="371"/>
      <c r="H304" s="371"/>
      <c r="I304" s="371"/>
      <c r="J304" s="371"/>
      <c r="K304" s="371"/>
      <c r="L304" s="371"/>
      <c r="M304" s="371"/>
      <c r="N304" s="371"/>
      <c r="O304" s="371"/>
      <c r="P304" s="371"/>
      <c r="Q304" s="371"/>
      <c r="R304" s="371"/>
      <c r="S304" s="371"/>
      <c r="T304" s="371"/>
      <c r="U304" s="371"/>
      <c r="V304" s="371"/>
    </row>
    <row r="305" spans="1:22" s="36" customFormat="1" ht="19.5" customHeight="1">
      <c r="A305" s="371"/>
      <c r="B305" s="278"/>
      <c r="C305" s="371"/>
      <c r="D305" s="371"/>
      <c r="E305" s="371"/>
      <c r="F305" s="371"/>
      <c r="G305" s="371"/>
      <c r="H305" s="371"/>
      <c r="I305" s="371"/>
      <c r="J305" s="371"/>
      <c r="K305" s="371"/>
      <c r="L305" s="371"/>
      <c r="M305" s="371"/>
      <c r="N305" s="371"/>
      <c r="O305" s="371"/>
      <c r="P305" s="371"/>
      <c r="Q305" s="371"/>
      <c r="R305" s="371"/>
      <c r="S305" s="371"/>
      <c r="T305" s="371"/>
      <c r="U305" s="371"/>
      <c r="V305" s="371"/>
    </row>
    <row r="306" spans="1:22" s="36" customFormat="1" ht="19.5" customHeight="1">
      <c r="A306" s="371"/>
      <c r="B306" s="278"/>
      <c r="C306" s="371"/>
      <c r="D306" s="371"/>
      <c r="E306" s="371"/>
      <c r="F306" s="371"/>
      <c r="G306" s="371"/>
      <c r="H306" s="371"/>
      <c r="I306" s="371"/>
      <c r="J306" s="371"/>
      <c r="K306" s="371"/>
      <c r="L306" s="371"/>
      <c r="M306" s="371"/>
      <c r="N306" s="371"/>
      <c r="O306" s="371"/>
      <c r="P306" s="371"/>
      <c r="Q306" s="371"/>
      <c r="R306" s="371"/>
      <c r="S306" s="371"/>
      <c r="T306" s="371"/>
      <c r="U306" s="371"/>
      <c r="V306" s="371"/>
    </row>
    <row r="307" spans="1:22" s="36" customFormat="1" ht="19.5" customHeight="1">
      <c r="A307" s="371"/>
      <c r="B307" s="278"/>
      <c r="C307" s="371"/>
      <c r="D307" s="371"/>
      <c r="E307" s="371"/>
      <c r="F307" s="371"/>
      <c r="G307" s="371"/>
      <c r="H307" s="371"/>
      <c r="I307" s="371"/>
      <c r="J307" s="371"/>
      <c r="K307" s="371"/>
      <c r="L307" s="371"/>
      <c r="M307" s="371"/>
      <c r="N307" s="371"/>
      <c r="O307" s="371"/>
      <c r="P307" s="371"/>
      <c r="Q307" s="371"/>
      <c r="R307" s="371"/>
      <c r="S307" s="371"/>
      <c r="T307" s="371"/>
      <c r="U307" s="371"/>
      <c r="V307" s="371"/>
    </row>
    <row r="308" spans="1:22" s="36" customFormat="1" ht="19.5" customHeight="1">
      <c r="A308" s="371"/>
      <c r="B308" s="278"/>
      <c r="C308" s="371"/>
      <c r="D308" s="371"/>
      <c r="E308" s="371"/>
      <c r="F308" s="371"/>
      <c r="G308" s="371"/>
      <c r="H308" s="371"/>
      <c r="I308" s="371"/>
      <c r="J308" s="371"/>
      <c r="K308" s="371"/>
      <c r="L308" s="371"/>
      <c r="M308" s="371"/>
      <c r="N308" s="371"/>
      <c r="O308" s="371"/>
      <c r="P308" s="371"/>
      <c r="Q308" s="371"/>
      <c r="R308" s="371"/>
      <c r="S308" s="371"/>
      <c r="T308" s="371"/>
      <c r="U308" s="371"/>
      <c r="V308" s="371"/>
    </row>
    <row r="309" spans="1:22" s="36" customFormat="1" ht="19.5" customHeight="1">
      <c r="A309" s="371"/>
      <c r="B309" s="278"/>
      <c r="C309" s="371"/>
      <c r="D309" s="371"/>
      <c r="E309" s="371"/>
      <c r="F309" s="371"/>
      <c r="G309" s="371"/>
      <c r="H309" s="371"/>
      <c r="I309" s="371"/>
      <c r="J309" s="371"/>
      <c r="K309" s="371"/>
      <c r="L309" s="371"/>
      <c r="M309" s="371"/>
      <c r="N309" s="371"/>
      <c r="O309" s="371"/>
      <c r="P309" s="371"/>
      <c r="Q309" s="371"/>
      <c r="R309" s="371"/>
      <c r="S309" s="371"/>
      <c r="T309" s="371"/>
      <c r="U309" s="371"/>
      <c r="V309" s="371"/>
    </row>
    <row r="310" spans="1:22" s="36" customFormat="1" ht="19.5" customHeight="1">
      <c r="A310" s="371"/>
      <c r="B310" s="278"/>
      <c r="C310" s="371"/>
      <c r="D310" s="371"/>
      <c r="E310" s="371"/>
      <c r="F310" s="371"/>
      <c r="G310" s="371"/>
      <c r="H310" s="371"/>
      <c r="I310" s="371"/>
      <c r="J310" s="371"/>
      <c r="K310" s="371"/>
      <c r="L310" s="371"/>
      <c r="M310" s="371"/>
      <c r="N310" s="371"/>
      <c r="O310" s="371"/>
      <c r="P310" s="371"/>
      <c r="Q310" s="371"/>
      <c r="R310" s="371"/>
      <c r="S310" s="371"/>
      <c r="T310" s="371"/>
      <c r="U310" s="371"/>
      <c r="V310" s="371"/>
    </row>
    <row r="311" spans="1:22" s="36" customFormat="1" ht="19.5" customHeight="1">
      <c r="A311" s="371"/>
      <c r="B311" s="278"/>
      <c r="C311" s="371"/>
      <c r="D311" s="371"/>
      <c r="E311" s="371"/>
      <c r="F311" s="371"/>
      <c r="G311" s="371"/>
      <c r="H311" s="371"/>
      <c r="I311" s="371"/>
      <c r="J311" s="371"/>
      <c r="K311" s="371"/>
      <c r="L311" s="371"/>
      <c r="M311" s="371"/>
      <c r="N311" s="371"/>
      <c r="O311" s="371"/>
      <c r="P311" s="371"/>
      <c r="Q311" s="371"/>
      <c r="R311" s="371"/>
      <c r="S311" s="371"/>
      <c r="T311" s="371"/>
      <c r="U311" s="371"/>
      <c r="V311" s="371"/>
    </row>
    <row r="312" spans="1:22" s="36" customFormat="1" ht="19.5" customHeight="1">
      <c r="A312" s="371"/>
      <c r="B312" s="278"/>
      <c r="C312" s="371"/>
      <c r="D312" s="371"/>
      <c r="E312" s="371"/>
      <c r="F312" s="371"/>
      <c r="G312" s="371"/>
      <c r="H312" s="371"/>
      <c r="I312" s="371"/>
      <c r="J312" s="371"/>
      <c r="K312" s="371"/>
      <c r="L312" s="371"/>
      <c r="M312" s="371"/>
      <c r="N312" s="371"/>
      <c r="O312" s="371"/>
      <c r="P312" s="371"/>
      <c r="Q312" s="371"/>
      <c r="R312" s="371"/>
      <c r="S312" s="371"/>
      <c r="T312" s="371"/>
      <c r="U312" s="371"/>
      <c r="V312" s="371"/>
    </row>
    <row r="313" spans="1:22" s="36" customFormat="1" ht="19.5" customHeight="1">
      <c r="A313" s="371"/>
      <c r="B313" s="278"/>
      <c r="C313" s="371"/>
      <c r="D313" s="371"/>
      <c r="E313" s="371"/>
      <c r="F313" s="371"/>
      <c r="G313" s="371"/>
      <c r="H313" s="371"/>
      <c r="I313" s="371"/>
      <c r="J313" s="371"/>
      <c r="K313" s="371"/>
      <c r="L313" s="371"/>
      <c r="M313" s="371"/>
      <c r="N313" s="371"/>
      <c r="O313" s="371"/>
      <c r="P313" s="371"/>
      <c r="Q313" s="371"/>
      <c r="R313" s="371"/>
      <c r="S313" s="371"/>
      <c r="T313" s="371"/>
      <c r="U313" s="371"/>
      <c r="V313" s="371"/>
    </row>
    <row r="314" spans="1:22" s="36" customFormat="1" ht="19.5" customHeight="1">
      <c r="A314" s="371"/>
      <c r="B314" s="278"/>
      <c r="C314" s="371"/>
      <c r="D314" s="371"/>
      <c r="E314" s="371"/>
      <c r="F314" s="371"/>
      <c r="G314" s="371"/>
      <c r="H314" s="371"/>
      <c r="I314" s="371"/>
      <c r="J314" s="371"/>
      <c r="K314" s="371"/>
      <c r="L314" s="371"/>
      <c r="M314" s="371"/>
      <c r="N314" s="371"/>
      <c r="O314" s="371"/>
      <c r="P314" s="371"/>
      <c r="Q314" s="371"/>
      <c r="R314" s="371"/>
      <c r="S314" s="371"/>
      <c r="T314" s="371"/>
      <c r="U314" s="371"/>
      <c r="V314" s="371"/>
    </row>
    <row r="315" spans="1:22" s="36" customFormat="1" ht="19.5" customHeight="1">
      <c r="A315" s="371"/>
      <c r="B315" s="278"/>
      <c r="C315" s="371"/>
      <c r="D315" s="371"/>
      <c r="E315" s="371"/>
      <c r="F315" s="371"/>
      <c r="G315" s="371"/>
      <c r="H315" s="371"/>
      <c r="I315" s="371"/>
      <c r="J315" s="371"/>
      <c r="K315" s="371"/>
      <c r="L315" s="371"/>
      <c r="M315" s="371"/>
      <c r="N315" s="371"/>
      <c r="O315" s="371"/>
      <c r="P315" s="371"/>
      <c r="Q315" s="371"/>
      <c r="R315" s="371"/>
      <c r="S315" s="371"/>
      <c r="T315" s="371"/>
      <c r="U315" s="371"/>
      <c r="V315" s="371"/>
    </row>
    <row r="316" spans="1:22" s="36" customFormat="1" ht="19.5" customHeight="1">
      <c r="A316" s="371"/>
      <c r="B316" s="278"/>
      <c r="C316" s="371"/>
      <c r="D316" s="371"/>
      <c r="E316" s="371"/>
      <c r="F316" s="371"/>
      <c r="G316" s="371"/>
      <c r="H316" s="371"/>
      <c r="I316" s="371"/>
      <c r="J316" s="371"/>
      <c r="K316" s="371"/>
      <c r="L316" s="371"/>
      <c r="M316" s="371"/>
      <c r="N316" s="371"/>
      <c r="O316" s="371"/>
      <c r="P316" s="371"/>
      <c r="Q316" s="371"/>
      <c r="R316" s="371"/>
      <c r="S316" s="371"/>
      <c r="T316" s="371"/>
      <c r="U316" s="371"/>
      <c r="V316" s="371"/>
    </row>
    <row r="317" spans="1:22" s="36" customFormat="1" ht="19.5" customHeight="1">
      <c r="A317" s="371"/>
      <c r="B317" s="278"/>
      <c r="C317" s="371"/>
      <c r="D317" s="371"/>
      <c r="E317" s="371"/>
      <c r="F317" s="371"/>
      <c r="G317" s="371"/>
      <c r="H317" s="371"/>
      <c r="I317" s="371"/>
      <c r="J317" s="371"/>
      <c r="K317" s="371"/>
      <c r="L317" s="371"/>
      <c r="M317" s="371"/>
      <c r="N317" s="371"/>
      <c r="O317" s="371"/>
      <c r="P317" s="371"/>
      <c r="Q317" s="371"/>
      <c r="R317" s="371"/>
      <c r="S317" s="371"/>
      <c r="T317" s="371"/>
      <c r="U317" s="371"/>
      <c r="V317" s="371"/>
    </row>
    <row r="318" spans="1:22" s="36" customFormat="1" ht="19.5" customHeight="1">
      <c r="A318" s="371"/>
      <c r="B318" s="278"/>
      <c r="C318" s="371"/>
      <c r="D318" s="371"/>
      <c r="E318" s="371"/>
      <c r="F318" s="371"/>
      <c r="G318" s="371"/>
      <c r="H318" s="371"/>
      <c r="I318" s="371"/>
      <c r="J318" s="371"/>
      <c r="K318" s="371"/>
      <c r="L318" s="371"/>
      <c r="M318" s="371"/>
      <c r="N318" s="371"/>
      <c r="O318" s="371"/>
      <c r="P318" s="371"/>
      <c r="Q318" s="371"/>
      <c r="R318" s="371"/>
      <c r="S318" s="371"/>
      <c r="T318" s="371"/>
      <c r="U318" s="371"/>
      <c r="V318" s="371"/>
    </row>
    <row r="319" spans="1:22" s="36" customFormat="1" ht="19.5" customHeight="1">
      <c r="A319" s="371"/>
      <c r="B319" s="278"/>
      <c r="C319" s="371"/>
      <c r="D319" s="371"/>
      <c r="E319" s="371"/>
      <c r="F319" s="371"/>
      <c r="G319" s="371"/>
      <c r="H319" s="371"/>
      <c r="I319" s="371"/>
      <c r="J319" s="371"/>
      <c r="K319" s="371"/>
      <c r="L319" s="371"/>
      <c r="M319" s="371"/>
      <c r="N319" s="371"/>
      <c r="O319" s="371"/>
      <c r="P319" s="371"/>
      <c r="Q319" s="371"/>
      <c r="R319" s="371"/>
      <c r="S319" s="371"/>
      <c r="T319" s="371"/>
      <c r="U319" s="371"/>
      <c r="V319" s="371"/>
    </row>
    <row r="320" spans="1:22" s="36" customFormat="1" ht="19.5" customHeight="1">
      <c r="A320" s="371"/>
      <c r="B320" s="278"/>
      <c r="C320" s="371"/>
      <c r="D320" s="371"/>
      <c r="E320" s="371"/>
      <c r="F320" s="371"/>
      <c r="G320" s="371"/>
      <c r="H320" s="371"/>
      <c r="I320" s="371"/>
      <c r="J320" s="371"/>
      <c r="K320" s="371"/>
      <c r="L320" s="371"/>
      <c r="M320" s="371"/>
      <c r="N320" s="371"/>
      <c r="O320" s="371"/>
      <c r="P320" s="371"/>
      <c r="Q320" s="371"/>
      <c r="R320" s="371"/>
      <c r="S320" s="371"/>
      <c r="T320" s="371"/>
      <c r="U320" s="371"/>
      <c r="V320" s="371"/>
    </row>
    <row r="321" spans="1:22" s="36" customFormat="1" ht="19.5" customHeight="1">
      <c r="A321" s="371"/>
      <c r="B321" s="278"/>
      <c r="C321" s="371"/>
      <c r="D321" s="371"/>
      <c r="E321" s="371"/>
      <c r="F321" s="371"/>
      <c r="G321" s="371"/>
      <c r="H321" s="371"/>
      <c r="I321" s="371"/>
      <c r="J321" s="371"/>
      <c r="K321" s="371"/>
      <c r="L321" s="371"/>
      <c r="M321" s="371"/>
      <c r="N321" s="371"/>
      <c r="O321" s="371"/>
      <c r="P321" s="371"/>
      <c r="Q321" s="371"/>
      <c r="R321" s="371"/>
      <c r="S321" s="371"/>
      <c r="T321" s="371"/>
      <c r="U321" s="371"/>
      <c r="V321" s="371"/>
    </row>
    <row r="322" spans="1:22" s="36" customFormat="1" ht="19.5" customHeight="1">
      <c r="A322" s="371"/>
      <c r="B322" s="278"/>
      <c r="C322" s="371"/>
      <c r="D322" s="371"/>
      <c r="E322" s="371"/>
      <c r="F322" s="371"/>
      <c r="G322" s="371"/>
      <c r="H322" s="371"/>
      <c r="I322" s="371"/>
      <c r="J322" s="371"/>
      <c r="K322" s="371"/>
      <c r="L322" s="371"/>
      <c r="M322" s="371"/>
      <c r="N322" s="371"/>
      <c r="O322" s="371"/>
      <c r="P322" s="371"/>
      <c r="Q322" s="371"/>
      <c r="R322" s="371"/>
      <c r="S322" s="371"/>
      <c r="T322" s="371"/>
      <c r="U322" s="371"/>
      <c r="V322" s="371"/>
    </row>
    <row r="323" spans="1:22" s="36" customFormat="1" ht="19.5" customHeight="1">
      <c r="A323" s="371"/>
      <c r="B323" s="278"/>
      <c r="C323" s="371"/>
      <c r="D323" s="371"/>
      <c r="E323" s="371"/>
      <c r="F323" s="371"/>
      <c r="G323" s="371"/>
      <c r="H323" s="371"/>
      <c r="I323" s="371"/>
      <c r="J323" s="371"/>
      <c r="K323" s="371"/>
      <c r="L323" s="371"/>
      <c r="M323" s="371"/>
      <c r="N323" s="371"/>
      <c r="O323" s="371"/>
      <c r="P323" s="371"/>
      <c r="Q323" s="371"/>
      <c r="R323" s="371"/>
      <c r="S323" s="371"/>
      <c r="T323" s="371"/>
      <c r="U323" s="371"/>
      <c r="V323" s="371"/>
    </row>
    <row r="324" spans="1:22" s="36" customFormat="1" ht="19.5" customHeight="1">
      <c r="A324" s="371"/>
      <c r="B324" s="278"/>
      <c r="C324" s="371"/>
      <c r="D324" s="371"/>
      <c r="E324" s="371"/>
      <c r="F324" s="371"/>
      <c r="G324" s="371"/>
      <c r="H324" s="371"/>
      <c r="I324" s="371"/>
      <c r="J324" s="371"/>
      <c r="K324" s="371"/>
      <c r="L324" s="371"/>
      <c r="M324" s="371"/>
      <c r="N324" s="371"/>
      <c r="O324" s="371"/>
      <c r="P324" s="371"/>
      <c r="Q324" s="371"/>
      <c r="R324" s="371"/>
      <c r="S324" s="371"/>
      <c r="T324" s="371"/>
      <c r="U324" s="371"/>
      <c r="V324" s="371"/>
    </row>
    <row r="325" spans="1:22" s="36" customFormat="1" ht="19.5" customHeight="1">
      <c r="A325" s="371"/>
      <c r="B325" s="278"/>
      <c r="C325" s="371"/>
      <c r="D325" s="371"/>
      <c r="E325" s="371"/>
      <c r="F325" s="371"/>
      <c r="G325" s="371"/>
      <c r="H325" s="371"/>
      <c r="I325" s="371"/>
      <c r="J325" s="371"/>
      <c r="K325" s="371"/>
      <c r="L325" s="371"/>
      <c r="M325" s="371"/>
      <c r="N325" s="371"/>
      <c r="O325" s="371"/>
      <c r="P325" s="371"/>
      <c r="Q325" s="371"/>
      <c r="R325" s="371"/>
      <c r="S325" s="371"/>
      <c r="T325" s="371"/>
      <c r="U325" s="371"/>
      <c r="V325" s="371"/>
    </row>
    <row r="326" spans="1:22" s="36" customFormat="1" ht="19.5" customHeight="1">
      <c r="A326" s="371"/>
      <c r="B326" s="278"/>
      <c r="C326" s="371"/>
      <c r="D326" s="371"/>
      <c r="E326" s="371"/>
      <c r="F326" s="371"/>
      <c r="G326" s="371"/>
      <c r="H326" s="371"/>
      <c r="I326" s="371"/>
      <c r="J326" s="371"/>
      <c r="K326" s="371"/>
      <c r="L326" s="371"/>
      <c r="M326" s="371"/>
      <c r="N326" s="371"/>
      <c r="O326" s="371"/>
      <c r="P326" s="371"/>
      <c r="Q326" s="371"/>
      <c r="R326" s="371"/>
      <c r="S326" s="371"/>
      <c r="T326" s="371"/>
      <c r="U326" s="371"/>
      <c r="V326" s="371"/>
    </row>
    <row r="327" spans="1:22" s="36" customFormat="1" ht="19.5" customHeight="1">
      <c r="A327" s="371"/>
      <c r="B327" s="278"/>
      <c r="C327" s="371"/>
      <c r="D327" s="371"/>
      <c r="E327" s="371"/>
      <c r="F327" s="371"/>
      <c r="G327" s="371"/>
      <c r="H327" s="371"/>
      <c r="I327" s="371"/>
      <c r="J327" s="371"/>
      <c r="K327" s="371"/>
      <c r="L327" s="371"/>
      <c r="M327" s="371"/>
      <c r="N327" s="371"/>
      <c r="O327" s="371"/>
      <c r="P327" s="371"/>
      <c r="Q327" s="371"/>
      <c r="R327" s="371"/>
      <c r="S327" s="371"/>
      <c r="T327" s="371"/>
      <c r="U327" s="371"/>
      <c r="V327" s="371"/>
    </row>
    <row r="328" spans="1:22" s="36" customFormat="1" ht="19.5" customHeight="1">
      <c r="A328" s="371"/>
      <c r="B328" s="278"/>
      <c r="C328" s="371"/>
      <c r="D328" s="371"/>
      <c r="E328" s="371"/>
      <c r="F328" s="371"/>
      <c r="G328" s="371"/>
      <c r="H328" s="371"/>
      <c r="I328" s="371"/>
      <c r="J328" s="371"/>
      <c r="K328" s="371"/>
      <c r="L328" s="371"/>
      <c r="M328" s="371"/>
      <c r="N328" s="371"/>
      <c r="O328" s="371"/>
      <c r="P328" s="371"/>
      <c r="Q328" s="371"/>
      <c r="R328" s="371"/>
      <c r="S328" s="371"/>
      <c r="T328" s="371"/>
      <c r="U328" s="371"/>
      <c r="V328" s="371"/>
    </row>
    <row r="329" spans="1:22" s="36" customFormat="1" ht="19.5" customHeight="1">
      <c r="A329" s="371"/>
      <c r="B329" s="278"/>
      <c r="C329" s="371"/>
      <c r="D329" s="371"/>
      <c r="E329" s="371"/>
      <c r="F329" s="371"/>
      <c r="G329" s="371"/>
      <c r="H329" s="371"/>
      <c r="I329" s="371"/>
      <c r="J329" s="371"/>
      <c r="K329" s="371"/>
      <c r="L329" s="371"/>
      <c r="M329" s="371"/>
      <c r="N329" s="371"/>
      <c r="O329" s="371"/>
      <c r="P329" s="371"/>
      <c r="Q329" s="371"/>
      <c r="R329" s="371"/>
      <c r="S329" s="371"/>
      <c r="T329" s="371"/>
      <c r="U329" s="371"/>
      <c r="V329" s="371"/>
    </row>
    <row r="330" spans="1:22" s="36" customFormat="1" ht="19.5" customHeight="1">
      <c r="A330" s="371"/>
      <c r="B330" s="278"/>
      <c r="C330" s="371"/>
      <c r="D330" s="371"/>
      <c r="E330" s="371"/>
      <c r="F330" s="371"/>
      <c r="G330" s="371"/>
      <c r="H330" s="371"/>
      <c r="I330" s="371"/>
      <c r="J330" s="371"/>
      <c r="K330" s="371"/>
      <c r="L330" s="371"/>
      <c r="M330" s="371"/>
      <c r="N330" s="371"/>
      <c r="O330" s="371"/>
      <c r="P330" s="371"/>
      <c r="Q330" s="371"/>
      <c r="R330" s="371"/>
      <c r="S330" s="371"/>
      <c r="T330" s="371"/>
      <c r="U330" s="371"/>
      <c r="V330" s="371"/>
    </row>
    <row r="331" spans="1:22" s="36" customFormat="1" ht="19.5" customHeight="1">
      <c r="A331" s="371"/>
      <c r="B331" s="278"/>
      <c r="C331" s="371"/>
      <c r="D331" s="371"/>
      <c r="E331" s="371"/>
      <c r="F331" s="371"/>
      <c r="G331" s="371"/>
      <c r="H331" s="371"/>
      <c r="I331" s="371"/>
      <c r="J331" s="371"/>
      <c r="K331" s="371"/>
      <c r="L331" s="371"/>
      <c r="M331" s="371"/>
      <c r="N331" s="371"/>
      <c r="O331" s="371"/>
      <c r="P331" s="371"/>
      <c r="Q331" s="371"/>
      <c r="R331" s="371"/>
      <c r="S331" s="371"/>
      <c r="T331" s="371"/>
      <c r="U331" s="371"/>
      <c r="V331" s="371"/>
    </row>
    <row r="332" spans="1:22" s="36" customFormat="1" ht="19.5" customHeight="1">
      <c r="A332" s="371"/>
      <c r="B332" s="278"/>
      <c r="C332" s="371"/>
      <c r="D332" s="371"/>
      <c r="E332" s="371"/>
      <c r="F332" s="371"/>
      <c r="G332" s="371"/>
      <c r="H332" s="371"/>
      <c r="I332" s="371"/>
      <c r="J332" s="371"/>
      <c r="K332" s="371"/>
      <c r="L332" s="371"/>
      <c r="M332" s="371"/>
      <c r="N332" s="371"/>
      <c r="O332" s="371"/>
      <c r="P332" s="371"/>
      <c r="Q332" s="371"/>
      <c r="R332" s="371"/>
      <c r="S332" s="371"/>
      <c r="T332" s="371"/>
      <c r="U332" s="371"/>
      <c r="V332" s="371"/>
    </row>
    <row r="333" spans="1:22" s="36" customFormat="1" ht="19.5" customHeight="1">
      <c r="A333" s="371"/>
      <c r="B333" s="278"/>
      <c r="C333" s="371"/>
      <c r="D333" s="371"/>
      <c r="E333" s="371"/>
      <c r="F333" s="371"/>
      <c r="G333" s="371"/>
      <c r="H333" s="371"/>
      <c r="I333" s="371"/>
      <c r="J333" s="371"/>
      <c r="K333" s="371"/>
      <c r="L333" s="371"/>
      <c r="M333" s="371"/>
      <c r="N333" s="371"/>
      <c r="O333" s="371"/>
      <c r="P333" s="371"/>
      <c r="Q333" s="371"/>
      <c r="R333" s="371"/>
      <c r="S333" s="371"/>
      <c r="T333" s="371"/>
      <c r="U333" s="371"/>
      <c r="V333" s="371"/>
    </row>
    <row r="334" spans="1:22" s="36" customFormat="1" ht="19.5" customHeight="1">
      <c r="A334" s="371"/>
      <c r="B334" s="278"/>
      <c r="C334" s="371"/>
      <c r="D334" s="371"/>
      <c r="E334" s="371"/>
      <c r="F334" s="371"/>
      <c r="G334" s="371"/>
      <c r="H334" s="371"/>
      <c r="I334" s="371"/>
      <c r="J334" s="371"/>
      <c r="K334" s="371"/>
      <c r="L334" s="371"/>
      <c r="M334" s="371"/>
      <c r="N334" s="371"/>
      <c r="O334" s="371"/>
      <c r="P334" s="371"/>
      <c r="Q334" s="371"/>
      <c r="R334" s="371"/>
      <c r="S334" s="371"/>
      <c r="T334" s="371"/>
      <c r="U334" s="371"/>
      <c r="V334" s="371"/>
    </row>
    <row r="335" spans="1:22" s="36" customFormat="1" ht="19.5" customHeight="1">
      <c r="A335" s="371"/>
      <c r="B335" s="278"/>
      <c r="C335" s="371"/>
      <c r="D335" s="371"/>
      <c r="E335" s="371"/>
      <c r="F335" s="371"/>
      <c r="G335" s="371"/>
      <c r="H335" s="371"/>
      <c r="I335" s="371"/>
      <c r="J335" s="371"/>
      <c r="K335" s="371"/>
      <c r="L335" s="371"/>
      <c r="M335" s="371"/>
      <c r="N335" s="371"/>
      <c r="O335" s="371"/>
      <c r="P335" s="371"/>
      <c r="Q335" s="371"/>
      <c r="R335" s="371"/>
      <c r="S335" s="371"/>
      <c r="T335" s="371"/>
      <c r="U335" s="371"/>
      <c r="V335" s="371"/>
    </row>
    <row r="336" spans="1:22" s="36" customFormat="1" ht="19.5" customHeight="1">
      <c r="A336" s="371"/>
      <c r="B336" s="278"/>
      <c r="C336" s="371"/>
      <c r="D336" s="371"/>
      <c r="E336" s="371"/>
      <c r="F336" s="371"/>
      <c r="G336" s="371"/>
      <c r="H336" s="371"/>
      <c r="I336" s="371"/>
      <c r="J336" s="371"/>
      <c r="K336" s="371"/>
      <c r="L336" s="371"/>
      <c r="M336" s="371"/>
      <c r="N336" s="371"/>
      <c r="O336" s="371"/>
      <c r="P336" s="371"/>
      <c r="Q336" s="371"/>
      <c r="R336" s="371"/>
      <c r="S336" s="371"/>
      <c r="T336" s="371"/>
      <c r="U336" s="371"/>
      <c r="V336" s="371"/>
    </row>
    <row r="337" spans="1:22" s="36" customFormat="1" ht="19.5" customHeight="1">
      <c r="A337" s="371"/>
      <c r="B337" s="278"/>
      <c r="C337" s="371"/>
      <c r="D337" s="371"/>
      <c r="E337" s="371"/>
      <c r="F337" s="371"/>
      <c r="G337" s="371"/>
      <c r="H337" s="371"/>
      <c r="I337" s="371"/>
      <c r="J337" s="371"/>
      <c r="K337" s="371"/>
      <c r="L337" s="371"/>
      <c r="M337" s="371"/>
      <c r="N337" s="371"/>
      <c r="O337" s="371"/>
      <c r="P337" s="371"/>
      <c r="Q337" s="371"/>
      <c r="R337" s="371"/>
      <c r="S337" s="371"/>
      <c r="T337" s="371"/>
      <c r="U337" s="371"/>
      <c r="V337" s="371"/>
    </row>
    <row r="338" spans="1:22" s="36" customFormat="1" ht="19.5" customHeight="1">
      <c r="A338" s="371"/>
      <c r="B338" s="278"/>
      <c r="C338" s="371"/>
      <c r="D338" s="371"/>
      <c r="E338" s="371"/>
      <c r="F338" s="371"/>
      <c r="G338" s="371"/>
      <c r="H338" s="371"/>
      <c r="I338" s="371"/>
      <c r="J338" s="371"/>
      <c r="K338" s="371"/>
      <c r="L338" s="371"/>
      <c r="M338" s="371"/>
      <c r="N338" s="371"/>
      <c r="O338" s="371"/>
      <c r="P338" s="371"/>
      <c r="Q338" s="371"/>
      <c r="R338" s="371"/>
      <c r="S338" s="371"/>
      <c r="T338" s="371"/>
      <c r="U338" s="371"/>
      <c r="V338" s="371"/>
    </row>
    <row r="339" spans="1:22" s="36" customFormat="1" ht="19.5" customHeight="1">
      <c r="A339" s="371"/>
      <c r="B339" s="278"/>
      <c r="C339" s="371"/>
      <c r="D339" s="371"/>
      <c r="E339" s="371"/>
      <c r="F339" s="371"/>
      <c r="G339" s="371"/>
      <c r="H339" s="371"/>
      <c r="I339" s="371"/>
      <c r="J339" s="371"/>
      <c r="K339" s="371"/>
      <c r="L339" s="371"/>
      <c r="M339" s="371"/>
      <c r="N339" s="371"/>
      <c r="O339" s="371"/>
      <c r="P339" s="371"/>
      <c r="Q339" s="371"/>
      <c r="R339" s="371"/>
      <c r="S339" s="371"/>
      <c r="T339" s="371"/>
      <c r="U339" s="371"/>
      <c r="V339" s="371"/>
    </row>
    <row r="340" spans="1:22" s="36" customFormat="1" ht="19.5" customHeight="1">
      <c r="A340" s="371"/>
      <c r="B340" s="278"/>
      <c r="C340" s="371"/>
      <c r="D340" s="371"/>
      <c r="E340" s="371"/>
      <c r="F340" s="371"/>
      <c r="G340" s="371"/>
      <c r="H340" s="371"/>
      <c r="I340" s="371"/>
      <c r="J340" s="371"/>
      <c r="K340" s="371"/>
      <c r="L340" s="371"/>
      <c r="M340" s="371"/>
      <c r="N340" s="371"/>
      <c r="O340" s="371"/>
      <c r="P340" s="371"/>
      <c r="Q340" s="371"/>
      <c r="R340" s="371"/>
      <c r="S340" s="371"/>
      <c r="T340" s="371"/>
      <c r="U340" s="371"/>
      <c r="V340" s="371"/>
    </row>
    <row r="341" spans="1:22" s="36" customFormat="1" ht="19.5" customHeight="1">
      <c r="A341" s="371"/>
      <c r="B341" s="278"/>
      <c r="C341" s="371"/>
      <c r="D341" s="371"/>
      <c r="E341" s="371"/>
      <c r="F341" s="371"/>
      <c r="G341" s="371"/>
      <c r="H341" s="371"/>
      <c r="I341" s="371"/>
      <c r="J341" s="371"/>
      <c r="K341" s="371"/>
      <c r="L341" s="371"/>
      <c r="M341" s="371"/>
      <c r="N341" s="371"/>
      <c r="O341" s="371"/>
      <c r="P341" s="371"/>
      <c r="Q341" s="371"/>
      <c r="R341" s="371"/>
      <c r="S341" s="371"/>
      <c r="T341" s="371"/>
      <c r="U341" s="371"/>
      <c r="V341" s="371"/>
    </row>
    <row r="342" spans="1:22" s="36" customFormat="1" ht="19.5" customHeight="1">
      <c r="A342" s="371"/>
      <c r="B342" s="278"/>
      <c r="C342" s="371"/>
      <c r="D342" s="371"/>
      <c r="E342" s="371"/>
      <c r="F342" s="371"/>
      <c r="G342" s="371"/>
      <c r="H342" s="371"/>
      <c r="I342" s="371"/>
      <c r="J342" s="371"/>
      <c r="K342" s="371"/>
      <c r="L342" s="371"/>
      <c r="M342" s="371"/>
      <c r="N342" s="371"/>
      <c r="O342" s="371"/>
      <c r="P342" s="371"/>
      <c r="Q342" s="371"/>
      <c r="R342" s="371"/>
      <c r="S342" s="371"/>
      <c r="T342" s="371"/>
      <c r="U342" s="371"/>
      <c r="V342" s="371"/>
    </row>
    <row r="343" spans="1:22" s="36" customFormat="1" ht="19.5" customHeight="1">
      <c r="A343" s="371"/>
      <c r="B343" s="278"/>
      <c r="C343" s="371"/>
      <c r="D343" s="371"/>
      <c r="E343" s="371"/>
      <c r="F343" s="371"/>
      <c r="G343" s="371"/>
      <c r="H343" s="371"/>
      <c r="I343" s="371"/>
      <c r="J343" s="371"/>
      <c r="K343" s="371"/>
      <c r="L343" s="371"/>
      <c r="M343" s="371"/>
      <c r="N343" s="371"/>
      <c r="O343" s="371"/>
      <c r="P343" s="371"/>
      <c r="Q343" s="371"/>
      <c r="R343" s="371"/>
      <c r="S343" s="371"/>
      <c r="T343" s="371"/>
      <c r="U343" s="371"/>
      <c r="V343" s="371"/>
    </row>
    <row r="344" spans="1:22" s="36" customFormat="1" ht="19.5" customHeight="1">
      <c r="A344" s="371"/>
      <c r="B344" s="278"/>
      <c r="C344" s="371"/>
      <c r="D344" s="371"/>
      <c r="E344" s="371"/>
      <c r="F344" s="371"/>
      <c r="G344" s="371"/>
      <c r="H344" s="371"/>
      <c r="I344" s="371"/>
      <c r="J344" s="371"/>
      <c r="K344" s="371"/>
      <c r="L344" s="371"/>
      <c r="M344" s="371"/>
      <c r="N344" s="371"/>
      <c r="O344" s="371"/>
      <c r="P344" s="371"/>
      <c r="Q344" s="371"/>
      <c r="R344" s="371"/>
      <c r="S344" s="371"/>
      <c r="T344" s="371"/>
      <c r="U344" s="371"/>
      <c r="V344" s="371"/>
    </row>
    <row r="345" spans="1:22" s="36" customFormat="1" ht="19.5" customHeight="1">
      <c r="A345" s="371"/>
      <c r="B345" s="278"/>
      <c r="C345" s="371"/>
      <c r="D345" s="371"/>
      <c r="E345" s="371"/>
      <c r="F345" s="371"/>
      <c r="G345" s="371"/>
      <c r="H345" s="371"/>
      <c r="I345" s="371"/>
      <c r="J345" s="371"/>
      <c r="K345" s="371"/>
      <c r="L345" s="371"/>
      <c r="M345" s="371"/>
      <c r="N345" s="371"/>
      <c r="O345" s="371"/>
      <c r="P345" s="371"/>
      <c r="Q345" s="371"/>
      <c r="R345" s="371"/>
      <c r="S345" s="371"/>
      <c r="T345" s="371"/>
      <c r="U345" s="371"/>
      <c r="V345" s="371"/>
    </row>
    <row r="346" spans="1:22" s="36" customFormat="1" ht="19.5" customHeight="1">
      <c r="A346" s="371"/>
      <c r="B346" s="278"/>
      <c r="C346" s="371"/>
      <c r="D346" s="371"/>
      <c r="E346" s="371"/>
      <c r="F346" s="371"/>
      <c r="G346" s="371"/>
      <c r="H346" s="371"/>
      <c r="I346" s="371"/>
      <c r="J346" s="371"/>
      <c r="K346" s="371"/>
      <c r="L346" s="371"/>
      <c r="M346" s="371"/>
      <c r="N346" s="371"/>
      <c r="O346" s="371"/>
      <c r="P346" s="371"/>
      <c r="Q346" s="371"/>
      <c r="R346" s="371"/>
      <c r="S346" s="371"/>
      <c r="T346" s="371"/>
      <c r="U346" s="371"/>
      <c r="V346" s="371"/>
    </row>
    <row r="347" spans="1:22" s="36" customFormat="1" ht="19.5" customHeight="1">
      <c r="A347" s="371"/>
      <c r="B347" s="278"/>
      <c r="C347" s="371"/>
      <c r="D347" s="371"/>
      <c r="E347" s="371"/>
      <c r="F347" s="371"/>
      <c r="G347" s="371"/>
      <c r="H347" s="371"/>
      <c r="I347" s="371"/>
      <c r="J347" s="371"/>
      <c r="K347" s="371"/>
      <c r="L347" s="371"/>
      <c r="M347" s="371"/>
      <c r="N347" s="371"/>
      <c r="O347" s="371"/>
      <c r="P347" s="371"/>
      <c r="Q347" s="371"/>
      <c r="R347" s="371"/>
      <c r="S347" s="371"/>
      <c r="T347" s="371"/>
      <c r="U347" s="371"/>
      <c r="V347" s="371"/>
    </row>
    <row r="348" spans="1:22" s="36" customFormat="1" ht="19.5" customHeight="1">
      <c r="A348" s="371"/>
      <c r="B348" s="278"/>
      <c r="C348" s="371"/>
      <c r="D348" s="371"/>
      <c r="E348" s="371"/>
      <c r="F348" s="371"/>
      <c r="G348" s="371"/>
      <c r="H348" s="371"/>
      <c r="I348" s="371"/>
      <c r="J348" s="371"/>
      <c r="K348" s="371"/>
      <c r="L348" s="371"/>
      <c r="M348" s="371"/>
      <c r="N348" s="371"/>
      <c r="O348" s="371"/>
      <c r="P348" s="371"/>
      <c r="Q348" s="371"/>
      <c r="R348" s="371"/>
      <c r="S348" s="371"/>
      <c r="T348" s="371"/>
      <c r="U348" s="371"/>
      <c r="V348" s="371"/>
    </row>
    <row r="349" spans="1:22" s="36" customFormat="1" ht="19.5" customHeight="1">
      <c r="A349" s="371"/>
      <c r="B349" s="278"/>
      <c r="C349" s="371"/>
      <c r="D349" s="371"/>
      <c r="E349" s="371"/>
      <c r="F349" s="371"/>
      <c r="G349" s="371"/>
      <c r="H349" s="371"/>
      <c r="I349" s="371"/>
      <c r="J349" s="371"/>
      <c r="K349" s="371"/>
      <c r="L349" s="371"/>
      <c r="M349" s="371"/>
      <c r="N349" s="371"/>
      <c r="O349" s="371"/>
      <c r="P349" s="371"/>
      <c r="Q349" s="371"/>
      <c r="R349" s="371"/>
      <c r="S349" s="371"/>
      <c r="T349" s="371"/>
      <c r="U349" s="371"/>
      <c r="V349" s="371"/>
    </row>
    <row r="350" spans="1:22" s="36" customFormat="1" ht="19.5" customHeight="1">
      <c r="A350" s="371"/>
      <c r="B350" s="278"/>
      <c r="C350" s="371"/>
      <c r="D350" s="371"/>
      <c r="E350" s="371"/>
      <c r="F350" s="371"/>
      <c r="G350" s="371"/>
      <c r="H350" s="371"/>
      <c r="I350" s="371"/>
      <c r="J350" s="371"/>
      <c r="K350" s="371"/>
      <c r="L350" s="371"/>
      <c r="M350" s="371"/>
      <c r="N350" s="371"/>
      <c r="O350" s="371"/>
      <c r="P350" s="371"/>
      <c r="Q350" s="371"/>
      <c r="R350" s="371"/>
      <c r="S350" s="371"/>
      <c r="T350" s="371"/>
      <c r="U350" s="371"/>
      <c r="V350" s="371"/>
    </row>
    <row r="351" spans="1:22" s="36" customFormat="1" ht="19.5" customHeight="1">
      <c r="A351" s="371"/>
      <c r="B351" s="278"/>
      <c r="C351" s="371"/>
      <c r="D351" s="371"/>
      <c r="E351" s="371"/>
      <c r="F351" s="371"/>
      <c r="G351" s="371"/>
      <c r="H351" s="371"/>
      <c r="I351" s="371"/>
      <c r="J351" s="371"/>
      <c r="K351" s="371"/>
      <c r="L351" s="371"/>
      <c r="M351" s="371"/>
      <c r="N351" s="371"/>
      <c r="O351" s="371"/>
      <c r="P351" s="371"/>
      <c r="Q351" s="371"/>
      <c r="R351" s="371"/>
      <c r="S351" s="371"/>
      <c r="T351" s="371"/>
      <c r="U351" s="371"/>
      <c r="V351" s="371"/>
    </row>
    <row r="352" spans="1:22" s="36" customFormat="1" ht="19.5" customHeight="1">
      <c r="A352" s="371"/>
      <c r="B352" s="278"/>
      <c r="C352" s="371"/>
      <c r="D352" s="371"/>
      <c r="E352" s="371"/>
      <c r="F352" s="371"/>
      <c r="G352" s="371"/>
      <c r="H352" s="371"/>
      <c r="I352" s="371"/>
      <c r="J352" s="371"/>
      <c r="K352" s="371"/>
      <c r="L352" s="371"/>
      <c r="M352" s="371"/>
      <c r="N352" s="371"/>
      <c r="O352" s="371"/>
      <c r="P352" s="371"/>
      <c r="Q352" s="371"/>
      <c r="R352" s="371"/>
      <c r="S352" s="371"/>
      <c r="T352" s="371"/>
      <c r="U352" s="371"/>
      <c r="V352" s="371"/>
    </row>
    <row r="353" spans="1:22" s="36" customFormat="1" ht="19.5" customHeight="1">
      <c r="A353" s="371"/>
      <c r="B353" s="278"/>
      <c r="C353" s="371"/>
      <c r="D353" s="371"/>
      <c r="E353" s="371"/>
      <c r="F353" s="371"/>
      <c r="G353" s="371"/>
      <c r="H353" s="371"/>
      <c r="I353" s="371"/>
      <c r="J353" s="371"/>
      <c r="K353" s="371"/>
      <c r="L353" s="371"/>
      <c r="M353" s="371"/>
      <c r="N353" s="371"/>
      <c r="O353" s="371"/>
      <c r="P353" s="371"/>
      <c r="Q353" s="371"/>
      <c r="R353" s="371"/>
      <c r="S353" s="371"/>
      <c r="T353" s="371"/>
      <c r="U353" s="371"/>
      <c r="V353" s="371"/>
    </row>
    <row r="354" spans="1:22" s="36" customFormat="1" ht="19.5" customHeight="1">
      <c r="A354" s="371"/>
      <c r="B354" s="278"/>
      <c r="C354" s="371"/>
      <c r="D354" s="371"/>
      <c r="E354" s="371"/>
      <c r="F354" s="371"/>
      <c r="G354" s="371"/>
      <c r="H354" s="371"/>
      <c r="I354" s="371"/>
      <c r="J354" s="371"/>
      <c r="K354" s="371"/>
      <c r="L354" s="371"/>
      <c r="M354" s="371"/>
      <c r="N354" s="371"/>
      <c r="O354" s="371"/>
      <c r="P354" s="371"/>
      <c r="Q354" s="371"/>
      <c r="R354" s="371"/>
      <c r="S354" s="371"/>
      <c r="T354" s="371"/>
      <c r="U354" s="371"/>
      <c r="V354" s="371"/>
    </row>
    <row r="355" spans="1:22" s="36" customFormat="1" ht="19.5" customHeight="1">
      <c r="A355" s="371"/>
      <c r="B355" s="278"/>
      <c r="C355" s="371"/>
      <c r="D355" s="371"/>
      <c r="E355" s="371"/>
      <c r="F355" s="371"/>
      <c r="G355" s="371"/>
      <c r="H355" s="371"/>
      <c r="I355" s="371"/>
      <c r="J355" s="371"/>
      <c r="K355" s="371"/>
      <c r="L355" s="371"/>
      <c r="M355" s="371"/>
      <c r="N355" s="371"/>
      <c r="O355" s="371"/>
      <c r="P355" s="371"/>
      <c r="Q355" s="371"/>
      <c r="R355" s="371"/>
      <c r="S355" s="371"/>
      <c r="T355" s="371"/>
      <c r="U355" s="371"/>
      <c r="V355" s="371"/>
    </row>
    <row r="356" spans="1:22" s="36" customFormat="1" ht="19.5" customHeight="1">
      <c r="A356" s="371"/>
      <c r="B356" s="278"/>
      <c r="C356" s="371"/>
      <c r="D356" s="371"/>
      <c r="E356" s="371"/>
      <c r="F356" s="371"/>
      <c r="G356" s="371"/>
      <c r="H356" s="371"/>
      <c r="I356" s="371"/>
      <c r="J356" s="371"/>
      <c r="K356" s="371"/>
      <c r="L356" s="371"/>
      <c r="M356" s="371"/>
      <c r="N356" s="371"/>
      <c r="O356" s="371"/>
      <c r="P356" s="371"/>
      <c r="Q356" s="371"/>
      <c r="R356" s="371"/>
      <c r="S356" s="371"/>
      <c r="T356" s="371"/>
      <c r="U356" s="371"/>
      <c r="V356" s="371"/>
    </row>
    <row r="357" spans="1:22" s="36" customFormat="1" ht="19.5" customHeight="1">
      <c r="A357" s="371"/>
      <c r="B357" s="278"/>
      <c r="C357" s="371"/>
      <c r="D357" s="371"/>
      <c r="E357" s="371"/>
      <c r="F357" s="371"/>
      <c r="G357" s="371"/>
      <c r="H357" s="371"/>
      <c r="I357" s="371"/>
      <c r="J357" s="371"/>
      <c r="K357" s="371"/>
      <c r="L357" s="371"/>
      <c r="M357" s="371"/>
      <c r="N357" s="371"/>
      <c r="O357" s="371"/>
      <c r="P357" s="371"/>
      <c r="Q357" s="371"/>
      <c r="R357" s="371"/>
      <c r="S357" s="371"/>
      <c r="T357" s="371"/>
      <c r="U357" s="371"/>
      <c r="V357" s="371"/>
    </row>
    <row r="358" spans="1:22" s="36" customFormat="1" ht="19.5" customHeight="1">
      <c r="A358" s="371"/>
      <c r="B358" s="278"/>
      <c r="C358" s="371"/>
      <c r="D358" s="371"/>
      <c r="E358" s="371"/>
      <c r="F358" s="371"/>
      <c r="G358" s="371"/>
      <c r="H358" s="371"/>
      <c r="I358" s="371"/>
      <c r="J358" s="371"/>
      <c r="K358" s="371"/>
      <c r="L358" s="371"/>
      <c r="M358" s="371"/>
      <c r="N358" s="371"/>
      <c r="O358" s="371"/>
      <c r="P358" s="371"/>
      <c r="Q358" s="371"/>
      <c r="R358" s="371"/>
      <c r="S358" s="371"/>
      <c r="T358" s="371"/>
      <c r="U358" s="371"/>
      <c r="V358" s="371"/>
    </row>
    <row r="359" spans="1:22" s="36" customFormat="1" ht="19.5" customHeight="1">
      <c r="A359" s="371"/>
      <c r="B359" s="278"/>
      <c r="C359" s="371"/>
      <c r="D359" s="371"/>
      <c r="E359" s="371"/>
      <c r="F359" s="371"/>
      <c r="G359" s="371"/>
      <c r="H359" s="371"/>
      <c r="I359" s="371"/>
      <c r="J359" s="371"/>
      <c r="K359" s="371"/>
      <c r="L359" s="371"/>
      <c r="M359" s="371"/>
      <c r="N359" s="371"/>
      <c r="O359" s="371"/>
      <c r="P359" s="371"/>
      <c r="Q359" s="371"/>
      <c r="R359" s="371"/>
      <c r="S359" s="371"/>
      <c r="T359" s="371"/>
      <c r="U359" s="371"/>
      <c r="V359" s="371"/>
    </row>
    <row r="360" spans="1:22" s="36" customFormat="1" ht="19.5" customHeight="1">
      <c r="A360" s="371"/>
      <c r="B360" s="278"/>
      <c r="C360" s="371"/>
      <c r="D360" s="371"/>
      <c r="E360" s="371"/>
      <c r="F360" s="371"/>
      <c r="G360" s="371"/>
      <c r="H360" s="371"/>
      <c r="I360" s="371"/>
      <c r="J360" s="371"/>
      <c r="K360" s="371"/>
      <c r="L360" s="371"/>
      <c r="M360" s="371"/>
      <c r="N360" s="371"/>
      <c r="O360" s="371"/>
      <c r="P360" s="371"/>
      <c r="Q360" s="371"/>
      <c r="R360" s="371"/>
      <c r="S360" s="371"/>
      <c r="T360" s="371"/>
      <c r="U360" s="371"/>
      <c r="V360" s="371"/>
    </row>
    <row r="361" spans="1:22" s="36" customFormat="1" ht="19.5" customHeight="1">
      <c r="A361" s="371"/>
      <c r="B361" s="278"/>
      <c r="C361" s="371"/>
      <c r="D361" s="371"/>
      <c r="E361" s="371"/>
      <c r="F361" s="371"/>
      <c r="G361" s="371"/>
      <c r="H361" s="371"/>
      <c r="I361" s="371"/>
      <c r="J361" s="371"/>
      <c r="K361" s="371"/>
      <c r="L361" s="371"/>
      <c r="M361" s="371"/>
      <c r="N361" s="371"/>
      <c r="O361" s="371"/>
      <c r="P361" s="371"/>
      <c r="Q361" s="371"/>
      <c r="R361" s="371"/>
      <c r="S361" s="371"/>
      <c r="T361" s="371"/>
      <c r="U361" s="371"/>
      <c r="V361" s="371"/>
    </row>
    <row r="362" spans="1:22" s="36" customFormat="1" ht="19.5" customHeight="1">
      <c r="A362" s="371"/>
      <c r="B362" s="278"/>
      <c r="C362" s="371"/>
      <c r="D362" s="371"/>
      <c r="E362" s="371"/>
      <c r="F362" s="371"/>
      <c r="G362" s="371"/>
      <c r="H362" s="371"/>
      <c r="I362" s="371"/>
      <c r="J362" s="371"/>
      <c r="K362" s="371"/>
      <c r="L362" s="371"/>
      <c r="M362" s="371"/>
      <c r="N362" s="371"/>
      <c r="O362" s="371"/>
      <c r="P362" s="371"/>
      <c r="Q362" s="371"/>
      <c r="R362" s="371"/>
      <c r="S362" s="371"/>
      <c r="T362" s="371"/>
      <c r="U362" s="371"/>
      <c r="V362" s="371"/>
    </row>
    <row r="363" spans="1:22" s="36" customFormat="1" ht="19.5" customHeight="1">
      <c r="A363" s="371"/>
      <c r="B363" s="278"/>
      <c r="C363" s="371"/>
      <c r="D363" s="371"/>
      <c r="E363" s="371"/>
      <c r="F363" s="371"/>
      <c r="G363" s="371"/>
      <c r="H363" s="371"/>
      <c r="I363" s="371"/>
      <c r="J363" s="371"/>
      <c r="K363" s="371"/>
      <c r="L363" s="371"/>
      <c r="M363" s="371"/>
      <c r="N363" s="371"/>
      <c r="O363" s="371"/>
      <c r="P363" s="371"/>
      <c r="Q363" s="371"/>
      <c r="R363" s="371"/>
      <c r="S363" s="371"/>
      <c r="T363" s="371"/>
      <c r="U363" s="371"/>
      <c r="V363" s="371"/>
    </row>
    <row r="364" spans="1:22" s="36" customFormat="1" ht="19.5" customHeight="1">
      <c r="A364" s="371"/>
      <c r="B364" s="278"/>
      <c r="C364" s="371"/>
      <c r="D364" s="371"/>
      <c r="E364" s="371"/>
      <c r="F364" s="371"/>
      <c r="G364" s="371"/>
      <c r="H364" s="371"/>
      <c r="I364" s="371"/>
      <c r="J364" s="371"/>
      <c r="K364" s="371"/>
      <c r="L364" s="371"/>
      <c r="M364" s="371"/>
      <c r="N364" s="371"/>
      <c r="O364" s="371"/>
      <c r="P364" s="371"/>
      <c r="Q364" s="371"/>
      <c r="R364" s="371"/>
      <c r="S364" s="371"/>
      <c r="T364" s="371"/>
      <c r="U364" s="371"/>
      <c r="V364" s="371"/>
    </row>
    <row r="365" spans="1:22" s="36" customFormat="1" ht="19.5" customHeight="1">
      <c r="A365" s="371"/>
      <c r="B365" s="278"/>
      <c r="C365" s="371"/>
      <c r="D365" s="371"/>
      <c r="E365" s="371"/>
      <c r="F365" s="371"/>
      <c r="G365" s="371"/>
      <c r="H365" s="371"/>
      <c r="I365" s="371"/>
      <c r="J365" s="371"/>
      <c r="K365" s="371"/>
      <c r="L365" s="371"/>
      <c r="M365" s="371"/>
      <c r="N365" s="371"/>
      <c r="O365" s="371"/>
      <c r="P365" s="371"/>
      <c r="Q365" s="371"/>
      <c r="R365" s="371"/>
      <c r="S365" s="371"/>
      <c r="T365" s="371"/>
      <c r="U365" s="371"/>
      <c r="V365" s="371"/>
    </row>
    <row r="366" spans="1:22" s="36" customFormat="1" ht="19.5" customHeight="1">
      <c r="A366" s="371"/>
      <c r="B366" s="278"/>
      <c r="C366" s="371"/>
      <c r="D366" s="371"/>
      <c r="E366" s="371"/>
      <c r="F366" s="371"/>
      <c r="G366" s="371"/>
      <c r="H366" s="371"/>
      <c r="I366" s="371"/>
      <c r="J366" s="371"/>
      <c r="K366" s="371"/>
      <c r="L366" s="371"/>
      <c r="M366" s="371"/>
      <c r="N366" s="371"/>
      <c r="O366" s="371"/>
      <c r="P366" s="371"/>
      <c r="Q366" s="371"/>
      <c r="R366" s="371"/>
      <c r="S366" s="371"/>
      <c r="T366" s="371"/>
      <c r="U366" s="371"/>
      <c r="V366" s="371"/>
    </row>
    <row r="367" spans="1:22" s="36" customFormat="1" ht="19.5" customHeight="1">
      <c r="A367" s="371"/>
      <c r="B367" s="278"/>
      <c r="C367" s="371"/>
      <c r="D367" s="371"/>
      <c r="E367" s="371"/>
      <c r="F367" s="371"/>
      <c r="G367" s="371"/>
      <c r="H367" s="371"/>
      <c r="I367" s="371"/>
      <c r="J367" s="371"/>
      <c r="K367" s="371"/>
      <c r="L367" s="371"/>
      <c r="M367" s="371"/>
      <c r="N367" s="371"/>
      <c r="O367" s="371"/>
      <c r="P367" s="371"/>
      <c r="Q367" s="371"/>
      <c r="R367" s="371"/>
      <c r="S367" s="371"/>
      <c r="T367" s="371"/>
      <c r="U367" s="371"/>
      <c r="V367" s="371"/>
    </row>
    <row r="368" spans="1:22" s="36" customFormat="1" ht="19.5" customHeight="1">
      <c r="A368" s="371"/>
      <c r="B368" s="278"/>
      <c r="C368" s="371"/>
      <c r="D368" s="371"/>
      <c r="E368" s="371"/>
      <c r="F368" s="371"/>
      <c r="G368" s="371"/>
      <c r="H368" s="371"/>
      <c r="I368" s="371"/>
      <c r="J368" s="371"/>
      <c r="K368" s="371"/>
      <c r="L368" s="371"/>
      <c r="M368" s="371"/>
      <c r="N368" s="371"/>
      <c r="O368" s="371"/>
      <c r="P368" s="371"/>
      <c r="Q368" s="371"/>
      <c r="R368" s="371"/>
      <c r="S368" s="371"/>
      <c r="T368" s="371"/>
      <c r="U368" s="371"/>
      <c r="V368" s="371"/>
    </row>
    <row r="369" spans="1:22" s="36" customFormat="1" ht="19.5" customHeight="1">
      <c r="A369" s="371"/>
      <c r="B369" s="278"/>
      <c r="C369" s="371"/>
      <c r="D369" s="371"/>
      <c r="E369" s="371"/>
      <c r="F369" s="371"/>
      <c r="G369" s="371"/>
      <c r="H369" s="371"/>
      <c r="I369" s="371"/>
      <c r="J369" s="371"/>
      <c r="K369" s="371"/>
      <c r="L369" s="371"/>
      <c r="M369" s="371"/>
      <c r="N369" s="371"/>
      <c r="O369" s="371"/>
      <c r="P369" s="371"/>
      <c r="Q369" s="371"/>
      <c r="R369" s="371"/>
      <c r="S369" s="371"/>
      <c r="T369" s="371"/>
      <c r="U369" s="371"/>
      <c r="V369" s="371"/>
    </row>
    <row r="370" spans="1:22" s="36" customFormat="1" ht="19.5" customHeight="1">
      <c r="A370" s="371"/>
      <c r="B370" s="278"/>
      <c r="C370" s="371"/>
      <c r="D370" s="371"/>
      <c r="E370" s="371"/>
      <c r="F370" s="371"/>
      <c r="G370" s="371"/>
      <c r="H370" s="371"/>
      <c r="I370" s="371"/>
      <c r="J370" s="371"/>
      <c r="K370" s="371"/>
      <c r="L370" s="371"/>
      <c r="M370" s="371"/>
      <c r="N370" s="371"/>
      <c r="O370" s="371"/>
      <c r="P370" s="371"/>
      <c r="Q370" s="371"/>
      <c r="R370" s="371"/>
      <c r="S370" s="371"/>
      <c r="T370" s="371"/>
      <c r="U370" s="371"/>
      <c r="V370" s="371"/>
    </row>
    <row r="371" spans="1:22" s="36" customFormat="1" ht="19.5" customHeight="1">
      <c r="A371" s="371"/>
      <c r="B371" s="278"/>
      <c r="C371" s="371"/>
      <c r="D371" s="371"/>
      <c r="E371" s="371"/>
      <c r="F371" s="371"/>
      <c r="G371" s="371"/>
      <c r="H371" s="371"/>
      <c r="I371" s="371"/>
      <c r="J371" s="371"/>
      <c r="K371" s="371"/>
      <c r="L371" s="371"/>
      <c r="M371" s="371"/>
      <c r="N371" s="371"/>
      <c r="O371" s="371"/>
      <c r="P371" s="371"/>
      <c r="Q371" s="371"/>
      <c r="R371" s="371"/>
      <c r="S371" s="371"/>
      <c r="T371" s="371"/>
      <c r="U371" s="371"/>
      <c r="V371" s="371"/>
    </row>
    <row r="372" spans="1:22" s="36" customFormat="1" ht="19.5" customHeight="1">
      <c r="A372" s="371"/>
      <c r="B372" s="278"/>
      <c r="C372" s="371"/>
      <c r="D372" s="371"/>
      <c r="E372" s="371"/>
      <c r="F372" s="371"/>
      <c r="G372" s="371"/>
      <c r="H372" s="371"/>
      <c r="I372" s="371"/>
      <c r="J372" s="371"/>
      <c r="K372" s="371"/>
      <c r="L372" s="371"/>
      <c r="M372" s="371"/>
      <c r="N372" s="371"/>
      <c r="O372" s="371"/>
      <c r="P372" s="371"/>
      <c r="Q372" s="371"/>
      <c r="R372" s="371"/>
      <c r="S372" s="371"/>
      <c r="T372" s="371"/>
      <c r="U372" s="371"/>
      <c r="V372" s="371"/>
    </row>
    <row r="373" spans="1:22" s="36" customFormat="1" ht="19.5" customHeight="1">
      <c r="A373" s="371"/>
      <c r="B373" s="278"/>
      <c r="C373" s="371"/>
      <c r="D373" s="371"/>
      <c r="E373" s="371"/>
      <c r="F373" s="371"/>
      <c r="G373" s="371"/>
      <c r="H373" s="371"/>
      <c r="I373" s="371"/>
      <c r="J373" s="371"/>
      <c r="K373" s="371"/>
      <c r="L373" s="371"/>
      <c r="M373" s="371"/>
      <c r="N373" s="371"/>
      <c r="O373" s="371"/>
      <c r="P373" s="371"/>
      <c r="Q373" s="371"/>
      <c r="R373" s="371"/>
      <c r="S373" s="371"/>
      <c r="T373" s="371"/>
      <c r="U373" s="371"/>
      <c r="V373" s="371"/>
    </row>
    <row r="374" spans="1:22" s="36" customFormat="1" ht="19.5" customHeight="1">
      <c r="A374" s="371"/>
      <c r="B374" s="278"/>
      <c r="C374" s="371"/>
      <c r="D374" s="371"/>
      <c r="E374" s="371"/>
      <c r="F374" s="371"/>
      <c r="G374" s="371"/>
      <c r="H374" s="371"/>
      <c r="I374" s="371"/>
      <c r="J374" s="371"/>
      <c r="K374" s="371"/>
      <c r="L374" s="371"/>
      <c r="M374" s="371"/>
      <c r="N374" s="371"/>
      <c r="O374" s="371"/>
      <c r="P374" s="371"/>
      <c r="Q374" s="371"/>
      <c r="R374" s="371"/>
      <c r="S374" s="371"/>
      <c r="T374" s="371"/>
      <c r="U374" s="371"/>
      <c r="V374" s="371"/>
    </row>
    <row r="375" spans="1:22" s="36" customFormat="1" ht="19.5" customHeight="1">
      <c r="A375" s="371"/>
      <c r="B375" s="278"/>
      <c r="C375" s="371"/>
      <c r="D375" s="371"/>
      <c r="E375" s="371"/>
      <c r="F375" s="371"/>
      <c r="G375" s="371"/>
      <c r="H375" s="371"/>
      <c r="I375" s="371"/>
      <c r="J375" s="371"/>
      <c r="K375" s="371"/>
      <c r="L375" s="371"/>
      <c r="M375" s="371"/>
      <c r="N375" s="371"/>
      <c r="O375" s="371"/>
      <c r="P375" s="371"/>
      <c r="Q375" s="371"/>
      <c r="R375" s="371"/>
      <c r="S375" s="371"/>
      <c r="T375" s="371"/>
      <c r="U375" s="371"/>
      <c r="V375" s="371"/>
    </row>
    <row r="376" spans="1:22" s="36" customFormat="1" ht="19.5" customHeight="1">
      <c r="A376" s="371"/>
      <c r="B376" s="278"/>
      <c r="C376" s="371"/>
      <c r="D376" s="371"/>
      <c r="E376" s="371"/>
      <c r="F376" s="371"/>
      <c r="G376" s="371"/>
      <c r="H376" s="371"/>
      <c r="I376" s="371"/>
      <c r="J376" s="371"/>
      <c r="K376" s="371"/>
      <c r="L376" s="371"/>
      <c r="M376" s="371"/>
      <c r="N376" s="371"/>
      <c r="O376" s="371"/>
      <c r="P376" s="371"/>
      <c r="Q376" s="371"/>
      <c r="R376" s="371"/>
      <c r="S376" s="371"/>
      <c r="T376" s="371"/>
      <c r="U376" s="371"/>
      <c r="V376" s="371"/>
    </row>
    <row r="377" spans="1:22" s="36" customFormat="1" ht="19.5" customHeight="1">
      <c r="A377" s="371"/>
      <c r="B377" s="278"/>
      <c r="C377" s="371"/>
      <c r="D377" s="371"/>
      <c r="E377" s="371"/>
      <c r="F377" s="371"/>
      <c r="G377" s="371"/>
      <c r="H377" s="371"/>
      <c r="I377" s="371"/>
      <c r="J377" s="371"/>
      <c r="K377" s="371"/>
      <c r="L377" s="371"/>
      <c r="M377" s="371"/>
      <c r="N377" s="371"/>
      <c r="O377" s="371"/>
      <c r="P377" s="371"/>
      <c r="Q377" s="371"/>
      <c r="R377" s="371"/>
      <c r="S377" s="371"/>
      <c r="T377" s="371"/>
      <c r="U377" s="371"/>
      <c r="V377" s="371"/>
    </row>
    <row r="378" spans="1:22" s="36" customFormat="1" ht="19.5" customHeight="1">
      <c r="A378" s="371"/>
      <c r="B378" s="278"/>
      <c r="C378" s="371"/>
      <c r="D378" s="371"/>
      <c r="E378" s="371"/>
      <c r="F378" s="371"/>
      <c r="G378" s="371"/>
      <c r="H378" s="371"/>
      <c r="I378" s="371"/>
      <c r="J378" s="371"/>
      <c r="K378" s="371"/>
      <c r="L378" s="371"/>
      <c r="M378" s="371"/>
      <c r="N378" s="371"/>
      <c r="O378" s="371"/>
      <c r="P378" s="371"/>
      <c r="Q378" s="371"/>
      <c r="R378" s="371"/>
      <c r="S378" s="371"/>
      <c r="T378" s="371"/>
      <c r="U378" s="371"/>
      <c r="V378" s="371"/>
    </row>
    <row r="379" spans="1:22" s="36" customFormat="1" ht="19.5" customHeight="1">
      <c r="A379" s="371"/>
      <c r="B379" s="278"/>
      <c r="C379" s="371"/>
      <c r="D379" s="371"/>
      <c r="E379" s="371"/>
      <c r="F379" s="371"/>
      <c r="G379" s="371"/>
      <c r="H379" s="371"/>
      <c r="I379" s="371"/>
      <c r="J379" s="371"/>
      <c r="K379" s="371"/>
      <c r="L379" s="371"/>
      <c r="M379" s="371"/>
      <c r="N379" s="371"/>
      <c r="O379" s="371"/>
      <c r="P379" s="371"/>
      <c r="Q379" s="371"/>
      <c r="R379" s="371"/>
      <c r="S379" s="371"/>
      <c r="T379" s="371"/>
      <c r="U379" s="371"/>
      <c r="V379" s="371"/>
    </row>
    <row r="380" spans="1:22" s="36" customFormat="1" ht="19.5" customHeight="1">
      <c r="A380" s="371"/>
      <c r="B380" s="278"/>
      <c r="C380" s="371"/>
      <c r="D380" s="371"/>
      <c r="E380" s="371"/>
      <c r="F380" s="371"/>
      <c r="G380" s="371"/>
      <c r="H380" s="371"/>
      <c r="I380" s="371"/>
      <c r="J380" s="371"/>
      <c r="K380" s="371"/>
      <c r="L380" s="371"/>
      <c r="M380" s="371"/>
      <c r="N380" s="371"/>
      <c r="O380" s="371"/>
      <c r="P380" s="371"/>
      <c r="Q380" s="371"/>
      <c r="R380" s="371"/>
      <c r="S380" s="371"/>
      <c r="T380" s="371"/>
      <c r="U380" s="371"/>
      <c r="V380" s="371"/>
    </row>
    <row r="381" spans="1:22" s="36" customFormat="1" ht="19.5" customHeight="1">
      <c r="A381" s="371"/>
      <c r="B381" s="278"/>
      <c r="C381" s="371"/>
      <c r="D381" s="371"/>
      <c r="E381" s="371"/>
      <c r="F381" s="371"/>
      <c r="G381" s="371"/>
      <c r="H381" s="371"/>
      <c r="I381" s="371"/>
      <c r="J381" s="371"/>
      <c r="K381" s="371"/>
      <c r="L381" s="371"/>
      <c r="M381" s="371"/>
      <c r="N381" s="371"/>
      <c r="O381" s="371"/>
      <c r="P381" s="371"/>
      <c r="Q381" s="371"/>
      <c r="R381" s="371"/>
      <c r="S381" s="371"/>
      <c r="T381" s="371"/>
      <c r="U381" s="371"/>
      <c r="V381" s="371"/>
    </row>
    <row r="382" spans="1:22" s="36" customFormat="1" ht="19.5" customHeight="1">
      <c r="A382" s="371"/>
      <c r="B382" s="278"/>
      <c r="C382" s="371"/>
      <c r="D382" s="371"/>
      <c r="E382" s="371"/>
      <c r="F382" s="371"/>
      <c r="G382" s="371"/>
      <c r="H382" s="371"/>
      <c r="I382" s="371"/>
      <c r="J382" s="371"/>
      <c r="K382" s="371"/>
      <c r="L382" s="371"/>
      <c r="M382" s="371"/>
      <c r="N382" s="371"/>
      <c r="O382" s="371"/>
      <c r="P382" s="371"/>
      <c r="Q382" s="371"/>
      <c r="R382" s="371"/>
      <c r="S382" s="371"/>
      <c r="T382" s="371"/>
      <c r="U382" s="371"/>
      <c r="V382" s="371"/>
    </row>
    <row r="383" spans="1:22" s="36" customFormat="1" ht="19.5" customHeight="1">
      <c r="A383" s="371"/>
      <c r="B383" s="278"/>
      <c r="C383" s="371"/>
      <c r="D383" s="371"/>
      <c r="E383" s="371"/>
      <c r="F383" s="371"/>
      <c r="G383" s="371"/>
      <c r="H383" s="371"/>
      <c r="I383" s="371"/>
      <c r="J383" s="371"/>
      <c r="K383" s="371"/>
      <c r="L383" s="371"/>
      <c r="M383" s="371"/>
      <c r="N383" s="371"/>
      <c r="O383" s="371"/>
      <c r="P383" s="371"/>
      <c r="Q383" s="371"/>
      <c r="R383" s="371"/>
      <c r="S383" s="371"/>
      <c r="T383" s="371"/>
      <c r="U383" s="371"/>
      <c r="V383" s="371"/>
    </row>
    <row r="384" spans="1:22" s="36" customFormat="1" ht="19.5" customHeight="1">
      <c r="A384" s="371"/>
      <c r="B384" s="278"/>
      <c r="C384" s="371"/>
      <c r="D384" s="371"/>
      <c r="E384" s="371"/>
      <c r="F384" s="371"/>
      <c r="G384" s="371"/>
      <c r="H384" s="371"/>
      <c r="I384" s="371"/>
      <c r="J384" s="371"/>
      <c r="K384" s="371"/>
      <c r="L384" s="371"/>
      <c r="M384" s="371"/>
      <c r="N384" s="371"/>
      <c r="O384" s="371"/>
      <c r="P384" s="371"/>
      <c r="Q384" s="371"/>
      <c r="R384" s="371"/>
      <c r="S384" s="371"/>
      <c r="T384" s="371"/>
      <c r="U384" s="371"/>
      <c r="V384" s="371"/>
    </row>
    <row r="385" spans="1:22" s="36" customFormat="1" ht="19.5" customHeight="1">
      <c r="A385" s="371"/>
      <c r="B385" s="278"/>
      <c r="C385" s="371"/>
      <c r="D385" s="371"/>
      <c r="E385" s="371"/>
      <c r="F385" s="371"/>
      <c r="G385" s="371"/>
      <c r="H385" s="371"/>
      <c r="I385" s="371"/>
      <c r="J385" s="371"/>
      <c r="K385" s="371"/>
      <c r="L385" s="371"/>
      <c r="M385" s="371"/>
      <c r="N385" s="371"/>
      <c r="O385" s="371"/>
      <c r="P385" s="371"/>
      <c r="Q385" s="371"/>
      <c r="R385" s="371"/>
      <c r="S385" s="371"/>
      <c r="T385" s="371"/>
      <c r="U385" s="371"/>
      <c r="V385" s="371"/>
    </row>
    <row r="386" spans="1:22" s="36" customFormat="1" ht="19.5" customHeight="1">
      <c r="A386" s="371"/>
      <c r="B386" s="278"/>
      <c r="C386" s="371"/>
      <c r="D386" s="371"/>
      <c r="E386" s="371"/>
      <c r="F386" s="371"/>
      <c r="G386" s="371"/>
      <c r="H386" s="371"/>
      <c r="I386" s="371"/>
      <c r="J386" s="371"/>
      <c r="K386" s="371"/>
      <c r="L386" s="371"/>
      <c r="M386" s="371"/>
      <c r="N386" s="371"/>
      <c r="O386" s="371"/>
      <c r="P386" s="371"/>
      <c r="Q386" s="371"/>
      <c r="R386" s="371"/>
      <c r="S386" s="371"/>
      <c r="T386" s="371"/>
      <c r="U386" s="371"/>
      <c r="V386" s="371"/>
    </row>
    <row r="387" spans="1:22" s="36" customFormat="1" ht="19.5" customHeight="1">
      <c r="A387" s="371"/>
      <c r="B387" s="278"/>
      <c r="C387" s="371"/>
      <c r="D387" s="371"/>
      <c r="E387" s="371"/>
      <c r="F387" s="371"/>
      <c r="G387" s="371"/>
      <c r="H387" s="371"/>
      <c r="I387" s="371"/>
      <c r="J387" s="371"/>
      <c r="K387" s="371"/>
      <c r="L387" s="371"/>
      <c r="M387" s="371"/>
      <c r="N387" s="371"/>
      <c r="O387" s="371"/>
      <c r="P387" s="371"/>
      <c r="Q387" s="371"/>
      <c r="R387" s="371"/>
      <c r="S387" s="371"/>
      <c r="T387" s="371"/>
      <c r="U387" s="371"/>
      <c r="V387" s="371"/>
    </row>
    <row r="388" spans="1:22" s="36" customFormat="1" ht="19.5" customHeight="1">
      <c r="A388" s="371"/>
      <c r="B388" s="278"/>
      <c r="C388" s="371"/>
      <c r="D388" s="371"/>
      <c r="E388" s="371"/>
      <c r="F388" s="371"/>
      <c r="G388" s="371"/>
      <c r="H388" s="371"/>
      <c r="I388" s="371"/>
      <c r="J388" s="371"/>
      <c r="K388" s="371"/>
      <c r="L388" s="371"/>
      <c r="M388" s="371"/>
      <c r="N388" s="371"/>
      <c r="O388" s="371"/>
      <c r="P388" s="371"/>
      <c r="Q388" s="371"/>
      <c r="R388" s="371"/>
      <c r="S388" s="371"/>
      <c r="T388" s="371"/>
      <c r="U388" s="371"/>
      <c r="V388" s="371"/>
    </row>
    <row r="389" spans="1:22" s="36" customFormat="1" ht="19.5" customHeight="1">
      <c r="A389" s="371"/>
      <c r="B389" s="278"/>
      <c r="C389" s="371"/>
      <c r="D389" s="371"/>
      <c r="E389" s="371"/>
      <c r="F389" s="371"/>
      <c r="G389" s="371"/>
      <c r="H389" s="371"/>
      <c r="I389" s="371"/>
      <c r="J389" s="371"/>
      <c r="K389" s="371"/>
      <c r="L389" s="371"/>
      <c r="M389" s="371"/>
      <c r="N389" s="371"/>
      <c r="O389" s="371"/>
      <c r="P389" s="371"/>
      <c r="Q389" s="371"/>
      <c r="R389" s="371"/>
      <c r="S389" s="371"/>
      <c r="T389" s="371"/>
      <c r="U389" s="371"/>
      <c r="V389" s="371"/>
    </row>
    <row r="390" spans="1:22" s="36" customFormat="1" ht="19.5" customHeight="1">
      <c r="A390" s="371"/>
      <c r="B390" s="278"/>
      <c r="C390" s="371"/>
      <c r="D390" s="371"/>
      <c r="E390" s="371"/>
      <c r="F390" s="371"/>
      <c r="G390" s="371"/>
      <c r="H390" s="371"/>
      <c r="I390" s="371"/>
      <c r="J390" s="371"/>
      <c r="K390" s="371"/>
      <c r="L390" s="371"/>
      <c r="M390" s="371"/>
      <c r="N390" s="371"/>
      <c r="O390" s="371"/>
      <c r="P390" s="371"/>
      <c r="Q390" s="371"/>
      <c r="R390" s="371"/>
      <c r="S390" s="371"/>
      <c r="T390" s="371"/>
      <c r="U390" s="371"/>
      <c r="V390" s="371"/>
    </row>
    <row r="391" spans="1:22" s="36" customFormat="1" ht="19.5" customHeight="1">
      <c r="A391" s="371"/>
      <c r="B391" s="278"/>
      <c r="C391" s="371"/>
      <c r="D391" s="371"/>
      <c r="E391" s="371"/>
      <c r="F391" s="371"/>
      <c r="G391" s="371"/>
      <c r="H391" s="371"/>
      <c r="I391" s="371"/>
      <c r="J391" s="371"/>
      <c r="K391" s="371"/>
      <c r="L391" s="371"/>
      <c r="M391" s="371"/>
      <c r="N391" s="371"/>
      <c r="O391" s="371"/>
      <c r="P391" s="371"/>
      <c r="Q391" s="371"/>
      <c r="R391" s="371"/>
      <c r="S391" s="371"/>
      <c r="T391" s="371"/>
      <c r="U391" s="371"/>
      <c r="V391" s="371"/>
    </row>
    <row r="392" spans="1:22" s="36" customFormat="1" ht="19.5" customHeight="1">
      <c r="A392" s="371"/>
      <c r="B392" s="278"/>
      <c r="C392" s="371"/>
      <c r="D392" s="371"/>
      <c r="E392" s="371"/>
      <c r="F392" s="371"/>
      <c r="G392" s="371"/>
      <c r="H392" s="371"/>
      <c r="I392" s="371"/>
      <c r="J392" s="371"/>
      <c r="K392" s="371"/>
      <c r="L392" s="371"/>
      <c r="M392" s="371"/>
      <c r="N392" s="371"/>
      <c r="O392" s="371"/>
      <c r="P392" s="371"/>
      <c r="Q392" s="371"/>
      <c r="R392" s="371"/>
      <c r="S392" s="371"/>
      <c r="T392" s="371"/>
      <c r="U392" s="371"/>
      <c r="V392" s="371"/>
    </row>
    <row r="393" spans="1:22" s="36" customFormat="1" ht="19.5" customHeight="1">
      <c r="A393" s="371"/>
      <c r="B393" s="278"/>
      <c r="C393" s="371"/>
      <c r="D393" s="371"/>
      <c r="E393" s="371"/>
      <c r="F393" s="371"/>
      <c r="G393" s="371"/>
      <c r="H393" s="371"/>
      <c r="I393" s="371"/>
      <c r="J393" s="371"/>
      <c r="K393" s="371"/>
      <c r="L393" s="371"/>
      <c r="M393" s="371"/>
      <c r="N393" s="371"/>
      <c r="O393" s="371"/>
      <c r="P393" s="371"/>
      <c r="Q393" s="371"/>
      <c r="R393" s="371"/>
      <c r="S393" s="371"/>
      <c r="T393" s="371"/>
      <c r="U393" s="371"/>
      <c r="V393" s="371"/>
    </row>
    <row r="394" spans="1:22" s="36" customFormat="1" ht="19.5" customHeight="1">
      <c r="A394" s="371"/>
      <c r="B394" s="278"/>
      <c r="C394" s="371"/>
      <c r="D394" s="371"/>
      <c r="E394" s="371"/>
      <c r="F394" s="371"/>
      <c r="G394" s="371"/>
      <c r="H394" s="371"/>
      <c r="I394" s="371"/>
      <c r="J394" s="371"/>
      <c r="K394" s="371"/>
      <c r="L394" s="371"/>
      <c r="M394" s="371"/>
      <c r="N394" s="371"/>
      <c r="O394" s="371"/>
      <c r="P394" s="371"/>
      <c r="Q394" s="371"/>
      <c r="R394" s="371"/>
      <c r="S394" s="371"/>
      <c r="T394" s="371"/>
      <c r="U394" s="371"/>
      <c r="V394" s="371"/>
    </row>
    <row r="395" spans="1:22" s="36" customFormat="1" ht="19.5" customHeight="1">
      <c r="A395" s="371"/>
      <c r="B395" s="278"/>
      <c r="C395" s="371"/>
      <c r="D395" s="371"/>
      <c r="E395" s="371"/>
      <c r="F395" s="371"/>
      <c r="G395" s="371"/>
      <c r="H395" s="371"/>
      <c r="I395" s="371"/>
      <c r="J395" s="371"/>
      <c r="K395" s="371"/>
      <c r="L395" s="371"/>
      <c r="M395" s="371"/>
      <c r="N395" s="371"/>
      <c r="O395" s="371"/>
      <c r="P395" s="371"/>
      <c r="Q395" s="371"/>
      <c r="R395" s="371"/>
      <c r="S395" s="371"/>
      <c r="T395" s="371"/>
      <c r="U395" s="371"/>
      <c r="V395" s="371"/>
    </row>
    <row r="396" spans="1:22" s="36" customFormat="1" ht="19.5" customHeight="1">
      <c r="A396" s="371"/>
      <c r="B396" s="278"/>
      <c r="C396" s="371"/>
      <c r="D396" s="371"/>
      <c r="E396" s="371"/>
      <c r="F396" s="371"/>
      <c r="G396" s="371"/>
      <c r="H396" s="371"/>
      <c r="I396" s="371"/>
      <c r="J396" s="371"/>
      <c r="K396" s="371"/>
      <c r="L396" s="371"/>
      <c r="M396" s="371"/>
      <c r="N396" s="371"/>
      <c r="O396" s="371"/>
      <c r="P396" s="371"/>
      <c r="Q396" s="371"/>
      <c r="R396" s="371"/>
      <c r="S396" s="371"/>
      <c r="T396" s="371"/>
      <c r="U396" s="371"/>
      <c r="V396" s="371"/>
    </row>
    <row r="397" spans="1:22" s="36" customFormat="1" ht="19.5" customHeight="1">
      <c r="A397" s="371"/>
      <c r="B397" s="278"/>
      <c r="C397" s="371"/>
      <c r="D397" s="371"/>
      <c r="E397" s="371"/>
      <c r="F397" s="371"/>
      <c r="G397" s="371"/>
      <c r="H397" s="371"/>
      <c r="I397" s="371"/>
      <c r="J397" s="371"/>
      <c r="K397" s="371"/>
      <c r="L397" s="371"/>
      <c r="M397" s="371"/>
      <c r="N397" s="371"/>
      <c r="O397" s="371"/>
      <c r="P397" s="371"/>
      <c r="Q397" s="371"/>
      <c r="R397" s="371"/>
      <c r="S397" s="371"/>
      <c r="T397" s="371"/>
      <c r="U397" s="371"/>
      <c r="V397" s="371"/>
    </row>
    <row r="398" spans="1:22" s="36" customFormat="1" ht="19.5" customHeight="1">
      <c r="A398" s="371"/>
      <c r="B398" s="278"/>
      <c r="C398" s="371"/>
      <c r="D398" s="371"/>
      <c r="E398" s="371"/>
      <c r="F398" s="371"/>
      <c r="G398" s="371"/>
      <c r="H398" s="371"/>
      <c r="I398" s="371"/>
      <c r="J398" s="371"/>
      <c r="K398" s="371"/>
      <c r="L398" s="371"/>
      <c r="M398" s="371"/>
      <c r="N398" s="371"/>
      <c r="O398" s="371"/>
      <c r="P398" s="371"/>
      <c r="Q398" s="371"/>
      <c r="R398" s="371"/>
      <c r="S398" s="371"/>
      <c r="T398" s="371"/>
      <c r="U398" s="371"/>
      <c r="V398" s="371"/>
    </row>
    <row r="399" spans="1:22" s="36" customFormat="1" ht="19.5" customHeight="1">
      <c r="A399" s="371"/>
      <c r="B399" s="278"/>
      <c r="C399" s="371"/>
      <c r="D399" s="371"/>
      <c r="E399" s="371"/>
      <c r="F399" s="371"/>
      <c r="G399" s="371"/>
      <c r="H399" s="371"/>
      <c r="I399" s="371"/>
      <c r="J399" s="371"/>
      <c r="K399" s="371"/>
      <c r="L399" s="371"/>
      <c r="M399" s="371"/>
      <c r="N399" s="371"/>
      <c r="O399" s="371"/>
      <c r="P399" s="371"/>
      <c r="Q399" s="371"/>
      <c r="R399" s="371"/>
      <c r="S399" s="371"/>
      <c r="T399" s="371"/>
      <c r="U399" s="371"/>
      <c r="V399" s="371"/>
    </row>
    <row r="400" spans="1:22" s="36" customFormat="1" ht="19.5" customHeight="1">
      <c r="A400" s="371"/>
      <c r="B400" s="278"/>
      <c r="C400" s="371"/>
      <c r="D400" s="371"/>
      <c r="E400" s="371"/>
      <c r="F400" s="371"/>
      <c r="G400" s="371"/>
      <c r="H400" s="371"/>
      <c r="I400" s="371"/>
      <c r="J400" s="371"/>
      <c r="K400" s="371"/>
      <c r="L400" s="371"/>
      <c r="M400" s="371"/>
      <c r="N400" s="371"/>
      <c r="O400" s="371"/>
      <c r="P400" s="371"/>
      <c r="Q400" s="371"/>
      <c r="R400" s="371"/>
      <c r="S400" s="371"/>
      <c r="T400" s="371"/>
      <c r="U400" s="371"/>
      <c r="V400" s="371"/>
    </row>
    <row r="401" spans="1:22" s="36" customFormat="1" ht="19.5" customHeight="1">
      <c r="A401" s="371"/>
      <c r="B401" s="278"/>
      <c r="C401" s="371"/>
      <c r="D401" s="371"/>
      <c r="E401" s="371"/>
      <c r="F401" s="371"/>
      <c r="G401" s="371"/>
      <c r="H401" s="371"/>
      <c r="I401" s="371"/>
      <c r="J401" s="371"/>
      <c r="K401" s="371"/>
      <c r="L401" s="371"/>
      <c r="M401" s="371"/>
      <c r="N401" s="371"/>
      <c r="O401" s="371"/>
      <c r="P401" s="371"/>
      <c r="Q401" s="371"/>
      <c r="R401" s="371"/>
      <c r="S401" s="371"/>
      <c r="T401" s="371"/>
      <c r="U401" s="371"/>
      <c r="V401" s="371"/>
    </row>
    <row r="402" spans="1:22" s="36" customFormat="1" ht="19.5" customHeight="1">
      <c r="A402" s="371"/>
      <c r="B402" s="278"/>
      <c r="C402" s="371"/>
      <c r="D402" s="371"/>
      <c r="E402" s="371"/>
      <c r="F402" s="371"/>
      <c r="G402" s="371"/>
      <c r="H402" s="371"/>
      <c r="I402" s="371"/>
      <c r="J402" s="371"/>
      <c r="K402" s="371"/>
      <c r="L402" s="371"/>
      <c r="M402" s="371"/>
      <c r="N402" s="371"/>
      <c r="O402" s="371"/>
      <c r="P402" s="371"/>
      <c r="Q402" s="371"/>
      <c r="R402" s="371"/>
      <c r="S402" s="371"/>
      <c r="T402" s="371"/>
      <c r="U402" s="371"/>
      <c r="V402" s="371"/>
    </row>
    <row r="403" spans="1:22" s="36" customFormat="1" ht="19.5" customHeight="1">
      <c r="A403" s="371"/>
      <c r="B403" s="278"/>
      <c r="C403" s="371"/>
      <c r="D403" s="371"/>
      <c r="E403" s="371"/>
      <c r="F403" s="371"/>
      <c r="G403" s="371"/>
      <c r="H403" s="371"/>
      <c r="I403" s="371"/>
      <c r="J403" s="371"/>
      <c r="K403" s="371"/>
      <c r="L403" s="371"/>
      <c r="M403" s="371"/>
      <c r="N403" s="371"/>
      <c r="O403" s="371"/>
      <c r="P403" s="371"/>
      <c r="Q403" s="371"/>
      <c r="R403" s="371"/>
      <c r="S403" s="371"/>
      <c r="T403" s="371"/>
      <c r="U403" s="371"/>
      <c r="V403" s="371"/>
    </row>
    <row r="404" spans="1:22" s="36" customFormat="1" ht="19.5" customHeight="1">
      <c r="A404" s="371"/>
      <c r="B404" s="278"/>
      <c r="C404" s="371"/>
      <c r="D404" s="371"/>
      <c r="E404" s="371"/>
      <c r="F404" s="371"/>
      <c r="G404" s="371"/>
      <c r="H404" s="371"/>
      <c r="I404" s="371"/>
      <c r="J404" s="371"/>
      <c r="K404" s="371"/>
      <c r="L404" s="371"/>
      <c r="M404" s="371"/>
      <c r="N404" s="371"/>
      <c r="O404" s="371"/>
      <c r="P404" s="371"/>
      <c r="Q404" s="371"/>
      <c r="R404" s="371"/>
      <c r="S404" s="371"/>
      <c r="T404" s="371"/>
      <c r="U404" s="371"/>
      <c r="V404" s="371"/>
    </row>
    <row r="405" spans="1:22" s="36" customFormat="1" ht="19.5" customHeight="1">
      <c r="A405" s="371"/>
      <c r="B405" s="278"/>
      <c r="C405" s="371"/>
      <c r="D405" s="371"/>
      <c r="E405" s="371"/>
      <c r="F405" s="371"/>
      <c r="G405" s="371"/>
      <c r="H405" s="371"/>
      <c r="I405" s="371"/>
      <c r="J405" s="371"/>
      <c r="K405" s="371"/>
      <c r="L405" s="371"/>
      <c r="M405" s="371"/>
      <c r="N405" s="371"/>
      <c r="O405" s="371"/>
      <c r="P405" s="371"/>
      <c r="Q405" s="371"/>
      <c r="R405" s="371"/>
      <c r="S405" s="371"/>
      <c r="T405" s="371"/>
      <c r="U405" s="371"/>
      <c r="V405" s="371"/>
    </row>
    <row r="406" spans="1:22" s="36" customFormat="1" ht="19.5" customHeight="1">
      <c r="A406" s="371"/>
      <c r="B406" s="278"/>
      <c r="C406" s="371"/>
      <c r="D406" s="371"/>
      <c r="E406" s="371"/>
      <c r="F406" s="371"/>
      <c r="G406" s="371"/>
      <c r="H406" s="371"/>
      <c r="I406" s="371"/>
      <c r="J406" s="371"/>
      <c r="K406" s="371"/>
      <c r="L406" s="371"/>
      <c r="M406" s="371"/>
      <c r="N406" s="371"/>
      <c r="O406" s="371"/>
      <c r="P406" s="371"/>
      <c r="Q406" s="371"/>
      <c r="R406" s="371"/>
      <c r="S406" s="371"/>
      <c r="T406" s="371"/>
      <c r="U406" s="371"/>
      <c r="V406" s="371"/>
    </row>
    <row r="407" spans="1:22" s="36" customFormat="1" ht="19.5" customHeight="1">
      <c r="A407" s="371"/>
      <c r="B407" s="278"/>
      <c r="C407" s="371"/>
      <c r="D407" s="371"/>
      <c r="E407" s="371"/>
      <c r="F407" s="371"/>
      <c r="G407" s="371"/>
      <c r="H407" s="371"/>
      <c r="I407" s="371"/>
      <c r="J407" s="371"/>
      <c r="K407" s="371"/>
      <c r="L407" s="371"/>
      <c r="M407" s="371"/>
      <c r="N407" s="371"/>
      <c r="O407" s="371"/>
      <c r="P407" s="371"/>
      <c r="Q407" s="371"/>
      <c r="R407" s="371"/>
      <c r="S407" s="371"/>
      <c r="T407" s="371"/>
      <c r="U407" s="371"/>
      <c r="V407" s="371"/>
    </row>
    <row r="408" spans="1:22" s="36" customFormat="1" ht="19.5" customHeight="1">
      <c r="A408" s="371"/>
      <c r="B408" s="278"/>
      <c r="C408" s="371"/>
      <c r="D408" s="371"/>
      <c r="E408" s="371"/>
      <c r="F408" s="371"/>
      <c r="G408" s="371"/>
      <c r="H408" s="371"/>
      <c r="I408" s="371"/>
      <c r="J408" s="371"/>
      <c r="K408" s="371"/>
      <c r="L408" s="371"/>
      <c r="M408" s="371"/>
      <c r="N408" s="371"/>
      <c r="O408" s="371"/>
      <c r="P408" s="371"/>
      <c r="Q408" s="371"/>
      <c r="R408" s="371"/>
      <c r="S408" s="371"/>
      <c r="T408" s="371"/>
      <c r="U408" s="371"/>
      <c r="V408" s="371"/>
    </row>
    <row r="409" spans="1:22" s="36" customFormat="1" ht="19.5" customHeight="1">
      <c r="A409" s="371"/>
      <c r="B409" s="278"/>
      <c r="C409" s="371"/>
      <c r="D409" s="371"/>
      <c r="E409" s="371"/>
      <c r="F409" s="371"/>
      <c r="G409" s="371"/>
      <c r="H409" s="371"/>
      <c r="I409" s="371"/>
      <c r="J409" s="371"/>
      <c r="K409" s="371"/>
      <c r="L409" s="371"/>
      <c r="M409" s="371"/>
      <c r="N409" s="371"/>
      <c r="O409" s="371"/>
      <c r="P409" s="371"/>
      <c r="Q409" s="371"/>
      <c r="R409" s="371"/>
      <c r="S409" s="371"/>
      <c r="T409" s="371"/>
      <c r="U409" s="371"/>
      <c r="V409" s="371"/>
    </row>
    <row r="410" spans="1:22" s="36" customFormat="1" ht="19.5" customHeight="1">
      <c r="A410" s="371"/>
      <c r="B410" s="278"/>
      <c r="C410" s="371"/>
      <c r="D410" s="371"/>
      <c r="E410" s="371"/>
      <c r="F410" s="371"/>
      <c r="G410" s="371"/>
      <c r="H410" s="371"/>
      <c r="I410" s="371"/>
      <c r="J410" s="371"/>
      <c r="K410" s="371"/>
      <c r="L410" s="371"/>
      <c r="M410" s="371"/>
      <c r="N410" s="371"/>
      <c r="O410" s="371"/>
      <c r="P410" s="371"/>
      <c r="Q410" s="371"/>
      <c r="R410" s="371"/>
      <c r="S410" s="371"/>
      <c r="T410" s="371"/>
      <c r="U410" s="371"/>
      <c r="V410" s="371"/>
    </row>
    <row r="411" spans="1:22" s="36" customFormat="1" ht="19.5" customHeight="1">
      <c r="A411" s="371"/>
      <c r="B411" s="278"/>
      <c r="C411" s="371"/>
      <c r="D411" s="371"/>
      <c r="E411" s="371"/>
      <c r="F411" s="371"/>
      <c r="G411" s="371"/>
      <c r="H411" s="371"/>
      <c r="I411" s="371"/>
      <c r="J411" s="371"/>
      <c r="K411" s="371"/>
      <c r="L411" s="371"/>
      <c r="M411" s="371"/>
      <c r="N411" s="371"/>
      <c r="O411" s="371"/>
      <c r="P411" s="371"/>
      <c r="Q411" s="371"/>
      <c r="R411" s="371"/>
      <c r="S411" s="371"/>
      <c r="T411" s="371"/>
      <c r="U411" s="371"/>
      <c r="V411" s="371"/>
    </row>
    <row r="412" spans="1:22" s="36" customFormat="1" ht="19.5" customHeight="1">
      <c r="A412" s="371"/>
      <c r="B412" s="278"/>
      <c r="C412" s="371"/>
      <c r="D412" s="371"/>
      <c r="E412" s="371"/>
      <c r="F412" s="371"/>
      <c r="G412" s="371"/>
      <c r="H412" s="371"/>
      <c r="I412" s="371"/>
      <c r="J412" s="371"/>
      <c r="K412" s="371"/>
      <c r="L412" s="371"/>
      <c r="M412" s="371"/>
      <c r="N412" s="371"/>
      <c r="O412" s="371"/>
      <c r="P412" s="371"/>
      <c r="Q412" s="371"/>
      <c r="R412" s="371"/>
      <c r="S412" s="371"/>
      <c r="T412" s="371"/>
      <c r="U412" s="371"/>
      <c r="V412" s="371"/>
    </row>
    <row r="413" spans="1:22" s="36" customFormat="1" ht="19.5" customHeight="1">
      <c r="A413" s="371"/>
      <c r="B413" s="278"/>
      <c r="C413" s="371"/>
      <c r="D413" s="371"/>
      <c r="E413" s="371"/>
      <c r="F413" s="371"/>
      <c r="G413" s="371"/>
      <c r="H413" s="371"/>
      <c r="I413" s="371"/>
      <c r="J413" s="371"/>
      <c r="K413" s="371"/>
      <c r="L413" s="371"/>
      <c r="M413" s="371"/>
      <c r="N413" s="371"/>
      <c r="O413" s="371"/>
      <c r="P413" s="371"/>
      <c r="Q413" s="371"/>
      <c r="R413" s="371"/>
      <c r="S413" s="371"/>
      <c r="T413" s="371"/>
      <c r="U413" s="371"/>
      <c r="V413" s="371"/>
    </row>
    <row r="414" spans="1:22" s="36" customFormat="1" ht="19.5" customHeight="1">
      <c r="A414" s="371"/>
      <c r="B414" s="278"/>
      <c r="C414" s="371"/>
      <c r="D414" s="371"/>
      <c r="E414" s="371"/>
      <c r="F414" s="371"/>
      <c r="G414" s="371"/>
      <c r="H414" s="371"/>
      <c r="I414" s="371"/>
      <c r="J414" s="371"/>
      <c r="K414" s="371"/>
      <c r="L414" s="371"/>
      <c r="M414" s="371"/>
      <c r="N414" s="371"/>
      <c r="O414" s="371"/>
      <c r="P414" s="371"/>
      <c r="Q414" s="371"/>
      <c r="R414" s="371"/>
      <c r="S414" s="371"/>
      <c r="T414" s="371"/>
      <c r="U414" s="371"/>
      <c r="V414" s="371"/>
    </row>
    <row r="415" spans="1:22" s="36" customFormat="1" ht="19.5" customHeight="1">
      <c r="A415" s="371"/>
      <c r="B415" s="278"/>
      <c r="C415" s="371"/>
      <c r="D415" s="371"/>
      <c r="E415" s="371"/>
      <c r="F415" s="371"/>
      <c r="G415" s="371"/>
      <c r="H415" s="371"/>
      <c r="I415" s="371"/>
      <c r="J415" s="371"/>
      <c r="K415" s="371"/>
      <c r="L415" s="371"/>
      <c r="M415" s="371"/>
      <c r="N415" s="371"/>
      <c r="O415" s="371"/>
      <c r="P415" s="371"/>
      <c r="Q415" s="371"/>
      <c r="R415" s="371"/>
      <c r="S415" s="371"/>
      <c r="T415" s="371"/>
      <c r="U415" s="371"/>
      <c r="V415" s="371"/>
    </row>
    <row r="416" spans="1:22" s="36" customFormat="1" ht="19.5" customHeight="1">
      <c r="A416" s="371"/>
      <c r="B416" s="278"/>
      <c r="C416" s="371"/>
      <c r="D416" s="371"/>
      <c r="E416" s="371"/>
      <c r="F416" s="371"/>
      <c r="G416" s="371"/>
      <c r="H416" s="371"/>
      <c r="I416" s="371"/>
      <c r="J416" s="371"/>
      <c r="K416" s="371"/>
      <c r="L416" s="371"/>
      <c r="M416" s="371"/>
      <c r="N416" s="371"/>
      <c r="O416" s="371"/>
      <c r="P416" s="371"/>
      <c r="Q416" s="371"/>
      <c r="R416" s="371"/>
      <c r="S416" s="371"/>
      <c r="T416" s="371"/>
      <c r="U416" s="371"/>
      <c r="V416" s="371"/>
    </row>
    <row r="417" spans="1:22" s="36" customFormat="1" ht="19.5" customHeight="1">
      <c r="A417" s="371"/>
      <c r="B417" s="278"/>
      <c r="C417" s="371"/>
      <c r="D417" s="371"/>
      <c r="E417" s="371"/>
      <c r="F417" s="371"/>
      <c r="G417" s="371"/>
      <c r="H417" s="371"/>
      <c r="I417" s="371"/>
      <c r="J417" s="371"/>
      <c r="K417" s="371"/>
      <c r="L417" s="371"/>
      <c r="M417" s="371"/>
      <c r="N417" s="371"/>
      <c r="O417" s="371"/>
      <c r="P417" s="371"/>
      <c r="Q417" s="371"/>
      <c r="R417" s="371"/>
      <c r="S417" s="371"/>
      <c r="T417" s="371"/>
      <c r="U417" s="371"/>
      <c r="V417" s="371"/>
    </row>
    <row r="418" spans="1:22" s="36" customFormat="1" ht="19.5" customHeight="1">
      <c r="A418" s="371"/>
      <c r="B418" s="278"/>
      <c r="C418" s="371"/>
      <c r="D418" s="371"/>
      <c r="E418" s="371"/>
      <c r="F418" s="371"/>
      <c r="G418" s="371"/>
      <c r="H418" s="371"/>
      <c r="I418" s="371"/>
      <c r="J418" s="371"/>
      <c r="K418" s="371"/>
      <c r="L418" s="371"/>
      <c r="M418" s="371"/>
      <c r="N418" s="371"/>
      <c r="O418" s="371"/>
      <c r="P418" s="371"/>
      <c r="Q418" s="371"/>
      <c r="R418" s="371"/>
      <c r="S418" s="371"/>
      <c r="T418" s="371"/>
      <c r="U418" s="371"/>
      <c r="V418" s="371"/>
    </row>
    <row r="419" spans="1:22" s="36" customFormat="1" ht="19.5" customHeight="1">
      <c r="A419" s="371"/>
      <c r="B419" s="278"/>
      <c r="C419" s="371"/>
      <c r="D419" s="371"/>
      <c r="E419" s="371"/>
      <c r="F419" s="371"/>
      <c r="G419" s="371"/>
      <c r="H419" s="371"/>
      <c r="I419" s="371"/>
      <c r="J419" s="371"/>
      <c r="K419" s="371"/>
      <c r="L419" s="371"/>
      <c r="M419" s="371"/>
      <c r="N419" s="371"/>
      <c r="O419" s="371"/>
      <c r="P419" s="371"/>
      <c r="Q419" s="371"/>
      <c r="R419" s="371"/>
      <c r="S419" s="371"/>
      <c r="T419" s="371"/>
      <c r="U419" s="371"/>
      <c r="V419" s="371"/>
    </row>
    <row r="420" s="36" customFormat="1" ht="19.5" customHeight="1">
      <c r="B420" s="43"/>
    </row>
    <row r="421" s="36" customFormat="1" ht="19.5" customHeight="1">
      <c r="B421" s="43"/>
    </row>
    <row r="422" s="36" customFormat="1" ht="19.5" customHeight="1">
      <c r="B422" s="43"/>
    </row>
    <row r="423" s="36" customFormat="1" ht="19.5" customHeight="1">
      <c r="B423" s="43"/>
    </row>
    <row r="424" s="36" customFormat="1" ht="19.5" customHeight="1">
      <c r="B424" s="43"/>
    </row>
    <row r="425" s="36" customFormat="1" ht="19.5" customHeight="1">
      <c r="B425" s="43"/>
    </row>
    <row r="426" s="36" customFormat="1" ht="19.5" customHeight="1">
      <c r="B426" s="43"/>
    </row>
    <row r="427" s="36" customFormat="1" ht="19.5" customHeight="1">
      <c r="B427" s="43"/>
    </row>
    <row r="428" s="36" customFormat="1" ht="19.5" customHeight="1">
      <c r="B428" s="43"/>
    </row>
    <row r="429" s="36" customFormat="1" ht="19.5" customHeight="1">
      <c r="B429" s="43"/>
    </row>
    <row r="430" s="36" customFormat="1" ht="19.5" customHeight="1">
      <c r="B430" s="43"/>
    </row>
    <row r="431" s="36" customFormat="1" ht="19.5" customHeight="1">
      <c r="B431" s="43"/>
    </row>
    <row r="432" s="36" customFormat="1" ht="19.5" customHeight="1">
      <c r="B432" s="43"/>
    </row>
    <row r="433" s="36" customFormat="1" ht="19.5" customHeight="1">
      <c r="B433" s="43"/>
    </row>
    <row r="434" s="36" customFormat="1" ht="19.5" customHeight="1">
      <c r="B434" s="43"/>
    </row>
    <row r="435" s="36" customFormat="1" ht="19.5" customHeight="1">
      <c r="B435" s="43"/>
    </row>
    <row r="436" s="36" customFormat="1" ht="19.5" customHeight="1">
      <c r="B436" s="43"/>
    </row>
    <row r="437" s="36" customFormat="1" ht="19.5" customHeight="1">
      <c r="B437" s="43"/>
    </row>
    <row r="438" s="36" customFormat="1" ht="19.5" customHeight="1">
      <c r="B438" s="43"/>
    </row>
    <row r="439" s="36" customFormat="1" ht="19.5" customHeight="1">
      <c r="B439" s="43"/>
    </row>
    <row r="440" s="36" customFormat="1" ht="19.5" customHeight="1">
      <c r="B440" s="43"/>
    </row>
    <row r="441" s="36" customFormat="1" ht="19.5" customHeight="1">
      <c r="B441" s="43"/>
    </row>
    <row r="442" s="36" customFormat="1" ht="19.5" customHeight="1">
      <c r="B442" s="43"/>
    </row>
    <row r="443" s="36" customFormat="1" ht="19.5" customHeight="1">
      <c r="B443" s="43"/>
    </row>
    <row r="444" s="36" customFormat="1" ht="19.5" customHeight="1">
      <c r="B444" s="43"/>
    </row>
    <row r="445" s="36" customFormat="1" ht="19.5" customHeight="1">
      <c r="B445" s="43"/>
    </row>
    <row r="446" s="36" customFormat="1" ht="19.5" customHeight="1">
      <c r="B446" s="43"/>
    </row>
    <row r="447" s="36" customFormat="1" ht="19.5" customHeight="1">
      <c r="B447" s="43"/>
    </row>
    <row r="448" s="36" customFormat="1" ht="19.5" customHeight="1">
      <c r="B448" s="43"/>
    </row>
    <row r="449" s="36" customFormat="1" ht="19.5" customHeight="1">
      <c r="B449" s="43"/>
    </row>
    <row r="450" s="36" customFormat="1" ht="19.5" customHeight="1">
      <c r="B450" s="43"/>
    </row>
    <row r="451" s="36" customFormat="1" ht="19.5" customHeight="1">
      <c r="B451" s="43"/>
    </row>
    <row r="452" s="36" customFormat="1" ht="19.5" customHeight="1">
      <c r="B452" s="43"/>
    </row>
    <row r="453" s="36" customFormat="1" ht="19.5" customHeight="1">
      <c r="B453" s="43"/>
    </row>
    <row r="454" s="36" customFormat="1" ht="19.5" customHeight="1">
      <c r="B454" s="43"/>
    </row>
    <row r="455" s="36" customFormat="1" ht="19.5" customHeight="1">
      <c r="B455" s="43"/>
    </row>
    <row r="456" s="36" customFormat="1" ht="19.5" customHeight="1">
      <c r="B456" s="43"/>
    </row>
    <row r="457" s="36" customFormat="1" ht="19.5" customHeight="1">
      <c r="B457" s="43"/>
    </row>
    <row r="458" s="36" customFormat="1" ht="19.5" customHeight="1">
      <c r="B458" s="43"/>
    </row>
    <row r="459" s="36" customFormat="1" ht="19.5" customHeight="1">
      <c r="B459" s="43"/>
    </row>
    <row r="460" s="36" customFormat="1" ht="19.5" customHeight="1">
      <c r="B460" s="43"/>
    </row>
    <row r="461" s="36" customFormat="1" ht="19.5" customHeight="1">
      <c r="B461" s="43"/>
    </row>
    <row r="462" s="36" customFormat="1" ht="19.5" customHeight="1">
      <c r="B462" s="43"/>
    </row>
    <row r="463" s="36" customFormat="1" ht="19.5" customHeight="1">
      <c r="B463" s="43"/>
    </row>
    <row r="464" s="36" customFormat="1" ht="19.5" customHeight="1">
      <c r="B464" s="43"/>
    </row>
    <row r="465" s="36" customFormat="1" ht="19.5" customHeight="1">
      <c r="B465" s="43"/>
    </row>
    <row r="466" s="36" customFormat="1" ht="19.5" customHeight="1">
      <c r="B466" s="43"/>
    </row>
    <row r="467" s="36" customFormat="1" ht="19.5" customHeight="1">
      <c r="B467" s="43"/>
    </row>
    <row r="468" s="36" customFormat="1" ht="19.5" customHeight="1">
      <c r="B468" s="43"/>
    </row>
    <row r="469" s="36" customFormat="1" ht="19.5" customHeight="1">
      <c r="B469" s="43"/>
    </row>
    <row r="470" s="36" customFormat="1" ht="19.5" customHeight="1">
      <c r="B470" s="43"/>
    </row>
    <row r="471" s="36" customFormat="1" ht="19.5" customHeight="1">
      <c r="B471" s="43"/>
    </row>
    <row r="472" s="36" customFormat="1" ht="19.5" customHeight="1">
      <c r="B472" s="43"/>
    </row>
    <row r="473" s="36" customFormat="1" ht="19.5" customHeight="1">
      <c r="B473" s="43"/>
    </row>
    <row r="474" s="36" customFormat="1" ht="19.5" customHeight="1">
      <c r="B474" s="43"/>
    </row>
    <row r="475" s="36" customFormat="1" ht="19.5" customHeight="1">
      <c r="B475" s="43"/>
    </row>
    <row r="476" s="36" customFormat="1" ht="19.5" customHeight="1">
      <c r="B476" s="43"/>
    </row>
    <row r="477" s="36" customFormat="1" ht="19.5" customHeight="1">
      <c r="B477" s="43"/>
    </row>
    <row r="478" s="36" customFormat="1" ht="19.5" customHeight="1">
      <c r="B478" s="43"/>
    </row>
    <row r="479" s="36" customFormat="1" ht="19.5" customHeight="1">
      <c r="B479" s="43"/>
    </row>
    <row r="480" s="36" customFormat="1" ht="19.5" customHeight="1">
      <c r="B480" s="43"/>
    </row>
    <row r="481" s="36" customFormat="1" ht="19.5" customHeight="1">
      <c r="B481" s="43"/>
    </row>
    <row r="482" s="36" customFormat="1" ht="19.5" customHeight="1">
      <c r="B482" s="43"/>
    </row>
    <row r="483" s="36" customFormat="1" ht="19.5" customHeight="1">
      <c r="B483" s="43"/>
    </row>
    <row r="484" s="36" customFormat="1" ht="19.5" customHeight="1">
      <c r="B484" s="43"/>
    </row>
    <row r="485" s="36" customFormat="1" ht="19.5" customHeight="1">
      <c r="B485" s="43"/>
    </row>
    <row r="486" s="36" customFormat="1" ht="19.5" customHeight="1">
      <c r="B486" s="43"/>
    </row>
    <row r="487" s="36" customFormat="1" ht="19.5" customHeight="1">
      <c r="B487" s="43"/>
    </row>
    <row r="488" s="36" customFormat="1" ht="19.5" customHeight="1">
      <c r="B488" s="43"/>
    </row>
    <row r="489" s="36" customFormat="1" ht="19.5" customHeight="1">
      <c r="B489" s="43"/>
    </row>
    <row r="490" s="36" customFormat="1" ht="19.5" customHeight="1">
      <c r="B490" s="43"/>
    </row>
    <row r="491" s="36" customFormat="1" ht="19.5" customHeight="1">
      <c r="B491" s="43"/>
    </row>
    <row r="492" s="36" customFormat="1" ht="19.5" customHeight="1">
      <c r="B492" s="43"/>
    </row>
    <row r="493" s="36" customFormat="1" ht="19.5" customHeight="1">
      <c r="B493" s="43"/>
    </row>
    <row r="494" s="36" customFormat="1" ht="19.5" customHeight="1">
      <c r="B494" s="43"/>
    </row>
    <row r="495" s="36" customFormat="1" ht="19.5" customHeight="1">
      <c r="B495" s="43"/>
    </row>
    <row r="496" s="36" customFormat="1" ht="19.5" customHeight="1">
      <c r="B496" s="43"/>
    </row>
    <row r="497" s="36" customFormat="1" ht="19.5" customHeight="1">
      <c r="B497" s="43"/>
    </row>
    <row r="498" s="36" customFormat="1" ht="19.5" customHeight="1">
      <c r="B498" s="43"/>
    </row>
    <row r="499" s="36" customFormat="1" ht="19.5" customHeight="1">
      <c r="B499" s="43"/>
    </row>
    <row r="500" s="36" customFormat="1" ht="19.5" customHeight="1">
      <c r="B500" s="43"/>
    </row>
    <row r="501" s="36" customFormat="1" ht="19.5" customHeight="1">
      <c r="B501" s="43"/>
    </row>
    <row r="502" s="36" customFormat="1" ht="19.5" customHeight="1">
      <c r="B502" s="43"/>
    </row>
    <row r="503" s="36" customFormat="1" ht="19.5" customHeight="1">
      <c r="B503" s="43"/>
    </row>
    <row r="504" s="36" customFormat="1" ht="19.5" customHeight="1">
      <c r="B504" s="43"/>
    </row>
    <row r="505" s="36" customFormat="1" ht="19.5" customHeight="1">
      <c r="B505" s="43"/>
    </row>
    <row r="506" s="36" customFormat="1" ht="19.5" customHeight="1">
      <c r="B506" s="43"/>
    </row>
    <row r="507" s="36" customFormat="1" ht="19.5" customHeight="1">
      <c r="B507" s="43"/>
    </row>
    <row r="508" s="36" customFormat="1" ht="19.5" customHeight="1">
      <c r="B508" s="43"/>
    </row>
    <row r="509" s="36" customFormat="1" ht="19.5" customHeight="1">
      <c r="B509" s="43"/>
    </row>
    <row r="510" s="36" customFormat="1" ht="19.5" customHeight="1">
      <c r="B510" s="43"/>
    </row>
    <row r="511" s="36" customFormat="1" ht="19.5" customHeight="1">
      <c r="B511" s="43"/>
    </row>
    <row r="512" s="36" customFormat="1" ht="19.5" customHeight="1">
      <c r="B512" s="43"/>
    </row>
    <row r="513" s="36" customFormat="1" ht="19.5" customHeight="1">
      <c r="B513" s="43"/>
    </row>
    <row r="514" s="36" customFormat="1" ht="19.5" customHeight="1">
      <c r="B514" s="43"/>
    </row>
    <row r="515" s="36" customFormat="1" ht="19.5" customHeight="1">
      <c r="B515" s="43"/>
    </row>
    <row r="516" s="36" customFormat="1" ht="19.5" customHeight="1">
      <c r="B516" s="43"/>
    </row>
    <row r="517" s="36" customFormat="1" ht="19.5" customHeight="1">
      <c r="B517" s="43"/>
    </row>
    <row r="518" s="36" customFormat="1" ht="19.5" customHeight="1">
      <c r="B518" s="43"/>
    </row>
    <row r="519" s="36" customFormat="1" ht="19.5" customHeight="1">
      <c r="B519" s="43"/>
    </row>
    <row r="520" s="36" customFormat="1" ht="19.5" customHeight="1">
      <c r="B520" s="43"/>
    </row>
    <row r="521" s="36" customFormat="1" ht="19.5" customHeight="1">
      <c r="B521" s="43"/>
    </row>
    <row r="522" s="36" customFormat="1" ht="19.5" customHeight="1">
      <c r="B522" s="43"/>
    </row>
    <row r="523" s="36" customFormat="1" ht="19.5" customHeight="1">
      <c r="B523" s="43"/>
    </row>
    <row r="524" s="36" customFormat="1" ht="19.5" customHeight="1">
      <c r="B524" s="43"/>
    </row>
    <row r="525" s="36" customFormat="1" ht="19.5" customHeight="1">
      <c r="B525" s="43"/>
    </row>
    <row r="526" s="36" customFormat="1" ht="19.5" customHeight="1">
      <c r="B526" s="43"/>
    </row>
    <row r="527" s="36" customFormat="1" ht="19.5" customHeight="1">
      <c r="B527" s="43"/>
    </row>
    <row r="528" s="36" customFormat="1" ht="19.5" customHeight="1">
      <c r="B528" s="43"/>
    </row>
    <row r="529" s="36" customFormat="1" ht="19.5" customHeight="1">
      <c r="B529" s="43"/>
    </row>
    <row r="530" s="36" customFormat="1" ht="19.5" customHeight="1">
      <c r="B530" s="43"/>
    </row>
    <row r="531" s="36" customFormat="1" ht="19.5" customHeight="1">
      <c r="B531" s="43"/>
    </row>
    <row r="532" s="36" customFormat="1" ht="19.5" customHeight="1">
      <c r="B532" s="43"/>
    </row>
    <row r="533" s="36" customFormat="1" ht="19.5" customHeight="1">
      <c r="B533" s="43"/>
    </row>
    <row r="534" s="36" customFormat="1" ht="19.5" customHeight="1">
      <c r="B534" s="43"/>
    </row>
    <row r="535" s="36" customFormat="1" ht="19.5" customHeight="1">
      <c r="B535" s="43"/>
    </row>
    <row r="536" s="36" customFormat="1" ht="19.5" customHeight="1">
      <c r="B536" s="43"/>
    </row>
    <row r="537" s="36" customFormat="1" ht="19.5" customHeight="1">
      <c r="B537" s="43"/>
    </row>
    <row r="538" s="36" customFormat="1" ht="19.5" customHeight="1">
      <c r="B538" s="43"/>
    </row>
    <row r="539" s="36" customFormat="1" ht="19.5" customHeight="1">
      <c r="B539" s="43"/>
    </row>
    <row r="540" s="36" customFormat="1" ht="19.5" customHeight="1">
      <c r="B540" s="43"/>
    </row>
    <row r="541" s="36" customFormat="1" ht="19.5" customHeight="1">
      <c r="B541" s="43"/>
    </row>
    <row r="542" s="36" customFormat="1" ht="19.5" customHeight="1">
      <c r="B542" s="43"/>
    </row>
    <row r="543" s="36" customFormat="1" ht="19.5" customHeight="1">
      <c r="B543" s="43"/>
    </row>
    <row r="544" s="36" customFormat="1" ht="19.5" customHeight="1">
      <c r="B544" s="43"/>
    </row>
    <row r="545" s="36" customFormat="1" ht="19.5" customHeight="1">
      <c r="B545" s="43"/>
    </row>
    <row r="546" s="36" customFormat="1" ht="19.5" customHeight="1">
      <c r="B546" s="43"/>
    </row>
    <row r="547" s="36" customFormat="1" ht="19.5" customHeight="1">
      <c r="B547" s="43"/>
    </row>
    <row r="548" s="36" customFormat="1" ht="19.5" customHeight="1">
      <c r="B548" s="43"/>
    </row>
    <row r="549" s="36" customFormat="1" ht="19.5" customHeight="1">
      <c r="B549" s="43"/>
    </row>
    <row r="550" s="36" customFormat="1" ht="19.5" customHeight="1">
      <c r="B550" s="43"/>
    </row>
    <row r="551" s="36" customFormat="1" ht="19.5" customHeight="1">
      <c r="B551" s="43"/>
    </row>
    <row r="552" s="36" customFormat="1" ht="19.5" customHeight="1">
      <c r="B552" s="43"/>
    </row>
    <row r="553" s="36" customFormat="1" ht="19.5" customHeight="1">
      <c r="B553" s="43"/>
    </row>
    <row r="554" s="36" customFormat="1" ht="19.5" customHeight="1">
      <c r="B554" s="43"/>
    </row>
    <row r="555" s="36" customFormat="1" ht="19.5" customHeight="1">
      <c r="B555" s="43"/>
    </row>
    <row r="556" s="36" customFormat="1" ht="19.5" customHeight="1">
      <c r="B556" s="43"/>
    </row>
    <row r="557" s="36" customFormat="1" ht="19.5" customHeight="1">
      <c r="B557" s="43"/>
    </row>
    <row r="558" s="36" customFormat="1" ht="19.5" customHeight="1">
      <c r="B558" s="43"/>
    </row>
    <row r="559" s="36" customFormat="1" ht="19.5" customHeight="1">
      <c r="B559" s="43"/>
    </row>
    <row r="560" s="36" customFormat="1" ht="19.5" customHeight="1">
      <c r="B560" s="43"/>
    </row>
    <row r="561" s="36" customFormat="1" ht="19.5" customHeight="1">
      <c r="B561" s="43"/>
    </row>
    <row r="562" s="36" customFormat="1" ht="19.5" customHeight="1">
      <c r="B562" s="43"/>
    </row>
    <row r="563" s="36" customFormat="1" ht="19.5" customHeight="1">
      <c r="B563" s="43"/>
    </row>
    <row r="564" s="36" customFormat="1" ht="19.5" customHeight="1">
      <c r="B564" s="43"/>
    </row>
    <row r="565" s="36" customFormat="1" ht="19.5" customHeight="1">
      <c r="B565" s="43"/>
    </row>
    <row r="566" s="36" customFormat="1" ht="19.5" customHeight="1">
      <c r="B566" s="43"/>
    </row>
    <row r="567" s="36" customFormat="1" ht="19.5" customHeight="1">
      <c r="B567" s="43"/>
    </row>
    <row r="568" s="36" customFormat="1" ht="19.5" customHeight="1">
      <c r="B568" s="43"/>
    </row>
    <row r="569" s="36" customFormat="1" ht="19.5" customHeight="1">
      <c r="B569" s="43"/>
    </row>
    <row r="570" s="36" customFormat="1" ht="19.5" customHeight="1">
      <c r="B570" s="43"/>
    </row>
    <row r="571" s="36" customFormat="1" ht="19.5" customHeight="1">
      <c r="B571" s="43"/>
    </row>
    <row r="572" s="36" customFormat="1" ht="19.5" customHeight="1">
      <c r="B572" s="43"/>
    </row>
    <row r="573" s="36" customFormat="1" ht="19.5" customHeight="1">
      <c r="B573" s="43"/>
    </row>
    <row r="574" s="36" customFormat="1" ht="19.5" customHeight="1">
      <c r="B574" s="43"/>
    </row>
    <row r="575" s="36" customFormat="1" ht="19.5" customHeight="1">
      <c r="B575" s="43"/>
    </row>
    <row r="576" s="36" customFormat="1" ht="19.5" customHeight="1">
      <c r="B576" s="43"/>
    </row>
    <row r="577" s="36" customFormat="1" ht="19.5" customHeight="1">
      <c r="B577" s="43"/>
    </row>
    <row r="578" s="36" customFormat="1" ht="19.5" customHeight="1">
      <c r="B578" s="43"/>
    </row>
    <row r="579" s="36" customFormat="1" ht="19.5" customHeight="1">
      <c r="B579" s="43"/>
    </row>
    <row r="580" s="36" customFormat="1" ht="19.5" customHeight="1">
      <c r="B580" s="43"/>
    </row>
    <row r="581" s="36" customFormat="1" ht="19.5" customHeight="1">
      <c r="B581" s="43"/>
    </row>
    <row r="582" s="36" customFormat="1" ht="19.5" customHeight="1">
      <c r="B582" s="43"/>
    </row>
    <row r="583" s="36" customFormat="1" ht="19.5" customHeight="1">
      <c r="B583" s="43"/>
    </row>
    <row r="584" s="36" customFormat="1" ht="19.5" customHeight="1">
      <c r="B584" s="43"/>
    </row>
    <row r="585" s="36" customFormat="1" ht="19.5" customHeight="1">
      <c r="B585" s="43"/>
    </row>
    <row r="586" s="36" customFormat="1" ht="19.5" customHeight="1">
      <c r="B586" s="43"/>
    </row>
    <row r="587" s="36" customFormat="1" ht="19.5" customHeight="1">
      <c r="B587" s="43"/>
    </row>
    <row r="588" s="36" customFormat="1" ht="19.5" customHeight="1">
      <c r="B588" s="43"/>
    </row>
    <row r="589" s="36" customFormat="1" ht="19.5" customHeight="1">
      <c r="B589" s="43"/>
    </row>
    <row r="590" s="36" customFormat="1" ht="19.5" customHeight="1">
      <c r="B590" s="43"/>
    </row>
    <row r="591" s="36" customFormat="1" ht="19.5" customHeight="1">
      <c r="B591" s="43"/>
    </row>
    <row r="592" s="36" customFormat="1" ht="19.5" customHeight="1">
      <c r="B592" s="43"/>
    </row>
    <row r="593" s="36" customFormat="1" ht="19.5" customHeight="1">
      <c r="B593" s="43"/>
    </row>
    <row r="594" s="36" customFormat="1" ht="19.5" customHeight="1">
      <c r="B594" s="43"/>
    </row>
    <row r="595" s="36" customFormat="1" ht="19.5" customHeight="1">
      <c r="B595" s="43"/>
    </row>
    <row r="596" s="36" customFormat="1" ht="19.5" customHeight="1">
      <c r="B596" s="43"/>
    </row>
    <row r="597" s="36" customFormat="1" ht="19.5" customHeight="1">
      <c r="B597" s="43"/>
    </row>
    <row r="598" s="36" customFormat="1" ht="19.5" customHeight="1">
      <c r="B598" s="43"/>
    </row>
    <row r="599" s="36" customFormat="1" ht="19.5" customHeight="1">
      <c r="B599" s="43"/>
    </row>
    <row r="600" s="36" customFormat="1" ht="19.5" customHeight="1">
      <c r="B600" s="43"/>
    </row>
    <row r="601" s="36" customFormat="1" ht="19.5" customHeight="1">
      <c r="B601" s="43"/>
    </row>
    <row r="602" s="36" customFormat="1" ht="19.5" customHeight="1">
      <c r="B602" s="43"/>
    </row>
    <row r="603" s="36" customFormat="1" ht="19.5" customHeight="1">
      <c r="B603" s="43"/>
    </row>
    <row r="604" s="36" customFormat="1" ht="19.5" customHeight="1">
      <c r="B604" s="43"/>
    </row>
    <row r="605" s="36" customFormat="1" ht="19.5" customHeight="1">
      <c r="B605" s="43"/>
    </row>
    <row r="606" s="36" customFormat="1" ht="19.5" customHeight="1">
      <c r="B606" s="43"/>
    </row>
    <row r="607" s="36" customFormat="1" ht="19.5" customHeight="1">
      <c r="B607" s="43"/>
    </row>
    <row r="608" s="36" customFormat="1" ht="19.5" customHeight="1">
      <c r="B608" s="43"/>
    </row>
    <row r="609" s="36" customFormat="1" ht="19.5" customHeight="1">
      <c r="B609" s="43"/>
    </row>
    <row r="610" s="36" customFormat="1" ht="19.5" customHeight="1">
      <c r="B610" s="43"/>
    </row>
    <row r="611" s="36" customFormat="1" ht="19.5" customHeight="1">
      <c r="B611" s="43"/>
    </row>
    <row r="612" s="36" customFormat="1" ht="19.5" customHeight="1">
      <c r="B612" s="43"/>
    </row>
    <row r="613" s="36" customFormat="1" ht="19.5" customHeight="1">
      <c r="B613" s="43"/>
    </row>
    <row r="614" s="36" customFormat="1" ht="19.5" customHeight="1">
      <c r="B614" s="43"/>
    </row>
    <row r="615" s="36" customFormat="1" ht="19.5" customHeight="1">
      <c r="B615" s="43"/>
    </row>
    <row r="616" s="36" customFormat="1" ht="19.5" customHeight="1">
      <c r="B616" s="43"/>
    </row>
    <row r="617" s="36" customFormat="1" ht="19.5" customHeight="1">
      <c r="B617" s="43"/>
    </row>
    <row r="618" s="36" customFormat="1" ht="19.5" customHeight="1">
      <c r="B618" s="43"/>
    </row>
    <row r="619" s="36" customFormat="1" ht="19.5" customHeight="1">
      <c r="B619" s="43"/>
    </row>
    <row r="620" s="36" customFormat="1" ht="19.5" customHeight="1">
      <c r="B620" s="43"/>
    </row>
    <row r="621" s="36" customFormat="1" ht="19.5" customHeight="1">
      <c r="B621" s="43"/>
    </row>
    <row r="622" s="36" customFormat="1" ht="19.5" customHeight="1">
      <c r="B622" s="43"/>
    </row>
    <row r="623" s="36" customFormat="1" ht="19.5" customHeight="1">
      <c r="B623" s="43"/>
    </row>
    <row r="624" s="36" customFormat="1" ht="19.5" customHeight="1">
      <c r="B624" s="43"/>
    </row>
    <row r="625" s="36" customFormat="1" ht="19.5" customHeight="1">
      <c r="B625" s="43"/>
    </row>
    <row r="626" s="36" customFormat="1" ht="19.5" customHeight="1">
      <c r="B626" s="43"/>
    </row>
    <row r="627" s="36" customFormat="1" ht="19.5" customHeight="1">
      <c r="B627" s="43"/>
    </row>
    <row r="628" s="36" customFormat="1" ht="19.5" customHeight="1">
      <c r="B628" s="43"/>
    </row>
    <row r="629" s="36" customFormat="1" ht="19.5" customHeight="1">
      <c r="B629" s="43"/>
    </row>
    <row r="630" s="36" customFormat="1" ht="19.5" customHeight="1">
      <c r="B630" s="43"/>
    </row>
    <row r="631" s="36" customFormat="1" ht="19.5" customHeight="1">
      <c r="B631" s="43"/>
    </row>
    <row r="632" s="36" customFormat="1" ht="19.5" customHeight="1">
      <c r="B632" s="43"/>
    </row>
    <row r="633" s="36" customFormat="1" ht="19.5" customHeight="1">
      <c r="B633" s="43"/>
    </row>
    <row r="634" s="36" customFormat="1" ht="19.5" customHeight="1">
      <c r="B634" s="43"/>
    </row>
    <row r="635" s="36" customFormat="1" ht="19.5" customHeight="1">
      <c r="B635" s="43"/>
    </row>
    <row r="636" s="36" customFormat="1" ht="19.5" customHeight="1">
      <c r="B636" s="43"/>
    </row>
    <row r="637" s="36" customFormat="1" ht="19.5" customHeight="1">
      <c r="B637" s="43"/>
    </row>
    <row r="638" s="36" customFormat="1" ht="19.5" customHeight="1">
      <c r="B638" s="43"/>
    </row>
    <row r="639" s="36" customFormat="1" ht="19.5" customHeight="1">
      <c r="B639" s="43"/>
    </row>
    <row r="640" s="36" customFormat="1" ht="19.5" customHeight="1">
      <c r="B640" s="43"/>
    </row>
    <row r="641" s="36" customFormat="1" ht="19.5" customHeight="1">
      <c r="B641" s="43"/>
    </row>
    <row r="642" s="36" customFormat="1" ht="19.5" customHeight="1">
      <c r="B642" s="43"/>
    </row>
    <row r="643" s="36" customFormat="1" ht="19.5" customHeight="1">
      <c r="B643" s="43"/>
    </row>
    <row r="644" s="36" customFormat="1" ht="19.5" customHeight="1">
      <c r="B644" s="43"/>
    </row>
    <row r="645" s="36" customFormat="1" ht="19.5" customHeight="1">
      <c r="B645" s="43"/>
    </row>
    <row r="646" s="36" customFormat="1" ht="19.5" customHeight="1">
      <c r="B646" s="43"/>
    </row>
    <row r="647" s="36" customFormat="1" ht="19.5" customHeight="1">
      <c r="B647" s="43"/>
    </row>
    <row r="648" s="36" customFormat="1" ht="19.5" customHeight="1">
      <c r="B648" s="43"/>
    </row>
    <row r="649" s="36" customFormat="1" ht="19.5" customHeight="1">
      <c r="B649" s="43"/>
    </row>
    <row r="650" s="36" customFormat="1" ht="19.5" customHeight="1">
      <c r="B650" s="43"/>
    </row>
    <row r="651" s="36" customFormat="1" ht="19.5" customHeight="1">
      <c r="B651" s="43"/>
    </row>
    <row r="652" s="36" customFormat="1" ht="19.5" customHeight="1">
      <c r="B652" s="43"/>
    </row>
    <row r="653" s="36" customFormat="1" ht="19.5" customHeight="1">
      <c r="B653" s="43"/>
    </row>
    <row r="654" s="36" customFormat="1" ht="19.5" customHeight="1">
      <c r="B654" s="43"/>
    </row>
    <row r="655" s="36" customFormat="1" ht="19.5" customHeight="1">
      <c r="B655" s="43"/>
    </row>
    <row r="656" s="36" customFormat="1" ht="19.5" customHeight="1">
      <c r="B656" s="43"/>
    </row>
    <row r="657" s="36" customFormat="1" ht="19.5" customHeight="1">
      <c r="B657" s="43"/>
    </row>
    <row r="658" s="36" customFormat="1" ht="19.5" customHeight="1">
      <c r="B658" s="43"/>
    </row>
    <row r="659" s="36" customFormat="1" ht="19.5" customHeight="1">
      <c r="B659" s="43"/>
    </row>
    <row r="660" s="36" customFormat="1" ht="19.5" customHeight="1">
      <c r="B660" s="43"/>
    </row>
    <row r="661" s="36" customFormat="1" ht="19.5" customHeight="1">
      <c r="B661" s="43"/>
    </row>
    <row r="662" s="36" customFormat="1" ht="19.5" customHeight="1">
      <c r="B662" s="43"/>
    </row>
    <row r="663" s="36" customFormat="1" ht="19.5" customHeight="1">
      <c r="B663" s="43"/>
    </row>
    <row r="664" s="36" customFormat="1" ht="19.5" customHeight="1">
      <c r="B664" s="43"/>
    </row>
    <row r="665" s="36" customFormat="1" ht="19.5" customHeight="1">
      <c r="B665" s="43"/>
    </row>
    <row r="666" s="36" customFormat="1" ht="19.5" customHeight="1">
      <c r="B666" s="43"/>
    </row>
    <row r="667" s="36" customFormat="1" ht="19.5" customHeight="1">
      <c r="B667" s="43"/>
    </row>
    <row r="668" s="36" customFormat="1" ht="19.5" customHeight="1">
      <c r="B668" s="43"/>
    </row>
    <row r="669" s="36" customFormat="1" ht="19.5" customHeight="1">
      <c r="B669" s="43"/>
    </row>
    <row r="670" s="36" customFormat="1" ht="19.5" customHeight="1">
      <c r="B670" s="43"/>
    </row>
    <row r="671" s="36" customFormat="1" ht="19.5" customHeight="1">
      <c r="B671" s="43"/>
    </row>
    <row r="672" s="36" customFormat="1" ht="19.5" customHeight="1">
      <c r="B672" s="43"/>
    </row>
    <row r="673" s="36" customFormat="1" ht="19.5" customHeight="1">
      <c r="B673" s="43"/>
    </row>
    <row r="674" s="36" customFormat="1" ht="19.5" customHeight="1">
      <c r="B674" s="43"/>
    </row>
    <row r="675" s="36" customFormat="1" ht="19.5" customHeight="1">
      <c r="B675" s="43"/>
    </row>
    <row r="676" s="36" customFormat="1" ht="19.5" customHeight="1">
      <c r="B676" s="43"/>
    </row>
    <row r="677" s="36" customFormat="1" ht="19.5" customHeight="1">
      <c r="B677" s="43"/>
    </row>
    <row r="678" s="36" customFormat="1" ht="19.5" customHeight="1">
      <c r="B678" s="43"/>
    </row>
    <row r="679" s="36" customFormat="1" ht="19.5" customHeight="1">
      <c r="B679" s="43"/>
    </row>
    <row r="680" s="36" customFormat="1" ht="19.5" customHeight="1">
      <c r="B680" s="43"/>
    </row>
    <row r="681" s="36" customFormat="1" ht="19.5" customHeight="1">
      <c r="B681" s="43"/>
    </row>
    <row r="682" s="36" customFormat="1" ht="19.5" customHeight="1">
      <c r="B682" s="43"/>
    </row>
    <row r="683" s="36" customFormat="1" ht="19.5" customHeight="1">
      <c r="B683" s="43"/>
    </row>
    <row r="684" s="36" customFormat="1" ht="19.5" customHeight="1">
      <c r="B684" s="43"/>
    </row>
    <row r="685" s="36" customFormat="1" ht="19.5" customHeight="1">
      <c r="B685" s="43"/>
    </row>
    <row r="686" s="36" customFormat="1" ht="19.5" customHeight="1">
      <c r="B686" s="43"/>
    </row>
    <row r="687" s="36" customFormat="1" ht="19.5" customHeight="1">
      <c r="B687" s="43"/>
    </row>
    <row r="688" s="36" customFormat="1" ht="19.5" customHeight="1">
      <c r="B688" s="43"/>
    </row>
    <row r="689" s="36" customFormat="1" ht="19.5" customHeight="1">
      <c r="B689" s="43"/>
    </row>
    <row r="690" s="36" customFormat="1" ht="19.5" customHeight="1">
      <c r="B690" s="43"/>
    </row>
    <row r="691" s="36" customFormat="1" ht="19.5" customHeight="1">
      <c r="B691" s="43"/>
    </row>
    <row r="692" s="36" customFormat="1" ht="19.5" customHeight="1">
      <c r="B692" s="43"/>
    </row>
    <row r="693" s="36" customFormat="1" ht="19.5" customHeight="1">
      <c r="B693" s="43"/>
    </row>
    <row r="694" s="36" customFormat="1" ht="19.5" customHeight="1">
      <c r="B694" s="43"/>
    </row>
    <row r="695" s="36" customFormat="1" ht="19.5" customHeight="1">
      <c r="B695" s="43"/>
    </row>
    <row r="696" s="36" customFormat="1" ht="19.5" customHeight="1">
      <c r="B696" s="43"/>
    </row>
    <row r="697" s="36" customFormat="1" ht="19.5" customHeight="1">
      <c r="B697" s="43"/>
    </row>
    <row r="698" s="36" customFormat="1" ht="19.5" customHeight="1">
      <c r="B698" s="43"/>
    </row>
    <row r="699" s="36" customFormat="1" ht="19.5" customHeight="1">
      <c r="B699" s="43"/>
    </row>
    <row r="700" s="36" customFormat="1" ht="19.5" customHeight="1">
      <c r="B700" s="43"/>
    </row>
    <row r="701" s="36" customFormat="1" ht="19.5" customHeight="1">
      <c r="B701" s="43"/>
    </row>
    <row r="702" s="36" customFormat="1" ht="19.5" customHeight="1">
      <c r="B702" s="43"/>
    </row>
    <row r="703" s="36" customFormat="1" ht="19.5" customHeight="1">
      <c r="B703" s="43"/>
    </row>
    <row r="704" s="36" customFormat="1" ht="19.5" customHeight="1">
      <c r="B704" s="43"/>
    </row>
    <row r="705" s="36" customFormat="1" ht="19.5" customHeight="1">
      <c r="B705" s="43"/>
    </row>
    <row r="706" s="36" customFormat="1" ht="19.5" customHeight="1">
      <c r="B706" s="43"/>
    </row>
    <row r="707" s="36" customFormat="1" ht="19.5" customHeight="1">
      <c r="B707" s="43"/>
    </row>
    <row r="708" s="36" customFormat="1" ht="19.5" customHeight="1">
      <c r="B708" s="43"/>
    </row>
    <row r="709" s="36" customFormat="1" ht="19.5" customHeight="1">
      <c r="B709" s="43"/>
    </row>
    <row r="710" s="36" customFormat="1" ht="19.5" customHeight="1">
      <c r="B710" s="43"/>
    </row>
    <row r="711" s="36" customFormat="1" ht="19.5" customHeight="1">
      <c r="B711" s="43"/>
    </row>
    <row r="712" s="36" customFormat="1" ht="19.5" customHeight="1">
      <c r="B712" s="43"/>
    </row>
    <row r="713" s="36" customFormat="1" ht="19.5" customHeight="1">
      <c r="B713" s="43"/>
    </row>
    <row r="714" s="36" customFormat="1" ht="19.5" customHeight="1">
      <c r="B714" s="43"/>
    </row>
    <row r="715" s="36" customFormat="1" ht="19.5" customHeight="1">
      <c r="B715" s="43"/>
    </row>
    <row r="716" s="36" customFormat="1" ht="19.5" customHeight="1">
      <c r="B716" s="43"/>
    </row>
    <row r="717" s="36" customFormat="1" ht="19.5" customHeight="1">
      <c r="B717" s="43"/>
    </row>
    <row r="718" s="36" customFormat="1" ht="19.5" customHeight="1">
      <c r="B718" s="43"/>
    </row>
    <row r="719" s="36" customFormat="1" ht="19.5" customHeight="1">
      <c r="B719" s="43"/>
    </row>
    <row r="720" s="36" customFormat="1" ht="19.5" customHeight="1">
      <c r="B720" s="43"/>
    </row>
    <row r="721" s="36" customFormat="1" ht="19.5" customHeight="1">
      <c r="B721" s="43"/>
    </row>
    <row r="722" s="36" customFormat="1" ht="19.5" customHeight="1">
      <c r="B722" s="43"/>
    </row>
    <row r="723" s="36" customFormat="1" ht="19.5" customHeight="1">
      <c r="B723" s="43"/>
    </row>
    <row r="724" s="36" customFormat="1" ht="19.5" customHeight="1">
      <c r="B724" s="43"/>
    </row>
    <row r="725" s="36" customFormat="1" ht="19.5" customHeight="1">
      <c r="B725" s="43"/>
    </row>
    <row r="726" s="36" customFormat="1" ht="19.5" customHeight="1">
      <c r="B726" s="43"/>
    </row>
    <row r="727" s="36" customFormat="1" ht="19.5" customHeight="1">
      <c r="B727" s="43"/>
    </row>
    <row r="728" s="36" customFormat="1" ht="19.5" customHeight="1">
      <c r="B728" s="43"/>
    </row>
    <row r="729" s="36" customFormat="1" ht="19.5" customHeight="1">
      <c r="B729" s="43"/>
    </row>
    <row r="730" s="36" customFormat="1" ht="19.5" customHeight="1">
      <c r="B730" s="43"/>
    </row>
    <row r="731" s="36" customFormat="1" ht="19.5" customHeight="1">
      <c r="B731" s="43"/>
    </row>
    <row r="732" s="36" customFormat="1" ht="19.5" customHeight="1">
      <c r="B732" s="43"/>
    </row>
    <row r="733" s="36" customFormat="1" ht="19.5" customHeight="1">
      <c r="B733" s="43"/>
    </row>
    <row r="734" s="36" customFormat="1" ht="19.5" customHeight="1">
      <c r="B734" s="43"/>
    </row>
    <row r="735" s="36" customFormat="1" ht="19.5" customHeight="1">
      <c r="B735" s="43"/>
    </row>
    <row r="736" s="36" customFormat="1" ht="19.5" customHeight="1">
      <c r="B736" s="43"/>
    </row>
    <row r="737" s="36" customFormat="1" ht="19.5" customHeight="1">
      <c r="B737" s="43"/>
    </row>
    <row r="738" s="36" customFormat="1" ht="19.5" customHeight="1">
      <c r="B738" s="43"/>
    </row>
    <row r="739" s="36" customFormat="1" ht="19.5" customHeight="1">
      <c r="B739" s="43"/>
    </row>
    <row r="740" s="36" customFormat="1" ht="19.5" customHeight="1">
      <c r="B740" s="43"/>
    </row>
    <row r="741" s="36" customFormat="1" ht="19.5" customHeight="1">
      <c r="B741" s="43"/>
    </row>
    <row r="742" s="36" customFormat="1" ht="19.5" customHeight="1">
      <c r="B742" s="43"/>
    </row>
    <row r="743" s="36" customFormat="1" ht="19.5" customHeight="1">
      <c r="B743" s="43"/>
    </row>
    <row r="744" s="36" customFormat="1" ht="19.5" customHeight="1">
      <c r="B744" s="43"/>
    </row>
    <row r="745" s="36" customFormat="1" ht="19.5" customHeight="1">
      <c r="B745" s="43"/>
    </row>
    <row r="746" s="36" customFormat="1" ht="19.5" customHeight="1">
      <c r="B746" s="43"/>
    </row>
    <row r="747" s="36" customFormat="1" ht="19.5" customHeight="1">
      <c r="B747" s="43"/>
    </row>
    <row r="748" s="36" customFormat="1" ht="19.5" customHeight="1">
      <c r="B748" s="43"/>
    </row>
    <row r="749" s="36" customFormat="1" ht="19.5" customHeight="1">
      <c r="B749" s="43"/>
    </row>
    <row r="750" s="36" customFormat="1" ht="19.5" customHeight="1">
      <c r="B750" s="43"/>
    </row>
    <row r="751" s="36" customFormat="1" ht="19.5" customHeight="1">
      <c r="B751" s="43"/>
    </row>
    <row r="752" s="36" customFormat="1" ht="19.5" customHeight="1">
      <c r="B752" s="43"/>
    </row>
    <row r="753" s="36" customFormat="1" ht="19.5" customHeight="1">
      <c r="B753" s="43"/>
    </row>
    <row r="754" s="36" customFormat="1" ht="19.5" customHeight="1">
      <c r="B754" s="43"/>
    </row>
    <row r="755" s="36" customFormat="1" ht="19.5" customHeight="1">
      <c r="B755" s="43"/>
    </row>
    <row r="756" s="36" customFormat="1" ht="19.5" customHeight="1">
      <c r="B756" s="43"/>
    </row>
    <row r="757" s="36" customFormat="1" ht="19.5" customHeight="1">
      <c r="B757" s="43"/>
    </row>
    <row r="758" s="36" customFormat="1" ht="19.5" customHeight="1">
      <c r="B758" s="43"/>
    </row>
    <row r="759" s="36" customFormat="1" ht="19.5" customHeight="1">
      <c r="B759" s="43"/>
    </row>
    <row r="760" s="36" customFormat="1" ht="19.5" customHeight="1">
      <c r="B760" s="43"/>
    </row>
    <row r="761" s="36" customFormat="1" ht="19.5" customHeight="1">
      <c r="B761" s="43"/>
    </row>
    <row r="762" s="36" customFormat="1" ht="19.5" customHeight="1">
      <c r="B762" s="43"/>
    </row>
    <row r="763" s="36" customFormat="1" ht="19.5" customHeight="1">
      <c r="B763" s="43"/>
    </row>
    <row r="764" s="36" customFormat="1" ht="19.5" customHeight="1">
      <c r="B764" s="43"/>
    </row>
    <row r="765" s="36" customFormat="1" ht="19.5" customHeight="1">
      <c r="B765" s="43"/>
    </row>
    <row r="766" s="36" customFormat="1" ht="19.5" customHeight="1">
      <c r="B766" s="43"/>
    </row>
    <row r="767" s="36" customFormat="1" ht="19.5" customHeight="1">
      <c r="B767" s="43"/>
    </row>
    <row r="768" s="36" customFormat="1" ht="19.5" customHeight="1">
      <c r="B768" s="43"/>
    </row>
    <row r="769" s="36" customFormat="1" ht="19.5" customHeight="1">
      <c r="B769" s="43"/>
    </row>
    <row r="770" s="36" customFormat="1" ht="19.5" customHeight="1">
      <c r="B770" s="43"/>
    </row>
    <row r="771" s="36" customFormat="1" ht="19.5" customHeight="1">
      <c r="B771" s="43"/>
    </row>
    <row r="772" s="36" customFormat="1" ht="19.5" customHeight="1">
      <c r="B772" s="43"/>
    </row>
    <row r="773" s="36" customFormat="1" ht="19.5" customHeight="1">
      <c r="B773" s="43"/>
    </row>
    <row r="774" s="36" customFormat="1" ht="19.5" customHeight="1">
      <c r="B774" s="43"/>
    </row>
    <row r="775" s="36" customFormat="1" ht="19.5" customHeight="1">
      <c r="B775" s="43"/>
    </row>
    <row r="776" s="36" customFormat="1" ht="19.5" customHeight="1">
      <c r="B776" s="43"/>
    </row>
    <row r="777" s="36" customFormat="1" ht="19.5" customHeight="1">
      <c r="B777" s="43"/>
    </row>
    <row r="778" s="36" customFormat="1" ht="19.5" customHeight="1">
      <c r="B778" s="43"/>
    </row>
    <row r="779" s="36" customFormat="1" ht="19.5" customHeight="1">
      <c r="B779" s="43"/>
    </row>
    <row r="780" s="36" customFormat="1" ht="19.5" customHeight="1">
      <c r="B780" s="43"/>
    </row>
    <row r="781" s="36" customFormat="1" ht="19.5" customHeight="1">
      <c r="B781" s="43"/>
    </row>
    <row r="782" s="36" customFormat="1" ht="19.5" customHeight="1">
      <c r="B782" s="43"/>
    </row>
    <row r="783" s="36" customFormat="1" ht="19.5" customHeight="1">
      <c r="B783" s="43"/>
    </row>
    <row r="784" s="36" customFormat="1" ht="19.5" customHeight="1">
      <c r="B784" s="43"/>
    </row>
    <row r="785" s="36" customFormat="1" ht="19.5" customHeight="1">
      <c r="B785" s="43"/>
    </row>
    <row r="786" s="36" customFormat="1" ht="19.5" customHeight="1">
      <c r="B786" s="43"/>
    </row>
    <row r="787" s="36" customFormat="1" ht="19.5" customHeight="1">
      <c r="B787" s="43"/>
    </row>
    <row r="788" s="36" customFormat="1" ht="19.5" customHeight="1">
      <c r="B788" s="43"/>
    </row>
    <row r="789" s="36" customFormat="1" ht="19.5" customHeight="1">
      <c r="B789" s="43"/>
    </row>
    <row r="790" s="36" customFormat="1" ht="19.5" customHeight="1">
      <c r="B790" s="43"/>
    </row>
    <row r="791" s="36" customFormat="1" ht="19.5" customHeight="1">
      <c r="B791" s="43"/>
    </row>
    <row r="792" s="36" customFormat="1" ht="19.5" customHeight="1">
      <c r="B792" s="43"/>
    </row>
    <row r="793" s="36" customFormat="1" ht="19.5" customHeight="1">
      <c r="B793" s="43"/>
    </row>
    <row r="794" s="36" customFormat="1" ht="19.5" customHeight="1">
      <c r="B794" s="43"/>
    </row>
    <row r="795" s="36" customFormat="1" ht="19.5" customHeight="1">
      <c r="B795" s="43"/>
    </row>
    <row r="796" s="36" customFormat="1" ht="19.5" customHeight="1">
      <c r="B796" s="43"/>
    </row>
    <row r="797" s="36" customFormat="1" ht="19.5" customHeight="1">
      <c r="B797" s="43"/>
    </row>
    <row r="798" s="36" customFormat="1" ht="19.5" customHeight="1">
      <c r="B798" s="43"/>
    </row>
    <row r="799" s="36" customFormat="1" ht="19.5" customHeight="1">
      <c r="B799" s="43"/>
    </row>
    <row r="800" s="36" customFormat="1" ht="19.5" customHeight="1">
      <c r="B800" s="43"/>
    </row>
    <row r="801" s="36" customFormat="1" ht="19.5" customHeight="1">
      <c r="B801" s="43"/>
    </row>
    <row r="802" s="36" customFormat="1" ht="19.5" customHeight="1">
      <c r="B802" s="43"/>
    </row>
    <row r="803" s="36" customFormat="1" ht="19.5" customHeight="1">
      <c r="B803" s="43"/>
    </row>
    <row r="804" s="36" customFormat="1" ht="19.5" customHeight="1">
      <c r="B804" s="43"/>
    </row>
    <row r="805" s="36" customFormat="1" ht="19.5" customHeight="1">
      <c r="B805" s="43"/>
    </row>
    <row r="806" s="36" customFormat="1" ht="19.5" customHeight="1">
      <c r="B806" s="43"/>
    </row>
    <row r="807" s="36" customFormat="1" ht="19.5" customHeight="1">
      <c r="B807" s="43"/>
    </row>
    <row r="808" s="36" customFormat="1" ht="19.5" customHeight="1">
      <c r="B808" s="43"/>
    </row>
    <row r="809" s="36" customFormat="1" ht="19.5" customHeight="1">
      <c r="B809" s="43"/>
    </row>
    <row r="810" s="36" customFormat="1" ht="19.5" customHeight="1">
      <c r="B810" s="43"/>
    </row>
    <row r="811" s="36" customFormat="1" ht="19.5" customHeight="1">
      <c r="B811" s="43"/>
    </row>
    <row r="812" s="36" customFormat="1" ht="19.5" customHeight="1">
      <c r="B812" s="43"/>
    </row>
    <row r="813" s="36" customFormat="1" ht="19.5" customHeight="1">
      <c r="B813" s="43"/>
    </row>
    <row r="814" s="36" customFormat="1" ht="19.5" customHeight="1">
      <c r="B814" s="43"/>
    </row>
    <row r="815" s="36" customFormat="1" ht="19.5" customHeight="1">
      <c r="B815" s="43"/>
    </row>
    <row r="816" s="36" customFormat="1" ht="19.5" customHeight="1">
      <c r="B816" s="43"/>
    </row>
    <row r="817" s="36" customFormat="1" ht="19.5" customHeight="1">
      <c r="B817" s="43"/>
    </row>
    <row r="818" s="36" customFormat="1" ht="19.5" customHeight="1">
      <c r="B818" s="43"/>
    </row>
    <row r="819" s="36" customFormat="1" ht="19.5" customHeight="1">
      <c r="B819" s="43"/>
    </row>
    <row r="820" s="36" customFormat="1" ht="19.5" customHeight="1">
      <c r="B820" s="43"/>
    </row>
    <row r="821" s="36" customFormat="1" ht="19.5" customHeight="1">
      <c r="B821" s="43"/>
    </row>
    <row r="822" s="36" customFormat="1" ht="19.5" customHeight="1">
      <c r="B822" s="43"/>
    </row>
    <row r="823" s="36" customFormat="1" ht="19.5" customHeight="1">
      <c r="B823" s="43"/>
    </row>
    <row r="824" s="36" customFormat="1" ht="19.5" customHeight="1">
      <c r="B824" s="43"/>
    </row>
    <row r="825" s="36" customFormat="1" ht="19.5" customHeight="1">
      <c r="B825" s="43"/>
    </row>
    <row r="826" s="36" customFormat="1" ht="19.5" customHeight="1">
      <c r="B826" s="43"/>
    </row>
    <row r="827" s="36" customFormat="1" ht="19.5" customHeight="1">
      <c r="B827" s="43"/>
    </row>
    <row r="828" s="36" customFormat="1" ht="19.5" customHeight="1">
      <c r="B828" s="43"/>
    </row>
    <row r="829" s="36" customFormat="1" ht="19.5" customHeight="1">
      <c r="B829" s="43"/>
    </row>
    <row r="830" s="36" customFormat="1" ht="19.5" customHeight="1">
      <c r="B830" s="43"/>
    </row>
    <row r="831" s="36" customFormat="1" ht="19.5" customHeight="1">
      <c r="B831" s="43"/>
    </row>
    <row r="832" s="36" customFormat="1" ht="19.5" customHeight="1">
      <c r="B832" s="43"/>
    </row>
    <row r="833" s="36" customFormat="1" ht="19.5" customHeight="1">
      <c r="B833" s="43"/>
    </row>
    <row r="834" s="36" customFormat="1" ht="19.5" customHeight="1">
      <c r="B834" s="43"/>
    </row>
    <row r="835" s="36" customFormat="1" ht="19.5" customHeight="1">
      <c r="B835" s="43"/>
    </row>
    <row r="836" s="36" customFormat="1" ht="19.5" customHeight="1">
      <c r="B836" s="43"/>
    </row>
    <row r="837" s="36" customFormat="1" ht="19.5" customHeight="1">
      <c r="B837" s="43"/>
    </row>
    <row r="838" s="36" customFormat="1" ht="19.5" customHeight="1">
      <c r="B838" s="43"/>
    </row>
    <row r="839" s="36" customFormat="1" ht="19.5" customHeight="1">
      <c r="B839" s="43"/>
    </row>
    <row r="840" s="36" customFormat="1" ht="19.5" customHeight="1">
      <c r="B840" s="43"/>
    </row>
    <row r="841" s="36" customFormat="1" ht="19.5" customHeight="1">
      <c r="B841" s="43"/>
    </row>
    <row r="842" s="36" customFormat="1" ht="19.5" customHeight="1">
      <c r="B842" s="43"/>
    </row>
    <row r="843" s="36" customFormat="1" ht="19.5" customHeight="1">
      <c r="B843" s="43"/>
    </row>
    <row r="844" s="36" customFormat="1" ht="19.5" customHeight="1">
      <c r="B844" s="43"/>
    </row>
    <row r="845" s="36" customFormat="1" ht="19.5" customHeight="1">
      <c r="B845" s="43"/>
    </row>
    <row r="846" s="36" customFormat="1" ht="19.5" customHeight="1">
      <c r="B846" s="43"/>
    </row>
    <row r="847" s="36" customFormat="1" ht="19.5" customHeight="1">
      <c r="B847" s="43"/>
    </row>
    <row r="848" s="36" customFormat="1" ht="19.5" customHeight="1">
      <c r="B848" s="43"/>
    </row>
    <row r="849" s="36" customFormat="1" ht="19.5" customHeight="1">
      <c r="B849" s="43"/>
    </row>
    <row r="850" s="36" customFormat="1" ht="19.5" customHeight="1">
      <c r="B850" s="43"/>
    </row>
    <row r="851" s="36" customFormat="1" ht="19.5" customHeight="1">
      <c r="B851" s="43"/>
    </row>
    <row r="852" s="36" customFormat="1" ht="19.5" customHeight="1">
      <c r="B852" s="43"/>
    </row>
    <row r="853" s="36" customFormat="1" ht="19.5" customHeight="1">
      <c r="B853" s="43"/>
    </row>
    <row r="854" s="36" customFormat="1" ht="19.5" customHeight="1">
      <c r="B854" s="43"/>
    </row>
    <row r="855" s="36" customFormat="1" ht="19.5" customHeight="1">
      <c r="B855" s="43"/>
    </row>
    <row r="856" s="36" customFormat="1" ht="19.5" customHeight="1">
      <c r="B856" s="43"/>
    </row>
    <row r="857" s="36" customFormat="1" ht="19.5" customHeight="1">
      <c r="B857" s="43"/>
    </row>
    <row r="858" s="36" customFormat="1" ht="19.5" customHeight="1">
      <c r="B858" s="43"/>
    </row>
    <row r="859" s="36" customFormat="1" ht="19.5" customHeight="1">
      <c r="B859" s="43"/>
    </row>
    <row r="860" s="36" customFormat="1" ht="19.5" customHeight="1">
      <c r="B860" s="43"/>
    </row>
    <row r="861" s="36" customFormat="1" ht="19.5" customHeight="1">
      <c r="B861" s="43"/>
    </row>
    <row r="862" s="36" customFormat="1" ht="19.5" customHeight="1">
      <c r="B862" s="43"/>
    </row>
    <row r="863" s="36" customFormat="1" ht="19.5" customHeight="1">
      <c r="B863" s="43"/>
    </row>
    <row r="864" s="36" customFormat="1" ht="19.5" customHeight="1">
      <c r="B864" s="43"/>
    </row>
    <row r="865" s="36" customFormat="1" ht="19.5" customHeight="1">
      <c r="B865" s="43"/>
    </row>
    <row r="866" s="36" customFormat="1" ht="19.5" customHeight="1">
      <c r="B866" s="43"/>
    </row>
    <row r="867" s="36" customFormat="1" ht="19.5" customHeight="1">
      <c r="B867" s="43"/>
    </row>
    <row r="868" s="36" customFormat="1" ht="19.5" customHeight="1">
      <c r="B868" s="43"/>
    </row>
    <row r="869" s="36" customFormat="1" ht="19.5" customHeight="1">
      <c r="B869" s="43"/>
    </row>
    <row r="870" s="36" customFormat="1" ht="19.5" customHeight="1">
      <c r="B870" s="43"/>
    </row>
    <row r="871" s="36" customFormat="1" ht="19.5" customHeight="1">
      <c r="B871" s="43"/>
    </row>
    <row r="872" s="36" customFormat="1" ht="19.5" customHeight="1">
      <c r="B872" s="43"/>
    </row>
    <row r="873" s="36" customFormat="1" ht="19.5" customHeight="1">
      <c r="B873" s="43"/>
    </row>
    <row r="874" s="36" customFormat="1" ht="19.5" customHeight="1">
      <c r="B874" s="43"/>
    </row>
    <row r="875" s="36" customFormat="1" ht="19.5" customHeight="1">
      <c r="B875" s="43"/>
    </row>
    <row r="876" s="36" customFormat="1" ht="19.5" customHeight="1">
      <c r="B876" s="43"/>
    </row>
    <row r="877" s="36" customFormat="1" ht="19.5" customHeight="1">
      <c r="B877" s="43"/>
    </row>
    <row r="878" s="36" customFormat="1" ht="19.5" customHeight="1">
      <c r="B878" s="43"/>
    </row>
    <row r="879" s="36" customFormat="1" ht="19.5" customHeight="1">
      <c r="B879" s="43"/>
    </row>
    <row r="880" s="36" customFormat="1" ht="19.5" customHeight="1">
      <c r="B880" s="43"/>
    </row>
    <row r="881" s="36" customFormat="1" ht="19.5" customHeight="1">
      <c r="B881" s="43"/>
    </row>
    <row r="882" s="36" customFormat="1" ht="19.5" customHeight="1">
      <c r="B882" s="43"/>
    </row>
    <row r="883" s="36" customFormat="1" ht="19.5" customHeight="1">
      <c r="B883" s="43"/>
    </row>
    <row r="884" s="36" customFormat="1" ht="19.5" customHeight="1">
      <c r="B884" s="43"/>
    </row>
    <row r="885" s="36" customFormat="1" ht="19.5" customHeight="1">
      <c r="B885" s="43"/>
    </row>
    <row r="886" s="36" customFormat="1" ht="19.5" customHeight="1">
      <c r="B886" s="43"/>
    </row>
    <row r="887" s="36" customFormat="1" ht="19.5" customHeight="1">
      <c r="B887" s="43"/>
    </row>
    <row r="888" s="36" customFormat="1" ht="19.5" customHeight="1">
      <c r="B888" s="43"/>
    </row>
    <row r="889" s="36" customFormat="1" ht="19.5" customHeight="1">
      <c r="B889" s="43"/>
    </row>
    <row r="890" s="36" customFormat="1" ht="19.5" customHeight="1">
      <c r="B890" s="43"/>
    </row>
    <row r="891" s="36" customFormat="1" ht="19.5" customHeight="1">
      <c r="B891" s="43"/>
    </row>
    <row r="892" s="36" customFormat="1" ht="19.5" customHeight="1">
      <c r="B892" s="43"/>
    </row>
    <row r="893" s="36" customFormat="1" ht="19.5" customHeight="1">
      <c r="B893" s="43"/>
    </row>
    <row r="894" s="36" customFormat="1" ht="19.5" customHeight="1">
      <c r="B894" s="43"/>
    </row>
    <row r="895" s="36" customFormat="1" ht="19.5" customHeight="1">
      <c r="B895" s="43"/>
    </row>
    <row r="896" s="36" customFormat="1" ht="19.5" customHeight="1">
      <c r="B896" s="43"/>
    </row>
    <row r="897" s="36" customFormat="1" ht="19.5" customHeight="1">
      <c r="B897" s="43"/>
    </row>
    <row r="898" s="36" customFormat="1" ht="19.5" customHeight="1">
      <c r="B898" s="43"/>
    </row>
    <row r="899" s="36" customFormat="1" ht="19.5" customHeight="1">
      <c r="B899" s="43"/>
    </row>
    <row r="900" s="36" customFormat="1" ht="19.5" customHeight="1">
      <c r="B900" s="43"/>
    </row>
    <row r="901" s="36" customFormat="1" ht="19.5" customHeight="1">
      <c r="B901" s="43"/>
    </row>
    <row r="902" s="36" customFormat="1" ht="19.5" customHeight="1">
      <c r="B902" s="43"/>
    </row>
    <row r="903" s="36" customFormat="1" ht="19.5" customHeight="1">
      <c r="B903" s="43"/>
    </row>
    <row r="904" s="36" customFormat="1" ht="19.5" customHeight="1">
      <c r="B904" s="43"/>
    </row>
    <row r="905" s="36" customFormat="1" ht="19.5" customHeight="1">
      <c r="B905" s="43"/>
    </row>
    <row r="906" s="36" customFormat="1" ht="19.5" customHeight="1">
      <c r="B906" s="43"/>
    </row>
    <row r="907" s="36" customFormat="1" ht="19.5" customHeight="1">
      <c r="B907" s="43"/>
    </row>
    <row r="908" s="36" customFormat="1" ht="19.5" customHeight="1">
      <c r="B908" s="43"/>
    </row>
    <row r="909" s="36" customFormat="1" ht="19.5" customHeight="1">
      <c r="B909" s="43"/>
    </row>
    <row r="910" s="36" customFormat="1" ht="19.5" customHeight="1">
      <c r="B910" s="43"/>
    </row>
    <row r="911" s="36" customFormat="1" ht="19.5" customHeight="1">
      <c r="B911" s="43"/>
    </row>
    <row r="912" s="36" customFormat="1" ht="19.5" customHeight="1">
      <c r="B912" s="43"/>
    </row>
    <row r="913" s="36" customFormat="1" ht="19.5" customHeight="1">
      <c r="B913" s="43"/>
    </row>
    <row r="914" s="36" customFormat="1" ht="19.5" customHeight="1">
      <c r="B914" s="43"/>
    </row>
    <row r="915" s="36" customFormat="1" ht="19.5" customHeight="1">
      <c r="B915" s="43"/>
    </row>
    <row r="916" s="36" customFormat="1" ht="19.5" customHeight="1">
      <c r="B916" s="43"/>
    </row>
    <row r="917" s="36" customFormat="1" ht="19.5" customHeight="1">
      <c r="B917" s="43"/>
    </row>
    <row r="918" s="36" customFormat="1" ht="19.5" customHeight="1">
      <c r="B918" s="43"/>
    </row>
    <row r="919" s="36" customFormat="1" ht="19.5" customHeight="1">
      <c r="B919" s="43"/>
    </row>
    <row r="920" s="36" customFormat="1" ht="19.5" customHeight="1">
      <c r="B920" s="43"/>
    </row>
    <row r="921" s="36" customFormat="1" ht="19.5" customHeight="1">
      <c r="B921" s="43"/>
    </row>
    <row r="922" s="36" customFormat="1" ht="19.5" customHeight="1">
      <c r="B922" s="43"/>
    </row>
    <row r="923" s="36" customFormat="1" ht="19.5" customHeight="1">
      <c r="B923" s="43"/>
    </row>
    <row r="924" s="36" customFormat="1" ht="19.5" customHeight="1">
      <c r="B924" s="43"/>
    </row>
    <row r="925" s="36" customFormat="1" ht="19.5" customHeight="1">
      <c r="B925" s="43"/>
    </row>
    <row r="926" s="36" customFormat="1" ht="19.5" customHeight="1">
      <c r="B926" s="43"/>
    </row>
    <row r="927" s="36" customFormat="1" ht="19.5" customHeight="1">
      <c r="B927" s="43"/>
    </row>
    <row r="928" s="36" customFormat="1" ht="19.5" customHeight="1">
      <c r="B928" s="43"/>
    </row>
    <row r="929" s="36" customFormat="1" ht="19.5" customHeight="1">
      <c r="B929" s="43"/>
    </row>
    <row r="930" s="36" customFormat="1" ht="19.5" customHeight="1">
      <c r="B930" s="43"/>
    </row>
    <row r="931" s="36" customFormat="1" ht="19.5" customHeight="1">
      <c r="B931" s="43"/>
    </row>
    <row r="932" s="36" customFormat="1" ht="19.5" customHeight="1">
      <c r="B932" s="43"/>
    </row>
    <row r="933" s="36" customFormat="1" ht="19.5" customHeight="1">
      <c r="B933" s="43"/>
    </row>
    <row r="934" s="36" customFormat="1" ht="19.5" customHeight="1">
      <c r="B934" s="43"/>
    </row>
    <row r="935" s="36" customFormat="1" ht="19.5" customHeight="1">
      <c r="B935" s="43"/>
    </row>
    <row r="936" s="36" customFormat="1" ht="19.5" customHeight="1">
      <c r="B936" s="43"/>
    </row>
    <row r="937" s="36" customFormat="1" ht="19.5" customHeight="1">
      <c r="B937" s="43"/>
    </row>
    <row r="938" s="36" customFormat="1" ht="19.5" customHeight="1">
      <c r="B938" s="43"/>
    </row>
    <row r="939" s="36" customFormat="1" ht="19.5" customHeight="1">
      <c r="B939" s="43"/>
    </row>
    <row r="940" s="36" customFormat="1" ht="19.5" customHeight="1">
      <c r="B940" s="43"/>
    </row>
    <row r="941" s="36" customFormat="1" ht="19.5" customHeight="1">
      <c r="B941" s="43"/>
    </row>
    <row r="942" s="36" customFormat="1" ht="19.5" customHeight="1">
      <c r="B942" s="43"/>
    </row>
    <row r="943" s="36" customFormat="1" ht="19.5" customHeight="1">
      <c r="B943" s="43"/>
    </row>
    <row r="944" s="36" customFormat="1" ht="19.5" customHeight="1">
      <c r="B944" s="43"/>
    </row>
    <row r="945" s="36" customFormat="1" ht="19.5" customHeight="1">
      <c r="B945" s="43"/>
    </row>
    <row r="946" s="36" customFormat="1" ht="19.5" customHeight="1">
      <c r="B946" s="43"/>
    </row>
    <row r="947" s="36" customFormat="1" ht="19.5" customHeight="1">
      <c r="B947" s="43"/>
    </row>
    <row r="948" s="36" customFormat="1" ht="19.5" customHeight="1">
      <c r="B948" s="43"/>
    </row>
    <row r="949" s="36" customFormat="1" ht="19.5" customHeight="1">
      <c r="B949" s="43"/>
    </row>
    <row r="950" s="36" customFormat="1" ht="19.5" customHeight="1">
      <c r="B950" s="43"/>
    </row>
    <row r="951" s="36" customFormat="1" ht="19.5" customHeight="1">
      <c r="B951" s="43"/>
    </row>
    <row r="952" s="36" customFormat="1" ht="19.5" customHeight="1">
      <c r="B952" s="43"/>
    </row>
    <row r="953" s="36" customFormat="1" ht="19.5" customHeight="1">
      <c r="B953" s="43"/>
    </row>
    <row r="954" s="36" customFormat="1" ht="19.5" customHeight="1">
      <c r="B954" s="43"/>
    </row>
    <row r="955" s="36" customFormat="1" ht="19.5" customHeight="1">
      <c r="B955" s="43"/>
    </row>
    <row r="956" s="36" customFormat="1" ht="19.5" customHeight="1">
      <c r="B956" s="43"/>
    </row>
    <row r="957" s="36" customFormat="1" ht="19.5" customHeight="1">
      <c r="B957" s="43"/>
    </row>
    <row r="958" s="36" customFormat="1" ht="19.5" customHeight="1">
      <c r="B958" s="43"/>
    </row>
    <row r="959" s="36" customFormat="1" ht="19.5" customHeight="1">
      <c r="B959" s="43"/>
    </row>
    <row r="960" s="36" customFormat="1" ht="19.5" customHeight="1">
      <c r="B960" s="43"/>
    </row>
    <row r="961" s="36" customFormat="1" ht="19.5" customHeight="1">
      <c r="B961" s="43"/>
    </row>
    <row r="962" s="36" customFormat="1" ht="19.5" customHeight="1">
      <c r="B962" s="43"/>
    </row>
    <row r="963" s="36" customFormat="1" ht="19.5" customHeight="1">
      <c r="B963" s="43"/>
    </row>
    <row r="964" s="36" customFormat="1" ht="19.5" customHeight="1">
      <c r="B964" s="43"/>
    </row>
    <row r="965" s="36" customFormat="1" ht="19.5" customHeight="1">
      <c r="B965" s="43"/>
    </row>
    <row r="966" s="36" customFormat="1" ht="19.5" customHeight="1">
      <c r="B966" s="43"/>
    </row>
    <row r="967" s="36" customFormat="1" ht="19.5" customHeight="1">
      <c r="B967" s="43"/>
    </row>
    <row r="968" s="36" customFormat="1" ht="19.5" customHeight="1">
      <c r="B968" s="43"/>
    </row>
    <row r="969" s="36" customFormat="1" ht="19.5" customHeight="1">
      <c r="B969" s="43"/>
    </row>
    <row r="970" s="36" customFormat="1" ht="19.5" customHeight="1">
      <c r="B970" s="43"/>
    </row>
    <row r="971" s="36" customFormat="1" ht="19.5" customHeight="1">
      <c r="B971" s="43"/>
    </row>
    <row r="972" s="36" customFormat="1" ht="19.5" customHeight="1">
      <c r="B972" s="43"/>
    </row>
    <row r="973" s="36" customFormat="1" ht="19.5" customHeight="1">
      <c r="B973" s="43"/>
    </row>
    <row r="974" s="36" customFormat="1" ht="19.5" customHeight="1">
      <c r="B974" s="43"/>
    </row>
    <row r="975" s="36" customFormat="1" ht="19.5" customHeight="1">
      <c r="B975" s="43"/>
    </row>
    <row r="976" s="36" customFormat="1" ht="19.5" customHeight="1">
      <c r="B976" s="43"/>
    </row>
    <row r="977" s="36" customFormat="1" ht="19.5" customHeight="1">
      <c r="B977" s="43"/>
    </row>
    <row r="978" s="36" customFormat="1" ht="19.5" customHeight="1">
      <c r="B978" s="43"/>
    </row>
    <row r="979" s="36" customFormat="1" ht="19.5" customHeight="1">
      <c r="B979" s="43"/>
    </row>
    <row r="980" s="36" customFormat="1" ht="19.5" customHeight="1">
      <c r="B980" s="43"/>
    </row>
    <row r="981" s="36" customFormat="1" ht="19.5" customHeight="1">
      <c r="B981" s="43"/>
    </row>
    <row r="982" s="36" customFormat="1" ht="19.5" customHeight="1">
      <c r="B982" s="43"/>
    </row>
    <row r="983" s="36" customFormat="1" ht="19.5" customHeight="1">
      <c r="B983" s="43"/>
    </row>
    <row r="984" s="36" customFormat="1" ht="19.5" customHeight="1">
      <c r="B984" s="43"/>
    </row>
    <row r="985" s="36" customFormat="1" ht="19.5" customHeight="1">
      <c r="B985" s="43"/>
    </row>
    <row r="986" s="36" customFormat="1" ht="19.5" customHeight="1">
      <c r="B986" s="43"/>
    </row>
    <row r="987" s="36" customFormat="1" ht="19.5" customHeight="1">
      <c r="B987" s="43"/>
    </row>
    <row r="988" s="36" customFormat="1" ht="19.5" customHeight="1">
      <c r="B988" s="43"/>
    </row>
    <row r="989" s="36" customFormat="1" ht="19.5" customHeight="1">
      <c r="B989" s="43"/>
    </row>
    <row r="990" s="36" customFormat="1" ht="19.5" customHeight="1">
      <c r="B990" s="43"/>
    </row>
    <row r="991" s="36" customFormat="1" ht="19.5" customHeight="1">
      <c r="B991" s="43"/>
    </row>
    <row r="992" s="36" customFormat="1" ht="19.5" customHeight="1">
      <c r="B992" s="43"/>
    </row>
    <row r="993" s="36" customFormat="1" ht="19.5" customHeight="1">
      <c r="B993" s="43"/>
    </row>
    <row r="994" s="36" customFormat="1" ht="19.5" customHeight="1">
      <c r="B994" s="43"/>
    </row>
    <row r="995" s="36" customFormat="1" ht="19.5" customHeight="1">
      <c r="B995" s="43"/>
    </row>
    <row r="996" s="36" customFormat="1" ht="19.5" customHeight="1">
      <c r="B996" s="43"/>
    </row>
    <row r="997" s="36" customFormat="1" ht="19.5" customHeight="1">
      <c r="B997" s="43"/>
    </row>
    <row r="998" s="36" customFormat="1" ht="19.5" customHeight="1">
      <c r="B998" s="43"/>
    </row>
    <row r="999" s="36" customFormat="1" ht="19.5" customHeight="1">
      <c r="B999" s="43"/>
    </row>
    <row r="1000" s="36" customFormat="1" ht="19.5" customHeight="1">
      <c r="B1000" s="43"/>
    </row>
    <row r="1001" s="36" customFormat="1" ht="19.5" customHeight="1">
      <c r="B1001" s="43"/>
    </row>
    <row r="1002" s="36" customFormat="1" ht="19.5" customHeight="1">
      <c r="B1002" s="43"/>
    </row>
    <row r="1003" s="36" customFormat="1" ht="19.5" customHeight="1">
      <c r="B1003" s="43"/>
    </row>
    <row r="1004" s="36" customFormat="1" ht="19.5" customHeight="1">
      <c r="B1004" s="43"/>
    </row>
    <row r="1005" s="36" customFormat="1" ht="19.5" customHeight="1">
      <c r="B1005" s="43"/>
    </row>
    <row r="1006" s="36" customFormat="1" ht="19.5" customHeight="1">
      <c r="B1006" s="43"/>
    </row>
    <row r="1007" s="36" customFormat="1" ht="19.5" customHeight="1">
      <c r="B1007" s="43"/>
    </row>
    <row r="1008" s="36" customFormat="1" ht="19.5" customHeight="1">
      <c r="B1008" s="43"/>
    </row>
    <row r="1009" s="36" customFormat="1" ht="19.5" customHeight="1">
      <c r="B1009" s="43"/>
    </row>
    <row r="1010" s="36" customFormat="1" ht="19.5" customHeight="1">
      <c r="B1010" s="43"/>
    </row>
    <row r="1011" s="36" customFormat="1" ht="19.5" customHeight="1">
      <c r="B1011" s="43"/>
    </row>
    <row r="1012" s="36" customFormat="1" ht="19.5" customHeight="1">
      <c r="B1012" s="43"/>
    </row>
    <row r="1013" s="36" customFormat="1" ht="19.5" customHeight="1">
      <c r="B1013" s="43"/>
    </row>
    <row r="1014" s="36" customFormat="1" ht="19.5" customHeight="1">
      <c r="B1014" s="43"/>
    </row>
    <row r="1015" s="36" customFormat="1" ht="19.5" customHeight="1">
      <c r="B1015" s="43"/>
    </row>
    <row r="1016" s="36" customFormat="1" ht="19.5" customHeight="1">
      <c r="B1016" s="43"/>
    </row>
    <row r="1017" s="36" customFormat="1" ht="19.5" customHeight="1">
      <c r="B1017" s="43"/>
    </row>
    <row r="1018" s="36" customFormat="1" ht="19.5" customHeight="1">
      <c r="B1018" s="43"/>
    </row>
    <row r="1019" s="36" customFormat="1" ht="19.5" customHeight="1">
      <c r="B1019" s="43"/>
    </row>
    <row r="1020" s="36" customFormat="1" ht="19.5" customHeight="1">
      <c r="B1020" s="43"/>
    </row>
    <row r="1021" s="36" customFormat="1" ht="19.5" customHeight="1">
      <c r="B1021" s="43"/>
    </row>
    <row r="1022" s="36" customFormat="1" ht="19.5" customHeight="1">
      <c r="B1022" s="43"/>
    </row>
    <row r="1023" s="36" customFormat="1" ht="19.5" customHeight="1">
      <c r="B1023" s="43"/>
    </row>
    <row r="1024" s="36" customFormat="1" ht="19.5" customHeight="1">
      <c r="B1024" s="43"/>
    </row>
    <row r="1025" s="36" customFormat="1" ht="19.5" customHeight="1">
      <c r="B1025" s="43"/>
    </row>
    <row r="1026" s="36" customFormat="1" ht="19.5" customHeight="1">
      <c r="B1026" s="43"/>
    </row>
    <row r="1027" s="36" customFormat="1" ht="19.5" customHeight="1">
      <c r="B1027" s="43"/>
    </row>
    <row r="1028" s="36" customFormat="1" ht="19.5" customHeight="1">
      <c r="B1028" s="43"/>
    </row>
    <row r="1029" s="36" customFormat="1" ht="19.5" customHeight="1">
      <c r="B1029" s="43"/>
    </row>
    <row r="1030" s="36" customFormat="1" ht="19.5" customHeight="1">
      <c r="B1030" s="43"/>
    </row>
    <row r="1031" s="36" customFormat="1" ht="19.5" customHeight="1">
      <c r="B1031" s="43"/>
    </row>
    <row r="1032" s="36" customFormat="1" ht="19.5" customHeight="1">
      <c r="B1032" s="43"/>
    </row>
    <row r="1033" s="36" customFormat="1" ht="19.5" customHeight="1">
      <c r="B1033" s="43"/>
    </row>
    <row r="1034" s="36" customFormat="1" ht="19.5" customHeight="1">
      <c r="B1034" s="43"/>
    </row>
    <row r="1035" s="36" customFormat="1" ht="19.5" customHeight="1">
      <c r="B1035" s="43"/>
    </row>
    <row r="1036" s="36" customFormat="1" ht="19.5" customHeight="1">
      <c r="B1036" s="43"/>
    </row>
    <row r="1037" s="36" customFormat="1" ht="19.5" customHeight="1">
      <c r="B1037" s="43"/>
    </row>
    <row r="1038" s="36" customFormat="1" ht="19.5" customHeight="1">
      <c r="B1038" s="43"/>
    </row>
    <row r="1039" s="36" customFormat="1" ht="19.5" customHeight="1">
      <c r="B1039" s="43"/>
    </row>
    <row r="1040" s="36" customFormat="1" ht="19.5" customHeight="1">
      <c r="B1040" s="43"/>
    </row>
    <row r="1041" s="36" customFormat="1" ht="19.5" customHeight="1">
      <c r="B1041" s="43"/>
    </row>
    <row r="1042" s="36" customFormat="1" ht="19.5" customHeight="1">
      <c r="B1042" s="43"/>
    </row>
    <row r="1043" s="36" customFormat="1" ht="19.5" customHeight="1">
      <c r="B1043" s="43"/>
    </row>
    <row r="1044" s="36" customFormat="1" ht="19.5" customHeight="1">
      <c r="B1044" s="43"/>
    </row>
    <row r="1045" s="36" customFormat="1" ht="19.5" customHeight="1">
      <c r="B1045" s="43"/>
    </row>
    <row r="1046" s="36" customFormat="1" ht="19.5" customHeight="1">
      <c r="B1046" s="43"/>
    </row>
    <row r="1047" s="36" customFormat="1" ht="19.5" customHeight="1">
      <c r="B1047" s="43"/>
    </row>
    <row r="1048" s="36" customFormat="1" ht="19.5" customHeight="1">
      <c r="B1048" s="43"/>
    </row>
    <row r="1049" s="36" customFormat="1" ht="19.5" customHeight="1">
      <c r="B1049" s="43"/>
    </row>
    <row r="1050" s="36" customFormat="1" ht="19.5" customHeight="1">
      <c r="B1050" s="43"/>
    </row>
    <row r="1051" s="36" customFormat="1" ht="19.5" customHeight="1">
      <c r="B1051" s="43"/>
    </row>
    <row r="1052" s="36" customFormat="1" ht="19.5" customHeight="1">
      <c r="B1052" s="43"/>
    </row>
    <row r="1053" s="36" customFormat="1" ht="19.5" customHeight="1">
      <c r="B1053" s="43"/>
    </row>
    <row r="1054" s="36" customFormat="1" ht="19.5" customHeight="1">
      <c r="B1054" s="43"/>
    </row>
    <row r="1055" s="36" customFormat="1" ht="19.5" customHeight="1">
      <c r="B1055" s="43"/>
    </row>
    <row r="1056" s="36" customFormat="1" ht="19.5" customHeight="1">
      <c r="B1056" s="43"/>
    </row>
    <row r="1057" s="36" customFormat="1" ht="19.5" customHeight="1">
      <c r="B1057" s="43"/>
    </row>
    <row r="1058" s="36" customFormat="1" ht="19.5" customHeight="1">
      <c r="B1058" s="43"/>
    </row>
    <row r="1059" s="36" customFormat="1" ht="19.5" customHeight="1">
      <c r="B1059" s="43"/>
    </row>
    <row r="1060" s="36" customFormat="1" ht="19.5" customHeight="1">
      <c r="B1060" s="43"/>
    </row>
    <row r="1061" s="36" customFormat="1" ht="19.5" customHeight="1">
      <c r="B1061" s="43"/>
    </row>
    <row r="1062" s="36" customFormat="1" ht="19.5" customHeight="1">
      <c r="B1062" s="43"/>
    </row>
    <row r="1063" s="36" customFormat="1" ht="19.5" customHeight="1">
      <c r="B1063" s="43"/>
    </row>
    <row r="1064" s="36" customFormat="1" ht="19.5" customHeight="1">
      <c r="B1064" s="43"/>
    </row>
    <row r="1065" s="36" customFormat="1" ht="19.5" customHeight="1">
      <c r="B1065" s="43"/>
    </row>
    <row r="1066" s="36" customFormat="1" ht="19.5" customHeight="1">
      <c r="B1066" s="43"/>
    </row>
    <row r="1067" s="36" customFormat="1" ht="19.5" customHeight="1">
      <c r="B1067" s="43"/>
    </row>
    <row r="1068" s="36" customFormat="1" ht="19.5" customHeight="1">
      <c r="B1068" s="43"/>
    </row>
    <row r="1069" s="36" customFormat="1" ht="19.5" customHeight="1">
      <c r="B1069" s="43"/>
    </row>
    <row r="1070" s="36" customFormat="1" ht="19.5" customHeight="1">
      <c r="B1070" s="43"/>
    </row>
    <row r="1071" s="36" customFormat="1" ht="19.5" customHeight="1">
      <c r="B1071" s="43"/>
    </row>
    <row r="1072" s="36" customFormat="1" ht="19.5" customHeight="1">
      <c r="B1072" s="43"/>
    </row>
    <row r="1073" s="36" customFormat="1" ht="19.5" customHeight="1">
      <c r="B1073" s="43"/>
    </row>
    <row r="1074" s="36" customFormat="1" ht="19.5" customHeight="1">
      <c r="B1074" s="43"/>
    </row>
    <row r="1075" s="36" customFormat="1" ht="19.5" customHeight="1">
      <c r="B1075" s="43"/>
    </row>
    <row r="1076" s="36" customFormat="1" ht="19.5" customHeight="1">
      <c r="B1076" s="43"/>
    </row>
    <row r="1077" s="36" customFormat="1" ht="19.5" customHeight="1">
      <c r="B1077" s="43"/>
    </row>
    <row r="1078" s="36" customFormat="1" ht="19.5" customHeight="1">
      <c r="B1078" s="43"/>
    </row>
    <row r="1079" s="36" customFormat="1" ht="19.5" customHeight="1">
      <c r="B1079" s="43"/>
    </row>
    <row r="1080" s="36" customFormat="1" ht="19.5" customHeight="1">
      <c r="B1080" s="43"/>
    </row>
    <row r="1081" s="36" customFormat="1" ht="19.5" customHeight="1">
      <c r="B1081" s="43"/>
    </row>
    <row r="1082" s="36" customFormat="1" ht="19.5" customHeight="1">
      <c r="B1082" s="43"/>
    </row>
    <row r="1083" s="36" customFormat="1" ht="19.5" customHeight="1">
      <c r="B1083" s="43"/>
    </row>
    <row r="1084" s="36" customFormat="1" ht="19.5" customHeight="1">
      <c r="B1084" s="43"/>
    </row>
    <row r="1085" s="36" customFormat="1" ht="19.5" customHeight="1">
      <c r="B1085" s="43"/>
    </row>
    <row r="1086" s="36" customFormat="1" ht="19.5" customHeight="1">
      <c r="B1086" s="43"/>
    </row>
    <row r="1087" s="36" customFormat="1" ht="19.5" customHeight="1">
      <c r="B1087" s="43"/>
    </row>
    <row r="1088" s="36" customFormat="1" ht="19.5" customHeight="1">
      <c r="B1088" s="43"/>
    </row>
    <row r="1089" s="36" customFormat="1" ht="19.5" customHeight="1">
      <c r="B1089" s="43"/>
    </row>
    <row r="1090" s="36" customFormat="1" ht="19.5" customHeight="1">
      <c r="B1090" s="43"/>
    </row>
    <row r="1091" s="36" customFormat="1" ht="19.5" customHeight="1">
      <c r="B1091" s="43"/>
    </row>
    <row r="1092" s="36" customFormat="1" ht="19.5" customHeight="1">
      <c r="B1092" s="43"/>
    </row>
    <row r="1093" s="36" customFormat="1" ht="19.5" customHeight="1">
      <c r="B1093" s="43"/>
    </row>
    <row r="1094" s="36" customFormat="1" ht="19.5" customHeight="1">
      <c r="B1094" s="43"/>
    </row>
    <row r="1095" s="36" customFormat="1" ht="19.5" customHeight="1">
      <c r="B1095" s="43"/>
    </row>
    <row r="1096" s="36" customFormat="1" ht="19.5" customHeight="1">
      <c r="B1096" s="43"/>
    </row>
    <row r="1097" s="36" customFormat="1" ht="19.5" customHeight="1">
      <c r="B1097" s="43"/>
    </row>
    <row r="1098" s="36" customFormat="1" ht="19.5" customHeight="1">
      <c r="B1098" s="43"/>
    </row>
    <row r="1099" s="36" customFormat="1" ht="19.5" customHeight="1">
      <c r="B1099" s="43"/>
    </row>
    <row r="1100" s="36" customFormat="1" ht="19.5" customHeight="1">
      <c r="B1100" s="43"/>
    </row>
    <row r="1101" s="36" customFormat="1" ht="19.5" customHeight="1">
      <c r="B1101" s="43"/>
    </row>
    <row r="1102" s="36" customFormat="1" ht="19.5" customHeight="1">
      <c r="B1102" s="43"/>
    </row>
    <row r="1103" s="36" customFormat="1" ht="19.5" customHeight="1">
      <c r="B1103" s="43"/>
    </row>
    <row r="1104" s="36" customFormat="1" ht="19.5" customHeight="1">
      <c r="B1104" s="43"/>
    </row>
    <row r="1105" s="36" customFormat="1" ht="19.5" customHeight="1">
      <c r="B1105" s="43"/>
    </row>
    <row r="1106" s="36" customFormat="1" ht="19.5" customHeight="1">
      <c r="B1106" s="43"/>
    </row>
    <row r="1107" s="36" customFormat="1" ht="19.5" customHeight="1">
      <c r="B1107" s="43"/>
    </row>
    <row r="1108" s="36" customFormat="1" ht="19.5" customHeight="1">
      <c r="B1108" s="43"/>
    </row>
    <row r="1109" s="36" customFormat="1" ht="19.5" customHeight="1">
      <c r="B1109" s="43"/>
    </row>
    <row r="1110" s="36" customFormat="1" ht="19.5" customHeight="1">
      <c r="B1110" s="43"/>
    </row>
    <row r="1111" s="36" customFormat="1" ht="19.5" customHeight="1">
      <c r="B1111" s="43"/>
    </row>
    <row r="1112" s="36" customFormat="1" ht="19.5" customHeight="1">
      <c r="B1112" s="43"/>
    </row>
    <row r="1113" s="36" customFormat="1" ht="19.5" customHeight="1">
      <c r="B1113" s="43"/>
    </row>
    <row r="1114" s="36" customFormat="1" ht="19.5" customHeight="1">
      <c r="B1114" s="43"/>
    </row>
    <row r="1115" s="36" customFormat="1" ht="19.5" customHeight="1">
      <c r="B1115" s="43"/>
    </row>
    <row r="1116" s="36" customFormat="1" ht="19.5" customHeight="1">
      <c r="B1116" s="43"/>
    </row>
    <row r="1117" s="36" customFormat="1" ht="19.5" customHeight="1">
      <c r="B1117" s="43"/>
    </row>
    <row r="1118" s="36" customFormat="1" ht="19.5" customHeight="1">
      <c r="B1118" s="43"/>
    </row>
    <row r="1119" s="36" customFormat="1" ht="19.5" customHeight="1">
      <c r="B1119" s="43"/>
    </row>
    <row r="1120" s="36" customFormat="1" ht="19.5" customHeight="1">
      <c r="B1120" s="43"/>
    </row>
    <row r="1121" s="36" customFormat="1" ht="19.5" customHeight="1">
      <c r="B1121" s="43"/>
    </row>
    <row r="1122" s="36" customFormat="1" ht="19.5" customHeight="1">
      <c r="B1122" s="43"/>
    </row>
    <row r="1123" s="36" customFormat="1" ht="19.5" customHeight="1">
      <c r="B1123" s="43"/>
    </row>
    <row r="1124" s="36" customFormat="1" ht="19.5" customHeight="1">
      <c r="B1124" s="43"/>
    </row>
    <row r="1125" s="36" customFormat="1" ht="19.5" customHeight="1">
      <c r="B1125" s="43"/>
    </row>
    <row r="1126" s="36" customFormat="1" ht="19.5" customHeight="1">
      <c r="B1126" s="43"/>
    </row>
    <row r="1127" s="36" customFormat="1" ht="19.5" customHeight="1">
      <c r="B1127" s="43"/>
    </row>
    <row r="1128" s="36" customFormat="1" ht="19.5" customHeight="1">
      <c r="B1128" s="43"/>
    </row>
    <row r="1129" s="36" customFormat="1" ht="19.5" customHeight="1">
      <c r="B1129" s="43"/>
    </row>
    <row r="1130" s="36" customFormat="1" ht="19.5" customHeight="1">
      <c r="B1130" s="43"/>
    </row>
    <row r="1131" s="36" customFormat="1" ht="19.5" customHeight="1">
      <c r="B1131" s="43"/>
    </row>
    <row r="1132" s="36" customFormat="1" ht="19.5" customHeight="1">
      <c r="B1132" s="43"/>
    </row>
    <row r="1133" s="36" customFormat="1" ht="19.5" customHeight="1">
      <c r="B1133" s="43"/>
    </row>
    <row r="1134" s="36" customFormat="1" ht="19.5" customHeight="1">
      <c r="B1134" s="43"/>
    </row>
    <row r="1135" s="36" customFormat="1" ht="19.5" customHeight="1">
      <c r="B1135" s="43"/>
    </row>
    <row r="1136" s="36" customFormat="1" ht="19.5" customHeight="1">
      <c r="B1136" s="43"/>
    </row>
    <row r="1137" s="36" customFormat="1" ht="19.5" customHeight="1">
      <c r="B1137" s="43"/>
    </row>
    <row r="1138" s="36" customFormat="1" ht="19.5" customHeight="1">
      <c r="B1138" s="43"/>
    </row>
    <row r="1139" s="36" customFormat="1" ht="19.5" customHeight="1">
      <c r="B1139" s="43"/>
    </row>
    <row r="1140" s="36" customFormat="1" ht="19.5" customHeight="1">
      <c r="B1140" s="43"/>
    </row>
    <row r="1141" s="36" customFormat="1" ht="19.5" customHeight="1">
      <c r="B1141" s="43"/>
    </row>
    <row r="1142" s="36" customFormat="1" ht="19.5" customHeight="1">
      <c r="B1142" s="43"/>
    </row>
    <row r="1143" s="36" customFormat="1" ht="19.5" customHeight="1">
      <c r="B1143" s="43"/>
    </row>
    <row r="1144" s="36" customFormat="1" ht="19.5" customHeight="1">
      <c r="B1144" s="43"/>
    </row>
    <row r="1145" s="36" customFormat="1" ht="19.5" customHeight="1">
      <c r="B1145" s="43"/>
    </row>
    <row r="1146" s="36" customFormat="1" ht="19.5" customHeight="1">
      <c r="B1146" s="43"/>
    </row>
    <row r="1147" s="36" customFormat="1" ht="19.5" customHeight="1">
      <c r="B1147" s="43"/>
    </row>
    <row r="1148" s="36" customFormat="1" ht="19.5" customHeight="1">
      <c r="B1148" s="43"/>
    </row>
    <row r="1149" s="36" customFormat="1" ht="19.5" customHeight="1">
      <c r="B1149" s="43"/>
    </row>
    <row r="1150" s="36" customFormat="1" ht="19.5" customHeight="1">
      <c r="B1150" s="43"/>
    </row>
    <row r="1151" s="36" customFormat="1" ht="19.5" customHeight="1">
      <c r="B1151" s="43"/>
    </row>
    <row r="1152" s="36" customFormat="1" ht="19.5" customHeight="1">
      <c r="B1152" s="43"/>
    </row>
    <row r="1153" s="36" customFormat="1" ht="19.5" customHeight="1">
      <c r="B1153" s="43"/>
    </row>
    <row r="1154" s="36" customFormat="1" ht="19.5" customHeight="1">
      <c r="B1154" s="43"/>
    </row>
    <row r="1155" s="36" customFormat="1" ht="19.5" customHeight="1">
      <c r="B1155" s="43"/>
    </row>
    <row r="1156" s="36" customFormat="1" ht="19.5" customHeight="1">
      <c r="B1156" s="43"/>
    </row>
    <row r="1157" s="36" customFormat="1" ht="19.5" customHeight="1">
      <c r="B1157" s="43"/>
    </row>
    <row r="1158" s="36" customFormat="1" ht="19.5" customHeight="1">
      <c r="B1158" s="43"/>
    </row>
    <row r="1159" s="36" customFormat="1" ht="19.5" customHeight="1">
      <c r="B1159" s="43"/>
    </row>
    <row r="1160" s="36" customFormat="1" ht="19.5" customHeight="1">
      <c r="B1160" s="43"/>
    </row>
    <row r="1161" s="36" customFormat="1" ht="19.5" customHeight="1">
      <c r="B1161" s="43"/>
    </row>
    <row r="1162" s="36" customFormat="1" ht="19.5" customHeight="1">
      <c r="B1162" s="43"/>
    </row>
    <row r="1163" s="36" customFormat="1" ht="19.5" customHeight="1">
      <c r="B1163" s="43"/>
    </row>
    <row r="1164" s="36" customFormat="1" ht="19.5" customHeight="1">
      <c r="B1164" s="43"/>
    </row>
    <row r="1165" s="36" customFormat="1" ht="19.5" customHeight="1">
      <c r="B1165" s="43"/>
    </row>
    <row r="1166" s="36" customFormat="1" ht="19.5" customHeight="1">
      <c r="B1166" s="43"/>
    </row>
    <row r="1167" s="36" customFormat="1" ht="19.5" customHeight="1">
      <c r="B1167" s="43"/>
    </row>
    <row r="1168" s="36" customFormat="1" ht="19.5" customHeight="1">
      <c r="B1168" s="43"/>
    </row>
    <row r="1169" s="36" customFormat="1" ht="19.5" customHeight="1">
      <c r="B1169" s="43"/>
    </row>
    <row r="1170" s="36" customFormat="1" ht="19.5" customHeight="1">
      <c r="B1170" s="43"/>
    </row>
    <row r="1171" s="36" customFormat="1" ht="19.5" customHeight="1">
      <c r="B1171" s="43"/>
    </row>
    <row r="1172" s="36" customFormat="1" ht="19.5" customHeight="1">
      <c r="B1172" s="43"/>
    </row>
    <row r="1173" s="36" customFormat="1" ht="19.5" customHeight="1">
      <c r="B1173" s="43"/>
    </row>
    <row r="1174" s="36" customFormat="1" ht="19.5" customHeight="1">
      <c r="B1174" s="43"/>
    </row>
    <row r="1175" s="36" customFormat="1" ht="19.5" customHeight="1">
      <c r="B1175" s="43"/>
    </row>
    <row r="1176" s="36" customFormat="1" ht="19.5" customHeight="1">
      <c r="B1176" s="43"/>
    </row>
    <row r="1177" s="36" customFormat="1" ht="19.5" customHeight="1">
      <c r="B1177" s="43"/>
    </row>
    <row r="1178" s="36" customFormat="1" ht="19.5" customHeight="1">
      <c r="B1178" s="43"/>
    </row>
    <row r="1179" s="36" customFormat="1" ht="19.5" customHeight="1">
      <c r="B1179" s="43"/>
    </row>
    <row r="1180" s="36" customFormat="1" ht="19.5" customHeight="1">
      <c r="B1180" s="43"/>
    </row>
    <row r="1181" s="36" customFormat="1" ht="19.5" customHeight="1">
      <c r="B1181" s="43"/>
    </row>
    <row r="1182" s="36" customFormat="1" ht="19.5" customHeight="1">
      <c r="B1182" s="43"/>
    </row>
    <row r="1183" s="36" customFormat="1" ht="19.5" customHeight="1">
      <c r="B1183" s="43"/>
    </row>
    <row r="1184" s="36" customFormat="1" ht="19.5" customHeight="1">
      <c r="B1184" s="43"/>
    </row>
    <row r="1185" s="36" customFormat="1" ht="19.5" customHeight="1">
      <c r="B1185" s="43"/>
    </row>
    <row r="1186" s="36" customFormat="1" ht="19.5" customHeight="1">
      <c r="B1186" s="43"/>
    </row>
    <row r="1187" s="36" customFormat="1" ht="19.5" customHeight="1">
      <c r="B1187" s="43"/>
    </row>
    <row r="1188" s="36" customFormat="1" ht="19.5" customHeight="1">
      <c r="B1188" s="43"/>
    </row>
    <row r="1189" s="36" customFormat="1" ht="19.5" customHeight="1">
      <c r="B1189" s="43"/>
    </row>
    <row r="1190" s="36" customFormat="1" ht="19.5" customHeight="1">
      <c r="B1190" s="43"/>
    </row>
    <row r="1191" s="36" customFormat="1" ht="19.5" customHeight="1">
      <c r="B1191" s="43"/>
    </row>
    <row r="1192" s="36" customFormat="1" ht="19.5" customHeight="1">
      <c r="B1192" s="43"/>
    </row>
    <row r="1193" s="36" customFormat="1" ht="19.5" customHeight="1">
      <c r="B1193" s="43"/>
    </row>
    <row r="1194" s="36" customFormat="1" ht="19.5" customHeight="1">
      <c r="B1194" s="43"/>
    </row>
    <row r="1195" s="36" customFormat="1" ht="19.5" customHeight="1">
      <c r="B1195" s="43"/>
    </row>
    <row r="1196" s="36" customFormat="1" ht="19.5" customHeight="1">
      <c r="B1196" s="43"/>
    </row>
    <row r="1197" s="36" customFormat="1" ht="19.5" customHeight="1">
      <c r="B1197" s="43"/>
    </row>
    <row r="1198" s="36" customFormat="1" ht="19.5" customHeight="1">
      <c r="B1198" s="43"/>
    </row>
    <row r="1199" s="36" customFormat="1" ht="19.5" customHeight="1">
      <c r="B1199" s="43"/>
    </row>
    <row r="1200" s="36" customFormat="1" ht="19.5" customHeight="1">
      <c r="B1200" s="43"/>
    </row>
    <row r="1201" s="36" customFormat="1" ht="19.5" customHeight="1">
      <c r="B1201" s="43"/>
    </row>
    <row r="1202" s="36" customFormat="1" ht="19.5" customHeight="1">
      <c r="B1202" s="43"/>
    </row>
    <row r="1203" s="36" customFormat="1" ht="19.5" customHeight="1">
      <c r="B1203" s="43"/>
    </row>
    <row r="1204" s="36" customFormat="1" ht="19.5" customHeight="1">
      <c r="B1204" s="43"/>
    </row>
    <row r="1205" s="36" customFormat="1" ht="19.5" customHeight="1">
      <c r="B1205" s="43"/>
    </row>
    <row r="1206" s="36" customFormat="1" ht="19.5" customHeight="1">
      <c r="B1206" s="43"/>
    </row>
    <row r="1207" s="36" customFormat="1" ht="19.5" customHeight="1">
      <c r="B1207" s="43"/>
    </row>
    <row r="1208" s="36" customFormat="1" ht="19.5" customHeight="1">
      <c r="B1208" s="43"/>
    </row>
    <row r="1209" s="36" customFormat="1" ht="19.5" customHeight="1">
      <c r="B1209" s="43"/>
    </row>
    <row r="1210" s="36" customFormat="1" ht="19.5" customHeight="1">
      <c r="B1210" s="43"/>
    </row>
    <row r="1211" s="36" customFormat="1" ht="19.5" customHeight="1">
      <c r="B1211" s="43"/>
    </row>
    <row r="1212" s="36" customFormat="1" ht="19.5" customHeight="1">
      <c r="B1212" s="43"/>
    </row>
    <row r="1213" s="36" customFormat="1" ht="19.5" customHeight="1">
      <c r="B1213" s="43"/>
    </row>
    <row r="1214" s="36" customFormat="1" ht="19.5" customHeight="1">
      <c r="B1214" s="43"/>
    </row>
    <row r="1215" s="36" customFormat="1" ht="19.5" customHeight="1">
      <c r="B1215" s="43"/>
    </row>
    <row r="1216" s="36" customFormat="1" ht="19.5" customHeight="1">
      <c r="B1216" s="43"/>
    </row>
    <row r="1217" s="36" customFormat="1" ht="19.5" customHeight="1">
      <c r="B1217" s="43"/>
    </row>
    <row r="1218" s="36" customFormat="1" ht="19.5" customHeight="1">
      <c r="B1218" s="43"/>
    </row>
    <row r="1219" s="36" customFormat="1" ht="19.5" customHeight="1">
      <c r="B1219" s="43"/>
    </row>
    <row r="1220" s="36" customFormat="1" ht="19.5" customHeight="1">
      <c r="B1220" s="43"/>
    </row>
    <row r="1221" s="36" customFormat="1" ht="19.5" customHeight="1">
      <c r="B1221" s="43"/>
    </row>
    <row r="1222" s="36" customFormat="1" ht="19.5" customHeight="1">
      <c r="B1222" s="43"/>
    </row>
    <row r="1223" s="36" customFormat="1" ht="19.5" customHeight="1">
      <c r="B1223" s="43"/>
    </row>
    <row r="1224" s="36" customFormat="1" ht="19.5" customHeight="1">
      <c r="B1224" s="43"/>
    </row>
    <row r="1225" s="36" customFormat="1" ht="19.5" customHeight="1">
      <c r="B1225" s="43"/>
    </row>
    <row r="1226" s="36" customFormat="1" ht="19.5" customHeight="1">
      <c r="B1226" s="43"/>
    </row>
    <row r="1227" s="36" customFormat="1" ht="19.5" customHeight="1">
      <c r="B1227" s="43"/>
    </row>
    <row r="1228" s="36" customFormat="1" ht="19.5" customHeight="1">
      <c r="B1228" s="43"/>
    </row>
    <row r="1229" s="36" customFormat="1" ht="19.5" customHeight="1">
      <c r="B1229" s="43"/>
    </row>
    <row r="1230" s="36" customFormat="1" ht="19.5" customHeight="1">
      <c r="B1230" s="43"/>
    </row>
    <row r="1231" s="36" customFormat="1" ht="19.5" customHeight="1">
      <c r="B1231" s="43"/>
    </row>
    <row r="1232" s="36" customFormat="1" ht="19.5" customHeight="1">
      <c r="B1232" s="43"/>
    </row>
    <row r="1233" s="36" customFormat="1" ht="19.5" customHeight="1">
      <c r="B1233" s="43"/>
    </row>
    <row r="1234" s="36" customFormat="1" ht="19.5" customHeight="1">
      <c r="B1234" s="43"/>
    </row>
    <row r="1235" s="36" customFormat="1" ht="19.5" customHeight="1">
      <c r="B1235" s="43"/>
    </row>
    <row r="1236" s="36" customFormat="1" ht="19.5" customHeight="1">
      <c r="B1236" s="43"/>
    </row>
    <row r="1237" s="36" customFormat="1" ht="19.5" customHeight="1">
      <c r="B1237" s="43"/>
    </row>
    <row r="1238" s="36" customFormat="1" ht="19.5" customHeight="1">
      <c r="B1238" s="43"/>
    </row>
    <row r="1239" s="36" customFormat="1" ht="19.5" customHeight="1">
      <c r="B1239" s="43"/>
    </row>
    <row r="1240" s="36" customFormat="1" ht="19.5" customHeight="1">
      <c r="B1240" s="43"/>
    </row>
    <row r="1241" s="36" customFormat="1" ht="19.5" customHeight="1">
      <c r="B1241" s="43"/>
    </row>
    <row r="1242" s="36" customFormat="1" ht="19.5" customHeight="1">
      <c r="B1242" s="43"/>
    </row>
    <row r="1243" s="36" customFormat="1" ht="19.5" customHeight="1">
      <c r="B1243" s="43"/>
    </row>
    <row r="1244" s="36" customFormat="1" ht="19.5" customHeight="1">
      <c r="B1244" s="43"/>
    </row>
    <row r="1245" s="36" customFormat="1" ht="19.5" customHeight="1">
      <c r="B1245" s="43"/>
    </row>
    <row r="1246" s="36" customFormat="1" ht="19.5" customHeight="1">
      <c r="B1246" s="43"/>
    </row>
    <row r="1247" s="36" customFormat="1" ht="19.5" customHeight="1">
      <c r="B1247" s="43"/>
    </row>
    <row r="1248" s="36" customFormat="1" ht="19.5" customHeight="1">
      <c r="B1248" s="43"/>
    </row>
    <row r="1249" s="36" customFormat="1" ht="19.5" customHeight="1">
      <c r="B1249" s="43"/>
    </row>
    <row r="1250" s="36" customFormat="1" ht="19.5" customHeight="1">
      <c r="B1250" s="43"/>
    </row>
    <row r="1251" s="36" customFormat="1" ht="19.5" customHeight="1">
      <c r="B1251" s="43"/>
    </row>
    <row r="1252" s="36" customFormat="1" ht="19.5" customHeight="1">
      <c r="B1252" s="43"/>
    </row>
    <row r="1253" s="36" customFormat="1" ht="19.5" customHeight="1">
      <c r="B1253" s="43"/>
    </row>
    <row r="1254" s="36" customFormat="1" ht="19.5" customHeight="1">
      <c r="B1254" s="43"/>
    </row>
    <row r="1255" s="36" customFormat="1" ht="19.5" customHeight="1">
      <c r="B1255" s="43"/>
    </row>
    <row r="1256" s="36" customFormat="1" ht="19.5" customHeight="1">
      <c r="B1256" s="43"/>
    </row>
    <row r="1257" s="36" customFormat="1" ht="19.5" customHeight="1">
      <c r="B1257" s="43"/>
    </row>
    <row r="1258" s="36" customFormat="1" ht="19.5" customHeight="1">
      <c r="B1258" s="43"/>
    </row>
    <row r="1259" s="36" customFormat="1" ht="19.5" customHeight="1">
      <c r="B1259" s="43"/>
    </row>
    <row r="1260" s="36" customFormat="1" ht="19.5" customHeight="1">
      <c r="B1260" s="43"/>
    </row>
    <row r="1261" s="36" customFormat="1" ht="19.5" customHeight="1">
      <c r="B1261" s="43"/>
    </row>
    <row r="1262" s="36" customFormat="1" ht="19.5" customHeight="1">
      <c r="B1262" s="43"/>
    </row>
    <row r="1263" s="36" customFormat="1" ht="19.5" customHeight="1">
      <c r="B1263" s="43"/>
    </row>
    <row r="1264" s="36" customFormat="1" ht="19.5" customHeight="1">
      <c r="B1264" s="43"/>
    </row>
    <row r="1265" s="36" customFormat="1" ht="19.5" customHeight="1">
      <c r="B1265" s="43"/>
    </row>
    <row r="1266" s="36" customFormat="1" ht="19.5" customHeight="1">
      <c r="B1266" s="43"/>
    </row>
    <row r="1267" s="36" customFormat="1" ht="19.5" customHeight="1">
      <c r="B1267" s="43"/>
    </row>
    <row r="1268" s="36" customFormat="1" ht="19.5" customHeight="1">
      <c r="B1268" s="43"/>
    </row>
    <row r="1269" s="36" customFormat="1" ht="19.5" customHeight="1">
      <c r="B1269" s="43"/>
    </row>
    <row r="1270" s="36" customFormat="1" ht="19.5" customHeight="1">
      <c r="B1270" s="43"/>
    </row>
    <row r="1271" s="36" customFormat="1" ht="19.5" customHeight="1">
      <c r="B1271" s="43"/>
    </row>
    <row r="1272" s="36" customFormat="1" ht="19.5" customHeight="1">
      <c r="B1272" s="43"/>
    </row>
    <row r="1273" s="36" customFormat="1" ht="19.5" customHeight="1">
      <c r="B1273" s="43"/>
    </row>
    <row r="1274" s="36" customFormat="1" ht="19.5" customHeight="1">
      <c r="B1274" s="43"/>
    </row>
    <row r="1275" s="36" customFormat="1" ht="19.5" customHeight="1">
      <c r="B1275" s="43"/>
    </row>
    <row r="1276" s="36" customFormat="1" ht="19.5" customHeight="1">
      <c r="B1276" s="43"/>
    </row>
    <row r="1277" s="36" customFormat="1" ht="19.5" customHeight="1">
      <c r="B1277" s="43"/>
    </row>
    <row r="1278" s="36" customFormat="1" ht="19.5" customHeight="1">
      <c r="B1278" s="43"/>
    </row>
    <row r="1279" s="36" customFormat="1" ht="19.5" customHeight="1">
      <c r="B1279" s="43"/>
    </row>
    <row r="1280" s="36" customFormat="1" ht="19.5" customHeight="1">
      <c r="B1280" s="43"/>
    </row>
    <row r="1281" s="36" customFormat="1" ht="19.5" customHeight="1">
      <c r="B1281" s="43"/>
    </row>
    <row r="1282" s="36" customFormat="1" ht="19.5" customHeight="1">
      <c r="B1282" s="43"/>
    </row>
    <row r="1283" s="36" customFormat="1" ht="19.5" customHeight="1">
      <c r="B1283" s="43"/>
    </row>
    <row r="1284" s="36" customFormat="1" ht="19.5" customHeight="1">
      <c r="B1284" s="43"/>
    </row>
    <row r="1285" s="36" customFormat="1" ht="19.5" customHeight="1">
      <c r="B1285" s="43"/>
    </row>
    <row r="1286" s="36" customFormat="1" ht="19.5" customHeight="1">
      <c r="B1286" s="43"/>
    </row>
    <row r="1287" s="36" customFormat="1" ht="19.5" customHeight="1">
      <c r="B1287" s="43"/>
    </row>
    <row r="1288" s="36" customFormat="1" ht="19.5" customHeight="1">
      <c r="B1288" s="43"/>
    </row>
    <row r="1289" s="36" customFormat="1" ht="19.5" customHeight="1">
      <c r="B1289" s="43"/>
    </row>
    <row r="1290" s="36" customFormat="1" ht="19.5" customHeight="1">
      <c r="B1290" s="43"/>
    </row>
    <row r="1291" s="36" customFormat="1" ht="19.5" customHeight="1">
      <c r="B1291" s="43"/>
    </row>
    <row r="1292" s="36" customFormat="1" ht="19.5" customHeight="1">
      <c r="B1292" s="43"/>
    </row>
    <row r="1293" s="36" customFormat="1" ht="19.5" customHeight="1">
      <c r="B1293" s="43"/>
    </row>
    <row r="1294" s="36" customFormat="1" ht="19.5" customHeight="1">
      <c r="B1294" s="43"/>
    </row>
    <row r="1295" s="36" customFormat="1" ht="19.5" customHeight="1">
      <c r="B1295" s="43"/>
    </row>
    <row r="1296" s="36" customFormat="1" ht="19.5" customHeight="1">
      <c r="B1296" s="43"/>
    </row>
    <row r="1297" s="36" customFormat="1" ht="19.5" customHeight="1">
      <c r="B1297" s="43"/>
    </row>
    <row r="1298" s="36" customFormat="1" ht="19.5" customHeight="1">
      <c r="B1298" s="43"/>
    </row>
    <row r="1299" s="36" customFormat="1" ht="19.5" customHeight="1">
      <c r="B1299" s="43"/>
    </row>
    <row r="1300" s="36" customFormat="1" ht="19.5" customHeight="1">
      <c r="B1300" s="43"/>
    </row>
    <row r="1301" s="36" customFormat="1" ht="19.5" customHeight="1">
      <c r="B1301" s="43"/>
    </row>
    <row r="1302" s="36" customFormat="1" ht="19.5" customHeight="1">
      <c r="B1302" s="43"/>
    </row>
    <row r="1303" s="36" customFormat="1" ht="19.5" customHeight="1">
      <c r="B1303" s="43"/>
    </row>
    <row r="1304" s="36" customFormat="1" ht="19.5" customHeight="1">
      <c r="B1304" s="43"/>
    </row>
    <row r="1305" s="36" customFormat="1" ht="19.5" customHeight="1">
      <c r="B1305" s="43"/>
    </row>
    <row r="1306" s="36" customFormat="1" ht="19.5" customHeight="1">
      <c r="B1306" s="43"/>
    </row>
    <row r="1307" s="36" customFormat="1" ht="19.5" customHeight="1">
      <c r="B1307" s="43"/>
    </row>
    <row r="1308" s="36" customFormat="1" ht="19.5" customHeight="1">
      <c r="B1308" s="43"/>
    </row>
    <row r="1309" s="36" customFormat="1" ht="19.5" customHeight="1">
      <c r="B1309" s="43"/>
    </row>
    <row r="1310" s="36" customFormat="1" ht="19.5" customHeight="1">
      <c r="B1310" s="43"/>
    </row>
    <row r="1311" s="36" customFormat="1" ht="19.5" customHeight="1">
      <c r="B1311" s="43"/>
    </row>
    <row r="1312" s="36" customFormat="1" ht="19.5" customHeight="1">
      <c r="B1312" s="43"/>
    </row>
    <row r="1313" s="36" customFormat="1" ht="19.5" customHeight="1">
      <c r="B1313" s="43"/>
    </row>
    <row r="1314" s="36" customFormat="1" ht="19.5" customHeight="1">
      <c r="B1314" s="43"/>
    </row>
    <row r="1315" s="36" customFormat="1" ht="19.5" customHeight="1">
      <c r="B1315" s="43"/>
    </row>
    <row r="1316" s="36" customFormat="1" ht="19.5" customHeight="1">
      <c r="B1316" s="43"/>
    </row>
    <row r="1317" s="36" customFormat="1" ht="19.5" customHeight="1">
      <c r="B1317" s="43"/>
    </row>
    <row r="1318" s="36" customFormat="1" ht="19.5" customHeight="1">
      <c r="B1318" s="43"/>
    </row>
    <row r="1319" s="36" customFormat="1" ht="19.5" customHeight="1">
      <c r="B1319" s="43"/>
    </row>
    <row r="1320" s="36" customFormat="1" ht="19.5" customHeight="1">
      <c r="B1320" s="43"/>
    </row>
    <row r="1321" s="36" customFormat="1" ht="19.5" customHeight="1">
      <c r="B1321" s="43"/>
    </row>
    <row r="1322" s="36" customFormat="1" ht="19.5" customHeight="1">
      <c r="B1322" s="43"/>
    </row>
    <row r="1323" s="36" customFormat="1" ht="19.5" customHeight="1">
      <c r="B1323" s="43"/>
    </row>
    <row r="1324" s="36" customFormat="1" ht="19.5" customHeight="1">
      <c r="B1324" s="43"/>
    </row>
    <row r="1325" s="36" customFormat="1" ht="19.5" customHeight="1">
      <c r="B1325" s="43"/>
    </row>
    <row r="1326" s="36" customFormat="1" ht="19.5" customHeight="1">
      <c r="B1326" s="43"/>
    </row>
    <row r="1327" s="36" customFormat="1" ht="19.5" customHeight="1">
      <c r="B1327" s="43"/>
    </row>
    <row r="1328" s="36" customFormat="1" ht="19.5" customHeight="1">
      <c r="B1328" s="43"/>
    </row>
    <row r="1329" s="36" customFormat="1" ht="19.5" customHeight="1">
      <c r="B1329" s="43"/>
    </row>
    <row r="1330" s="36" customFormat="1" ht="19.5" customHeight="1">
      <c r="B1330" s="43"/>
    </row>
    <row r="1331" s="36" customFormat="1" ht="19.5" customHeight="1">
      <c r="B1331" s="43"/>
    </row>
    <row r="1332" s="36" customFormat="1" ht="19.5" customHeight="1">
      <c r="B1332" s="43"/>
    </row>
    <row r="1333" s="36" customFormat="1" ht="19.5" customHeight="1">
      <c r="B1333" s="43"/>
    </row>
    <row r="1334" s="36" customFormat="1" ht="19.5" customHeight="1">
      <c r="B1334" s="43"/>
    </row>
    <row r="1335" s="36" customFormat="1" ht="19.5" customHeight="1">
      <c r="B1335" s="43"/>
    </row>
    <row r="1336" s="36" customFormat="1" ht="19.5" customHeight="1">
      <c r="B1336" s="43"/>
    </row>
    <row r="1337" s="36" customFormat="1" ht="19.5" customHeight="1">
      <c r="B1337" s="43"/>
    </row>
    <row r="1338" s="36" customFormat="1" ht="19.5" customHeight="1">
      <c r="B1338" s="43"/>
    </row>
    <row r="1339" s="36" customFormat="1" ht="19.5" customHeight="1">
      <c r="B1339" s="43"/>
    </row>
    <row r="1340" s="36" customFormat="1" ht="19.5" customHeight="1">
      <c r="B1340" s="43"/>
    </row>
    <row r="1341" s="36" customFormat="1" ht="19.5" customHeight="1">
      <c r="B1341" s="43"/>
    </row>
    <row r="1342" s="36" customFormat="1" ht="19.5" customHeight="1">
      <c r="B1342" s="43"/>
    </row>
    <row r="1343" s="36" customFormat="1" ht="19.5" customHeight="1">
      <c r="B1343" s="43"/>
    </row>
    <row r="1344" s="36" customFormat="1" ht="19.5" customHeight="1">
      <c r="B1344" s="43"/>
    </row>
    <row r="1345" s="36" customFormat="1" ht="19.5" customHeight="1">
      <c r="B1345" s="43"/>
    </row>
    <row r="1346" s="36" customFormat="1" ht="19.5" customHeight="1">
      <c r="B1346" s="43"/>
    </row>
    <row r="1347" s="36" customFormat="1" ht="19.5" customHeight="1">
      <c r="B1347" s="43"/>
    </row>
    <row r="1348" s="36" customFormat="1" ht="19.5" customHeight="1">
      <c r="B1348" s="43"/>
    </row>
    <row r="1349" s="36" customFormat="1" ht="19.5" customHeight="1">
      <c r="B1349" s="43"/>
    </row>
    <row r="1350" s="36" customFormat="1" ht="19.5" customHeight="1">
      <c r="B1350" s="43"/>
    </row>
    <row r="1351" s="36" customFormat="1" ht="19.5" customHeight="1">
      <c r="B1351" s="43"/>
    </row>
    <row r="1352" s="36" customFormat="1" ht="19.5" customHeight="1">
      <c r="B1352" s="43"/>
    </row>
    <row r="1353" s="36" customFormat="1" ht="19.5" customHeight="1">
      <c r="B1353" s="43"/>
    </row>
    <row r="1354" s="36" customFormat="1" ht="19.5" customHeight="1">
      <c r="B1354" s="43"/>
    </row>
    <row r="1355" s="36" customFormat="1" ht="19.5" customHeight="1">
      <c r="B1355" s="43"/>
    </row>
    <row r="1356" s="36" customFormat="1" ht="19.5" customHeight="1">
      <c r="B1356" s="43"/>
    </row>
    <row r="1357" s="36" customFormat="1" ht="19.5" customHeight="1">
      <c r="B1357" s="43"/>
    </row>
    <row r="1358" s="36" customFormat="1" ht="19.5" customHeight="1">
      <c r="B1358" s="43"/>
    </row>
    <row r="1359" s="36" customFormat="1" ht="19.5" customHeight="1">
      <c r="B1359" s="43"/>
    </row>
    <row r="1360" s="36" customFormat="1" ht="19.5" customHeight="1">
      <c r="B1360" s="43"/>
    </row>
    <row r="1361" s="36" customFormat="1" ht="19.5" customHeight="1">
      <c r="B1361" s="43"/>
    </row>
    <row r="1362" s="36" customFormat="1" ht="19.5" customHeight="1">
      <c r="B1362" s="43"/>
    </row>
    <row r="1363" s="36" customFormat="1" ht="19.5" customHeight="1">
      <c r="B1363" s="43"/>
    </row>
    <row r="1364" s="36" customFormat="1" ht="19.5" customHeight="1">
      <c r="B1364" s="43"/>
    </row>
    <row r="1365" s="36" customFormat="1" ht="19.5" customHeight="1">
      <c r="B1365" s="43"/>
    </row>
    <row r="1366" s="36" customFormat="1" ht="19.5" customHeight="1">
      <c r="B1366" s="43"/>
    </row>
    <row r="1367" s="36" customFormat="1" ht="19.5" customHeight="1">
      <c r="B1367" s="43"/>
    </row>
    <row r="1368" s="36" customFormat="1" ht="19.5" customHeight="1">
      <c r="B1368" s="43"/>
    </row>
    <row r="1369" s="36" customFormat="1" ht="19.5" customHeight="1">
      <c r="B1369" s="43"/>
    </row>
    <row r="1370" s="36" customFormat="1" ht="19.5" customHeight="1">
      <c r="B1370" s="43"/>
    </row>
    <row r="1371" s="36" customFormat="1" ht="19.5" customHeight="1">
      <c r="B1371" s="43"/>
    </row>
    <row r="1372" s="36" customFormat="1" ht="19.5" customHeight="1">
      <c r="B1372" s="43"/>
    </row>
    <row r="1373" s="36" customFormat="1" ht="19.5" customHeight="1">
      <c r="B1373" s="43"/>
    </row>
    <row r="1374" s="36" customFormat="1" ht="19.5" customHeight="1">
      <c r="B1374" s="43"/>
    </row>
    <row r="1375" s="36" customFormat="1" ht="19.5" customHeight="1">
      <c r="B1375" s="43"/>
    </row>
    <row r="1376" s="36" customFormat="1" ht="19.5" customHeight="1">
      <c r="B1376" s="43"/>
    </row>
    <row r="1377" s="36" customFormat="1" ht="19.5" customHeight="1">
      <c r="B1377" s="43"/>
    </row>
    <row r="1378" s="36" customFormat="1" ht="19.5" customHeight="1">
      <c r="B1378" s="43"/>
    </row>
    <row r="1379" s="36" customFormat="1" ht="19.5" customHeight="1">
      <c r="B1379" s="43"/>
    </row>
    <row r="1380" s="36" customFormat="1" ht="19.5" customHeight="1">
      <c r="B1380" s="43"/>
    </row>
    <row r="1381" s="36" customFormat="1" ht="19.5" customHeight="1">
      <c r="B1381" s="43"/>
    </row>
    <row r="1382" s="36" customFormat="1" ht="19.5" customHeight="1">
      <c r="B1382" s="43"/>
    </row>
    <row r="1383" s="36" customFormat="1" ht="19.5" customHeight="1">
      <c r="B1383" s="43"/>
    </row>
    <row r="1384" s="36" customFormat="1" ht="19.5" customHeight="1">
      <c r="B1384" s="43"/>
    </row>
    <row r="1385" s="36" customFormat="1" ht="19.5" customHeight="1">
      <c r="B1385" s="43"/>
    </row>
    <row r="1386" s="36" customFormat="1" ht="19.5" customHeight="1">
      <c r="B1386" s="43"/>
    </row>
    <row r="1387" s="36" customFormat="1" ht="19.5" customHeight="1">
      <c r="B1387" s="43"/>
    </row>
    <row r="1388" s="36" customFormat="1" ht="19.5" customHeight="1">
      <c r="B1388" s="43"/>
    </row>
    <row r="1389" s="36" customFormat="1" ht="19.5" customHeight="1">
      <c r="B1389" s="43"/>
    </row>
    <row r="1390" s="36" customFormat="1" ht="19.5" customHeight="1">
      <c r="B1390" s="43"/>
    </row>
    <row r="1391" s="36" customFormat="1" ht="19.5" customHeight="1">
      <c r="B1391" s="43"/>
    </row>
    <row r="1392" s="36" customFormat="1" ht="19.5" customHeight="1">
      <c r="B1392" s="43"/>
    </row>
    <row r="1393" s="36" customFormat="1" ht="19.5" customHeight="1">
      <c r="B1393" s="43"/>
    </row>
    <row r="1394" s="36" customFormat="1" ht="19.5" customHeight="1">
      <c r="B1394" s="43"/>
    </row>
    <row r="1395" s="36" customFormat="1" ht="19.5" customHeight="1">
      <c r="B1395" s="43"/>
    </row>
    <row r="1396" s="36" customFormat="1" ht="19.5" customHeight="1">
      <c r="B1396" s="43"/>
    </row>
    <row r="1397" s="36" customFormat="1" ht="19.5" customHeight="1">
      <c r="B1397" s="43"/>
    </row>
    <row r="1398" s="36" customFormat="1" ht="19.5" customHeight="1">
      <c r="B1398" s="43"/>
    </row>
    <row r="1399" s="36" customFormat="1" ht="19.5" customHeight="1">
      <c r="B1399" s="43"/>
    </row>
    <row r="1400" s="36" customFormat="1" ht="19.5" customHeight="1">
      <c r="B1400" s="43"/>
    </row>
    <row r="1401" s="36" customFormat="1" ht="19.5" customHeight="1">
      <c r="B1401" s="43"/>
    </row>
    <row r="1402" s="36" customFormat="1" ht="19.5" customHeight="1">
      <c r="B1402" s="43"/>
    </row>
    <row r="1403" s="36" customFormat="1" ht="19.5" customHeight="1">
      <c r="B1403" s="43"/>
    </row>
    <row r="1404" s="36" customFormat="1" ht="19.5" customHeight="1">
      <c r="B1404" s="43"/>
    </row>
    <row r="1405" s="36" customFormat="1" ht="19.5" customHeight="1">
      <c r="B1405" s="43"/>
    </row>
    <row r="1406" s="36" customFormat="1" ht="19.5" customHeight="1">
      <c r="B1406" s="43"/>
    </row>
    <row r="1407" s="36" customFormat="1" ht="19.5" customHeight="1">
      <c r="B1407" s="43"/>
    </row>
    <row r="1408" s="36" customFormat="1" ht="19.5" customHeight="1">
      <c r="B1408" s="43"/>
    </row>
    <row r="1409" s="36" customFormat="1" ht="19.5" customHeight="1">
      <c r="B1409" s="43"/>
    </row>
    <row r="1410" s="36" customFormat="1" ht="19.5" customHeight="1">
      <c r="B1410" s="43"/>
    </row>
    <row r="1411" s="36" customFormat="1" ht="19.5" customHeight="1">
      <c r="B1411" s="43"/>
    </row>
    <row r="1412" s="36" customFormat="1" ht="19.5" customHeight="1">
      <c r="B1412" s="43"/>
    </row>
    <row r="1413" s="36" customFormat="1" ht="19.5" customHeight="1">
      <c r="B1413" s="43"/>
    </row>
    <row r="1414" s="36" customFormat="1" ht="19.5" customHeight="1">
      <c r="B1414" s="43"/>
    </row>
    <row r="1415" s="36" customFormat="1" ht="19.5" customHeight="1">
      <c r="B1415" s="43"/>
    </row>
    <row r="1416" s="36" customFormat="1" ht="19.5" customHeight="1">
      <c r="B1416" s="43"/>
    </row>
    <row r="1417" s="36" customFormat="1" ht="19.5" customHeight="1">
      <c r="B1417" s="43"/>
    </row>
    <row r="1418" s="36" customFormat="1" ht="19.5" customHeight="1">
      <c r="B1418" s="43"/>
    </row>
    <row r="1419" s="36" customFormat="1" ht="19.5" customHeight="1">
      <c r="B1419" s="43"/>
    </row>
    <row r="1420" s="36" customFormat="1" ht="19.5" customHeight="1">
      <c r="B1420" s="43"/>
    </row>
    <row r="1421" s="36" customFormat="1" ht="19.5" customHeight="1">
      <c r="B1421" s="43"/>
    </row>
    <row r="1422" s="36" customFormat="1" ht="19.5" customHeight="1">
      <c r="B1422" s="43"/>
    </row>
    <row r="1423" s="36" customFormat="1" ht="19.5" customHeight="1">
      <c r="B1423" s="43"/>
    </row>
    <row r="1424" s="36" customFormat="1" ht="19.5" customHeight="1">
      <c r="B1424" s="43"/>
    </row>
    <row r="1425" s="36" customFormat="1" ht="19.5" customHeight="1">
      <c r="B1425" s="43"/>
    </row>
    <row r="1426" s="36" customFormat="1" ht="19.5" customHeight="1">
      <c r="B1426" s="43"/>
    </row>
    <row r="1427" s="36" customFormat="1" ht="19.5" customHeight="1">
      <c r="B1427" s="43"/>
    </row>
    <row r="1428" s="36" customFormat="1" ht="19.5" customHeight="1">
      <c r="B1428" s="43"/>
    </row>
    <row r="1429" s="36" customFormat="1" ht="19.5" customHeight="1">
      <c r="B1429" s="43"/>
    </row>
    <row r="1430" s="36" customFormat="1" ht="19.5" customHeight="1">
      <c r="B1430" s="43"/>
    </row>
    <row r="1431" s="36" customFormat="1" ht="19.5" customHeight="1">
      <c r="B1431" s="43"/>
    </row>
    <row r="1432" s="36" customFormat="1" ht="19.5" customHeight="1">
      <c r="B1432" s="43"/>
    </row>
    <row r="1433" s="36" customFormat="1" ht="19.5" customHeight="1">
      <c r="B1433" s="43"/>
    </row>
    <row r="1434" s="36" customFormat="1" ht="19.5" customHeight="1">
      <c r="B1434" s="43"/>
    </row>
    <row r="1435" s="36" customFormat="1" ht="19.5" customHeight="1">
      <c r="B1435" s="43"/>
    </row>
    <row r="1436" s="36" customFormat="1" ht="19.5" customHeight="1">
      <c r="B1436" s="43"/>
    </row>
    <row r="1437" s="36" customFormat="1" ht="19.5" customHeight="1">
      <c r="B1437" s="43"/>
    </row>
    <row r="1438" s="36" customFormat="1" ht="19.5" customHeight="1">
      <c r="B1438" s="43"/>
    </row>
    <row r="1439" s="36" customFormat="1" ht="19.5" customHeight="1">
      <c r="B1439" s="43"/>
    </row>
    <row r="1440" s="36" customFormat="1" ht="19.5" customHeight="1">
      <c r="B1440" s="43"/>
    </row>
    <row r="1441" s="36" customFormat="1" ht="19.5" customHeight="1">
      <c r="B1441" s="43"/>
    </row>
    <row r="1442" s="36" customFormat="1" ht="19.5" customHeight="1">
      <c r="B1442" s="43"/>
    </row>
    <row r="1443" s="36" customFormat="1" ht="19.5" customHeight="1">
      <c r="B1443" s="43"/>
    </row>
    <row r="1444" s="36" customFormat="1" ht="19.5" customHeight="1">
      <c r="B1444" s="43"/>
    </row>
    <row r="1445" s="36" customFormat="1" ht="19.5" customHeight="1">
      <c r="B1445" s="43"/>
    </row>
    <row r="1446" s="36" customFormat="1" ht="19.5" customHeight="1">
      <c r="B1446" s="43"/>
    </row>
    <row r="1447" s="36" customFormat="1" ht="19.5" customHeight="1">
      <c r="B1447" s="43"/>
    </row>
    <row r="1448" s="36" customFormat="1" ht="19.5" customHeight="1">
      <c r="B1448" s="43"/>
    </row>
    <row r="1449" s="36" customFormat="1" ht="19.5" customHeight="1">
      <c r="B1449" s="43"/>
    </row>
    <row r="1450" s="36" customFormat="1" ht="19.5" customHeight="1">
      <c r="B1450" s="43"/>
    </row>
    <row r="1451" s="36" customFormat="1" ht="19.5" customHeight="1">
      <c r="B1451" s="43"/>
    </row>
    <row r="1452" s="36" customFormat="1" ht="19.5" customHeight="1">
      <c r="B1452" s="43"/>
    </row>
    <row r="1453" s="36" customFormat="1" ht="19.5" customHeight="1">
      <c r="B1453" s="43"/>
    </row>
    <row r="1454" s="36" customFormat="1" ht="19.5" customHeight="1">
      <c r="B1454" s="43"/>
    </row>
    <row r="1455" s="36" customFormat="1" ht="19.5" customHeight="1">
      <c r="B1455" s="43"/>
    </row>
    <row r="1456" s="36" customFormat="1" ht="19.5" customHeight="1">
      <c r="B1456" s="43"/>
    </row>
    <row r="1457" s="36" customFormat="1" ht="19.5" customHeight="1">
      <c r="B1457" s="43"/>
    </row>
    <row r="1458" s="36" customFormat="1" ht="19.5" customHeight="1">
      <c r="B1458" s="43"/>
    </row>
    <row r="1459" s="36" customFormat="1" ht="19.5" customHeight="1">
      <c r="B1459" s="43"/>
    </row>
    <row r="1460" s="36" customFormat="1" ht="19.5" customHeight="1">
      <c r="B1460" s="43"/>
    </row>
    <row r="1461" s="36" customFormat="1" ht="19.5" customHeight="1">
      <c r="B1461" s="43"/>
    </row>
    <row r="1462" s="36" customFormat="1" ht="19.5" customHeight="1">
      <c r="B1462" s="43"/>
    </row>
    <row r="1463" s="36" customFormat="1" ht="19.5" customHeight="1">
      <c r="B1463" s="43"/>
    </row>
    <row r="1464" s="36" customFormat="1" ht="19.5" customHeight="1">
      <c r="B1464" s="43"/>
    </row>
    <row r="1465" s="36" customFormat="1" ht="19.5" customHeight="1">
      <c r="B1465" s="43"/>
    </row>
    <row r="1466" s="36" customFormat="1" ht="19.5" customHeight="1">
      <c r="B1466" s="43"/>
    </row>
    <row r="1467" s="36" customFormat="1" ht="19.5" customHeight="1">
      <c r="B1467" s="43"/>
    </row>
    <row r="1468" s="36" customFormat="1" ht="19.5" customHeight="1">
      <c r="B1468" s="43"/>
    </row>
    <row r="1469" s="36" customFormat="1" ht="19.5" customHeight="1">
      <c r="B1469" s="43"/>
    </row>
    <row r="1470" s="36" customFormat="1" ht="19.5" customHeight="1">
      <c r="B1470" s="43"/>
    </row>
    <row r="1471" s="36" customFormat="1" ht="19.5" customHeight="1">
      <c r="B1471" s="43"/>
    </row>
    <row r="1472" s="36" customFormat="1" ht="19.5" customHeight="1">
      <c r="B1472" s="43"/>
    </row>
    <row r="1473" s="36" customFormat="1" ht="19.5" customHeight="1">
      <c r="B1473" s="43"/>
    </row>
    <row r="1474" s="36" customFormat="1" ht="19.5" customHeight="1">
      <c r="B1474" s="43"/>
    </row>
    <row r="1475" s="36" customFormat="1" ht="19.5" customHeight="1">
      <c r="B1475" s="43"/>
    </row>
    <row r="1476" s="36" customFormat="1" ht="19.5" customHeight="1">
      <c r="B1476" s="43"/>
    </row>
    <row r="1477" s="36" customFormat="1" ht="19.5" customHeight="1">
      <c r="B1477" s="43"/>
    </row>
    <row r="1478" s="36" customFormat="1" ht="19.5" customHeight="1">
      <c r="B1478" s="43"/>
    </row>
    <row r="1479" s="36" customFormat="1" ht="19.5" customHeight="1">
      <c r="B1479" s="43"/>
    </row>
    <row r="1480" s="36" customFormat="1" ht="19.5" customHeight="1">
      <c r="B1480" s="43"/>
    </row>
    <row r="1481" s="36" customFormat="1" ht="19.5" customHeight="1">
      <c r="B1481" s="43"/>
    </row>
    <row r="1482" s="36" customFormat="1" ht="19.5" customHeight="1">
      <c r="B1482" s="43"/>
    </row>
    <row r="1483" s="36" customFormat="1" ht="19.5" customHeight="1">
      <c r="B1483" s="43"/>
    </row>
    <row r="1484" s="36" customFormat="1" ht="19.5" customHeight="1">
      <c r="B1484" s="43"/>
    </row>
    <row r="1485" s="36" customFormat="1" ht="19.5" customHeight="1">
      <c r="B1485" s="43"/>
    </row>
    <row r="1486" s="36" customFormat="1" ht="19.5" customHeight="1">
      <c r="B1486" s="43"/>
    </row>
    <row r="1487" s="36" customFormat="1" ht="19.5" customHeight="1">
      <c r="B1487" s="43"/>
    </row>
    <row r="1488" s="36" customFormat="1" ht="19.5" customHeight="1">
      <c r="B1488" s="43"/>
    </row>
    <row r="1489" s="36" customFormat="1" ht="19.5" customHeight="1">
      <c r="B1489" s="43"/>
    </row>
    <row r="1490" s="36" customFormat="1" ht="19.5" customHeight="1">
      <c r="B1490" s="43"/>
    </row>
    <row r="1491" s="36" customFormat="1" ht="19.5" customHeight="1">
      <c r="B1491" s="43"/>
    </row>
    <row r="1492" s="36" customFormat="1" ht="19.5" customHeight="1">
      <c r="B1492" s="43"/>
    </row>
    <row r="1493" s="36" customFormat="1" ht="19.5" customHeight="1">
      <c r="B1493" s="43"/>
    </row>
    <row r="1494" s="36" customFormat="1" ht="19.5" customHeight="1">
      <c r="B1494" s="43"/>
    </row>
    <row r="1495" s="36" customFormat="1" ht="19.5" customHeight="1">
      <c r="B1495" s="43"/>
    </row>
    <row r="1496" s="36" customFormat="1" ht="19.5" customHeight="1">
      <c r="B1496" s="43"/>
    </row>
    <row r="1497" s="36" customFormat="1" ht="19.5" customHeight="1">
      <c r="B1497" s="43"/>
    </row>
    <row r="1498" s="36" customFormat="1" ht="19.5" customHeight="1">
      <c r="B1498" s="43"/>
    </row>
    <row r="1499" s="36" customFormat="1" ht="19.5" customHeight="1">
      <c r="B1499" s="43"/>
    </row>
    <row r="1500" s="36" customFormat="1" ht="19.5" customHeight="1">
      <c r="B1500" s="43"/>
    </row>
    <row r="1501" s="36" customFormat="1" ht="19.5" customHeight="1">
      <c r="B1501" s="43"/>
    </row>
    <row r="1502" s="36" customFormat="1" ht="19.5" customHeight="1">
      <c r="B1502" s="43"/>
    </row>
    <row r="1503" s="36" customFormat="1" ht="19.5" customHeight="1">
      <c r="B1503" s="43"/>
    </row>
    <row r="1504" s="36" customFormat="1" ht="19.5" customHeight="1">
      <c r="B1504" s="43"/>
    </row>
    <row r="1505" s="36" customFormat="1" ht="19.5" customHeight="1">
      <c r="B1505" s="43"/>
    </row>
    <row r="1506" s="36" customFormat="1" ht="19.5" customHeight="1">
      <c r="B1506" s="43"/>
    </row>
    <row r="1507" s="36" customFormat="1" ht="19.5" customHeight="1">
      <c r="B1507" s="43"/>
    </row>
    <row r="1508" s="36" customFormat="1" ht="19.5" customHeight="1">
      <c r="B1508" s="43"/>
    </row>
    <row r="1509" s="36" customFormat="1" ht="19.5" customHeight="1">
      <c r="B1509" s="43"/>
    </row>
    <row r="1510" s="36" customFormat="1" ht="19.5" customHeight="1">
      <c r="B1510" s="43"/>
    </row>
    <row r="1511" s="36" customFormat="1" ht="19.5" customHeight="1">
      <c r="B1511" s="43"/>
    </row>
    <row r="1512" s="36" customFormat="1" ht="19.5" customHeight="1">
      <c r="B1512" s="43"/>
    </row>
    <row r="1513" s="36" customFormat="1" ht="19.5" customHeight="1">
      <c r="B1513" s="43"/>
    </row>
    <row r="1514" s="36" customFormat="1" ht="19.5" customHeight="1">
      <c r="B1514" s="43"/>
    </row>
    <row r="1515" s="36" customFormat="1" ht="19.5" customHeight="1">
      <c r="B1515" s="43"/>
    </row>
    <row r="1516" s="36" customFormat="1" ht="19.5" customHeight="1">
      <c r="B1516" s="43"/>
    </row>
    <row r="1517" s="36" customFormat="1" ht="19.5" customHeight="1">
      <c r="B1517" s="43"/>
    </row>
    <row r="1518" s="36" customFormat="1" ht="19.5" customHeight="1">
      <c r="B1518" s="43"/>
    </row>
    <row r="1519" s="36" customFormat="1" ht="19.5" customHeight="1">
      <c r="B1519" s="43"/>
    </row>
    <row r="1520" s="36" customFormat="1" ht="19.5" customHeight="1">
      <c r="B1520" s="43"/>
    </row>
    <row r="1521" s="36" customFormat="1" ht="19.5" customHeight="1">
      <c r="B1521" s="43"/>
    </row>
    <row r="1522" s="36" customFormat="1" ht="19.5" customHeight="1">
      <c r="B1522" s="43"/>
    </row>
    <row r="1523" s="36" customFormat="1" ht="19.5" customHeight="1">
      <c r="B1523" s="43"/>
    </row>
    <row r="1524" s="36" customFormat="1" ht="19.5" customHeight="1">
      <c r="B1524" s="43"/>
    </row>
    <row r="1525" s="36" customFormat="1" ht="19.5" customHeight="1">
      <c r="B1525" s="43"/>
    </row>
    <row r="1526" s="36" customFormat="1" ht="19.5" customHeight="1">
      <c r="B1526" s="43"/>
    </row>
    <row r="1527" s="36" customFormat="1" ht="19.5" customHeight="1">
      <c r="B1527" s="43"/>
    </row>
    <row r="1528" s="36" customFormat="1" ht="19.5" customHeight="1">
      <c r="B1528" s="43"/>
    </row>
    <row r="1529" s="36" customFormat="1" ht="19.5" customHeight="1">
      <c r="B1529" s="43"/>
    </row>
    <row r="1530" s="36" customFormat="1" ht="19.5" customHeight="1">
      <c r="B1530" s="43"/>
    </row>
    <row r="1531" s="36" customFormat="1" ht="19.5" customHeight="1">
      <c r="B1531" s="43"/>
    </row>
    <row r="1532" s="36" customFormat="1" ht="19.5" customHeight="1">
      <c r="B1532" s="43"/>
    </row>
    <row r="1533" s="36" customFormat="1" ht="19.5" customHeight="1">
      <c r="B1533" s="43"/>
    </row>
    <row r="1534" s="36" customFormat="1" ht="19.5" customHeight="1">
      <c r="B1534" s="43"/>
    </row>
    <row r="1535" s="36" customFormat="1" ht="19.5" customHeight="1">
      <c r="B1535" s="43"/>
    </row>
    <row r="1536" s="36" customFormat="1" ht="19.5" customHeight="1">
      <c r="B1536" s="43"/>
    </row>
    <row r="1537" s="36" customFormat="1" ht="19.5" customHeight="1">
      <c r="B1537" s="43"/>
    </row>
    <row r="1538" s="36" customFormat="1" ht="19.5" customHeight="1">
      <c r="B1538" s="43"/>
    </row>
    <row r="1539" s="36" customFormat="1" ht="19.5" customHeight="1">
      <c r="B1539" s="43"/>
    </row>
    <row r="1540" s="36" customFormat="1" ht="19.5" customHeight="1">
      <c r="B1540" s="43"/>
    </row>
    <row r="1541" s="36" customFormat="1" ht="19.5" customHeight="1">
      <c r="B1541" s="43"/>
    </row>
    <row r="1542" s="36" customFormat="1" ht="19.5" customHeight="1">
      <c r="B1542" s="43"/>
    </row>
    <row r="1543" s="36" customFormat="1" ht="19.5" customHeight="1">
      <c r="B1543" s="43"/>
    </row>
    <row r="1544" s="36" customFormat="1" ht="19.5" customHeight="1">
      <c r="B1544" s="43"/>
    </row>
    <row r="1545" s="36" customFormat="1" ht="19.5" customHeight="1">
      <c r="B1545" s="43"/>
    </row>
    <row r="1546" s="36" customFormat="1" ht="19.5" customHeight="1">
      <c r="B1546" s="43"/>
    </row>
    <row r="1547" s="36" customFormat="1" ht="19.5" customHeight="1">
      <c r="B1547" s="43"/>
    </row>
    <row r="1548" s="36" customFormat="1" ht="19.5" customHeight="1">
      <c r="B1548" s="43"/>
    </row>
    <row r="1549" s="36" customFormat="1" ht="19.5" customHeight="1">
      <c r="B1549" s="43"/>
    </row>
    <row r="1550" s="36" customFormat="1" ht="19.5" customHeight="1">
      <c r="B1550" s="43"/>
    </row>
    <row r="1551" s="36" customFormat="1" ht="19.5" customHeight="1">
      <c r="B1551" s="43"/>
    </row>
    <row r="1552" s="36" customFormat="1" ht="19.5" customHeight="1">
      <c r="B1552" s="43"/>
    </row>
    <row r="1553" s="36" customFormat="1" ht="19.5" customHeight="1">
      <c r="B1553" s="43"/>
    </row>
    <row r="1554" s="36" customFormat="1" ht="19.5" customHeight="1">
      <c r="B1554" s="43"/>
    </row>
    <row r="1555" s="36" customFormat="1" ht="19.5" customHeight="1">
      <c r="B1555" s="43"/>
    </row>
    <row r="1556" s="36" customFormat="1" ht="19.5" customHeight="1">
      <c r="B1556" s="43"/>
    </row>
    <row r="1557" s="36" customFormat="1" ht="19.5" customHeight="1">
      <c r="B1557" s="43"/>
    </row>
    <row r="1558" s="36" customFormat="1" ht="19.5" customHeight="1">
      <c r="B1558" s="43"/>
    </row>
    <row r="1559" s="36" customFormat="1" ht="19.5" customHeight="1">
      <c r="B1559" s="43"/>
    </row>
    <row r="1560" s="36" customFormat="1" ht="19.5" customHeight="1">
      <c r="B1560" s="43"/>
    </row>
    <row r="1561" s="36" customFormat="1" ht="19.5" customHeight="1">
      <c r="B1561" s="43"/>
    </row>
    <row r="1562" s="36" customFormat="1" ht="19.5" customHeight="1">
      <c r="B1562" s="43"/>
    </row>
    <row r="1563" s="36" customFormat="1" ht="19.5" customHeight="1">
      <c r="B1563" s="43"/>
    </row>
    <row r="1564" s="36" customFormat="1" ht="19.5" customHeight="1">
      <c r="B1564" s="43"/>
    </row>
    <row r="1565" s="36" customFormat="1" ht="19.5" customHeight="1">
      <c r="B1565" s="43"/>
    </row>
    <row r="1566" s="36" customFormat="1" ht="19.5" customHeight="1">
      <c r="B1566" s="43"/>
    </row>
    <row r="1567" s="36" customFormat="1" ht="19.5" customHeight="1">
      <c r="B1567" s="43"/>
    </row>
    <row r="1568" s="36" customFormat="1" ht="19.5" customHeight="1">
      <c r="B1568" s="43"/>
    </row>
    <row r="1569" s="36" customFormat="1" ht="19.5" customHeight="1">
      <c r="B1569" s="43"/>
    </row>
    <row r="1570" s="36" customFormat="1" ht="19.5" customHeight="1">
      <c r="B1570" s="43"/>
    </row>
    <row r="1571" s="36" customFormat="1" ht="19.5" customHeight="1">
      <c r="B1571" s="43"/>
    </row>
    <row r="1572" s="36" customFormat="1" ht="19.5" customHeight="1">
      <c r="B1572" s="43"/>
    </row>
    <row r="1573" s="36" customFormat="1" ht="19.5" customHeight="1">
      <c r="B1573" s="43"/>
    </row>
    <row r="1574" s="36" customFormat="1" ht="19.5" customHeight="1">
      <c r="B1574" s="43"/>
    </row>
    <row r="1575" s="36" customFormat="1" ht="19.5" customHeight="1">
      <c r="B1575" s="43"/>
    </row>
    <row r="1576" s="36" customFormat="1" ht="19.5" customHeight="1">
      <c r="B1576" s="43"/>
    </row>
    <row r="1577" s="36" customFormat="1" ht="19.5" customHeight="1">
      <c r="B1577" s="43"/>
    </row>
    <row r="1578" s="36" customFormat="1" ht="19.5" customHeight="1">
      <c r="B1578" s="43"/>
    </row>
    <row r="1579" s="36" customFormat="1" ht="19.5" customHeight="1">
      <c r="B1579" s="43"/>
    </row>
    <row r="1580" s="36" customFormat="1" ht="19.5" customHeight="1">
      <c r="B1580" s="43"/>
    </row>
    <row r="1581" s="36" customFormat="1" ht="19.5" customHeight="1">
      <c r="B1581" s="43"/>
    </row>
    <row r="1582" s="36" customFormat="1" ht="19.5" customHeight="1">
      <c r="B1582" s="43"/>
    </row>
    <row r="1583" s="36" customFormat="1" ht="19.5" customHeight="1">
      <c r="B1583" s="43"/>
    </row>
    <row r="1584" s="36" customFormat="1" ht="19.5" customHeight="1">
      <c r="B1584" s="43"/>
    </row>
    <row r="1585" s="36" customFormat="1" ht="19.5" customHeight="1">
      <c r="B1585" s="43"/>
    </row>
    <row r="1586" s="36" customFormat="1" ht="19.5" customHeight="1">
      <c r="B1586" s="43"/>
    </row>
    <row r="1587" s="36" customFormat="1" ht="19.5" customHeight="1">
      <c r="B1587" s="43"/>
    </row>
    <row r="1588" s="36" customFormat="1" ht="19.5" customHeight="1">
      <c r="B1588" s="43"/>
    </row>
    <row r="1589" s="36" customFormat="1" ht="19.5" customHeight="1">
      <c r="B1589" s="43"/>
    </row>
    <row r="1590" s="36" customFormat="1" ht="19.5" customHeight="1">
      <c r="B1590" s="43"/>
    </row>
    <row r="1591" s="36" customFormat="1" ht="19.5" customHeight="1">
      <c r="B1591" s="43"/>
    </row>
    <row r="1592" s="36" customFormat="1" ht="19.5" customHeight="1">
      <c r="B1592" s="43"/>
    </row>
    <row r="1593" s="36" customFormat="1" ht="19.5" customHeight="1">
      <c r="B1593" s="43"/>
    </row>
    <row r="1594" s="36" customFormat="1" ht="19.5" customHeight="1">
      <c r="B1594" s="43"/>
    </row>
    <row r="1595" s="36" customFormat="1" ht="19.5" customHeight="1">
      <c r="B1595" s="43"/>
    </row>
    <row r="1596" s="36" customFormat="1" ht="19.5" customHeight="1">
      <c r="B1596" s="43"/>
    </row>
    <row r="1597" s="36" customFormat="1" ht="19.5" customHeight="1">
      <c r="B1597" s="43"/>
    </row>
    <row r="1598" s="36" customFormat="1" ht="19.5" customHeight="1">
      <c r="B1598" s="43"/>
    </row>
    <row r="1599" s="36" customFormat="1" ht="19.5" customHeight="1">
      <c r="B1599" s="43"/>
    </row>
    <row r="1600" s="36" customFormat="1" ht="19.5" customHeight="1">
      <c r="B1600" s="43"/>
    </row>
    <row r="1601" s="36" customFormat="1" ht="19.5" customHeight="1">
      <c r="B1601" s="43"/>
    </row>
    <row r="1602" s="36" customFormat="1" ht="19.5" customHeight="1">
      <c r="B1602" s="43"/>
    </row>
    <row r="1603" s="36" customFormat="1" ht="19.5" customHeight="1">
      <c r="B1603" s="43"/>
    </row>
    <row r="1604" s="36" customFormat="1" ht="19.5" customHeight="1">
      <c r="B1604" s="43"/>
    </row>
    <row r="1605" s="36" customFormat="1" ht="19.5" customHeight="1">
      <c r="B1605" s="43"/>
    </row>
    <row r="1606" s="36" customFormat="1" ht="19.5" customHeight="1">
      <c r="B1606" s="43"/>
    </row>
    <row r="1607" s="36" customFormat="1" ht="19.5" customHeight="1">
      <c r="B1607" s="43"/>
    </row>
    <row r="1608" s="36" customFormat="1" ht="19.5" customHeight="1">
      <c r="B1608" s="43"/>
    </row>
    <row r="1609" s="36" customFormat="1" ht="19.5" customHeight="1">
      <c r="B1609" s="43"/>
    </row>
    <row r="1610" s="36" customFormat="1" ht="19.5" customHeight="1">
      <c r="B1610" s="43"/>
    </row>
    <row r="1611" s="36" customFormat="1" ht="19.5" customHeight="1">
      <c r="B1611" s="43"/>
    </row>
    <row r="1612" s="36" customFormat="1" ht="19.5" customHeight="1">
      <c r="B1612" s="43"/>
    </row>
    <row r="1613" s="36" customFormat="1" ht="19.5" customHeight="1">
      <c r="B1613" s="43"/>
    </row>
    <row r="1614" s="36" customFormat="1" ht="19.5" customHeight="1">
      <c r="B1614" s="43"/>
    </row>
    <row r="1615" s="36" customFormat="1" ht="19.5" customHeight="1">
      <c r="B1615" s="43"/>
    </row>
    <row r="1616" s="36" customFormat="1" ht="19.5" customHeight="1">
      <c r="B1616" s="43"/>
    </row>
    <row r="1617" s="36" customFormat="1" ht="19.5" customHeight="1">
      <c r="B1617" s="43"/>
    </row>
    <row r="1618" s="36" customFormat="1" ht="19.5" customHeight="1">
      <c r="B1618" s="43"/>
    </row>
    <row r="1619" s="36" customFormat="1" ht="19.5" customHeight="1">
      <c r="B1619" s="43"/>
    </row>
    <row r="1620" s="36" customFormat="1" ht="19.5" customHeight="1">
      <c r="B1620" s="43"/>
    </row>
    <row r="1621" s="36" customFormat="1" ht="19.5" customHeight="1">
      <c r="B1621" s="43"/>
    </row>
    <row r="1622" s="36" customFormat="1" ht="19.5" customHeight="1">
      <c r="B1622" s="43"/>
    </row>
    <row r="1623" s="36" customFormat="1" ht="19.5" customHeight="1">
      <c r="B1623" s="43"/>
    </row>
    <row r="1624" s="36" customFormat="1" ht="19.5" customHeight="1">
      <c r="B1624" s="43"/>
    </row>
    <row r="1625" s="36" customFormat="1" ht="19.5" customHeight="1">
      <c r="B1625" s="43"/>
    </row>
    <row r="1626" s="36" customFormat="1" ht="19.5" customHeight="1">
      <c r="B1626" s="43"/>
    </row>
    <row r="1627" s="36" customFormat="1" ht="19.5" customHeight="1">
      <c r="B1627" s="43"/>
    </row>
    <row r="1628" s="36" customFormat="1" ht="19.5" customHeight="1">
      <c r="B1628" s="43"/>
    </row>
    <row r="1629" s="36" customFormat="1" ht="19.5" customHeight="1">
      <c r="B1629" s="43"/>
    </row>
    <row r="1630" s="36" customFormat="1" ht="19.5" customHeight="1">
      <c r="B1630" s="43"/>
    </row>
    <row r="1631" s="36" customFormat="1" ht="19.5" customHeight="1">
      <c r="B1631" s="43"/>
    </row>
    <row r="1632" s="36" customFormat="1" ht="19.5" customHeight="1">
      <c r="B1632" s="43"/>
    </row>
    <row r="1633" s="36" customFormat="1" ht="19.5" customHeight="1">
      <c r="B1633" s="43"/>
    </row>
    <row r="1634" s="36" customFormat="1" ht="19.5" customHeight="1">
      <c r="B1634" s="43"/>
    </row>
    <row r="1635" s="36" customFormat="1" ht="19.5" customHeight="1">
      <c r="B1635" s="43"/>
    </row>
    <row r="1636" s="36" customFormat="1" ht="19.5" customHeight="1">
      <c r="B1636" s="43"/>
    </row>
    <row r="1637" s="36" customFormat="1" ht="19.5" customHeight="1">
      <c r="B1637" s="43"/>
    </row>
    <row r="1638" s="36" customFormat="1" ht="19.5" customHeight="1">
      <c r="B1638" s="43"/>
    </row>
    <row r="1639" s="36" customFormat="1" ht="19.5" customHeight="1">
      <c r="B1639" s="43"/>
    </row>
    <row r="1640" s="36" customFormat="1" ht="19.5" customHeight="1">
      <c r="B1640" s="43"/>
    </row>
    <row r="1641" s="36" customFormat="1" ht="19.5" customHeight="1">
      <c r="B1641" s="43"/>
    </row>
    <row r="1642" s="36" customFormat="1" ht="19.5" customHeight="1">
      <c r="B1642" s="43"/>
    </row>
    <row r="1643" s="36" customFormat="1" ht="19.5" customHeight="1">
      <c r="B1643" s="43"/>
    </row>
    <row r="1644" s="36" customFormat="1" ht="19.5" customHeight="1">
      <c r="B1644" s="43"/>
    </row>
    <row r="1645" s="36" customFormat="1" ht="19.5" customHeight="1">
      <c r="B1645" s="43"/>
    </row>
    <row r="1646" s="36" customFormat="1" ht="19.5" customHeight="1">
      <c r="B1646" s="43"/>
    </row>
    <row r="1647" s="36" customFormat="1" ht="19.5" customHeight="1">
      <c r="B1647" s="43"/>
    </row>
    <row r="1648" s="36" customFormat="1" ht="19.5" customHeight="1">
      <c r="B1648" s="43"/>
    </row>
    <row r="1649" s="36" customFormat="1" ht="19.5" customHeight="1">
      <c r="B1649" s="43"/>
    </row>
    <row r="1650" s="36" customFormat="1" ht="19.5" customHeight="1">
      <c r="B1650" s="43"/>
    </row>
    <row r="1651" s="36" customFormat="1" ht="19.5" customHeight="1">
      <c r="B1651" s="43"/>
    </row>
    <row r="1652" s="36" customFormat="1" ht="19.5" customHeight="1">
      <c r="B1652" s="43"/>
    </row>
    <row r="1653" s="36" customFormat="1" ht="19.5" customHeight="1">
      <c r="B1653" s="43"/>
    </row>
    <row r="1654" s="36" customFormat="1" ht="19.5" customHeight="1">
      <c r="B1654" s="43"/>
    </row>
    <row r="1655" s="36" customFormat="1" ht="19.5" customHeight="1">
      <c r="B1655" s="43"/>
    </row>
    <row r="1656" s="36" customFormat="1" ht="19.5" customHeight="1">
      <c r="B1656" s="43"/>
    </row>
    <row r="1657" s="36" customFormat="1" ht="19.5" customHeight="1">
      <c r="B1657" s="43"/>
    </row>
    <row r="1658" s="36" customFormat="1" ht="19.5" customHeight="1">
      <c r="B1658" s="43"/>
    </row>
    <row r="1659" s="36" customFormat="1" ht="19.5" customHeight="1">
      <c r="B1659" s="43"/>
    </row>
    <row r="1660" s="36" customFormat="1" ht="19.5" customHeight="1">
      <c r="B1660" s="43"/>
    </row>
    <row r="1661" s="36" customFormat="1" ht="19.5" customHeight="1">
      <c r="B1661" s="43"/>
    </row>
    <row r="1662" s="36" customFormat="1" ht="19.5" customHeight="1">
      <c r="B1662" s="43"/>
    </row>
    <row r="1663" s="36" customFormat="1" ht="19.5" customHeight="1">
      <c r="B1663" s="43"/>
    </row>
    <row r="1664" s="36" customFormat="1" ht="19.5" customHeight="1">
      <c r="B1664" s="43"/>
    </row>
    <row r="1665" s="36" customFormat="1" ht="19.5" customHeight="1">
      <c r="B1665" s="43"/>
    </row>
    <row r="1666" s="36" customFormat="1" ht="19.5" customHeight="1">
      <c r="B1666" s="43"/>
    </row>
    <row r="1667" s="36" customFormat="1" ht="19.5" customHeight="1">
      <c r="B1667" s="43"/>
    </row>
    <row r="1668" s="36" customFormat="1" ht="19.5" customHeight="1">
      <c r="B1668" s="43"/>
    </row>
    <row r="1669" s="36" customFormat="1" ht="19.5" customHeight="1">
      <c r="B1669" s="43"/>
    </row>
    <row r="1670" s="36" customFormat="1" ht="19.5" customHeight="1">
      <c r="B1670" s="43"/>
    </row>
    <row r="1671" s="36" customFormat="1" ht="19.5" customHeight="1">
      <c r="B1671" s="43"/>
    </row>
    <row r="1672" s="36" customFormat="1" ht="19.5" customHeight="1">
      <c r="B1672" s="43"/>
    </row>
    <row r="1673" s="36" customFormat="1" ht="19.5" customHeight="1">
      <c r="B1673" s="43"/>
    </row>
    <row r="1674" s="36" customFormat="1" ht="19.5" customHeight="1">
      <c r="B1674" s="43"/>
    </row>
    <row r="1675" s="36" customFormat="1" ht="19.5" customHeight="1">
      <c r="B1675" s="43"/>
    </row>
    <row r="1676" s="36" customFormat="1" ht="19.5" customHeight="1">
      <c r="B1676" s="43"/>
    </row>
    <row r="1677" s="36" customFormat="1" ht="19.5" customHeight="1">
      <c r="B1677" s="43"/>
    </row>
    <row r="1678" s="36" customFormat="1" ht="19.5" customHeight="1">
      <c r="B1678" s="43"/>
    </row>
    <row r="1679" s="36" customFormat="1" ht="19.5" customHeight="1">
      <c r="B1679" s="43"/>
    </row>
    <row r="1680" s="36" customFormat="1" ht="19.5" customHeight="1">
      <c r="B1680" s="43"/>
    </row>
    <row r="1681" s="36" customFormat="1" ht="19.5" customHeight="1">
      <c r="B1681" s="43"/>
    </row>
    <row r="1682" s="36" customFormat="1" ht="19.5" customHeight="1">
      <c r="B1682" s="43"/>
    </row>
    <row r="1683" s="36" customFormat="1" ht="19.5" customHeight="1">
      <c r="B1683" s="43"/>
    </row>
    <row r="1684" s="36" customFormat="1" ht="19.5" customHeight="1">
      <c r="B1684" s="43"/>
    </row>
    <row r="1685" s="36" customFormat="1" ht="19.5" customHeight="1">
      <c r="B1685" s="43"/>
    </row>
    <row r="1686" s="36" customFormat="1" ht="19.5" customHeight="1">
      <c r="B1686" s="43"/>
    </row>
    <row r="1687" s="36" customFormat="1" ht="19.5" customHeight="1">
      <c r="B1687" s="43"/>
    </row>
    <row r="1688" s="36" customFormat="1" ht="19.5" customHeight="1">
      <c r="B1688" s="43"/>
    </row>
    <row r="1689" s="36" customFormat="1" ht="19.5" customHeight="1">
      <c r="B1689" s="43"/>
    </row>
    <row r="1690" s="36" customFormat="1" ht="19.5" customHeight="1">
      <c r="B1690" s="43"/>
    </row>
    <row r="1691" s="36" customFormat="1" ht="19.5" customHeight="1">
      <c r="B1691" s="43"/>
    </row>
    <row r="1692" s="36" customFormat="1" ht="19.5" customHeight="1">
      <c r="B1692" s="43"/>
    </row>
    <row r="1693" s="36" customFormat="1" ht="19.5" customHeight="1">
      <c r="B1693" s="43"/>
    </row>
    <row r="1694" s="36" customFormat="1" ht="19.5" customHeight="1">
      <c r="B1694" s="43"/>
    </row>
    <row r="1695" s="36" customFormat="1" ht="19.5" customHeight="1">
      <c r="B1695" s="43"/>
    </row>
    <row r="1696" s="36" customFormat="1" ht="19.5" customHeight="1">
      <c r="B1696" s="43"/>
    </row>
    <row r="1697" s="36" customFormat="1" ht="19.5" customHeight="1">
      <c r="B1697" s="43"/>
    </row>
    <row r="1698" s="36" customFormat="1" ht="19.5" customHeight="1">
      <c r="B1698" s="43"/>
    </row>
    <row r="1699" s="36" customFormat="1" ht="19.5" customHeight="1">
      <c r="B1699" s="43"/>
    </row>
    <row r="1700" s="36" customFormat="1" ht="19.5" customHeight="1">
      <c r="B1700" s="43"/>
    </row>
    <row r="1701" s="36" customFormat="1" ht="19.5" customHeight="1">
      <c r="B1701" s="43"/>
    </row>
    <row r="1702" s="36" customFormat="1" ht="19.5" customHeight="1">
      <c r="B1702" s="43"/>
    </row>
    <row r="1703" s="36" customFormat="1" ht="19.5" customHeight="1">
      <c r="B1703" s="43"/>
    </row>
    <row r="1704" s="36" customFormat="1" ht="19.5" customHeight="1">
      <c r="B1704" s="43"/>
    </row>
    <row r="1705" s="36" customFormat="1" ht="19.5" customHeight="1">
      <c r="B1705" s="43"/>
    </row>
    <row r="1706" s="36" customFormat="1" ht="19.5" customHeight="1">
      <c r="B1706" s="43"/>
    </row>
    <row r="1707" s="36" customFormat="1" ht="19.5" customHeight="1">
      <c r="B1707" s="43"/>
    </row>
    <row r="1708" s="36" customFormat="1" ht="19.5" customHeight="1">
      <c r="B1708" s="43"/>
    </row>
    <row r="1709" s="36" customFormat="1" ht="19.5" customHeight="1">
      <c r="B1709" s="43"/>
    </row>
    <row r="1710" s="36" customFormat="1" ht="19.5" customHeight="1">
      <c r="B1710" s="43"/>
    </row>
    <row r="1711" s="36" customFormat="1" ht="19.5" customHeight="1">
      <c r="B1711" s="43"/>
    </row>
    <row r="1712" s="36" customFormat="1" ht="19.5" customHeight="1">
      <c r="B1712" s="43"/>
    </row>
    <row r="1713" s="36" customFormat="1" ht="19.5" customHeight="1">
      <c r="B1713" s="43"/>
    </row>
    <row r="1714" s="36" customFormat="1" ht="19.5" customHeight="1">
      <c r="B1714" s="43"/>
    </row>
    <row r="1715" s="36" customFormat="1" ht="19.5" customHeight="1">
      <c r="B1715" s="43"/>
    </row>
    <row r="1716" s="36" customFormat="1" ht="19.5" customHeight="1">
      <c r="B1716" s="43"/>
    </row>
    <row r="1717" s="36" customFormat="1" ht="19.5" customHeight="1">
      <c r="B1717" s="43"/>
    </row>
    <row r="1718" s="36" customFormat="1" ht="19.5" customHeight="1">
      <c r="B1718" s="43"/>
    </row>
    <row r="1719" s="36" customFormat="1" ht="19.5" customHeight="1">
      <c r="B1719" s="43"/>
    </row>
    <row r="1720" s="36" customFormat="1" ht="19.5" customHeight="1">
      <c r="B1720" s="43"/>
    </row>
    <row r="1721" s="36" customFormat="1" ht="19.5" customHeight="1">
      <c r="B1721" s="43"/>
    </row>
    <row r="1722" s="36" customFormat="1" ht="19.5" customHeight="1">
      <c r="B1722" s="43"/>
    </row>
    <row r="1723" s="36" customFormat="1" ht="19.5" customHeight="1">
      <c r="B1723" s="43"/>
    </row>
    <row r="1724" s="36" customFormat="1" ht="19.5" customHeight="1">
      <c r="B1724" s="43"/>
    </row>
    <row r="1725" s="36" customFormat="1" ht="19.5" customHeight="1">
      <c r="B1725" s="43"/>
    </row>
    <row r="1726" s="36" customFormat="1" ht="19.5" customHeight="1">
      <c r="B1726" s="43"/>
    </row>
    <row r="1727" s="36" customFormat="1" ht="19.5" customHeight="1">
      <c r="B1727" s="43"/>
    </row>
    <row r="1728" s="36" customFormat="1" ht="19.5" customHeight="1">
      <c r="B1728" s="43"/>
    </row>
    <row r="1729" s="36" customFormat="1" ht="19.5" customHeight="1">
      <c r="B1729" s="43"/>
    </row>
    <row r="1730" s="36" customFormat="1" ht="19.5" customHeight="1">
      <c r="B1730" s="43"/>
    </row>
    <row r="1731" s="36" customFormat="1" ht="19.5" customHeight="1">
      <c r="B1731" s="43"/>
    </row>
    <row r="1732" s="36" customFormat="1" ht="19.5" customHeight="1">
      <c r="B1732" s="43"/>
    </row>
    <row r="1733" s="36" customFormat="1" ht="19.5" customHeight="1">
      <c r="B1733" s="43"/>
    </row>
    <row r="1734" s="36" customFormat="1" ht="19.5" customHeight="1">
      <c r="B1734" s="43"/>
    </row>
    <row r="1735" s="36" customFormat="1" ht="19.5" customHeight="1">
      <c r="B1735" s="43"/>
    </row>
    <row r="1736" s="36" customFormat="1" ht="19.5" customHeight="1">
      <c r="B1736" s="43"/>
    </row>
    <row r="1737" s="36" customFormat="1" ht="19.5" customHeight="1">
      <c r="B1737" s="43"/>
    </row>
    <row r="1738" s="36" customFormat="1" ht="19.5" customHeight="1">
      <c r="B1738" s="43"/>
    </row>
    <row r="1739" s="36" customFormat="1" ht="19.5" customHeight="1">
      <c r="B1739" s="43"/>
    </row>
    <row r="1740" s="36" customFormat="1" ht="19.5" customHeight="1">
      <c r="B1740" s="43"/>
    </row>
    <row r="1741" s="36" customFormat="1" ht="19.5" customHeight="1">
      <c r="B1741" s="43"/>
    </row>
    <row r="1742" s="36" customFormat="1" ht="19.5" customHeight="1">
      <c r="B1742" s="43"/>
    </row>
    <row r="1743" s="36" customFormat="1" ht="19.5" customHeight="1">
      <c r="B1743" s="43"/>
    </row>
    <row r="1744" s="36" customFormat="1" ht="19.5" customHeight="1">
      <c r="B1744" s="43"/>
    </row>
    <row r="1745" s="36" customFormat="1" ht="19.5" customHeight="1">
      <c r="B1745" s="43"/>
    </row>
    <row r="1746" s="36" customFormat="1" ht="19.5" customHeight="1">
      <c r="B1746" s="43"/>
    </row>
    <row r="1747" s="36" customFormat="1" ht="19.5" customHeight="1">
      <c r="B1747" s="43"/>
    </row>
    <row r="1748" s="36" customFormat="1" ht="19.5" customHeight="1">
      <c r="B1748" s="43"/>
    </row>
    <row r="1749" s="36" customFormat="1" ht="19.5" customHeight="1">
      <c r="B1749" s="43"/>
    </row>
    <row r="1750" s="36" customFormat="1" ht="19.5" customHeight="1">
      <c r="B1750" s="43"/>
    </row>
    <row r="1751" s="36" customFormat="1" ht="19.5" customHeight="1">
      <c r="B1751" s="43"/>
    </row>
    <row r="1752" s="36" customFormat="1" ht="19.5" customHeight="1">
      <c r="B1752" s="43"/>
    </row>
    <row r="1753" s="36" customFormat="1" ht="19.5" customHeight="1">
      <c r="B1753" s="43"/>
    </row>
    <row r="1754" s="36" customFormat="1" ht="19.5" customHeight="1">
      <c r="B1754" s="43"/>
    </row>
    <row r="1755" s="36" customFormat="1" ht="19.5" customHeight="1">
      <c r="B1755" s="43"/>
    </row>
    <row r="1756" s="36" customFormat="1" ht="19.5" customHeight="1">
      <c r="B1756" s="43"/>
    </row>
    <row r="1757" s="36" customFormat="1" ht="19.5" customHeight="1">
      <c r="B1757" s="43"/>
    </row>
    <row r="1758" s="36" customFormat="1" ht="19.5" customHeight="1">
      <c r="B1758" s="43"/>
    </row>
    <row r="1759" s="36" customFormat="1" ht="19.5" customHeight="1">
      <c r="B1759" s="43"/>
    </row>
    <row r="1760" s="36" customFormat="1" ht="19.5" customHeight="1">
      <c r="B1760" s="43"/>
    </row>
    <row r="1761" s="36" customFormat="1" ht="19.5" customHeight="1">
      <c r="B1761" s="43"/>
    </row>
    <row r="1762" s="36" customFormat="1" ht="19.5" customHeight="1">
      <c r="B1762" s="43"/>
    </row>
    <row r="1763" s="36" customFormat="1" ht="19.5" customHeight="1">
      <c r="B1763" s="43"/>
    </row>
    <row r="1764" s="36" customFormat="1" ht="19.5" customHeight="1">
      <c r="B1764" s="43"/>
    </row>
    <row r="1765" s="36" customFormat="1" ht="19.5" customHeight="1">
      <c r="B1765" s="43"/>
    </row>
    <row r="1766" s="36" customFormat="1" ht="19.5" customHeight="1">
      <c r="B1766" s="43"/>
    </row>
    <row r="1767" s="36" customFormat="1" ht="19.5" customHeight="1">
      <c r="B1767" s="43"/>
    </row>
    <row r="1768" s="36" customFormat="1" ht="19.5" customHeight="1">
      <c r="B1768" s="43"/>
    </row>
    <row r="1769" s="36" customFormat="1" ht="19.5" customHeight="1">
      <c r="B1769" s="43"/>
    </row>
    <row r="1770" s="36" customFormat="1" ht="19.5" customHeight="1">
      <c r="B1770" s="43"/>
    </row>
    <row r="1771" s="36" customFormat="1" ht="19.5" customHeight="1">
      <c r="B1771" s="43"/>
    </row>
    <row r="1772" s="36" customFormat="1" ht="19.5" customHeight="1">
      <c r="B1772" s="43"/>
    </row>
    <row r="1773" s="36" customFormat="1" ht="19.5" customHeight="1">
      <c r="B1773" s="43"/>
    </row>
    <row r="1774" s="36" customFormat="1" ht="19.5" customHeight="1">
      <c r="B1774" s="43"/>
    </row>
    <row r="1775" s="36" customFormat="1" ht="19.5" customHeight="1">
      <c r="B1775" s="43"/>
    </row>
    <row r="1776" s="36" customFormat="1" ht="19.5" customHeight="1">
      <c r="B1776" s="43"/>
    </row>
    <row r="1777" s="36" customFormat="1" ht="19.5" customHeight="1">
      <c r="B1777" s="43"/>
    </row>
    <row r="1778" s="36" customFormat="1" ht="19.5" customHeight="1">
      <c r="B1778" s="43"/>
    </row>
    <row r="1779" s="36" customFormat="1" ht="19.5" customHeight="1">
      <c r="B1779" s="43"/>
    </row>
    <row r="1780" s="36" customFormat="1" ht="19.5" customHeight="1">
      <c r="B1780" s="43"/>
    </row>
    <row r="1781" s="36" customFormat="1" ht="19.5" customHeight="1">
      <c r="B1781" s="43"/>
    </row>
    <row r="1782" s="36" customFormat="1" ht="19.5" customHeight="1">
      <c r="B1782" s="43"/>
    </row>
    <row r="1783" s="36" customFormat="1" ht="19.5" customHeight="1">
      <c r="B1783" s="43"/>
    </row>
    <row r="1784" s="36" customFormat="1" ht="19.5" customHeight="1">
      <c r="B1784" s="43"/>
    </row>
    <row r="1785" s="36" customFormat="1" ht="19.5" customHeight="1">
      <c r="B1785" s="43"/>
    </row>
    <row r="1786" s="36" customFormat="1" ht="19.5" customHeight="1">
      <c r="B1786" s="43"/>
    </row>
    <row r="1787" s="36" customFormat="1" ht="19.5" customHeight="1">
      <c r="B1787" s="43"/>
    </row>
    <row r="1788" s="36" customFormat="1" ht="19.5" customHeight="1">
      <c r="B1788" s="43"/>
    </row>
    <row r="1789" s="36" customFormat="1" ht="19.5" customHeight="1">
      <c r="B1789" s="43"/>
    </row>
    <row r="1790" s="36" customFormat="1" ht="19.5" customHeight="1">
      <c r="B1790" s="43"/>
    </row>
    <row r="1791" s="36" customFormat="1" ht="19.5" customHeight="1">
      <c r="B1791" s="43"/>
    </row>
    <row r="1792" s="36" customFormat="1" ht="19.5" customHeight="1">
      <c r="B1792" s="43"/>
    </row>
    <row r="1793" s="36" customFormat="1" ht="19.5" customHeight="1">
      <c r="B1793" s="43"/>
    </row>
    <row r="1794" s="36" customFormat="1" ht="19.5" customHeight="1">
      <c r="B1794" s="43"/>
    </row>
    <row r="1795" s="36" customFormat="1" ht="19.5" customHeight="1">
      <c r="B1795" s="43"/>
    </row>
    <row r="1796" s="36" customFormat="1" ht="19.5" customHeight="1">
      <c r="B1796" s="43"/>
    </row>
    <row r="1797" s="36" customFormat="1" ht="19.5" customHeight="1">
      <c r="B1797" s="43"/>
    </row>
    <row r="1798" s="36" customFormat="1" ht="19.5" customHeight="1">
      <c r="B1798" s="43"/>
    </row>
    <row r="1799" s="36" customFormat="1" ht="19.5" customHeight="1">
      <c r="B1799" s="43"/>
    </row>
    <row r="1800" s="36" customFormat="1" ht="19.5" customHeight="1">
      <c r="B1800" s="43"/>
    </row>
  </sheetData>
  <sheetProtection/>
  <mergeCells count="1">
    <mergeCell ref="A1:I1"/>
  </mergeCells>
  <printOptions/>
  <pageMargins left="0.4724409448818898" right="0.5905511811023623" top="0.4724409448818898" bottom="0.6299212598425197" header="0.15748031496062992" footer="0.4330708661417323"/>
  <pageSetup horizontalDpi="300" verticalDpi="300" orientation="portrait" paperSize="9" scale="85" r:id="rId1"/>
  <headerFooter alignWithMargins="0">
    <oddHeader>&amp;C23.sz.melléklet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H27"/>
  <sheetViews>
    <sheetView workbookViewId="0" topLeftCell="A1">
      <selection activeCell="A2" sqref="A2:I21"/>
    </sheetView>
  </sheetViews>
  <sheetFormatPr defaultColWidth="9.00390625" defaultRowHeight="12.75"/>
  <cols>
    <col min="1" max="1" width="7.625" style="0" customWidth="1"/>
    <col min="3" max="3" width="21.875" style="0" customWidth="1"/>
    <col min="4" max="4" width="12.375" style="0" customWidth="1"/>
    <col min="5" max="5" width="5.00390625" style="0" customWidth="1"/>
    <col min="6" max="6" width="14.75390625" style="0" customWidth="1"/>
    <col min="8" max="8" width="8.125" style="0" customWidth="1"/>
    <col min="9" max="9" width="11.375" style="0" customWidth="1"/>
  </cols>
  <sheetData>
    <row r="2" spans="2:7" ht="24" customHeight="1">
      <c r="B2" s="192" t="s">
        <v>513</v>
      </c>
      <c r="C2" s="192"/>
      <c r="D2" s="192"/>
      <c r="E2" s="192"/>
      <c r="F2" s="192"/>
      <c r="G2" s="192"/>
    </row>
    <row r="3" spans="3:8" ht="12.75" customHeight="1">
      <c r="C3" s="192"/>
      <c r="D3" s="192"/>
      <c r="E3" s="192"/>
      <c r="F3" s="192"/>
      <c r="G3" s="192"/>
      <c r="H3" s="192"/>
    </row>
    <row r="4" ht="18">
      <c r="G4" s="193"/>
    </row>
    <row r="6" ht="15.75">
      <c r="H6" s="196"/>
    </row>
    <row r="7" ht="12.75">
      <c r="H7" s="195"/>
    </row>
    <row r="9" spans="2:8" ht="12.75">
      <c r="B9" s="197"/>
      <c r="C9" s="197"/>
      <c r="D9" s="200" t="s">
        <v>243</v>
      </c>
      <c r="E9" s="197"/>
      <c r="F9" s="200" t="s">
        <v>244</v>
      </c>
      <c r="H9" s="199"/>
    </row>
    <row r="11" ht="12.75">
      <c r="H11" s="13"/>
    </row>
    <row r="12" ht="12.75">
      <c r="H12" s="13"/>
    </row>
    <row r="13" spans="1:8" ht="15.75">
      <c r="A13" s="194" t="s">
        <v>85</v>
      </c>
      <c r="B13" s="194"/>
      <c r="C13" s="194"/>
      <c r="H13" s="13"/>
    </row>
    <row r="14" ht="12.75">
      <c r="H14" s="13"/>
    </row>
    <row r="15" spans="2:8" ht="12.75">
      <c r="B15" s="197"/>
      <c r="C15" s="197"/>
      <c r="D15" s="201"/>
      <c r="E15" s="198"/>
      <c r="F15" s="201"/>
      <c r="G15" s="198"/>
      <c r="H15" s="198"/>
    </row>
    <row r="16" spans="3:8" ht="12.75">
      <c r="C16" s="197"/>
      <c r="D16" s="174"/>
      <c r="E16" s="174"/>
      <c r="F16" s="174"/>
      <c r="G16" s="13"/>
      <c r="H16" s="198"/>
    </row>
    <row r="17" ht="12.75">
      <c r="H17" s="198"/>
    </row>
    <row r="18" ht="12.75">
      <c r="H18" s="198"/>
    </row>
    <row r="19" spans="1:8" ht="15.75">
      <c r="A19" t="s">
        <v>476</v>
      </c>
      <c r="C19" s="194" t="s">
        <v>245</v>
      </c>
      <c r="D19" s="201">
        <f>D16-D15</f>
        <v>0</v>
      </c>
      <c r="E19" s="201"/>
      <c r="F19" s="201">
        <f>F16-F15</f>
        <v>0</v>
      </c>
      <c r="H19" s="198">
        <f>H16-H15</f>
        <v>0</v>
      </c>
    </row>
    <row r="20" spans="1:8" ht="15.75">
      <c r="A20" t="s">
        <v>477</v>
      </c>
      <c r="C20" s="194" t="s">
        <v>245</v>
      </c>
      <c r="D20" s="201">
        <f>D17-D16</f>
        <v>0</v>
      </c>
      <c r="E20" s="13"/>
      <c r="F20" s="201">
        <f>F17-F16</f>
        <v>0</v>
      </c>
      <c r="G20" s="13"/>
      <c r="H20" s="198">
        <f>H17-H16</f>
        <v>0</v>
      </c>
    </row>
    <row r="21" spans="2:8" ht="12.75">
      <c r="B21" s="197"/>
      <c r="C21" s="197"/>
      <c r="D21" s="197"/>
      <c r="E21" s="197"/>
      <c r="F21" s="197"/>
      <c r="G21" s="197"/>
      <c r="H21" s="13"/>
    </row>
    <row r="22" ht="12.75">
      <c r="H22" s="13"/>
    </row>
    <row r="23" ht="12.75">
      <c r="H23" s="13"/>
    </row>
    <row r="24" ht="12.75">
      <c r="H24" s="13"/>
    </row>
    <row r="27" spans="7:8" ht="18.75" customHeight="1">
      <c r="G27" s="197"/>
      <c r="H27" s="198"/>
    </row>
  </sheetData>
  <sheetProtection/>
  <printOptions/>
  <pageMargins left="0.15748031496062992" right="0.15748031496062992" top="0.7480314960629921" bottom="0.7480314960629921" header="0.31496062992125984" footer="0.31496062992125984"/>
  <pageSetup horizontalDpi="300" verticalDpi="300" orientation="portrait" paperSize="9" r:id="rId1"/>
  <headerFooter alignWithMargins="0">
    <oddHeader>&amp;C3.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85"/>
  <sheetViews>
    <sheetView workbookViewId="0" topLeftCell="A55">
      <selection activeCell="J75" sqref="J75"/>
    </sheetView>
  </sheetViews>
  <sheetFormatPr defaultColWidth="9.00390625" defaultRowHeight="14.25" customHeight="1"/>
  <cols>
    <col min="1" max="4" width="9.125" style="1" customWidth="1"/>
    <col min="5" max="5" width="17.125" style="1" customWidth="1"/>
    <col min="6" max="8" width="11.375" style="1" customWidth="1"/>
    <col min="9" max="9" width="11.875" style="1" customWidth="1"/>
    <col min="10" max="11" width="13.25390625" style="1" customWidth="1"/>
    <col min="12" max="12" width="13.625" style="1" customWidth="1"/>
    <col min="13" max="13" width="12.25390625" style="1" customWidth="1"/>
    <col min="14" max="14" width="11.00390625" style="1" customWidth="1"/>
    <col min="15" max="16384" width="9.125" style="1" customWidth="1"/>
  </cols>
  <sheetData>
    <row r="1" spans="1:9" s="179" customFormat="1" ht="19.5" customHeight="1">
      <c r="A1" s="353" t="s">
        <v>514</v>
      </c>
      <c r="B1" s="353"/>
      <c r="C1" s="353"/>
      <c r="D1" s="353"/>
      <c r="E1" s="353"/>
      <c r="F1" s="353"/>
      <c r="G1" s="353"/>
      <c r="H1" s="353"/>
      <c r="I1" s="288"/>
    </row>
    <row r="2" spans="1:9" s="179" customFormat="1" ht="17.25" customHeight="1">
      <c r="A2" s="53"/>
      <c r="B2" s="53"/>
      <c r="C2" s="53"/>
      <c r="D2" s="53"/>
      <c r="E2" s="53"/>
      <c r="F2" s="53"/>
      <c r="G2" s="53"/>
      <c r="H2" s="53"/>
      <c r="I2" s="53"/>
    </row>
    <row r="3" spans="1:9" s="179" customFormat="1" ht="18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14" s="179" customFormat="1" ht="39" customHeight="1">
      <c r="A4" s="53"/>
      <c r="B4" s="53"/>
      <c r="C4" s="53"/>
      <c r="D4" s="53"/>
      <c r="E4" s="53"/>
      <c r="F4" s="354" t="s">
        <v>19</v>
      </c>
      <c r="G4" s="354" t="s">
        <v>501</v>
      </c>
      <c r="H4" s="354" t="s">
        <v>500</v>
      </c>
      <c r="I4" s="392" t="s">
        <v>461</v>
      </c>
      <c r="J4" s="392" t="s">
        <v>462</v>
      </c>
      <c r="K4" s="392" t="s">
        <v>509</v>
      </c>
      <c r="L4" s="400" t="s">
        <v>470</v>
      </c>
      <c r="M4" s="392" t="s">
        <v>471</v>
      </c>
      <c r="N4" s="392" t="s">
        <v>472</v>
      </c>
    </row>
    <row r="5" spans="1:9" s="179" customFormat="1" ht="18" customHeight="1" thickBot="1">
      <c r="A5" s="52" t="s">
        <v>1</v>
      </c>
      <c r="B5" s="53"/>
      <c r="C5" s="53"/>
      <c r="D5" s="53"/>
      <c r="E5" s="53"/>
      <c r="F5" s="53"/>
      <c r="G5" s="53"/>
      <c r="H5" s="53"/>
      <c r="I5" s="53"/>
    </row>
    <row r="6" spans="1:14" s="179" customFormat="1" ht="18" customHeight="1">
      <c r="A6" s="500" t="s">
        <v>2</v>
      </c>
      <c r="B6" s="501"/>
      <c r="C6" s="501"/>
      <c r="D6" s="501"/>
      <c r="E6" s="501"/>
      <c r="F6" s="501"/>
      <c r="G6" s="425"/>
      <c r="H6" s="425"/>
      <c r="I6" s="395"/>
      <c r="J6" s="406"/>
      <c r="K6" s="396"/>
      <c r="L6" s="396"/>
      <c r="M6" s="396"/>
      <c r="N6" s="396"/>
    </row>
    <row r="7" spans="1:14" s="179" customFormat="1" ht="18" customHeight="1">
      <c r="A7" s="47"/>
      <c r="B7" s="497" t="s">
        <v>126</v>
      </c>
      <c r="C7" s="498"/>
      <c r="D7" s="498"/>
      <c r="E7" s="499"/>
      <c r="F7" s="46">
        <v>12389</v>
      </c>
      <c r="G7" s="46">
        <v>12389</v>
      </c>
      <c r="H7" s="46">
        <v>12389</v>
      </c>
      <c r="I7" s="46">
        <v>12389</v>
      </c>
      <c r="J7" s="407">
        <v>0</v>
      </c>
      <c r="K7" s="469"/>
      <c r="L7" s="401">
        <v>11533</v>
      </c>
      <c r="M7" s="46">
        <v>856</v>
      </c>
      <c r="N7" s="46">
        <v>0</v>
      </c>
    </row>
    <row r="8" spans="1:14" s="179" customFormat="1" ht="18" customHeight="1">
      <c r="A8" s="48"/>
      <c r="B8" s="497" t="s">
        <v>127</v>
      </c>
      <c r="C8" s="498"/>
      <c r="D8" s="498"/>
      <c r="E8" s="499"/>
      <c r="F8" s="46">
        <v>25901</v>
      </c>
      <c r="G8" s="46">
        <v>13510</v>
      </c>
      <c r="H8" s="46">
        <v>13510</v>
      </c>
      <c r="I8" s="46">
        <v>13510</v>
      </c>
      <c r="J8" s="407">
        <v>0</v>
      </c>
      <c r="K8" s="469"/>
      <c r="L8" s="401">
        <v>12652</v>
      </c>
      <c r="M8" s="46">
        <v>450</v>
      </c>
      <c r="N8" s="46">
        <v>408</v>
      </c>
    </row>
    <row r="9" spans="1:14" s="179" customFormat="1" ht="18" customHeight="1" thickBot="1">
      <c r="A9" s="49"/>
      <c r="B9" s="502" t="s">
        <v>9</v>
      </c>
      <c r="C9" s="503"/>
      <c r="D9" s="503"/>
      <c r="E9" s="504"/>
      <c r="F9" s="50">
        <f aca="true" t="shared" si="0" ref="F9:N9">SUM(F7:F8)</f>
        <v>38290</v>
      </c>
      <c r="G9" s="50">
        <f t="shared" si="0"/>
        <v>25899</v>
      </c>
      <c r="H9" s="50">
        <v>25899</v>
      </c>
      <c r="I9" s="50">
        <f t="shared" si="0"/>
        <v>25899</v>
      </c>
      <c r="J9" s="408">
        <f t="shared" si="0"/>
        <v>0</v>
      </c>
      <c r="K9" s="470"/>
      <c r="L9" s="402">
        <f t="shared" si="0"/>
        <v>24185</v>
      </c>
      <c r="M9" s="50">
        <f t="shared" si="0"/>
        <v>1306</v>
      </c>
      <c r="N9" s="50">
        <f t="shared" si="0"/>
        <v>408</v>
      </c>
    </row>
    <row r="10" spans="1:11" s="179" customFormat="1" ht="18" customHeight="1">
      <c r="A10" s="500" t="s">
        <v>368</v>
      </c>
      <c r="B10" s="501"/>
      <c r="C10" s="501"/>
      <c r="D10" s="501"/>
      <c r="E10" s="501"/>
      <c r="F10" s="501"/>
      <c r="G10" s="300"/>
      <c r="H10" s="300"/>
      <c r="I10" s="53"/>
      <c r="J10" s="409"/>
      <c r="K10" s="238"/>
    </row>
    <row r="11" spans="1:14" s="179" customFormat="1" ht="18" customHeight="1">
      <c r="A11" s="48"/>
      <c r="B11" s="508" t="s">
        <v>356</v>
      </c>
      <c r="C11" s="509"/>
      <c r="D11" s="509"/>
      <c r="E11" s="510"/>
      <c r="F11" s="46">
        <v>15</v>
      </c>
      <c r="G11" s="46">
        <v>15</v>
      </c>
      <c r="H11" s="46">
        <v>15</v>
      </c>
      <c r="I11" s="46">
        <v>15</v>
      </c>
      <c r="J11" s="407">
        <v>0</v>
      </c>
      <c r="K11" s="469"/>
      <c r="L11" s="401">
        <v>15</v>
      </c>
      <c r="M11" s="46">
        <v>0</v>
      </c>
      <c r="N11" s="46">
        <v>0</v>
      </c>
    </row>
    <row r="12" spans="1:14" s="179" customFormat="1" ht="18" customHeight="1">
      <c r="A12" s="48"/>
      <c r="B12" s="505" t="s">
        <v>9</v>
      </c>
      <c r="C12" s="506"/>
      <c r="D12" s="506"/>
      <c r="E12" s="507"/>
      <c r="F12" s="51">
        <f aca="true" t="shared" si="1" ref="F12:N12">SUM(F11:F11)</f>
        <v>15</v>
      </c>
      <c r="G12" s="51">
        <f t="shared" si="1"/>
        <v>15</v>
      </c>
      <c r="H12" s="51">
        <v>15</v>
      </c>
      <c r="I12" s="51">
        <f t="shared" si="1"/>
        <v>15</v>
      </c>
      <c r="J12" s="410">
        <f t="shared" si="1"/>
        <v>0</v>
      </c>
      <c r="K12" s="471"/>
      <c r="L12" s="403">
        <f t="shared" si="1"/>
        <v>15</v>
      </c>
      <c r="M12" s="51">
        <f t="shared" si="1"/>
        <v>0</v>
      </c>
      <c r="N12" s="51">
        <f t="shared" si="1"/>
        <v>0</v>
      </c>
    </row>
    <row r="13" spans="1:11" s="179" customFormat="1" ht="18" customHeight="1">
      <c r="A13" s="48"/>
      <c r="B13" s="497" t="s">
        <v>357</v>
      </c>
      <c r="C13" s="498"/>
      <c r="D13" s="498"/>
      <c r="E13" s="498"/>
      <c r="F13" s="498"/>
      <c r="G13" s="300"/>
      <c r="H13" s="300"/>
      <c r="I13" s="53"/>
      <c r="J13" s="409"/>
      <c r="K13" s="238"/>
    </row>
    <row r="14" spans="1:14" s="179" customFormat="1" ht="18" customHeight="1">
      <c r="A14" s="48"/>
      <c r="B14" s="497" t="s">
        <v>358</v>
      </c>
      <c r="C14" s="498"/>
      <c r="D14" s="498"/>
      <c r="E14" s="499"/>
      <c r="F14" s="46">
        <v>10000</v>
      </c>
      <c r="G14" s="46">
        <v>10000</v>
      </c>
      <c r="H14" s="46">
        <v>4000</v>
      </c>
      <c r="I14" s="46">
        <v>4000</v>
      </c>
      <c r="J14" s="407">
        <v>0</v>
      </c>
      <c r="K14" s="469"/>
      <c r="L14" s="401">
        <v>4000</v>
      </c>
      <c r="M14" s="46">
        <v>0</v>
      </c>
      <c r="N14" s="46">
        <v>0</v>
      </c>
    </row>
    <row r="15" spans="1:14" s="179" customFormat="1" ht="18" customHeight="1">
      <c r="A15" s="48"/>
      <c r="B15" s="497" t="s">
        <v>359</v>
      </c>
      <c r="C15" s="498"/>
      <c r="D15" s="498"/>
      <c r="E15" s="499"/>
      <c r="F15" s="46">
        <v>70</v>
      </c>
      <c r="G15" s="46">
        <v>70</v>
      </c>
      <c r="H15" s="46">
        <v>70</v>
      </c>
      <c r="I15" s="46">
        <v>70</v>
      </c>
      <c r="J15" s="407">
        <v>0</v>
      </c>
      <c r="K15" s="469"/>
      <c r="L15" s="401">
        <v>70</v>
      </c>
      <c r="M15" s="46">
        <v>0</v>
      </c>
      <c r="N15" s="46">
        <v>0</v>
      </c>
    </row>
    <row r="16" spans="1:14" s="179" customFormat="1" ht="18" customHeight="1">
      <c r="A16" s="48"/>
      <c r="B16" s="497" t="s">
        <v>360</v>
      </c>
      <c r="C16" s="498"/>
      <c r="D16" s="498"/>
      <c r="E16" s="499"/>
      <c r="F16" s="46">
        <v>0</v>
      </c>
      <c r="G16" s="46">
        <v>0</v>
      </c>
      <c r="H16" s="46">
        <v>0</v>
      </c>
      <c r="I16" s="46">
        <v>0</v>
      </c>
      <c r="J16" s="407">
        <v>0</v>
      </c>
      <c r="K16" s="469"/>
      <c r="L16" s="401">
        <v>0</v>
      </c>
      <c r="M16" s="46">
        <v>0</v>
      </c>
      <c r="N16" s="46">
        <v>0</v>
      </c>
    </row>
    <row r="17" spans="1:14" s="179" customFormat="1" ht="18" customHeight="1">
      <c r="A17" s="48"/>
      <c r="B17" s="505" t="s">
        <v>9</v>
      </c>
      <c r="C17" s="506"/>
      <c r="D17" s="506"/>
      <c r="E17" s="507"/>
      <c r="F17" s="51">
        <f aca="true" t="shared" si="2" ref="F17:N17">SUM(F14:F16)</f>
        <v>10070</v>
      </c>
      <c r="G17" s="51">
        <f t="shared" si="2"/>
        <v>10070</v>
      </c>
      <c r="H17" s="51">
        <v>4070</v>
      </c>
      <c r="I17" s="51">
        <f t="shared" si="2"/>
        <v>4070</v>
      </c>
      <c r="J17" s="410">
        <f t="shared" si="2"/>
        <v>0</v>
      </c>
      <c r="K17" s="471"/>
      <c r="L17" s="403">
        <f t="shared" si="2"/>
        <v>4070</v>
      </c>
      <c r="M17" s="51">
        <f t="shared" si="2"/>
        <v>0</v>
      </c>
      <c r="N17" s="51">
        <f t="shared" si="2"/>
        <v>0</v>
      </c>
    </row>
    <row r="18" spans="1:11" s="179" customFormat="1" ht="18" customHeight="1">
      <c r="A18" s="48"/>
      <c r="B18" s="497" t="s">
        <v>361</v>
      </c>
      <c r="C18" s="498"/>
      <c r="D18" s="498"/>
      <c r="E18" s="498"/>
      <c r="F18" s="498"/>
      <c r="G18" s="300"/>
      <c r="H18" s="300"/>
      <c r="I18" s="53"/>
      <c r="J18" s="409"/>
      <c r="K18" s="238"/>
    </row>
    <row r="19" spans="1:14" s="179" customFormat="1" ht="18" customHeight="1">
      <c r="A19" s="48"/>
      <c r="B19" s="497" t="s">
        <v>362</v>
      </c>
      <c r="C19" s="498"/>
      <c r="D19" s="498"/>
      <c r="E19" s="499"/>
      <c r="F19" s="429">
        <v>1104</v>
      </c>
      <c r="G19" s="429">
        <v>1104</v>
      </c>
      <c r="H19" s="429">
        <v>1104</v>
      </c>
      <c r="I19" s="429">
        <v>1104</v>
      </c>
      <c r="J19" s="430">
        <v>0</v>
      </c>
      <c r="K19" s="472"/>
      <c r="L19" s="431">
        <v>0</v>
      </c>
      <c r="M19" s="429">
        <v>1104</v>
      </c>
      <c r="N19" s="429">
        <v>0</v>
      </c>
    </row>
    <row r="20" spans="1:14" s="179" customFormat="1" ht="18" customHeight="1">
      <c r="A20" s="48"/>
      <c r="B20" s="497" t="s">
        <v>363</v>
      </c>
      <c r="C20" s="498"/>
      <c r="D20" s="498"/>
      <c r="E20" s="499"/>
      <c r="F20" s="429">
        <v>1085</v>
      </c>
      <c r="G20" s="429">
        <v>1085</v>
      </c>
      <c r="H20" s="429">
        <v>1085</v>
      </c>
      <c r="I20" s="429">
        <v>1085</v>
      </c>
      <c r="J20" s="430">
        <v>0</v>
      </c>
      <c r="K20" s="472"/>
      <c r="L20" s="431">
        <v>0</v>
      </c>
      <c r="M20" s="429">
        <v>1085</v>
      </c>
      <c r="N20" s="429">
        <v>0</v>
      </c>
    </row>
    <row r="21" spans="1:14" s="179" customFormat="1" ht="18" customHeight="1">
      <c r="A21" s="48"/>
      <c r="B21" s="497" t="s">
        <v>364</v>
      </c>
      <c r="C21" s="498"/>
      <c r="D21" s="498"/>
      <c r="E21" s="499"/>
      <c r="F21" s="429">
        <v>11761</v>
      </c>
      <c r="G21" s="429">
        <v>11761</v>
      </c>
      <c r="H21" s="429">
        <v>11761</v>
      </c>
      <c r="I21" s="429">
        <v>11761</v>
      </c>
      <c r="J21" s="430">
        <v>0</v>
      </c>
      <c r="K21" s="472"/>
      <c r="L21" s="431">
        <v>0</v>
      </c>
      <c r="M21" s="429">
        <v>11761</v>
      </c>
      <c r="N21" s="429">
        <v>0</v>
      </c>
    </row>
    <row r="22" spans="1:14" s="179" customFormat="1" ht="18" customHeight="1">
      <c r="A22" s="48"/>
      <c r="B22" s="497" t="s">
        <v>365</v>
      </c>
      <c r="C22" s="498"/>
      <c r="D22" s="498"/>
      <c r="E22" s="499"/>
      <c r="F22" s="429">
        <v>26227</v>
      </c>
      <c r="G22" s="429">
        <v>26227</v>
      </c>
      <c r="H22" s="429">
        <v>26227</v>
      </c>
      <c r="I22" s="429">
        <v>26227</v>
      </c>
      <c r="J22" s="430">
        <v>0</v>
      </c>
      <c r="K22" s="472"/>
      <c r="L22" s="431">
        <v>0</v>
      </c>
      <c r="M22" s="429">
        <v>26227</v>
      </c>
      <c r="N22" s="429">
        <v>0</v>
      </c>
    </row>
    <row r="23" spans="1:14" s="179" customFormat="1" ht="18" customHeight="1">
      <c r="A23" s="48"/>
      <c r="B23" s="497" t="s">
        <v>366</v>
      </c>
      <c r="C23" s="498"/>
      <c r="D23" s="498"/>
      <c r="E23" s="499"/>
      <c r="F23" s="429">
        <v>1440</v>
      </c>
      <c r="G23" s="429">
        <v>1440</v>
      </c>
      <c r="H23" s="429">
        <v>1440</v>
      </c>
      <c r="I23" s="429">
        <v>1440</v>
      </c>
      <c r="J23" s="430">
        <v>0</v>
      </c>
      <c r="K23" s="472"/>
      <c r="L23" s="431">
        <v>1440</v>
      </c>
      <c r="M23" s="429">
        <v>0</v>
      </c>
      <c r="N23" s="429">
        <v>0</v>
      </c>
    </row>
    <row r="24" spans="1:14" s="179" customFormat="1" ht="18" customHeight="1">
      <c r="A24" s="48"/>
      <c r="B24" s="505" t="s">
        <v>9</v>
      </c>
      <c r="C24" s="506"/>
      <c r="D24" s="506"/>
      <c r="E24" s="507"/>
      <c r="F24" s="51">
        <f aca="true" t="shared" si="3" ref="F24:N24">SUM(F19:F23)</f>
        <v>41617</v>
      </c>
      <c r="G24" s="51">
        <f t="shared" si="3"/>
        <v>41617</v>
      </c>
      <c r="H24" s="51">
        <f t="shared" si="3"/>
        <v>41617</v>
      </c>
      <c r="I24" s="51">
        <f t="shared" si="3"/>
        <v>41617</v>
      </c>
      <c r="J24" s="410">
        <f t="shared" si="3"/>
        <v>0</v>
      </c>
      <c r="K24" s="471"/>
      <c r="L24" s="403">
        <f t="shared" si="3"/>
        <v>1440</v>
      </c>
      <c r="M24" s="51">
        <f t="shared" si="3"/>
        <v>40177</v>
      </c>
      <c r="N24" s="51">
        <f t="shared" si="3"/>
        <v>0</v>
      </c>
    </row>
    <row r="25" spans="1:14" s="179" customFormat="1" ht="18" customHeight="1">
      <c r="A25" s="48"/>
      <c r="B25" s="497" t="s">
        <v>367</v>
      </c>
      <c r="C25" s="498"/>
      <c r="D25" s="498"/>
      <c r="E25" s="499"/>
      <c r="F25" s="46">
        <v>1430</v>
      </c>
      <c r="G25" s="46">
        <v>1430</v>
      </c>
      <c r="H25" s="46">
        <v>1430</v>
      </c>
      <c r="I25" s="46">
        <v>1430</v>
      </c>
      <c r="J25" s="407">
        <v>0</v>
      </c>
      <c r="K25" s="469"/>
      <c r="L25" s="401">
        <v>1430</v>
      </c>
      <c r="M25" s="46">
        <v>0</v>
      </c>
      <c r="N25" s="46">
        <v>0</v>
      </c>
    </row>
    <row r="26" spans="1:14" s="179" customFormat="1" ht="18" customHeight="1">
      <c r="A26" s="48"/>
      <c r="B26" s="505" t="s">
        <v>9</v>
      </c>
      <c r="C26" s="506"/>
      <c r="D26" s="506"/>
      <c r="E26" s="507"/>
      <c r="F26" s="432">
        <f aca="true" t="shared" si="4" ref="F26:N26">SUM(F25)</f>
        <v>1430</v>
      </c>
      <c r="G26" s="432">
        <f t="shared" si="4"/>
        <v>1430</v>
      </c>
      <c r="H26" s="432">
        <f t="shared" si="4"/>
        <v>1430</v>
      </c>
      <c r="I26" s="432">
        <f t="shared" si="4"/>
        <v>1430</v>
      </c>
      <c r="J26" s="433">
        <f t="shared" si="4"/>
        <v>0</v>
      </c>
      <c r="K26" s="473"/>
      <c r="L26" s="434">
        <f t="shared" si="4"/>
        <v>1430</v>
      </c>
      <c r="M26" s="432">
        <f t="shared" si="4"/>
        <v>0</v>
      </c>
      <c r="N26" s="432">
        <f t="shared" si="4"/>
        <v>0</v>
      </c>
    </row>
    <row r="27" spans="1:14" s="179" customFormat="1" ht="18" customHeight="1">
      <c r="A27" s="48"/>
      <c r="B27" s="497" t="s">
        <v>369</v>
      </c>
      <c r="C27" s="498"/>
      <c r="D27" s="498"/>
      <c r="E27" s="499"/>
      <c r="F27" s="432">
        <v>360</v>
      </c>
      <c r="G27" s="432">
        <v>360</v>
      </c>
      <c r="H27" s="432">
        <v>360</v>
      </c>
      <c r="I27" s="432">
        <v>360</v>
      </c>
      <c r="J27" s="433">
        <v>0</v>
      </c>
      <c r="K27" s="473"/>
      <c r="L27" s="434">
        <v>360</v>
      </c>
      <c r="M27" s="432">
        <v>0</v>
      </c>
      <c r="N27" s="432">
        <v>0</v>
      </c>
    </row>
    <row r="28" spans="1:14" s="179" customFormat="1" ht="18" customHeight="1">
      <c r="A28" s="48"/>
      <c r="B28" s="505" t="s">
        <v>9</v>
      </c>
      <c r="C28" s="506"/>
      <c r="D28" s="506"/>
      <c r="E28" s="507"/>
      <c r="F28" s="432">
        <f aca="true" t="shared" si="5" ref="F28:N28">SUM(F27)</f>
        <v>360</v>
      </c>
      <c r="G28" s="432">
        <f t="shared" si="5"/>
        <v>360</v>
      </c>
      <c r="H28" s="432">
        <f t="shared" si="5"/>
        <v>360</v>
      </c>
      <c r="I28" s="432">
        <f t="shared" si="5"/>
        <v>360</v>
      </c>
      <c r="J28" s="433">
        <f t="shared" si="5"/>
        <v>0</v>
      </c>
      <c r="K28" s="473"/>
      <c r="L28" s="434">
        <f t="shared" si="5"/>
        <v>360</v>
      </c>
      <c r="M28" s="432">
        <f t="shared" si="5"/>
        <v>0</v>
      </c>
      <c r="N28" s="432">
        <f t="shared" si="5"/>
        <v>0</v>
      </c>
    </row>
    <row r="29" spans="1:14" s="179" customFormat="1" ht="18" customHeight="1" thickBot="1">
      <c r="A29" s="49"/>
      <c r="B29" s="511" t="s">
        <v>9</v>
      </c>
      <c r="C29" s="512"/>
      <c r="D29" s="512"/>
      <c r="E29" s="513"/>
      <c r="F29" s="50">
        <f aca="true" t="shared" si="6" ref="F29:N29">F12+F17+F24+F26+F28</f>
        <v>53492</v>
      </c>
      <c r="G29" s="50">
        <f t="shared" si="6"/>
        <v>53492</v>
      </c>
      <c r="H29" s="50">
        <f t="shared" si="6"/>
        <v>47492</v>
      </c>
      <c r="I29" s="50">
        <f t="shared" si="6"/>
        <v>47492</v>
      </c>
      <c r="J29" s="408">
        <f t="shared" si="6"/>
        <v>0</v>
      </c>
      <c r="K29" s="470"/>
      <c r="L29" s="402">
        <f t="shared" si="6"/>
        <v>7315</v>
      </c>
      <c r="M29" s="50">
        <f t="shared" si="6"/>
        <v>40177</v>
      </c>
      <c r="N29" s="50">
        <f t="shared" si="6"/>
        <v>0</v>
      </c>
    </row>
    <row r="30" spans="1:11" s="179" customFormat="1" ht="18" customHeight="1" thickBot="1">
      <c r="A30" s="52" t="s">
        <v>3</v>
      </c>
      <c r="B30" s="53"/>
      <c r="C30" s="53"/>
      <c r="D30" s="53"/>
      <c r="E30" s="53"/>
      <c r="F30" s="54"/>
      <c r="G30" s="54"/>
      <c r="H30" s="54"/>
      <c r="I30" s="53"/>
      <c r="J30" s="409"/>
      <c r="K30" s="238"/>
    </row>
    <row r="31" spans="1:14" s="179" customFormat="1" ht="18" customHeight="1">
      <c r="A31" s="514" t="s">
        <v>397</v>
      </c>
      <c r="B31" s="515"/>
      <c r="C31" s="515"/>
      <c r="D31" s="515"/>
      <c r="E31" s="515"/>
      <c r="F31" s="515"/>
      <c r="G31" s="426"/>
      <c r="H31" s="426"/>
      <c r="I31" s="393"/>
      <c r="J31" s="411"/>
      <c r="K31" s="394"/>
      <c r="L31" s="394"/>
      <c r="M31" s="394"/>
      <c r="N31" s="394"/>
    </row>
    <row r="32" spans="1:14" s="179" customFormat="1" ht="18" customHeight="1">
      <c r="A32" s="47" t="s">
        <v>4</v>
      </c>
      <c r="B32" s="498" t="s">
        <v>407</v>
      </c>
      <c r="C32" s="498"/>
      <c r="D32" s="498"/>
      <c r="E32" s="499"/>
      <c r="F32" s="46">
        <v>46564</v>
      </c>
      <c r="G32" s="46">
        <v>47527</v>
      </c>
      <c r="H32" s="46">
        <v>47528</v>
      </c>
      <c r="I32" s="46">
        <v>47528</v>
      </c>
      <c r="J32" s="407">
        <v>0</v>
      </c>
      <c r="K32" s="469"/>
      <c r="L32" s="401">
        <v>33996</v>
      </c>
      <c r="M32" s="46">
        <v>0</v>
      </c>
      <c r="N32" s="46">
        <v>13531</v>
      </c>
    </row>
    <row r="33" spans="1:14" s="179" customFormat="1" ht="18" customHeight="1">
      <c r="A33" s="48"/>
      <c r="B33" s="498" t="s">
        <v>408</v>
      </c>
      <c r="C33" s="498"/>
      <c r="D33" s="498"/>
      <c r="E33" s="499"/>
      <c r="F33" s="46">
        <v>40944</v>
      </c>
      <c r="G33" s="46">
        <v>43232</v>
      </c>
      <c r="H33" s="46">
        <v>39964</v>
      </c>
      <c r="I33" s="46">
        <v>39964</v>
      </c>
      <c r="J33" s="407">
        <v>0</v>
      </c>
      <c r="K33" s="469"/>
      <c r="L33" s="401">
        <v>40944</v>
      </c>
      <c r="M33" s="46">
        <v>0</v>
      </c>
      <c r="N33" s="46">
        <v>0</v>
      </c>
    </row>
    <row r="34" spans="1:14" s="179" customFormat="1" ht="18" customHeight="1">
      <c r="A34" s="48"/>
      <c r="B34" s="498" t="s">
        <v>409</v>
      </c>
      <c r="C34" s="498"/>
      <c r="D34" s="498"/>
      <c r="E34" s="499"/>
      <c r="F34" s="92">
        <v>6732</v>
      </c>
      <c r="G34" s="92">
        <v>6606</v>
      </c>
      <c r="H34" s="92">
        <v>6606</v>
      </c>
      <c r="I34" s="92">
        <v>6606</v>
      </c>
      <c r="J34" s="412">
        <v>0</v>
      </c>
      <c r="K34" s="474"/>
      <c r="L34" s="404">
        <v>6732</v>
      </c>
      <c r="M34" s="92">
        <v>0</v>
      </c>
      <c r="N34" s="92">
        <v>0</v>
      </c>
    </row>
    <row r="35" spans="1:14" s="179" customFormat="1" ht="18" customHeight="1">
      <c r="A35" s="48"/>
      <c r="B35" s="498" t="s">
        <v>410</v>
      </c>
      <c r="C35" s="498"/>
      <c r="D35" s="498"/>
      <c r="E35" s="499"/>
      <c r="F35" s="92">
        <v>28050</v>
      </c>
      <c r="G35" s="92">
        <v>27132</v>
      </c>
      <c r="H35" s="92">
        <v>29416</v>
      </c>
      <c r="I35" s="92">
        <v>29416</v>
      </c>
      <c r="J35" s="412">
        <v>0</v>
      </c>
      <c r="K35" s="474"/>
      <c r="L35" s="404">
        <v>29416</v>
      </c>
      <c r="M35" s="92">
        <v>0</v>
      </c>
      <c r="N35" s="92">
        <v>0</v>
      </c>
    </row>
    <row r="36" spans="1:14" s="179" customFormat="1" ht="18" customHeight="1">
      <c r="A36" s="48"/>
      <c r="B36" s="498" t="s">
        <v>411</v>
      </c>
      <c r="C36" s="498"/>
      <c r="D36" s="498"/>
      <c r="E36" s="499"/>
      <c r="F36" s="92">
        <v>40388</v>
      </c>
      <c r="G36" s="92">
        <v>40388</v>
      </c>
      <c r="H36" s="92">
        <v>40388</v>
      </c>
      <c r="I36" s="92">
        <v>40388</v>
      </c>
      <c r="J36" s="412">
        <v>0</v>
      </c>
      <c r="K36" s="474"/>
      <c r="L36" s="404">
        <v>40388</v>
      </c>
      <c r="M36" s="92">
        <v>0</v>
      </c>
      <c r="N36" s="92">
        <v>0</v>
      </c>
    </row>
    <row r="37" spans="1:14" s="179" customFormat="1" ht="18" customHeight="1">
      <c r="A37" s="48"/>
      <c r="B37" s="498" t="s">
        <v>412</v>
      </c>
      <c r="C37" s="498"/>
      <c r="D37" s="498"/>
      <c r="E37" s="499"/>
      <c r="F37" s="46">
        <v>16778</v>
      </c>
      <c r="G37" s="46">
        <v>16778</v>
      </c>
      <c r="H37" s="46">
        <v>16778</v>
      </c>
      <c r="I37" s="46">
        <v>16778</v>
      </c>
      <c r="J37" s="407">
        <v>0</v>
      </c>
      <c r="K37" s="469"/>
      <c r="L37" s="401">
        <v>16778</v>
      </c>
      <c r="M37" s="46">
        <v>0</v>
      </c>
      <c r="N37" s="46">
        <v>0</v>
      </c>
    </row>
    <row r="38" spans="1:14" s="179" customFormat="1" ht="18" customHeight="1">
      <c r="A38" s="48"/>
      <c r="B38" s="498" t="s">
        <v>413</v>
      </c>
      <c r="C38" s="498"/>
      <c r="D38" s="498"/>
      <c r="E38" s="499"/>
      <c r="F38" s="46">
        <v>21528</v>
      </c>
      <c r="G38" s="46">
        <v>20610</v>
      </c>
      <c r="H38" s="46">
        <v>23930</v>
      </c>
      <c r="I38" s="46">
        <v>23930</v>
      </c>
      <c r="J38" s="407">
        <v>0</v>
      </c>
      <c r="K38" s="469"/>
      <c r="L38" s="401">
        <v>20170</v>
      </c>
      <c r="M38" s="46">
        <v>3760</v>
      </c>
      <c r="N38" s="46">
        <v>0</v>
      </c>
    </row>
    <row r="39" spans="1:14" s="179" customFormat="1" ht="18" customHeight="1">
      <c r="A39" s="48"/>
      <c r="B39" s="498" t="s">
        <v>414</v>
      </c>
      <c r="C39" s="498"/>
      <c r="D39" s="498"/>
      <c r="E39" s="499"/>
      <c r="F39" s="46">
        <v>2737</v>
      </c>
      <c r="G39" s="46">
        <v>2737</v>
      </c>
      <c r="H39" s="46">
        <v>2737</v>
      </c>
      <c r="I39" s="46">
        <v>2737</v>
      </c>
      <c r="J39" s="407">
        <v>0</v>
      </c>
      <c r="K39" s="469"/>
      <c r="L39" s="401">
        <v>2737</v>
      </c>
      <c r="M39" s="46">
        <v>0</v>
      </c>
      <c r="N39" s="46">
        <v>0</v>
      </c>
    </row>
    <row r="40" spans="1:14" s="179" customFormat="1" ht="18" customHeight="1">
      <c r="A40" s="48"/>
      <c r="B40" s="498" t="s">
        <v>415</v>
      </c>
      <c r="C40" s="498"/>
      <c r="D40" s="498"/>
      <c r="E40" s="499"/>
      <c r="F40" s="46">
        <v>264</v>
      </c>
      <c r="G40" s="46">
        <v>264</v>
      </c>
      <c r="H40" s="46">
        <v>264</v>
      </c>
      <c r="I40" s="46">
        <v>264</v>
      </c>
      <c r="J40" s="407">
        <v>0</v>
      </c>
      <c r="K40" s="469"/>
      <c r="L40" s="401">
        <v>264</v>
      </c>
      <c r="M40" s="46">
        <v>0</v>
      </c>
      <c r="N40" s="46">
        <v>0</v>
      </c>
    </row>
    <row r="41" spans="1:14" s="179" customFormat="1" ht="18" customHeight="1">
      <c r="A41" s="48"/>
      <c r="B41" s="467" t="s">
        <v>507</v>
      </c>
      <c r="C41" s="467"/>
      <c r="D41" s="467"/>
      <c r="E41" s="468"/>
      <c r="F41" s="46"/>
      <c r="G41" s="46"/>
      <c r="H41" s="46">
        <v>4071</v>
      </c>
      <c r="I41" s="46">
        <v>4071</v>
      </c>
      <c r="J41" s="407"/>
      <c r="K41" s="469"/>
      <c r="L41" s="401">
        <v>4071</v>
      </c>
      <c r="M41" s="46"/>
      <c r="N41" s="46"/>
    </row>
    <row r="42" spans="1:14" s="179" customFormat="1" ht="18" customHeight="1">
      <c r="A42" s="48"/>
      <c r="B42" s="498" t="s">
        <v>502</v>
      </c>
      <c r="C42" s="498"/>
      <c r="D42" s="498"/>
      <c r="E42" s="499"/>
      <c r="F42" s="46">
        <v>72344</v>
      </c>
      <c r="G42" s="46">
        <v>63995</v>
      </c>
      <c r="H42" s="46">
        <v>63995</v>
      </c>
      <c r="I42" s="46">
        <v>63995</v>
      </c>
      <c r="J42" s="407">
        <v>0</v>
      </c>
      <c r="K42" s="469"/>
      <c r="L42" s="401">
        <v>74229</v>
      </c>
      <c r="M42" s="46">
        <v>-13941</v>
      </c>
      <c r="N42" s="46">
        <v>4951</v>
      </c>
    </row>
    <row r="43" spans="1:14" s="179" customFormat="1" ht="18" customHeight="1" thickBot="1">
      <c r="A43" s="49"/>
      <c r="B43" s="503" t="s">
        <v>9</v>
      </c>
      <c r="C43" s="503"/>
      <c r="D43" s="503"/>
      <c r="E43" s="504"/>
      <c r="F43" s="50">
        <f aca="true" t="shared" si="7" ref="F43:N43">SUM(F32:F42)</f>
        <v>276329</v>
      </c>
      <c r="G43" s="50">
        <f t="shared" si="7"/>
        <v>269269</v>
      </c>
      <c r="H43" s="50">
        <f t="shared" si="7"/>
        <v>275677</v>
      </c>
      <c r="I43" s="50">
        <f t="shared" si="7"/>
        <v>275677</v>
      </c>
      <c r="J43" s="408">
        <f t="shared" si="7"/>
        <v>0</v>
      </c>
      <c r="K43" s="470"/>
      <c r="L43" s="402">
        <f t="shared" si="7"/>
        <v>269725</v>
      </c>
      <c r="M43" s="50">
        <f t="shared" si="7"/>
        <v>-10181</v>
      </c>
      <c r="N43" s="50">
        <f t="shared" si="7"/>
        <v>18482</v>
      </c>
    </row>
    <row r="44" spans="1:11" s="179" customFormat="1" ht="18" customHeight="1" thickBot="1">
      <c r="A44" s="52" t="s">
        <v>5</v>
      </c>
      <c r="B44" s="53"/>
      <c r="C44" s="53"/>
      <c r="D44" s="53"/>
      <c r="E44" s="53"/>
      <c r="F44" s="54"/>
      <c r="G44" s="54"/>
      <c r="H44" s="54"/>
      <c r="I44" s="53"/>
      <c r="J44" s="409"/>
      <c r="K44" s="238"/>
    </row>
    <row r="45" spans="1:14" s="179" customFormat="1" ht="18" customHeight="1">
      <c r="A45" s="500" t="s">
        <v>128</v>
      </c>
      <c r="B45" s="501"/>
      <c r="C45" s="501"/>
      <c r="D45" s="501"/>
      <c r="E45" s="521"/>
      <c r="F45" s="435">
        <v>16416</v>
      </c>
      <c r="G45" s="435">
        <v>16416</v>
      </c>
      <c r="H45" s="435">
        <v>16416</v>
      </c>
      <c r="I45" s="435">
        <v>0</v>
      </c>
      <c r="J45" s="436">
        <v>16416</v>
      </c>
      <c r="K45" s="399">
        <v>16416</v>
      </c>
      <c r="L45" s="437">
        <v>16416</v>
      </c>
      <c r="M45" s="435">
        <v>0</v>
      </c>
      <c r="N45" s="435">
        <v>0</v>
      </c>
    </row>
    <row r="46" spans="1:14" s="179" customFormat="1" ht="18" customHeight="1">
      <c r="A46" s="438" t="s">
        <v>172</v>
      </c>
      <c r="B46" s="300"/>
      <c r="C46" s="300"/>
      <c r="D46" s="300"/>
      <c r="E46" s="439"/>
      <c r="F46" s="440">
        <v>0</v>
      </c>
      <c r="G46" s="440"/>
      <c r="H46" s="440"/>
      <c r="I46" s="440">
        <v>0</v>
      </c>
      <c r="J46" s="441">
        <v>0</v>
      </c>
      <c r="K46" s="239"/>
      <c r="L46" s="442">
        <v>0</v>
      </c>
      <c r="M46" s="440">
        <v>0</v>
      </c>
      <c r="N46" s="440">
        <v>0</v>
      </c>
    </row>
    <row r="47" spans="1:14" s="179" customFormat="1" ht="18" customHeight="1" thickBot="1">
      <c r="A47" s="355"/>
      <c r="B47" s="502" t="s">
        <v>9</v>
      </c>
      <c r="C47" s="503"/>
      <c r="D47" s="503"/>
      <c r="E47" s="504"/>
      <c r="F47" s="50">
        <f aca="true" t="shared" si="8" ref="F47:N47">SUM(F45:F46)</f>
        <v>16416</v>
      </c>
      <c r="G47" s="50">
        <f t="shared" si="8"/>
        <v>16416</v>
      </c>
      <c r="H47" s="50">
        <v>16416</v>
      </c>
      <c r="I47" s="50">
        <f t="shared" si="8"/>
        <v>0</v>
      </c>
      <c r="J47" s="408">
        <f t="shared" si="8"/>
        <v>16416</v>
      </c>
      <c r="K47" s="470">
        <v>16416</v>
      </c>
      <c r="L47" s="402">
        <f t="shared" si="8"/>
        <v>16416</v>
      </c>
      <c r="M47" s="50">
        <f t="shared" si="8"/>
        <v>0</v>
      </c>
      <c r="N47" s="50">
        <f t="shared" si="8"/>
        <v>0</v>
      </c>
    </row>
    <row r="48" spans="1:11" s="179" customFormat="1" ht="18" customHeight="1" thickBot="1">
      <c r="A48" s="52" t="s">
        <v>36</v>
      </c>
      <c r="B48" s="53"/>
      <c r="C48" s="53"/>
      <c r="D48" s="53"/>
      <c r="E48" s="53"/>
      <c r="F48" s="54"/>
      <c r="G48" s="54"/>
      <c r="H48" s="54"/>
      <c r="I48" s="53"/>
      <c r="J48" s="409"/>
      <c r="K48" s="238"/>
    </row>
    <row r="49" spans="1:14" s="179" customFormat="1" ht="18" customHeight="1">
      <c r="A49" s="500" t="s">
        <v>37</v>
      </c>
      <c r="B49" s="501"/>
      <c r="C49" s="501"/>
      <c r="D49" s="501"/>
      <c r="E49" s="501"/>
      <c r="F49" s="501"/>
      <c r="G49" s="427"/>
      <c r="H49" s="427"/>
      <c r="I49" s="397"/>
      <c r="J49" s="411"/>
      <c r="K49" s="394"/>
      <c r="L49" s="394"/>
      <c r="M49" s="394"/>
      <c r="N49" s="394"/>
    </row>
    <row r="50" spans="1:14" s="179" customFormat="1" ht="18" customHeight="1">
      <c r="A50" s="47"/>
      <c r="B50" s="498" t="s">
        <v>126</v>
      </c>
      <c r="C50" s="498"/>
      <c r="D50" s="498"/>
      <c r="E50" s="499"/>
      <c r="F50" s="46">
        <v>64137</v>
      </c>
      <c r="G50" s="46">
        <v>63588</v>
      </c>
      <c r="H50" s="46">
        <v>65082</v>
      </c>
      <c r="I50" s="46">
        <v>65082</v>
      </c>
      <c r="J50" s="407">
        <v>2</v>
      </c>
      <c r="K50" s="469">
        <v>2</v>
      </c>
      <c r="L50" s="401">
        <v>65083</v>
      </c>
      <c r="M50" s="46">
        <v>0</v>
      </c>
      <c r="N50" s="46">
        <v>0</v>
      </c>
    </row>
    <row r="51" spans="1:14" s="179" customFormat="1" ht="18" customHeight="1">
      <c r="A51" s="48"/>
      <c r="B51" s="516" t="s">
        <v>141</v>
      </c>
      <c r="C51" s="516"/>
      <c r="D51" s="516"/>
      <c r="E51" s="517"/>
      <c r="F51" s="443">
        <v>6696</v>
      </c>
      <c r="G51" s="443">
        <v>6696</v>
      </c>
      <c r="H51" s="443">
        <v>6696</v>
      </c>
      <c r="I51" s="443">
        <v>6696</v>
      </c>
      <c r="J51" s="444">
        <v>0</v>
      </c>
      <c r="K51" s="475"/>
      <c r="L51" s="445">
        <v>6696</v>
      </c>
      <c r="M51" s="443">
        <v>0</v>
      </c>
      <c r="N51" s="443">
        <v>0</v>
      </c>
    </row>
    <row r="52" spans="1:14" s="179" customFormat="1" ht="18" customHeight="1">
      <c r="A52" s="48"/>
      <c r="B52" s="498" t="s">
        <v>127</v>
      </c>
      <c r="C52" s="498"/>
      <c r="D52" s="498"/>
      <c r="E52" s="499"/>
      <c r="F52" s="46">
        <v>1457</v>
      </c>
      <c r="G52" s="46">
        <v>726</v>
      </c>
      <c r="H52" s="46">
        <v>726</v>
      </c>
      <c r="I52" s="46">
        <v>726</v>
      </c>
      <c r="J52" s="407">
        <v>0</v>
      </c>
      <c r="K52" s="469"/>
      <c r="L52" s="401">
        <v>726</v>
      </c>
      <c r="M52" s="46">
        <v>0</v>
      </c>
      <c r="N52" s="46">
        <v>0</v>
      </c>
    </row>
    <row r="53" spans="1:14" s="179" customFormat="1" ht="18" customHeight="1">
      <c r="A53" s="356"/>
      <c r="B53" s="518" t="s">
        <v>9</v>
      </c>
      <c r="C53" s="518"/>
      <c r="D53" s="518"/>
      <c r="E53" s="519"/>
      <c r="F53" s="357">
        <f aca="true" t="shared" si="9" ref="F53:N53">SUM(F50+F52)</f>
        <v>65594</v>
      </c>
      <c r="G53" s="357">
        <f t="shared" si="9"/>
        <v>64314</v>
      </c>
      <c r="H53" s="357">
        <f t="shared" si="9"/>
        <v>65808</v>
      </c>
      <c r="I53" s="357">
        <f t="shared" si="9"/>
        <v>65808</v>
      </c>
      <c r="J53" s="413">
        <f t="shared" si="9"/>
        <v>2</v>
      </c>
      <c r="K53" s="476"/>
      <c r="L53" s="405">
        <f t="shared" si="9"/>
        <v>65809</v>
      </c>
      <c r="M53" s="357">
        <f t="shared" si="9"/>
        <v>0</v>
      </c>
      <c r="N53" s="357">
        <f t="shared" si="9"/>
        <v>0</v>
      </c>
    </row>
    <row r="54" spans="1:14" s="179" customFormat="1" ht="18" customHeight="1">
      <c r="A54" s="520" t="s">
        <v>78</v>
      </c>
      <c r="B54" s="498"/>
      <c r="C54" s="498"/>
      <c r="D54" s="498"/>
      <c r="E54" s="499"/>
      <c r="F54" s="46">
        <v>0</v>
      </c>
      <c r="G54" s="46">
        <v>0</v>
      </c>
      <c r="H54" s="46">
        <v>0</v>
      </c>
      <c r="I54" s="46">
        <v>0</v>
      </c>
      <c r="J54" s="407">
        <v>0</v>
      </c>
      <c r="K54" s="469"/>
      <c r="L54" s="401">
        <v>0</v>
      </c>
      <c r="M54" s="46">
        <v>0</v>
      </c>
      <c r="N54" s="46">
        <v>0</v>
      </c>
    </row>
    <row r="55" spans="1:14" s="179" customFormat="1" ht="18" customHeight="1">
      <c r="A55" s="520" t="s">
        <v>79</v>
      </c>
      <c r="B55" s="498"/>
      <c r="C55" s="498"/>
      <c r="D55" s="498"/>
      <c r="E55" s="499"/>
      <c r="F55" s="46"/>
      <c r="G55" s="46"/>
      <c r="H55" s="46"/>
      <c r="I55" s="46"/>
      <c r="J55" s="407"/>
      <c r="K55" s="469"/>
      <c r="L55" s="401"/>
      <c r="M55" s="46"/>
      <c r="N55" s="46"/>
    </row>
    <row r="56" spans="1:14" s="179" customFormat="1" ht="18" customHeight="1">
      <c r="A56" s="446"/>
      <c r="B56" s="497" t="s">
        <v>126</v>
      </c>
      <c r="C56" s="498"/>
      <c r="D56" s="498"/>
      <c r="E56" s="499"/>
      <c r="F56" s="432">
        <v>108448</v>
      </c>
      <c r="G56" s="432">
        <v>108448</v>
      </c>
      <c r="H56" s="432">
        <v>111774</v>
      </c>
      <c r="I56" s="432">
        <v>0</v>
      </c>
      <c r="J56" s="433">
        <v>111774</v>
      </c>
      <c r="K56" s="473">
        <v>111774</v>
      </c>
      <c r="L56" s="434">
        <v>111774</v>
      </c>
      <c r="M56" s="432">
        <v>0</v>
      </c>
      <c r="N56" s="432">
        <v>0</v>
      </c>
    </row>
    <row r="57" spans="1:14" s="179" customFormat="1" ht="18" customHeight="1">
      <c r="A57" s="447"/>
      <c r="B57" s="497" t="s">
        <v>127</v>
      </c>
      <c r="C57" s="498"/>
      <c r="D57" s="498"/>
      <c r="E57" s="499"/>
      <c r="F57" s="432">
        <v>0</v>
      </c>
      <c r="G57" s="432"/>
      <c r="H57" s="432"/>
      <c r="I57" s="432">
        <v>0</v>
      </c>
      <c r="J57" s="433">
        <v>0</v>
      </c>
      <c r="K57" s="473"/>
      <c r="L57" s="434">
        <v>0</v>
      </c>
      <c r="M57" s="432">
        <v>0</v>
      </c>
      <c r="N57" s="432">
        <v>0</v>
      </c>
    </row>
    <row r="58" spans="1:14" s="179" customFormat="1" ht="18" customHeight="1" thickBot="1">
      <c r="A58" s="49"/>
      <c r="B58" s="503" t="s">
        <v>9</v>
      </c>
      <c r="C58" s="503"/>
      <c r="D58" s="503"/>
      <c r="E58" s="504"/>
      <c r="F58" s="50">
        <f aca="true" t="shared" si="10" ref="F58:N58">SUM(F56:F57)</f>
        <v>108448</v>
      </c>
      <c r="G58" s="50">
        <f t="shared" si="10"/>
        <v>108448</v>
      </c>
      <c r="H58" s="50">
        <v>111774</v>
      </c>
      <c r="I58" s="50">
        <f t="shared" si="10"/>
        <v>0</v>
      </c>
      <c r="J58" s="408">
        <f t="shared" si="10"/>
        <v>111774</v>
      </c>
      <c r="K58" s="470">
        <v>111774</v>
      </c>
      <c r="L58" s="402">
        <f t="shared" si="10"/>
        <v>111774</v>
      </c>
      <c r="M58" s="50">
        <f t="shared" si="10"/>
        <v>0</v>
      </c>
      <c r="N58" s="50">
        <f t="shared" si="10"/>
        <v>0</v>
      </c>
    </row>
    <row r="59" spans="1:11" s="179" customFormat="1" ht="18" customHeight="1" thickBot="1">
      <c r="A59" s="52" t="s">
        <v>40</v>
      </c>
      <c r="B59" s="53"/>
      <c r="C59" s="53"/>
      <c r="D59" s="53"/>
      <c r="E59" s="53"/>
      <c r="F59" s="54"/>
      <c r="G59" s="54"/>
      <c r="H59" s="54"/>
      <c r="I59" s="53"/>
      <c r="J59" s="409"/>
      <c r="K59" s="238"/>
    </row>
    <row r="60" spans="1:14" s="179" customFormat="1" ht="18" customHeight="1">
      <c r="A60" s="500" t="s">
        <v>38</v>
      </c>
      <c r="B60" s="501"/>
      <c r="C60" s="501"/>
      <c r="D60" s="501"/>
      <c r="E60" s="521"/>
      <c r="F60" s="435">
        <v>0</v>
      </c>
      <c r="G60" s="435"/>
      <c r="H60" s="435">
        <v>0</v>
      </c>
      <c r="I60" s="435">
        <v>0</v>
      </c>
      <c r="J60" s="436">
        <v>0</v>
      </c>
      <c r="K60" s="399"/>
      <c r="L60" s="437">
        <v>0</v>
      </c>
      <c r="M60" s="435">
        <v>0</v>
      </c>
      <c r="N60" s="435">
        <v>0</v>
      </c>
    </row>
    <row r="61" spans="1:14" s="179" customFormat="1" ht="18" customHeight="1">
      <c r="A61" s="520" t="s">
        <v>39</v>
      </c>
      <c r="B61" s="498"/>
      <c r="C61" s="498"/>
      <c r="D61" s="498"/>
      <c r="E61" s="499"/>
      <c r="F61" s="46">
        <v>0</v>
      </c>
      <c r="G61" s="46"/>
      <c r="H61" s="46"/>
      <c r="I61" s="46">
        <v>0</v>
      </c>
      <c r="J61" s="407">
        <v>0</v>
      </c>
      <c r="K61" s="469"/>
      <c r="L61" s="401">
        <v>0</v>
      </c>
      <c r="M61" s="46">
        <v>0</v>
      </c>
      <c r="N61" s="46">
        <v>0</v>
      </c>
    </row>
    <row r="62" spans="1:14" s="179" customFormat="1" ht="18" customHeight="1" thickBot="1">
      <c r="A62" s="355"/>
      <c r="B62" s="502" t="s">
        <v>9</v>
      </c>
      <c r="C62" s="503"/>
      <c r="D62" s="503"/>
      <c r="E62" s="504"/>
      <c r="F62" s="50">
        <f aca="true" t="shared" si="11" ref="F62:N62">SUM(F60:F61)</f>
        <v>0</v>
      </c>
      <c r="G62" s="50">
        <f t="shared" si="11"/>
        <v>0</v>
      </c>
      <c r="H62" s="50">
        <v>0</v>
      </c>
      <c r="I62" s="50">
        <f t="shared" si="11"/>
        <v>0</v>
      </c>
      <c r="J62" s="408">
        <f t="shared" si="11"/>
        <v>0</v>
      </c>
      <c r="K62" s="470"/>
      <c r="L62" s="402">
        <f t="shared" si="11"/>
        <v>0</v>
      </c>
      <c r="M62" s="50">
        <f t="shared" si="11"/>
        <v>0</v>
      </c>
      <c r="N62" s="50">
        <f t="shared" si="11"/>
        <v>0</v>
      </c>
    </row>
    <row r="63" spans="1:11" s="179" customFormat="1" ht="18" customHeight="1" thickBot="1">
      <c r="A63" s="52" t="s">
        <v>41</v>
      </c>
      <c r="B63" s="53"/>
      <c r="C63" s="53"/>
      <c r="D63" s="53"/>
      <c r="E63" s="53"/>
      <c r="F63" s="54"/>
      <c r="G63" s="54"/>
      <c r="H63" s="54"/>
      <c r="I63" s="53"/>
      <c r="J63" s="409"/>
      <c r="K63" s="238"/>
    </row>
    <row r="64" spans="1:14" s="179" customFormat="1" ht="18" customHeight="1">
      <c r="A64" s="522" t="s">
        <v>44</v>
      </c>
      <c r="B64" s="523"/>
      <c r="C64" s="523"/>
      <c r="D64" s="523"/>
      <c r="E64" s="524"/>
      <c r="F64" s="435">
        <v>283</v>
      </c>
      <c r="G64" s="435">
        <v>283</v>
      </c>
      <c r="H64" s="435">
        <v>283</v>
      </c>
      <c r="I64" s="435">
        <v>283</v>
      </c>
      <c r="J64" s="436">
        <v>0</v>
      </c>
      <c r="K64" s="399"/>
      <c r="L64" s="437">
        <v>283</v>
      </c>
      <c r="M64" s="435">
        <v>0</v>
      </c>
      <c r="N64" s="435">
        <v>0</v>
      </c>
    </row>
    <row r="65" spans="1:14" s="179" customFormat="1" ht="18" customHeight="1">
      <c r="A65" s="525" t="s">
        <v>45</v>
      </c>
      <c r="B65" s="526"/>
      <c r="C65" s="526"/>
      <c r="D65" s="526"/>
      <c r="E65" s="527"/>
      <c r="F65" s="46">
        <v>0</v>
      </c>
      <c r="G65" s="46"/>
      <c r="H65" s="46"/>
      <c r="I65" s="46">
        <v>0</v>
      </c>
      <c r="J65" s="407">
        <v>0</v>
      </c>
      <c r="K65" s="469"/>
      <c r="L65" s="401">
        <v>0</v>
      </c>
      <c r="M65" s="46">
        <v>0</v>
      </c>
      <c r="N65" s="46">
        <v>0</v>
      </c>
    </row>
    <row r="66" spans="1:14" s="179" customFormat="1" ht="18" customHeight="1" thickBot="1">
      <c r="A66" s="355"/>
      <c r="B66" s="502" t="s">
        <v>9</v>
      </c>
      <c r="C66" s="503"/>
      <c r="D66" s="503"/>
      <c r="E66" s="504"/>
      <c r="F66" s="50">
        <f aca="true" t="shared" si="12" ref="F66:N66">SUM(F64:F65)</f>
        <v>283</v>
      </c>
      <c r="G66" s="50">
        <f t="shared" si="12"/>
        <v>283</v>
      </c>
      <c r="H66" s="50">
        <v>283</v>
      </c>
      <c r="I66" s="50">
        <f t="shared" si="12"/>
        <v>283</v>
      </c>
      <c r="J66" s="408">
        <f t="shared" si="12"/>
        <v>0</v>
      </c>
      <c r="K66" s="470"/>
      <c r="L66" s="402">
        <f t="shared" si="12"/>
        <v>283</v>
      </c>
      <c r="M66" s="50">
        <f t="shared" si="12"/>
        <v>0</v>
      </c>
      <c r="N66" s="50">
        <f t="shared" si="12"/>
        <v>0</v>
      </c>
    </row>
    <row r="67" spans="1:11" s="179" customFormat="1" ht="18" customHeight="1" thickBot="1">
      <c r="A67" s="52" t="s">
        <v>42</v>
      </c>
      <c r="B67" s="52"/>
      <c r="C67" s="53"/>
      <c r="D67" s="53"/>
      <c r="E67" s="53"/>
      <c r="F67" s="54"/>
      <c r="G67" s="54"/>
      <c r="H67" s="54"/>
      <c r="I67" s="53"/>
      <c r="J67" s="414"/>
      <c r="K67" s="477"/>
    </row>
    <row r="68" spans="1:14" s="179" customFormat="1" ht="18" customHeight="1">
      <c r="A68" s="500" t="s">
        <v>20</v>
      </c>
      <c r="B68" s="501"/>
      <c r="C68" s="501"/>
      <c r="D68" s="501"/>
      <c r="E68" s="521"/>
      <c r="F68" s="435">
        <v>0</v>
      </c>
      <c r="G68" s="435"/>
      <c r="H68" s="435"/>
      <c r="I68" s="435">
        <v>0</v>
      </c>
      <c r="J68" s="436">
        <v>0</v>
      </c>
      <c r="K68" s="399"/>
      <c r="L68" s="437">
        <v>0</v>
      </c>
      <c r="M68" s="435">
        <v>0</v>
      </c>
      <c r="N68" s="435">
        <v>0</v>
      </c>
    </row>
    <row r="69" spans="1:14" s="179" customFormat="1" ht="18" customHeight="1">
      <c r="A69" s="520" t="s">
        <v>65</v>
      </c>
      <c r="B69" s="498"/>
      <c r="C69" s="498"/>
      <c r="D69" s="498"/>
      <c r="E69" s="499"/>
      <c r="F69" s="46">
        <v>0</v>
      </c>
      <c r="G69" s="46"/>
      <c r="H69" s="46"/>
      <c r="I69" s="46">
        <v>0</v>
      </c>
      <c r="J69" s="407">
        <v>0</v>
      </c>
      <c r="K69" s="469"/>
      <c r="L69" s="401">
        <v>0</v>
      </c>
      <c r="M69" s="46">
        <v>0</v>
      </c>
      <c r="N69" s="46">
        <v>0</v>
      </c>
    </row>
    <row r="70" spans="1:14" s="179" customFormat="1" ht="18" customHeight="1" thickBot="1">
      <c r="A70" s="358"/>
      <c r="B70" s="502" t="s">
        <v>9</v>
      </c>
      <c r="C70" s="503"/>
      <c r="D70" s="503"/>
      <c r="E70" s="504"/>
      <c r="F70" s="50">
        <f aca="true" t="shared" si="13" ref="F70:N70">SUM(F68:F69)</f>
        <v>0</v>
      </c>
      <c r="G70" s="50">
        <f t="shared" si="13"/>
        <v>0</v>
      </c>
      <c r="H70" s="50">
        <v>0</v>
      </c>
      <c r="I70" s="50">
        <f t="shared" si="13"/>
        <v>0</v>
      </c>
      <c r="J70" s="408">
        <f t="shared" si="13"/>
        <v>0</v>
      </c>
      <c r="K70" s="470"/>
      <c r="L70" s="402">
        <f t="shared" si="13"/>
        <v>0</v>
      </c>
      <c r="M70" s="50">
        <f t="shared" si="13"/>
        <v>0</v>
      </c>
      <c r="N70" s="50">
        <f t="shared" si="13"/>
        <v>0</v>
      </c>
    </row>
    <row r="71" spans="1:11" s="179" customFormat="1" ht="18" customHeight="1" thickBot="1">
      <c r="A71" s="52" t="s">
        <v>43</v>
      </c>
      <c r="B71" s="53"/>
      <c r="C71" s="53"/>
      <c r="D71" s="53"/>
      <c r="E71" s="53"/>
      <c r="F71" s="54"/>
      <c r="G71" s="54"/>
      <c r="H71" s="54"/>
      <c r="I71" s="53"/>
      <c r="J71" s="414"/>
      <c r="K71" s="477"/>
    </row>
    <row r="72" spans="1:14" s="53" customFormat="1" ht="18" customHeight="1">
      <c r="A72" s="500" t="s">
        <v>21</v>
      </c>
      <c r="B72" s="501"/>
      <c r="C72" s="501"/>
      <c r="D72" s="501"/>
      <c r="E72" s="501"/>
      <c r="F72" s="501"/>
      <c r="G72" s="427"/>
      <c r="H72" s="427"/>
      <c r="I72" s="397"/>
      <c r="J72" s="415"/>
      <c r="K72" s="478"/>
      <c r="L72" s="395"/>
      <c r="M72" s="395"/>
      <c r="N72" s="399"/>
    </row>
    <row r="73" spans="1:14" s="53" customFormat="1" ht="18" customHeight="1">
      <c r="A73" s="47"/>
      <c r="B73" s="497" t="s">
        <v>126</v>
      </c>
      <c r="C73" s="498"/>
      <c r="D73" s="498"/>
      <c r="E73" s="499"/>
      <c r="F73" s="46">
        <v>101235</v>
      </c>
      <c r="G73" s="46">
        <v>101235</v>
      </c>
      <c r="H73" s="46">
        <v>103915</v>
      </c>
      <c r="I73" s="46">
        <v>10175</v>
      </c>
      <c r="J73" s="407">
        <v>93740</v>
      </c>
      <c r="K73" s="469"/>
      <c r="L73" s="401">
        <v>103915</v>
      </c>
      <c r="M73" s="46">
        <v>0</v>
      </c>
      <c r="N73" s="46">
        <v>0</v>
      </c>
    </row>
    <row r="74" spans="1:14" s="53" customFormat="1" ht="18" customHeight="1">
      <c r="A74" s="48"/>
      <c r="B74" s="497" t="s">
        <v>127</v>
      </c>
      <c r="C74" s="498"/>
      <c r="D74" s="498"/>
      <c r="E74" s="499"/>
      <c r="F74" s="46">
        <v>1645</v>
      </c>
      <c r="G74" s="46">
        <v>1645</v>
      </c>
      <c r="H74" s="46">
        <v>1645</v>
      </c>
      <c r="I74" s="46">
        <v>1645</v>
      </c>
      <c r="J74" s="407">
        <v>1645</v>
      </c>
      <c r="K74" s="469"/>
      <c r="L74" s="401">
        <v>1395</v>
      </c>
      <c r="M74" s="46">
        <v>0</v>
      </c>
      <c r="N74" s="46">
        <v>250</v>
      </c>
    </row>
    <row r="75" spans="1:14" s="179" customFormat="1" ht="18" customHeight="1" thickBot="1">
      <c r="A75" s="49"/>
      <c r="B75" s="502" t="s">
        <v>9</v>
      </c>
      <c r="C75" s="503"/>
      <c r="D75" s="503"/>
      <c r="E75" s="504"/>
      <c r="F75" s="50">
        <f aca="true" t="shared" si="14" ref="F75:N75">SUM(F73:F74)</f>
        <v>102880</v>
      </c>
      <c r="G75" s="50">
        <f t="shared" si="14"/>
        <v>102880</v>
      </c>
      <c r="H75" s="50">
        <f t="shared" si="14"/>
        <v>105560</v>
      </c>
      <c r="I75" s="50">
        <f t="shared" si="14"/>
        <v>11820</v>
      </c>
      <c r="J75" s="408">
        <f t="shared" si="14"/>
        <v>95385</v>
      </c>
      <c r="K75" s="470"/>
      <c r="L75" s="402">
        <f t="shared" si="14"/>
        <v>105310</v>
      </c>
      <c r="M75" s="50">
        <f t="shared" si="14"/>
        <v>0</v>
      </c>
      <c r="N75" s="50">
        <f t="shared" si="14"/>
        <v>250</v>
      </c>
    </row>
    <row r="76" spans="1:11" s="179" customFormat="1" ht="18" customHeight="1" thickBot="1">
      <c r="A76" s="52" t="s">
        <v>80</v>
      </c>
      <c r="B76" s="53"/>
      <c r="C76" s="53"/>
      <c r="D76" s="53"/>
      <c r="E76" s="53"/>
      <c r="F76" s="54"/>
      <c r="G76" s="54"/>
      <c r="H76" s="54"/>
      <c r="I76" s="53"/>
      <c r="J76" s="409"/>
      <c r="K76" s="238"/>
    </row>
    <row r="77" spans="1:14" s="179" customFormat="1" ht="18" customHeight="1">
      <c r="A77" s="448"/>
      <c r="B77" s="528" t="s">
        <v>126</v>
      </c>
      <c r="C77" s="501"/>
      <c r="D77" s="501"/>
      <c r="E77" s="521"/>
      <c r="F77" s="435">
        <v>0</v>
      </c>
      <c r="G77" s="435"/>
      <c r="H77" s="435"/>
      <c r="I77" s="435">
        <v>0</v>
      </c>
      <c r="J77" s="436">
        <v>0</v>
      </c>
      <c r="K77" s="399"/>
      <c r="L77" s="437">
        <v>0</v>
      </c>
      <c r="M77" s="435">
        <v>0</v>
      </c>
      <c r="N77" s="435">
        <v>0</v>
      </c>
    </row>
    <row r="78" spans="1:14" s="179" customFormat="1" ht="18" customHeight="1">
      <c r="A78" s="48"/>
      <c r="B78" s="497" t="s">
        <v>127</v>
      </c>
      <c r="C78" s="498"/>
      <c r="D78" s="498"/>
      <c r="E78" s="499"/>
      <c r="F78" s="46">
        <v>0</v>
      </c>
      <c r="G78" s="46"/>
      <c r="H78" s="46"/>
      <c r="I78" s="46">
        <v>0</v>
      </c>
      <c r="J78" s="407">
        <v>0</v>
      </c>
      <c r="K78" s="469"/>
      <c r="L78" s="401">
        <v>0</v>
      </c>
      <c r="M78" s="46">
        <v>0</v>
      </c>
      <c r="N78" s="46">
        <v>0</v>
      </c>
    </row>
    <row r="79" spans="1:14" s="179" customFormat="1" ht="18" customHeight="1" thickBot="1">
      <c r="A79" s="49"/>
      <c r="B79" s="502" t="s">
        <v>9</v>
      </c>
      <c r="C79" s="503"/>
      <c r="D79" s="503"/>
      <c r="E79" s="504"/>
      <c r="F79" s="50">
        <f aca="true" t="shared" si="15" ref="F79:N79">SUM(F77:F78)</f>
        <v>0</v>
      </c>
      <c r="G79" s="50">
        <f t="shared" si="15"/>
        <v>0</v>
      </c>
      <c r="H79" s="50">
        <v>0</v>
      </c>
      <c r="I79" s="50">
        <f t="shared" si="15"/>
        <v>0</v>
      </c>
      <c r="J79" s="408">
        <f t="shared" si="15"/>
        <v>0</v>
      </c>
      <c r="K79" s="470"/>
      <c r="L79" s="402">
        <f t="shared" si="15"/>
        <v>0</v>
      </c>
      <c r="M79" s="50">
        <f t="shared" si="15"/>
        <v>0</v>
      </c>
      <c r="N79" s="50">
        <f t="shared" si="15"/>
        <v>0</v>
      </c>
    </row>
    <row r="80" spans="1:9" ht="18" customHeight="1">
      <c r="A80" s="4"/>
      <c r="B80" s="26"/>
      <c r="C80" s="26"/>
      <c r="D80" s="26"/>
      <c r="E80" s="26"/>
      <c r="F80" s="27"/>
      <c r="G80" s="27"/>
      <c r="H80" s="27"/>
      <c r="I80" s="2"/>
    </row>
    <row r="81" spans="1:14" ht="18" customHeight="1">
      <c r="A81" s="3" t="s">
        <v>22</v>
      </c>
      <c r="B81" s="3"/>
      <c r="C81" s="2"/>
      <c r="D81" s="2"/>
      <c r="E81" s="2"/>
      <c r="F81" s="12">
        <f aca="true" t="shared" si="16" ref="F81:N81">F9+F29+F43+F47+F53+F54+F58+F62+F66+F70+F75+F79</f>
        <v>661732</v>
      </c>
      <c r="G81" s="12">
        <f t="shared" si="16"/>
        <v>641001</v>
      </c>
      <c r="H81" s="12">
        <f t="shared" si="16"/>
        <v>648909</v>
      </c>
      <c r="I81" s="12">
        <f t="shared" si="16"/>
        <v>426979</v>
      </c>
      <c r="J81" s="12">
        <v>221930</v>
      </c>
      <c r="K81" s="12"/>
      <c r="L81" s="12">
        <f t="shared" si="16"/>
        <v>600817</v>
      </c>
      <c r="M81" s="12">
        <f t="shared" si="16"/>
        <v>31302</v>
      </c>
      <c r="N81" s="12">
        <f t="shared" si="16"/>
        <v>19140</v>
      </c>
    </row>
    <row r="82" spans="1:9" ht="14.2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4.2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4.2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0:13" ht="14.25" customHeight="1">
      <c r="J85" s="428"/>
      <c r="K85" s="428"/>
      <c r="M85" s="428"/>
    </row>
  </sheetData>
  <sheetProtection/>
  <mergeCells count="64">
    <mergeCell ref="B74:E74"/>
    <mergeCell ref="B77:E77"/>
    <mergeCell ref="A69:E69"/>
    <mergeCell ref="A61:E61"/>
    <mergeCell ref="A64:E64"/>
    <mergeCell ref="B58:E58"/>
    <mergeCell ref="A65:E65"/>
    <mergeCell ref="B47:E47"/>
    <mergeCell ref="B50:E50"/>
    <mergeCell ref="B79:E79"/>
    <mergeCell ref="B56:E56"/>
    <mergeCell ref="B57:E57"/>
    <mergeCell ref="B75:E75"/>
    <mergeCell ref="A72:F72"/>
    <mergeCell ref="B70:E70"/>
    <mergeCell ref="B66:E66"/>
    <mergeCell ref="B78:E78"/>
    <mergeCell ref="B73:E73"/>
    <mergeCell ref="A68:E68"/>
    <mergeCell ref="B43:E43"/>
    <mergeCell ref="B62:E62"/>
    <mergeCell ref="A49:F49"/>
    <mergeCell ref="B51:E51"/>
    <mergeCell ref="B52:E52"/>
    <mergeCell ref="B53:E53"/>
    <mergeCell ref="A54:E54"/>
    <mergeCell ref="A55:E55"/>
    <mergeCell ref="A60:E60"/>
    <mergeCell ref="A45:E45"/>
    <mergeCell ref="B42:E42"/>
    <mergeCell ref="B18:F18"/>
    <mergeCell ref="B36:E36"/>
    <mergeCell ref="B33:E33"/>
    <mergeCell ref="B34:E34"/>
    <mergeCell ref="B37:E37"/>
    <mergeCell ref="A31:F31"/>
    <mergeCell ref="B27:E27"/>
    <mergeCell ref="B40:E40"/>
    <mergeCell ref="B38:E38"/>
    <mergeCell ref="B16:E16"/>
    <mergeCell ref="B25:E25"/>
    <mergeCell ref="B19:E19"/>
    <mergeCell ref="B20:E20"/>
    <mergeCell ref="B17:E17"/>
    <mergeCell ref="B21:E21"/>
    <mergeCell ref="B22:E22"/>
    <mergeCell ref="B39:E39"/>
    <mergeCell ref="B23:E23"/>
    <mergeCell ref="B24:E24"/>
    <mergeCell ref="B26:E26"/>
    <mergeCell ref="B28:E28"/>
    <mergeCell ref="B35:E35"/>
    <mergeCell ref="B32:E32"/>
    <mergeCell ref="B29:E29"/>
    <mergeCell ref="B13:F13"/>
    <mergeCell ref="B14:E14"/>
    <mergeCell ref="B15:E15"/>
    <mergeCell ref="A6:F6"/>
    <mergeCell ref="A10:F10"/>
    <mergeCell ref="B7:E7"/>
    <mergeCell ref="B8:E8"/>
    <mergeCell ref="B9:E9"/>
    <mergeCell ref="B12:E12"/>
    <mergeCell ref="B11:E11"/>
  </mergeCells>
  <printOptions/>
  <pageMargins left="0.1968503937007874" right="0.1968503937007874" top="0.6692913385826772" bottom="0.9055118110236221" header="0.3937007874015748" footer="0.31496062992125984"/>
  <pageSetup horizontalDpi="300" verticalDpi="300" orientation="landscape" paperSize="9" scale="70" r:id="rId1"/>
  <headerFooter alignWithMargins="0">
    <oddHeader>&amp;C4.sz.melléklet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90"/>
  <sheetViews>
    <sheetView workbookViewId="0" topLeftCell="A1">
      <selection activeCell="A1" sqref="A1:J1"/>
    </sheetView>
  </sheetViews>
  <sheetFormatPr defaultColWidth="9.00390625" defaultRowHeight="19.5" customHeight="1"/>
  <cols>
    <col min="3" max="3" width="10.375" style="0" customWidth="1"/>
    <col min="4" max="4" width="10.00390625" style="0" customWidth="1"/>
    <col min="5" max="5" width="9.25390625" style="0" customWidth="1"/>
    <col min="6" max="6" width="19.625" style="0" customWidth="1"/>
    <col min="7" max="9" width="11.00390625" style="163" customWidth="1"/>
    <col min="10" max="10" width="13.875" style="0" customWidth="1"/>
    <col min="11" max="11" width="13.75390625" style="0" customWidth="1"/>
    <col min="12" max="12" width="12.75390625" style="0" customWidth="1"/>
    <col min="13" max="13" width="14.875" style="0" customWidth="1"/>
    <col min="14" max="14" width="12.375" style="0" customWidth="1"/>
  </cols>
  <sheetData>
    <row r="1" spans="1:10" s="163" customFormat="1" ht="19.5" customHeight="1">
      <c r="A1" s="529" t="s">
        <v>515</v>
      </c>
      <c r="B1" s="529"/>
      <c r="C1" s="529"/>
      <c r="D1" s="529"/>
      <c r="E1" s="529"/>
      <c r="F1" s="529"/>
      <c r="G1" s="529"/>
      <c r="H1" s="529"/>
      <c r="I1" s="529"/>
      <c r="J1" s="529"/>
    </row>
    <row r="2" spans="1:9" s="163" customFormat="1" ht="19.5" customHeight="1">
      <c r="A2" s="53"/>
      <c r="B2" s="53"/>
      <c r="C2" s="53"/>
      <c r="D2" s="53"/>
      <c r="E2" s="53"/>
      <c r="F2" s="53"/>
      <c r="G2" s="53"/>
      <c r="H2" s="53"/>
      <c r="I2" s="53"/>
    </row>
    <row r="3" spans="1:10" s="163" customFormat="1" ht="19.5" customHeight="1" thickBot="1">
      <c r="A3" s="53"/>
      <c r="B3" s="53"/>
      <c r="C3" s="53"/>
      <c r="D3" s="53"/>
      <c r="E3" s="53"/>
      <c r="F3" s="53"/>
      <c r="G3" s="53"/>
      <c r="H3" s="53"/>
      <c r="I3" s="53"/>
      <c r="J3" s="163" t="s">
        <v>230</v>
      </c>
    </row>
    <row r="4" spans="1:14" s="163" customFormat="1" ht="36.75" customHeight="1" thickBot="1">
      <c r="A4" s="53"/>
      <c r="B4" s="53"/>
      <c r="C4" s="53"/>
      <c r="D4" s="53"/>
      <c r="E4" s="53"/>
      <c r="G4" s="226" t="s">
        <v>305</v>
      </c>
      <c r="H4" s="226" t="s">
        <v>483</v>
      </c>
      <c r="I4" s="226" t="s">
        <v>503</v>
      </c>
      <c r="J4" s="398" t="s">
        <v>117</v>
      </c>
      <c r="K4" s="398" t="s">
        <v>93</v>
      </c>
      <c r="L4" s="416" t="s">
        <v>470</v>
      </c>
      <c r="M4" s="418" t="s">
        <v>471</v>
      </c>
      <c r="N4" s="417" t="s">
        <v>472</v>
      </c>
    </row>
    <row r="5" spans="1:10" s="224" customFormat="1" ht="19.5" customHeight="1">
      <c r="A5" s="52" t="s">
        <v>217</v>
      </c>
      <c r="B5" s="52"/>
      <c r="C5" s="52"/>
      <c r="D5" s="52"/>
      <c r="E5" s="52"/>
      <c r="G5" s="225"/>
      <c r="H5" s="225"/>
      <c r="I5" s="225"/>
      <c r="J5" s="221"/>
    </row>
    <row r="6" spans="1:14" s="163" customFormat="1" ht="19.5" customHeight="1">
      <c r="A6" s="53"/>
      <c r="B6" s="53" t="s">
        <v>134</v>
      </c>
      <c r="C6" s="53"/>
      <c r="D6" s="53"/>
      <c r="E6" s="53"/>
      <c r="G6" s="54">
        <v>59642</v>
      </c>
      <c r="H6" s="54">
        <v>57953</v>
      </c>
      <c r="I6" s="54">
        <v>57953</v>
      </c>
      <c r="J6" s="54">
        <v>57953</v>
      </c>
      <c r="K6" s="54">
        <v>0</v>
      </c>
      <c r="L6" s="419">
        <v>57953</v>
      </c>
      <c r="M6" s="54">
        <v>0</v>
      </c>
      <c r="N6" s="54">
        <v>0</v>
      </c>
    </row>
    <row r="7" spans="1:14" s="163" customFormat="1" ht="19.5" customHeight="1">
      <c r="A7" s="53"/>
      <c r="B7" s="53" t="s">
        <v>443</v>
      </c>
      <c r="C7" s="53"/>
      <c r="D7" s="53"/>
      <c r="E7" s="53"/>
      <c r="G7" s="54">
        <v>28449</v>
      </c>
      <c r="H7" s="54">
        <v>28449</v>
      </c>
      <c r="I7" s="54">
        <v>28967</v>
      </c>
      <c r="J7" s="54">
        <v>28967</v>
      </c>
      <c r="K7" s="54">
        <v>0</v>
      </c>
      <c r="L7" s="419">
        <v>17380</v>
      </c>
      <c r="M7" s="54">
        <v>0</v>
      </c>
      <c r="N7" s="54">
        <v>11587</v>
      </c>
    </row>
    <row r="8" spans="1:14" s="163" customFormat="1" ht="19.5" customHeight="1">
      <c r="A8" s="53"/>
      <c r="B8" s="53" t="s">
        <v>324</v>
      </c>
      <c r="C8" s="53"/>
      <c r="D8" s="53"/>
      <c r="E8" s="53"/>
      <c r="G8" s="54">
        <v>51795</v>
      </c>
      <c r="H8" s="54">
        <v>29419</v>
      </c>
      <c r="I8" s="54">
        <v>29419</v>
      </c>
      <c r="J8" s="54">
        <v>29419</v>
      </c>
      <c r="K8" s="54">
        <v>0</v>
      </c>
      <c r="L8" s="419">
        <v>29419</v>
      </c>
      <c r="M8" s="54">
        <v>0</v>
      </c>
      <c r="N8" s="54">
        <v>0</v>
      </c>
    </row>
    <row r="9" spans="1:14" s="163" customFormat="1" ht="19.5" customHeight="1">
      <c r="A9" s="53"/>
      <c r="B9" s="53" t="s">
        <v>484</v>
      </c>
      <c r="C9" s="53"/>
      <c r="D9" s="53"/>
      <c r="E9" s="53"/>
      <c r="G9" s="54">
        <v>20796</v>
      </c>
      <c r="H9" s="54">
        <v>12397</v>
      </c>
      <c r="I9" s="54">
        <v>12397</v>
      </c>
      <c r="J9" s="54">
        <v>12397</v>
      </c>
      <c r="K9" s="54">
        <v>0</v>
      </c>
      <c r="L9" s="419">
        <v>10282</v>
      </c>
      <c r="M9" s="54">
        <v>2115</v>
      </c>
      <c r="N9" s="239">
        <v>0</v>
      </c>
    </row>
    <row r="10" spans="1:14" s="163" customFormat="1" ht="19.5" customHeight="1">
      <c r="A10" s="53"/>
      <c r="B10" s="53"/>
      <c r="C10" s="53"/>
      <c r="D10" s="53"/>
      <c r="E10" s="53"/>
      <c r="F10" s="282" t="s">
        <v>9</v>
      </c>
      <c r="G10" s="173">
        <f aca="true" t="shared" si="0" ref="G10:N10">SUM(G6:G9)</f>
        <v>160682</v>
      </c>
      <c r="H10" s="173">
        <f t="shared" si="0"/>
        <v>128218</v>
      </c>
      <c r="I10" s="173">
        <f t="shared" si="0"/>
        <v>128736</v>
      </c>
      <c r="J10" s="173">
        <f t="shared" si="0"/>
        <v>128736</v>
      </c>
      <c r="K10" s="173">
        <f t="shared" si="0"/>
        <v>0</v>
      </c>
      <c r="L10" s="420">
        <f t="shared" si="0"/>
        <v>115034</v>
      </c>
      <c r="M10" s="173">
        <f t="shared" si="0"/>
        <v>2115</v>
      </c>
      <c r="N10" s="173">
        <f t="shared" si="0"/>
        <v>11587</v>
      </c>
    </row>
    <row r="11" spans="1:12" s="224" customFormat="1" ht="19.5" customHeight="1">
      <c r="A11" s="52" t="s">
        <v>218</v>
      </c>
      <c r="B11" s="52"/>
      <c r="C11" s="52"/>
      <c r="D11" s="52"/>
      <c r="E11" s="52"/>
      <c r="G11" s="225"/>
      <c r="H11" s="225"/>
      <c r="I11" s="225"/>
      <c r="J11" s="221"/>
      <c r="L11" s="421"/>
    </row>
    <row r="12" spans="1:14" s="163" customFormat="1" ht="19.5" customHeight="1">
      <c r="A12" s="53"/>
      <c r="B12" s="53" t="s">
        <v>134</v>
      </c>
      <c r="C12" s="53"/>
      <c r="D12" s="53"/>
      <c r="E12" s="53"/>
      <c r="G12" s="54">
        <v>11348</v>
      </c>
      <c r="H12" s="54">
        <v>10887</v>
      </c>
      <c r="I12" s="54">
        <v>10887</v>
      </c>
      <c r="J12" s="54">
        <v>10887</v>
      </c>
      <c r="K12" s="54">
        <v>0</v>
      </c>
      <c r="L12" s="419">
        <v>10887</v>
      </c>
      <c r="M12" s="54">
        <v>0</v>
      </c>
      <c r="N12" s="239">
        <v>0</v>
      </c>
    </row>
    <row r="13" spans="1:14" s="163" customFormat="1" ht="19.5" customHeight="1">
      <c r="A13" s="53"/>
      <c r="B13" s="53" t="s">
        <v>443</v>
      </c>
      <c r="C13" s="53"/>
      <c r="D13" s="53"/>
      <c r="E13" s="53"/>
      <c r="G13" s="54">
        <v>7365</v>
      </c>
      <c r="H13" s="54">
        <v>7365</v>
      </c>
      <c r="I13" s="54">
        <v>7830</v>
      </c>
      <c r="J13" s="54">
        <v>7830</v>
      </c>
      <c r="K13" s="54">
        <v>0</v>
      </c>
      <c r="L13" s="419">
        <v>4419</v>
      </c>
      <c r="M13" s="54">
        <v>0</v>
      </c>
      <c r="N13" s="54">
        <v>2946</v>
      </c>
    </row>
    <row r="14" spans="1:14" s="163" customFormat="1" ht="19.5" customHeight="1">
      <c r="A14" s="53"/>
      <c r="B14" s="53" t="s">
        <v>324</v>
      </c>
      <c r="C14" s="53"/>
      <c r="D14" s="53"/>
      <c r="E14" s="53"/>
      <c r="G14" s="54">
        <v>13267</v>
      </c>
      <c r="H14" s="54">
        <v>7546</v>
      </c>
      <c r="I14" s="54">
        <v>7546</v>
      </c>
      <c r="J14" s="54">
        <v>7546</v>
      </c>
      <c r="K14" s="54">
        <v>0</v>
      </c>
      <c r="L14" s="419">
        <v>7546</v>
      </c>
      <c r="M14" s="54">
        <v>0</v>
      </c>
      <c r="N14" s="54">
        <v>0</v>
      </c>
    </row>
    <row r="15" spans="1:14" s="163" customFormat="1" ht="19.5" customHeight="1">
      <c r="A15" s="53"/>
      <c r="B15" s="53" t="s">
        <v>484</v>
      </c>
      <c r="C15" s="53"/>
      <c r="D15" s="53"/>
      <c r="E15" s="53"/>
      <c r="G15" s="54">
        <v>5443</v>
      </c>
      <c r="H15" s="54">
        <v>3190</v>
      </c>
      <c r="I15" s="54">
        <v>3190</v>
      </c>
      <c r="J15" s="54">
        <v>3190</v>
      </c>
      <c r="K15" s="54">
        <v>0</v>
      </c>
      <c r="L15" s="419">
        <v>2640</v>
      </c>
      <c r="M15" s="54">
        <v>550</v>
      </c>
      <c r="N15" s="54">
        <v>0</v>
      </c>
    </row>
    <row r="16" spans="1:14" s="163" customFormat="1" ht="19.5" customHeight="1">
      <c r="A16" s="53"/>
      <c r="B16" s="53"/>
      <c r="C16" s="53"/>
      <c r="D16" s="53"/>
      <c r="E16" s="53"/>
      <c r="F16" s="282" t="s">
        <v>9</v>
      </c>
      <c r="G16" s="173">
        <f aca="true" t="shared" si="1" ref="G16:N16">SUM(G12:G15)</f>
        <v>37423</v>
      </c>
      <c r="H16" s="173">
        <f t="shared" si="1"/>
        <v>28988</v>
      </c>
      <c r="I16" s="173">
        <f t="shared" si="1"/>
        <v>29453</v>
      </c>
      <c r="J16" s="173">
        <f t="shared" si="1"/>
        <v>29453</v>
      </c>
      <c r="K16" s="173">
        <f t="shared" si="1"/>
        <v>0</v>
      </c>
      <c r="L16" s="420">
        <f t="shared" si="1"/>
        <v>25492</v>
      </c>
      <c r="M16" s="173">
        <f t="shared" si="1"/>
        <v>550</v>
      </c>
      <c r="N16" s="173">
        <f t="shared" si="1"/>
        <v>2946</v>
      </c>
    </row>
    <row r="17" spans="1:12" s="224" customFormat="1" ht="19.5" customHeight="1">
      <c r="A17" s="52" t="s">
        <v>219</v>
      </c>
      <c r="B17" s="52"/>
      <c r="C17" s="52"/>
      <c r="D17" s="52"/>
      <c r="E17" s="52"/>
      <c r="G17" s="225"/>
      <c r="H17" s="225"/>
      <c r="I17" s="225"/>
      <c r="J17" s="221"/>
      <c r="L17" s="421"/>
    </row>
    <row r="18" spans="1:14" s="163" customFormat="1" ht="19.5" customHeight="1">
      <c r="A18" s="53"/>
      <c r="B18" s="53" t="s">
        <v>134</v>
      </c>
      <c r="C18" s="53"/>
      <c r="D18" s="53"/>
      <c r="E18" s="53"/>
      <c r="G18" s="54">
        <v>84037</v>
      </c>
      <c r="H18" s="54">
        <v>83191</v>
      </c>
      <c r="I18" s="54">
        <v>88157</v>
      </c>
      <c r="J18" s="54">
        <v>88157</v>
      </c>
      <c r="K18" s="54">
        <v>0</v>
      </c>
      <c r="L18" s="419">
        <v>69219</v>
      </c>
      <c r="M18" s="54">
        <v>18938</v>
      </c>
      <c r="N18" s="54">
        <v>0</v>
      </c>
    </row>
    <row r="19" spans="1:14" s="163" customFormat="1" ht="19.5" customHeight="1">
      <c r="A19" s="53"/>
      <c r="B19" s="53" t="s">
        <v>443</v>
      </c>
      <c r="C19" s="53"/>
      <c r="D19" s="53"/>
      <c r="E19" s="53"/>
      <c r="G19" s="54">
        <v>11695</v>
      </c>
      <c r="H19" s="54">
        <v>11695</v>
      </c>
      <c r="I19" s="54">
        <v>11695</v>
      </c>
      <c r="J19" s="54">
        <v>11695</v>
      </c>
      <c r="K19" s="54">
        <v>0</v>
      </c>
      <c r="L19" s="419">
        <v>7017</v>
      </c>
      <c r="M19" s="54">
        <v>0</v>
      </c>
      <c r="N19" s="54">
        <v>4678</v>
      </c>
    </row>
    <row r="20" spans="1:14" s="163" customFormat="1" ht="19.5" customHeight="1">
      <c r="A20" s="53"/>
      <c r="B20" s="53" t="s">
        <v>325</v>
      </c>
      <c r="C20" s="53"/>
      <c r="D20" s="53"/>
      <c r="E20" s="53"/>
      <c r="G20" s="54">
        <v>46694</v>
      </c>
      <c r="H20" s="54">
        <v>24013</v>
      </c>
      <c r="I20" s="54">
        <v>24013</v>
      </c>
      <c r="J20" s="54">
        <v>24013</v>
      </c>
      <c r="K20" s="54">
        <v>0</v>
      </c>
      <c r="L20" s="419">
        <v>24013</v>
      </c>
      <c r="M20" s="54">
        <v>0</v>
      </c>
      <c r="N20" s="54">
        <v>0</v>
      </c>
    </row>
    <row r="21" spans="1:14" s="163" customFormat="1" ht="19.5" customHeight="1">
      <c r="A21" s="53"/>
      <c r="B21" s="53" t="s">
        <v>484</v>
      </c>
      <c r="C21" s="53"/>
      <c r="D21" s="53"/>
      <c r="E21" s="53"/>
      <c r="G21" s="54">
        <v>14318</v>
      </c>
      <c r="H21" s="54">
        <v>7238</v>
      </c>
      <c r="I21" s="54">
        <v>7238</v>
      </c>
      <c r="J21" s="54">
        <v>7238</v>
      </c>
      <c r="K21" s="54">
        <v>0</v>
      </c>
      <c r="L21" s="419">
        <v>5479</v>
      </c>
      <c r="M21" s="54">
        <v>1759</v>
      </c>
      <c r="N21" s="54">
        <v>0</v>
      </c>
    </row>
    <row r="22" spans="1:14" s="163" customFormat="1" ht="19.5" customHeight="1">
      <c r="A22" s="53"/>
      <c r="B22" s="53"/>
      <c r="C22" s="53"/>
      <c r="D22" s="53"/>
      <c r="E22" s="53"/>
      <c r="F22" s="282" t="s">
        <v>9</v>
      </c>
      <c r="G22" s="173">
        <f aca="true" t="shared" si="2" ref="G22:N22">SUM(G18:G21)</f>
        <v>156744</v>
      </c>
      <c r="H22" s="173">
        <f t="shared" si="2"/>
        <v>126137</v>
      </c>
      <c r="I22" s="173">
        <f t="shared" si="2"/>
        <v>131103</v>
      </c>
      <c r="J22" s="173">
        <f t="shared" si="2"/>
        <v>131103</v>
      </c>
      <c r="K22" s="173">
        <f t="shared" si="2"/>
        <v>0</v>
      </c>
      <c r="L22" s="420">
        <f t="shared" si="2"/>
        <v>105728</v>
      </c>
      <c r="M22" s="173">
        <f t="shared" si="2"/>
        <v>20697</v>
      </c>
      <c r="N22" s="173">
        <f t="shared" si="2"/>
        <v>4678</v>
      </c>
    </row>
    <row r="23" spans="1:12" s="163" customFormat="1" ht="19.5" customHeight="1">
      <c r="A23" s="223" t="s">
        <v>220</v>
      </c>
      <c r="B23" s="223"/>
      <c r="C23" s="223"/>
      <c r="D23" s="223"/>
      <c r="E23" s="53"/>
      <c r="G23" s="54"/>
      <c r="H23" s="54"/>
      <c r="I23" s="54"/>
      <c r="J23" s="221"/>
      <c r="L23" s="422"/>
    </row>
    <row r="24" spans="1:12" s="163" customFormat="1" ht="19.5" customHeight="1">
      <c r="A24" s="53" t="s">
        <v>221</v>
      </c>
      <c r="B24" s="53"/>
      <c r="C24" s="53"/>
      <c r="D24" s="53"/>
      <c r="E24" s="53"/>
      <c r="G24" s="54"/>
      <c r="H24" s="54"/>
      <c r="I24" s="54"/>
      <c r="J24" s="172"/>
      <c r="L24" s="422"/>
    </row>
    <row r="25" spans="1:14" s="163" customFormat="1" ht="19.5" customHeight="1">
      <c r="A25" s="53"/>
      <c r="B25" s="53" t="s">
        <v>134</v>
      </c>
      <c r="C25" s="53"/>
      <c r="D25" s="53"/>
      <c r="E25" s="53"/>
      <c r="G25" s="54">
        <v>8487</v>
      </c>
      <c r="H25" s="54">
        <v>59688</v>
      </c>
      <c r="I25" s="54">
        <v>54495</v>
      </c>
      <c r="J25" s="54">
        <v>54495</v>
      </c>
      <c r="K25" s="54">
        <v>0</v>
      </c>
      <c r="L25" s="419">
        <v>47574</v>
      </c>
      <c r="M25" s="54">
        <v>3425</v>
      </c>
      <c r="N25" s="54">
        <v>0</v>
      </c>
    </row>
    <row r="26" spans="1:14" s="163" customFormat="1" ht="19.5" customHeight="1">
      <c r="A26" s="53"/>
      <c r="B26" s="53" t="s">
        <v>443</v>
      </c>
      <c r="C26" s="53"/>
      <c r="D26" s="53"/>
      <c r="E26" s="53"/>
      <c r="G26" s="54">
        <v>0</v>
      </c>
      <c r="H26" s="54"/>
      <c r="I26" s="54">
        <v>1300</v>
      </c>
      <c r="J26" s="54">
        <v>1300</v>
      </c>
      <c r="K26" s="54">
        <v>0</v>
      </c>
      <c r="L26" s="419">
        <v>4300</v>
      </c>
      <c r="M26" s="54">
        <v>0</v>
      </c>
      <c r="N26" s="54">
        <v>0</v>
      </c>
    </row>
    <row r="27" spans="1:14" s="163" customFormat="1" ht="19.5" customHeight="1">
      <c r="A27" s="53"/>
      <c r="B27" s="53" t="s">
        <v>324</v>
      </c>
      <c r="C27" s="53"/>
      <c r="D27" s="53"/>
      <c r="E27" s="53"/>
      <c r="G27" s="54">
        <v>0</v>
      </c>
      <c r="H27" s="54"/>
      <c r="I27" s="54"/>
      <c r="J27" s="54">
        <v>0</v>
      </c>
      <c r="K27" s="54">
        <v>0</v>
      </c>
      <c r="L27" s="419">
        <v>0</v>
      </c>
      <c r="M27" s="54">
        <v>0</v>
      </c>
      <c r="N27" s="54">
        <v>0</v>
      </c>
    </row>
    <row r="28" spans="1:14" s="163" customFormat="1" ht="19.5" customHeight="1">
      <c r="A28" s="53"/>
      <c r="B28" s="53" t="s">
        <v>484</v>
      </c>
      <c r="C28" s="53"/>
      <c r="D28" s="53"/>
      <c r="E28" s="53"/>
      <c r="G28" s="54">
        <v>0</v>
      </c>
      <c r="H28" s="54"/>
      <c r="I28" s="54"/>
      <c r="J28" s="54">
        <v>0</v>
      </c>
      <c r="K28" s="54">
        <v>0</v>
      </c>
      <c r="L28" s="419">
        <v>0</v>
      </c>
      <c r="M28" s="54">
        <v>0</v>
      </c>
      <c r="N28" s="54">
        <v>0</v>
      </c>
    </row>
    <row r="29" spans="1:14" s="163" customFormat="1" ht="19.5" customHeight="1">
      <c r="A29" s="53"/>
      <c r="B29" s="53" t="s">
        <v>505</v>
      </c>
      <c r="C29" s="53"/>
      <c r="D29" s="53"/>
      <c r="E29" s="53"/>
      <c r="G29" s="54"/>
      <c r="H29" s="54"/>
      <c r="I29" s="54">
        <v>3320</v>
      </c>
      <c r="J29" s="54">
        <v>3320</v>
      </c>
      <c r="K29" s="54"/>
      <c r="L29" s="419">
        <v>3320</v>
      </c>
      <c r="M29" s="54"/>
      <c r="N29" s="54"/>
    </row>
    <row r="30" spans="1:14" s="163" customFormat="1" ht="19.5" customHeight="1">
      <c r="A30" s="53"/>
      <c r="B30" s="53"/>
      <c r="C30" s="53"/>
      <c r="D30" s="53"/>
      <c r="E30" s="53"/>
      <c r="F30" s="282" t="s">
        <v>9</v>
      </c>
      <c r="G30" s="173">
        <f aca="true" t="shared" si="3" ref="G30:N30">SUM(G25:G28)</f>
        <v>8487</v>
      </c>
      <c r="H30" s="173">
        <f t="shared" si="3"/>
        <v>59688</v>
      </c>
      <c r="I30" s="173">
        <v>59115</v>
      </c>
      <c r="J30" s="173">
        <v>59115</v>
      </c>
      <c r="K30" s="173">
        <f t="shared" si="3"/>
        <v>0</v>
      </c>
      <c r="L30" s="420">
        <f>SUM(L25:L29)</f>
        <v>55194</v>
      </c>
      <c r="M30" s="173">
        <f t="shared" si="3"/>
        <v>3425</v>
      </c>
      <c r="N30" s="173">
        <f t="shared" si="3"/>
        <v>0</v>
      </c>
    </row>
    <row r="31" spans="1:12" s="163" customFormat="1" ht="19.5" customHeight="1">
      <c r="A31" s="53" t="s">
        <v>222</v>
      </c>
      <c r="B31" s="53"/>
      <c r="C31" s="53"/>
      <c r="D31" s="53"/>
      <c r="E31" s="53"/>
      <c r="G31" s="54"/>
      <c r="H31" s="54"/>
      <c r="I31" s="54"/>
      <c r="J31" s="172"/>
      <c r="L31" s="422"/>
    </row>
    <row r="32" spans="1:14" s="163" customFormat="1" ht="19.5" customHeight="1">
      <c r="A32" s="53"/>
      <c r="B32" s="53" t="s">
        <v>134</v>
      </c>
      <c r="C32" s="53"/>
      <c r="D32" s="53"/>
      <c r="E32" s="53"/>
      <c r="G32" s="54">
        <v>0</v>
      </c>
      <c r="H32" s="54"/>
      <c r="I32" s="54"/>
      <c r="J32" s="54">
        <v>0</v>
      </c>
      <c r="K32" s="54">
        <v>0</v>
      </c>
      <c r="L32" s="419">
        <v>0</v>
      </c>
      <c r="M32" s="54">
        <v>0</v>
      </c>
      <c r="N32" s="54">
        <v>0</v>
      </c>
    </row>
    <row r="33" spans="1:14" s="163" customFormat="1" ht="19.5" customHeight="1">
      <c r="A33" s="53"/>
      <c r="B33" s="53" t="s">
        <v>443</v>
      </c>
      <c r="C33" s="53"/>
      <c r="D33" s="53"/>
      <c r="E33" s="53"/>
      <c r="G33" s="54">
        <v>0</v>
      </c>
      <c r="H33" s="54"/>
      <c r="I33" s="54"/>
      <c r="J33" s="54">
        <v>0</v>
      </c>
      <c r="K33" s="54">
        <v>0</v>
      </c>
      <c r="L33" s="419">
        <v>0</v>
      </c>
      <c r="M33" s="54">
        <v>0</v>
      </c>
      <c r="N33" s="54">
        <v>0</v>
      </c>
    </row>
    <row r="34" spans="1:14" s="163" customFormat="1" ht="19.5" customHeight="1">
      <c r="A34" s="53"/>
      <c r="B34" s="53" t="s">
        <v>324</v>
      </c>
      <c r="C34" s="53"/>
      <c r="D34" s="53"/>
      <c r="E34" s="53"/>
      <c r="G34" s="54">
        <v>0</v>
      </c>
      <c r="H34" s="54"/>
      <c r="I34" s="54"/>
      <c r="J34" s="54">
        <v>0</v>
      </c>
      <c r="K34" s="54">
        <v>0</v>
      </c>
      <c r="L34" s="419">
        <v>0</v>
      </c>
      <c r="M34" s="54">
        <v>0</v>
      </c>
      <c r="N34" s="54">
        <v>0</v>
      </c>
    </row>
    <row r="35" spans="1:14" s="163" customFormat="1" ht="19.5" customHeight="1">
      <c r="A35" s="53"/>
      <c r="B35" s="53" t="s">
        <v>484</v>
      </c>
      <c r="C35" s="53"/>
      <c r="D35" s="53"/>
      <c r="E35" s="53"/>
      <c r="G35" s="54">
        <v>0</v>
      </c>
      <c r="H35" s="54"/>
      <c r="I35" s="54"/>
      <c r="J35" s="54">
        <v>0</v>
      </c>
      <c r="K35" s="54">
        <v>0</v>
      </c>
      <c r="L35" s="419">
        <v>0</v>
      </c>
      <c r="M35" s="54">
        <v>0</v>
      </c>
      <c r="N35" s="54">
        <v>0</v>
      </c>
    </row>
    <row r="36" spans="1:14" s="163" customFormat="1" ht="19.5" customHeight="1">
      <c r="A36" s="53"/>
      <c r="B36" s="53"/>
      <c r="C36" s="53"/>
      <c r="D36" s="53"/>
      <c r="E36" s="53"/>
      <c r="F36" s="282" t="s">
        <v>9</v>
      </c>
      <c r="G36" s="173">
        <f aca="true" t="shared" si="4" ref="G36:N36">SUM(G32:G35)</f>
        <v>0</v>
      </c>
      <c r="H36" s="173">
        <f t="shared" si="4"/>
        <v>0</v>
      </c>
      <c r="I36" s="173"/>
      <c r="J36" s="173">
        <f t="shared" si="4"/>
        <v>0</v>
      </c>
      <c r="K36" s="173">
        <f t="shared" si="4"/>
        <v>0</v>
      </c>
      <c r="L36" s="420">
        <f t="shared" si="4"/>
        <v>0</v>
      </c>
      <c r="M36" s="173">
        <f t="shared" si="4"/>
        <v>0</v>
      </c>
      <c r="N36" s="173">
        <f t="shared" si="4"/>
        <v>0</v>
      </c>
    </row>
    <row r="37" spans="1:12" s="163" customFormat="1" ht="19.5" customHeight="1">
      <c r="A37" s="223" t="s">
        <v>223</v>
      </c>
      <c r="B37" s="223"/>
      <c r="C37" s="223"/>
      <c r="D37" s="223"/>
      <c r="E37" s="53"/>
      <c r="G37" s="54"/>
      <c r="H37" s="54"/>
      <c r="I37" s="54"/>
      <c r="J37" s="172"/>
      <c r="L37" s="422"/>
    </row>
    <row r="38" spans="1:12" s="163" customFormat="1" ht="19.5" customHeight="1">
      <c r="A38" s="53" t="s">
        <v>224</v>
      </c>
      <c r="B38" s="53"/>
      <c r="C38" s="53"/>
      <c r="D38" s="53"/>
      <c r="E38" s="53"/>
      <c r="G38" s="54"/>
      <c r="H38" s="54"/>
      <c r="I38" s="54"/>
      <c r="J38" s="172"/>
      <c r="L38" s="422"/>
    </row>
    <row r="39" spans="1:14" s="163" customFormat="1" ht="19.5" customHeight="1">
      <c r="A39" s="53"/>
      <c r="B39" s="53" t="s">
        <v>134</v>
      </c>
      <c r="C39" s="53"/>
      <c r="D39" s="53"/>
      <c r="E39" s="53"/>
      <c r="G39" s="54">
        <v>6614</v>
      </c>
      <c r="H39" s="54">
        <v>6714</v>
      </c>
      <c r="I39" s="54">
        <v>6714</v>
      </c>
      <c r="J39" s="54">
        <v>6714</v>
      </c>
      <c r="K39" s="54">
        <v>0</v>
      </c>
      <c r="L39" s="419">
        <v>2199</v>
      </c>
      <c r="M39" s="54">
        <v>4515</v>
      </c>
      <c r="N39" s="54">
        <v>0</v>
      </c>
    </row>
    <row r="40" spans="1:14" s="163" customFormat="1" ht="19.5" customHeight="1">
      <c r="A40" s="53"/>
      <c r="B40" s="53" t="s">
        <v>443</v>
      </c>
      <c r="C40" s="53"/>
      <c r="D40" s="53"/>
      <c r="E40" s="53"/>
      <c r="G40" s="54">
        <v>0</v>
      </c>
      <c r="H40" s="54">
        <v>0</v>
      </c>
      <c r="I40" s="54"/>
      <c r="J40" s="54">
        <v>0</v>
      </c>
      <c r="K40" s="54">
        <v>0</v>
      </c>
      <c r="L40" s="419">
        <v>0</v>
      </c>
      <c r="M40" s="54">
        <v>0</v>
      </c>
      <c r="N40" s="54">
        <v>0</v>
      </c>
    </row>
    <row r="41" spans="1:14" s="163" customFormat="1" ht="19.5" customHeight="1">
      <c r="A41" s="53"/>
      <c r="B41" s="53" t="s">
        <v>324</v>
      </c>
      <c r="C41" s="53"/>
      <c r="D41" s="53"/>
      <c r="E41" s="53"/>
      <c r="G41" s="54">
        <v>0</v>
      </c>
      <c r="H41" s="54">
        <v>0</v>
      </c>
      <c r="I41" s="54"/>
      <c r="J41" s="54">
        <v>0</v>
      </c>
      <c r="K41" s="54">
        <v>0</v>
      </c>
      <c r="L41" s="419">
        <v>0</v>
      </c>
      <c r="M41" s="54">
        <v>0</v>
      </c>
      <c r="N41" s="54">
        <v>0</v>
      </c>
    </row>
    <row r="42" spans="1:14" s="163" customFormat="1" ht="19.5" customHeight="1">
      <c r="A42" s="53"/>
      <c r="B42" s="53" t="s">
        <v>484</v>
      </c>
      <c r="C42" s="53"/>
      <c r="D42" s="53"/>
      <c r="E42" s="53"/>
      <c r="G42" s="54">
        <v>0</v>
      </c>
      <c r="H42" s="54">
        <v>0</v>
      </c>
      <c r="I42" s="54"/>
      <c r="J42" s="54">
        <v>0</v>
      </c>
      <c r="K42" s="54">
        <v>0</v>
      </c>
      <c r="L42" s="419">
        <v>0</v>
      </c>
      <c r="M42" s="54">
        <v>0</v>
      </c>
      <c r="N42" s="54">
        <v>0</v>
      </c>
    </row>
    <row r="43" spans="1:14" s="163" customFormat="1" ht="19.5" customHeight="1">
      <c r="A43" s="53"/>
      <c r="B43" s="53"/>
      <c r="C43" s="53"/>
      <c r="D43" s="53"/>
      <c r="E43" s="53"/>
      <c r="F43" s="282" t="s">
        <v>9</v>
      </c>
      <c r="G43" s="173">
        <f aca="true" t="shared" si="5" ref="G43:N43">SUM(G39:G42)</f>
        <v>6614</v>
      </c>
      <c r="H43" s="173">
        <v>10034</v>
      </c>
      <c r="I43" s="173">
        <v>6714</v>
      </c>
      <c r="J43" s="173">
        <f>SUM(J39:J42)</f>
        <v>6714</v>
      </c>
      <c r="K43" s="173">
        <f t="shared" si="5"/>
        <v>0</v>
      </c>
      <c r="L43" s="420">
        <f>SUM(L39:L42)</f>
        <v>2199</v>
      </c>
      <c r="M43" s="173">
        <f t="shared" si="5"/>
        <v>4515</v>
      </c>
      <c r="N43" s="173">
        <f t="shared" si="5"/>
        <v>0</v>
      </c>
    </row>
    <row r="44" spans="1:12" s="163" customFormat="1" ht="19.5" customHeight="1">
      <c r="A44" s="53" t="s">
        <v>225</v>
      </c>
      <c r="B44" s="53"/>
      <c r="C44" s="53"/>
      <c r="D44" s="53"/>
      <c r="E44" s="53"/>
      <c r="G44" s="54"/>
      <c r="H44" s="54"/>
      <c r="I44" s="54"/>
      <c r="J44" s="172"/>
      <c r="L44" s="422"/>
    </row>
    <row r="45" spans="1:14" s="163" customFormat="1" ht="19.5" customHeight="1">
      <c r="A45" s="53"/>
      <c r="B45" s="53" t="s">
        <v>134</v>
      </c>
      <c r="C45" s="53"/>
      <c r="D45" s="53"/>
      <c r="E45" s="53"/>
      <c r="G45" s="54">
        <v>0</v>
      </c>
      <c r="H45" s="54"/>
      <c r="I45" s="54"/>
      <c r="J45" s="54">
        <v>0</v>
      </c>
      <c r="K45" s="54">
        <v>0</v>
      </c>
      <c r="L45" s="419">
        <v>0</v>
      </c>
      <c r="M45" s="54">
        <v>0</v>
      </c>
      <c r="N45" s="54">
        <v>0</v>
      </c>
    </row>
    <row r="46" spans="1:14" s="163" customFormat="1" ht="19.5" customHeight="1">
      <c r="A46" s="53"/>
      <c r="B46" s="53" t="s">
        <v>443</v>
      </c>
      <c r="C46" s="53"/>
      <c r="D46" s="53"/>
      <c r="E46" s="53"/>
      <c r="G46" s="54">
        <v>0</v>
      </c>
      <c r="H46" s="54"/>
      <c r="I46" s="54"/>
      <c r="J46" s="54">
        <v>0</v>
      </c>
      <c r="K46" s="54">
        <v>0</v>
      </c>
      <c r="L46" s="419">
        <v>0</v>
      </c>
      <c r="M46" s="54">
        <v>0</v>
      </c>
      <c r="N46" s="54">
        <v>0</v>
      </c>
    </row>
    <row r="47" spans="1:14" s="163" customFormat="1" ht="19.5" customHeight="1">
      <c r="A47" s="53"/>
      <c r="B47" s="53" t="s">
        <v>324</v>
      </c>
      <c r="C47" s="53"/>
      <c r="D47" s="53"/>
      <c r="E47" s="53"/>
      <c r="G47" s="54">
        <v>0</v>
      </c>
      <c r="H47" s="54"/>
      <c r="I47" s="54"/>
      <c r="J47" s="54">
        <v>0</v>
      </c>
      <c r="K47" s="54">
        <v>0</v>
      </c>
      <c r="L47" s="419">
        <v>0</v>
      </c>
      <c r="M47" s="54">
        <v>0</v>
      </c>
      <c r="N47" s="54">
        <v>0</v>
      </c>
    </row>
    <row r="48" spans="1:14" s="163" customFormat="1" ht="19.5" customHeight="1">
      <c r="A48" s="53"/>
      <c r="B48" s="53" t="s">
        <v>484</v>
      </c>
      <c r="C48" s="53"/>
      <c r="D48" s="53"/>
      <c r="E48" s="53"/>
      <c r="G48" s="54">
        <v>0</v>
      </c>
      <c r="H48" s="54"/>
      <c r="I48" s="54"/>
      <c r="J48" s="54">
        <v>0</v>
      </c>
      <c r="K48" s="54">
        <v>0</v>
      </c>
      <c r="L48" s="419">
        <v>0</v>
      </c>
      <c r="M48" s="54">
        <v>0</v>
      </c>
      <c r="N48" s="54">
        <v>0</v>
      </c>
    </row>
    <row r="49" spans="1:14" s="163" customFormat="1" ht="19.5" customHeight="1">
      <c r="A49" s="53"/>
      <c r="B49" s="53"/>
      <c r="C49" s="53"/>
      <c r="D49" s="53"/>
      <c r="E49" s="53"/>
      <c r="F49" s="282" t="s">
        <v>9</v>
      </c>
      <c r="G49" s="173">
        <f aca="true" t="shared" si="6" ref="G49:N49">SUM(G45:G48)</f>
        <v>0</v>
      </c>
      <c r="H49" s="173">
        <f t="shared" si="6"/>
        <v>0</v>
      </c>
      <c r="I49" s="173"/>
      <c r="J49" s="173">
        <f t="shared" si="6"/>
        <v>0</v>
      </c>
      <c r="K49" s="173">
        <f t="shared" si="6"/>
        <v>0</v>
      </c>
      <c r="L49" s="420">
        <f t="shared" si="6"/>
        <v>0</v>
      </c>
      <c r="M49" s="173">
        <f t="shared" si="6"/>
        <v>0</v>
      </c>
      <c r="N49" s="173">
        <f t="shared" si="6"/>
        <v>0</v>
      </c>
    </row>
    <row r="50" spans="1:12" s="163" customFormat="1" ht="19.5" customHeight="1">
      <c r="A50" s="223" t="s">
        <v>226</v>
      </c>
      <c r="B50" s="223"/>
      <c r="C50" s="223"/>
      <c r="D50" s="223"/>
      <c r="E50" s="53"/>
      <c r="G50" s="54"/>
      <c r="H50" s="54"/>
      <c r="I50" s="54"/>
      <c r="J50" s="172"/>
      <c r="L50" s="422"/>
    </row>
    <row r="51" spans="1:14" s="163" customFormat="1" ht="19.5" customHeight="1">
      <c r="A51" s="53"/>
      <c r="B51" s="53" t="s">
        <v>134</v>
      </c>
      <c r="C51" s="53"/>
      <c r="D51" s="53"/>
      <c r="E51" s="53"/>
      <c r="G51" s="54">
        <v>64194</v>
      </c>
      <c r="H51" s="54">
        <v>64194</v>
      </c>
      <c r="I51" s="54">
        <v>64194</v>
      </c>
      <c r="J51" s="54">
        <v>64194</v>
      </c>
      <c r="K51" s="54">
        <v>0</v>
      </c>
      <c r="L51" s="419">
        <v>64194</v>
      </c>
      <c r="M51" s="54">
        <v>0</v>
      </c>
      <c r="N51" s="54">
        <v>0</v>
      </c>
    </row>
    <row r="52" spans="1:14" s="163" customFormat="1" ht="19.5" customHeight="1">
      <c r="A52" s="53"/>
      <c r="B52" s="53" t="s">
        <v>443</v>
      </c>
      <c r="C52" s="53"/>
      <c r="D52" s="53"/>
      <c r="E52" s="53"/>
      <c r="G52" s="54">
        <v>0</v>
      </c>
      <c r="H52" s="54"/>
      <c r="I52" s="54"/>
      <c r="J52" s="54">
        <v>0</v>
      </c>
      <c r="K52" s="54">
        <v>0</v>
      </c>
      <c r="L52" s="419">
        <v>0</v>
      </c>
      <c r="M52" s="54">
        <v>0</v>
      </c>
      <c r="N52" s="54">
        <v>0</v>
      </c>
    </row>
    <row r="53" spans="1:14" s="163" customFormat="1" ht="19.5" customHeight="1">
      <c r="A53" s="53"/>
      <c r="B53" s="53" t="s">
        <v>324</v>
      </c>
      <c r="C53" s="53"/>
      <c r="D53" s="53"/>
      <c r="E53" s="53"/>
      <c r="G53" s="54">
        <v>0</v>
      </c>
      <c r="H53" s="54"/>
      <c r="I53" s="54"/>
      <c r="J53" s="54">
        <v>0</v>
      </c>
      <c r="K53" s="54">
        <v>0</v>
      </c>
      <c r="L53" s="419">
        <v>0</v>
      </c>
      <c r="M53" s="54">
        <v>0</v>
      </c>
      <c r="N53" s="54">
        <v>0</v>
      </c>
    </row>
    <row r="54" spans="1:14" s="163" customFormat="1" ht="19.5" customHeight="1">
      <c r="A54" s="53"/>
      <c r="B54" s="53" t="s">
        <v>484</v>
      </c>
      <c r="C54" s="53"/>
      <c r="D54" s="53"/>
      <c r="E54" s="53"/>
      <c r="G54" s="54">
        <v>0</v>
      </c>
      <c r="H54" s="54"/>
      <c r="I54" s="54"/>
      <c r="J54" s="54">
        <v>0</v>
      </c>
      <c r="K54" s="54">
        <v>0</v>
      </c>
      <c r="L54" s="419">
        <v>0</v>
      </c>
      <c r="M54" s="54">
        <v>0</v>
      </c>
      <c r="N54" s="54">
        <v>0</v>
      </c>
    </row>
    <row r="55" spans="1:14" s="163" customFormat="1" ht="19.5" customHeight="1">
      <c r="A55" s="53"/>
      <c r="B55" s="53"/>
      <c r="C55" s="53"/>
      <c r="D55" s="53"/>
      <c r="E55" s="53"/>
      <c r="F55" s="282" t="s">
        <v>9</v>
      </c>
      <c r="G55" s="173">
        <f>SUM(G51:G53)</f>
        <v>64194</v>
      </c>
      <c r="H55" s="173">
        <f>SUM(H51:H53)</f>
        <v>64194</v>
      </c>
      <c r="I55" s="173">
        <v>64194</v>
      </c>
      <c r="J55" s="173">
        <f>SUM(J51:J53)</f>
        <v>64194</v>
      </c>
      <c r="K55" s="173">
        <f>SUM(K51:K53)</f>
        <v>0</v>
      </c>
      <c r="L55" s="420">
        <f>SUM(L51:L54)</f>
        <v>64194</v>
      </c>
      <c r="M55" s="173">
        <f>SUM(M51:M54)</f>
        <v>0</v>
      </c>
      <c r="N55" s="173">
        <f>SUM(N51:N54)</f>
        <v>0</v>
      </c>
    </row>
    <row r="56" spans="1:12" s="163" customFormat="1" ht="19.5" customHeight="1">
      <c r="A56" s="223" t="s">
        <v>227</v>
      </c>
      <c r="B56" s="223"/>
      <c r="C56" s="223"/>
      <c r="D56" s="53"/>
      <c r="E56" s="53"/>
      <c r="G56" s="54"/>
      <c r="H56" s="54"/>
      <c r="I56" s="54"/>
      <c r="J56" s="172"/>
      <c r="L56" s="422"/>
    </row>
    <row r="57" spans="1:14" s="163" customFormat="1" ht="19.5" customHeight="1">
      <c r="A57" s="53"/>
      <c r="B57" s="53" t="s">
        <v>134</v>
      </c>
      <c r="C57" s="53"/>
      <c r="D57" s="53"/>
      <c r="E57" s="53"/>
      <c r="G57" s="54">
        <v>192582</v>
      </c>
      <c r="H57" s="54">
        <v>192729</v>
      </c>
      <c r="I57" s="54">
        <v>188909</v>
      </c>
      <c r="J57" s="54">
        <v>0</v>
      </c>
      <c r="K57" s="54">
        <v>188909</v>
      </c>
      <c r="L57" s="419">
        <v>191261</v>
      </c>
      <c r="M57" s="54">
        <v>0</v>
      </c>
      <c r="N57" s="54">
        <v>0</v>
      </c>
    </row>
    <row r="58" spans="1:14" s="163" customFormat="1" ht="19.5" customHeight="1">
      <c r="A58" s="53"/>
      <c r="B58" s="53" t="s">
        <v>443</v>
      </c>
      <c r="C58" s="53"/>
      <c r="D58" s="53"/>
      <c r="E58" s="53"/>
      <c r="G58" s="54">
        <v>342</v>
      </c>
      <c r="H58" s="54">
        <v>342</v>
      </c>
      <c r="I58" s="54">
        <v>342</v>
      </c>
      <c r="J58" s="54">
        <v>0</v>
      </c>
      <c r="K58" s="54">
        <v>342</v>
      </c>
      <c r="L58" s="419">
        <v>205</v>
      </c>
      <c r="M58" s="54">
        <v>0</v>
      </c>
      <c r="N58" s="54">
        <v>137</v>
      </c>
    </row>
    <row r="59" spans="1:14" s="163" customFormat="1" ht="19.5" customHeight="1">
      <c r="A59" s="53"/>
      <c r="B59" s="53" t="s">
        <v>324</v>
      </c>
      <c r="C59" s="53"/>
      <c r="D59" s="53"/>
      <c r="E59" s="53"/>
      <c r="G59" s="54">
        <v>500</v>
      </c>
      <c r="H59" s="54">
        <v>254</v>
      </c>
      <c r="I59" s="54">
        <v>254</v>
      </c>
      <c r="J59" s="54">
        <v>0</v>
      </c>
      <c r="K59" s="54">
        <v>254</v>
      </c>
      <c r="L59" s="419">
        <v>254</v>
      </c>
      <c r="M59" s="54">
        <v>0</v>
      </c>
      <c r="N59" s="54">
        <v>0</v>
      </c>
    </row>
    <row r="60" spans="1:14" s="163" customFormat="1" ht="19.5" customHeight="1">
      <c r="A60" s="53"/>
      <c r="B60" s="53" t="s">
        <v>484</v>
      </c>
      <c r="C60" s="53"/>
      <c r="D60" s="53"/>
      <c r="E60" s="53"/>
      <c r="G60" s="54">
        <v>180</v>
      </c>
      <c r="H60" s="54">
        <v>0</v>
      </c>
      <c r="I60" s="54">
        <v>0</v>
      </c>
      <c r="J60" s="54">
        <v>0</v>
      </c>
      <c r="K60" s="54">
        <v>0</v>
      </c>
      <c r="L60" s="419">
        <v>0</v>
      </c>
      <c r="M60" s="54">
        <v>0</v>
      </c>
      <c r="N60" s="54">
        <v>0</v>
      </c>
    </row>
    <row r="61" spans="1:14" s="163" customFormat="1" ht="19.5" customHeight="1">
      <c r="A61" s="53"/>
      <c r="B61" s="53"/>
      <c r="C61" s="53"/>
      <c r="D61" s="53"/>
      <c r="E61" s="53"/>
      <c r="F61" s="282" t="s">
        <v>9</v>
      </c>
      <c r="G61" s="173">
        <f aca="true" t="shared" si="7" ref="G61:N61">SUM(G57:G60)</f>
        <v>193604</v>
      </c>
      <c r="H61" s="173">
        <f t="shared" si="7"/>
        <v>193325</v>
      </c>
      <c r="I61" s="173">
        <f t="shared" si="7"/>
        <v>189505</v>
      </c>
      <c r="J61" s="173">
        <f t="shared" si="7"/>
        <v>0</v>
      </c>
      <c r="K61" s="173">
        <f t="shared" si="7"/>
        <v>189505</v>
      </c>
      <c r="L61" s="420">
        <v>189188</v>
      </c>
      <c r="M61" s="173">
        <f t="shared" si="7"/>
        <v>0</v>
      </c>
      <c r="N61" s="173">
        <f t="shared" si="7"/>
        <v>137</v>
      </c>
    </row>
    <row r="62" spans="1:12" s="163" customFormat="1" ht="19.5" customHeight="1">
      <c r="A62" s="223" t="s">
        <v>228</v>
      </c>
      <c r="B62" s="223"/>
      <c r="C62" s="53"/>
      <c r="D62" s="53"/>
      <c r="E62" s="53"/>
      <c r="G62" s="54"/>
      <c r="H62" s="54"/>
      <c r="I62" s="54"/>
      <c r="J62" s="172"/>
      <c r="L62" s="422"/>
    </row>
    <row r="63" spans="1:14" s="163" customFormat="1" ht="19.5" customHeight="1">
      <c r="A63" s="53"/>
      <c r="B63" s="53" t="s">
        <v>134</v>
      </c>
      <c r="C63" s="53"/>
      <c r="D63" s="53"/>
      <c r="E63" s="53"/>
      <c r="G63" s="54">
        <v>33984</v>
      </c>
      <c r="H63" s="54">
        <v>33737</v>
      </c>
      <c r="I63" s="54">
        <v>37737</v>
      </c>
      <c r="J63" s="54">
        <v>8737</v>
      </c>
      <c r="K63" s="54">
        <v>29000</v>
      </c>
      <c r="L63" s="419">
        <v>37737</v>
      </c>
      <c r="M63" s="54">
        <v>0</v>
      </c>
      <c r="N63" s="54">
        <v>0</v>
      </c>
    </row>
    <row r="64" spans="1:14" s="163" customFormat="1" ht="19.5" customHeight="1">
      <c r="A64" s="53"/>
      <c r="B64" s="53" t="s">
        <v>443</v>
      </c>
      <c r="C64" s="53"/>
      <c r="D64" s="53"/>
      <c r="E64" s="53"/>
      <c r="G64" s="54">
        <v>0</v>
      </c>
      <c r="H64" s="54"/>
      <c r="I64" s="54"/>
      <c r="J64" s="54">
        <v>0</v>
      </c>
      <c r="K64" s="54">
        <v>0</v>
      </c>
      <c r="L64" s="419">
        <v>0</v>
      </c>
      <c r="M64" s="54">
        <v>0</v>
      </c>
      <c r="N64" s="54">
        <v>0</v>
      </c>
    </row>
    <row r="65" spans="1:14" s="163" customFormat="1" ht="19.5" customHeight="1">
      <c r="A65" s="53"/>
      <c r="B65" s="53" t="s">
        <v>324</v>
      </c>
      <c r="C65" s="53"/>
      <c r="D65" s="53"/>
      <c r="E65" s="53"/>
      <c r="G65" s="54">
        <v>0</v>
      </c>
      <c r="H65" s="54"/>
      <c r="I65" s="54"/>
      <c r="J65" s="54">
        <v>0</v>
      </c>
      <c r="K65" s="54">
        <v>0</v>
      </c>
      <c r="L65" s="419">
        <v>0</v>
      </c>
      <c r="M65" s="54">
        <v>0</v>
      </c>
      <c r="N65" s="54">
        <v>0</v>
      </c>
    </row>
    <row r="66" spans="1:14" s="163" customFormat="1" ht="19.5" customHeight="1">
      <c r="A66" s="53"/>
      <c r="B66" s="53" t="s">
        <v>484</v>
      </c>
      <c r="C66" s="53"/>
      <c r="D66" s="53"/>
      <c r="E66" s="53"/>
      <c r="G66" s="54">
        <v>0</v>
      </c>
      <c r="H66" s="54"/>
      <c r="I66" s="54"/>
      <c r="J66" s="54">
        <v>0</v>
      </c>
      <c r="K66" s="54">
        <v>0</v>
      </c>
      <c r="L66" s="419">
        <v>0</v>
      </c>
      <c r="M66" s="54">
        <v>0</v>
      </c>
      <c r="N66" s="54">
        <v>0</v>
      </c>
    </row>
    <row r="67" spans="1:14" s="163" customFormat="1" ht="19.5" customHeight="1">
      <c r="A67" s="53"/>
      <c r="B67" s="53"/>
      <c r="C67" s="53"/>
      <c r="D67" s="53"/>
      <c r="E67" s="53"/>
      <c r="F67" s="282" t="s">
        <v>9</v>
      </c>
      <c r="G67" s="180">
        <f aca="true" t="shared" si="8" ref="G67:N67">SUM(G63:G66)</f>
        <v>33984</v>
      </c>
      <c r="H67" s="180">
        <f t="shared" si="8"/>
        <v>33737</v>
      </c>
      <c r="I67" s="180">
        <v>37737</v>
      </c>
      <c r="J67" s="180">
        <f t="shared" si="8"/>
        <v>8737</v>
      </c>
      <c r="K67" s="180">
        <f t="shared" si="8"/>
        <v>29000</v>
      </c>
      <c r="L67" s="423">
        <f t="shared" si="8"/>
        <v>37737</v>
      </c>
      <c r="M67" s="180">
        <f t="shared" si="8"/>
        <v>0</v>
      </c>
      <c r="N67" s="180">
        <f t="shared" si="8"/>
        <v>0</v>
      </c>
    </row>
    <row r="68" spans="1:12" s="163" customFormat="1" ht="10.5" customHeight="1">
      <c r="A68" s="53"/>
      <c r="B68" s="53"/>
      <c r="C68" s="53"/>
      <c r="D68" s="53"/>
      <c r="E68" s="53"/>
      <c r="G68" s="54"/>
      <c r="H68" s="54"/>
      <c r="I68" s="54"/>
      <c r="J68" s="172"/>
      <c r="L68" s="422"/>
    </row>
    <row r="69" spans="1:12" s="163" customFormat="1" ht="19.5" customHeight="1">
      <c r="A69" s="223" t="s">
        <v>235</v>
      </c>
      <c r="B69" s="223"/>
      <c r="C69" s="53"/>
      <c r="D69" s="53"/>
      <c r="E69" s="53"/>
      <c r="G69" s="54"/>
      <c r="H69" s="54"/>
      <c r="I69" s="54"/>
      <c r="J69" s="172"/>
      <c r="L69" s="422"/>
    </row>
    <row r="70" spans="1:12" s="163" customFormat="1" ht="19.5" customHeight="1">
      <c r="A70" s="53"/>
      <c r="B70" s="53" t="s">
        <v>134</v>
      </c>
      <c r="C70" s="53"/>
      <c r="D70" s="53"/>
      <c r="E70" s="53"/>
      <c r="G70" s="54"/>
      <c r="H70" s="54"/>
      <c r="I70" s="54"/>
      <c r="J70" s="172"/>
      <c r="L70" s="422"/>
    </row>
    <row r="71" spans="1:14" s="163" customFormat="1" ht="19.5" customHeight="1">
      <c r="A71" s="53"/>
      <c r="B71" s="53"/>
      <c r="C71" s="53" t="s">
        <v>236</v>
      </c>
      <c r="D71" s="53"/>
      <c r="E71" s="53"/>
      <c r="G71" s="54">
        <v>0</v>
      </c>
      <c r="H71" s="54"/>
      <c r="I71" s="54"/>
      <c r="J71" s="54">
        <v>0</v>
      </c>
      <c r="K71" s="54">
        <v>0</v>
      </c>
      <c r="L71" s="419">
        <v>0</v>
      </c>
      <c r="M71" s="54">
        <v>0</v>
      </c>
      <c r="N71" s="54">
        <v>0</v>
      </c>
    </row>
    <row r="72" spans="1:14" s="163" customFormat="1" ht="19.5" customHeight="1">
      <c r="A72" s="53"/>
      <c r="B72" s="53"/>
      <c r="C72" s="53" t="s">
        <v>237</v>
      </c>
      <c r="D72" s="53"/>
      <c r="E72" s="53"/>
      <c r="G72" s="54">
        <v>0</v>
      </c>
      <c r="H72" s="54"/>
      <c r="I72" s="54"/>
      <c r="J72" s="54">
        <v>0</v>
      </c>
      <c r="K72" s="54">
        <v>0</v>
      </c>
      <c r="L72" s="419">
        <v>0</v>
      </c>
      <c r="M72" s="54">
        <v>0</v>
      </c>
      <c r="N72" s="54">
        <v>0</v>
      </c>
    </row>
    <row r="73" spans="1:14" s="163" customFormat="1" ht="19.5" customHeight="1">
      <c r="A73" s="53"/>
      <c r="B73" s="53" t="s">
        <v>443</v>
      </c>
      <c r="C73" s="53"/>
      <c r="D73" s="53"/>
      <c r="E73" s="53"/>
      <c r="G73" s="54">
        <v>0</v>
      </c>
      <c r="H73" s="54"/>
      <c r="I73" s="54"/>
      <c r="J73" s="54">
        <v>0</v>
      </c>
      <c r="K73" s="54">
        <v>0</v>
      </c>
      <c r="L73" s="419">
        <v>0</v>
      </c>
      <c r="M73" s="54">
        <v>0</v>
      </c>
      <c r="N73" s="54">
        <v>0</v>
      </c>
    </row>
    <row r="74" spans="1:14" s="163" customFormat="1" ht="19.5" customHeight="1">
      <c r="A74" s="53"/>
      <c r="B74" s="53" t="s">
        <v>324</v>
      </c>
      <c r="C74" s="53"/>
      <c r="D74" s="53"/>
      <c r="E74" s="53"/>
      <c r="G74" s="54">
        <v>0</v>
      </c>
      <c r="H74" s="54"/>
      <c r="I74" s="54"/>
      <c r="J74" s="54">
        <v>0</v>
      </c>
      <c r="K74" s="54">
        <v>0</v>
      </c>
      <c r="L74" s="419">
        <v>0</v>
      </c>
      <c r="M74" s="54">
        <v>0</v>
      </c>
      <c r="N74" s="54">
        <v>0</v>
      </c>
    </row>
    <row r="75" spans="1:14" s="163" customFormat="1" ht="19.5" customHeight="1">
      <c r="A75" s="53"/>
      <c r="B75" s="53" t="s">
        <v>484</v>
      </c>
      <c r="C75" s="53"/>
      <c r="D75" s="53"/>
      <c r="E75" s="53"/>
      <c r="G75" s="54">
        <v>0</v>
      </c>
      <c r="H75" s="54"/>
      <c r="I75" s="54"/>
      <c r="J75" s="54">
        <v>0</v>
      </c>
      <c r="K75" s="54">
        <v>0</v>
      </c>
      <c r="L75" s="419">
        <v>0</v>
      </c>
      <c r="M75" s="54">
        <v>0</v>
      </c>
      <c r="N75" s="54">
        <v>0</v>
      </c>
    </row>
    <row r="76" spans="1:14" s="163" customFormat="1" ht="19.5" customHeight="1">
      <c r="A76" s="53"/>
      <c r="B76" s="53"/>
      <c r="C76" s="53"/>
      <c r="D76" s="53"/>
      <c r="E76" s="53"/>
      <c r="F76" s="282" t="s">
        <v>9</v>
      </c>
      <c r="G76" s="180">
        <f aca="true" t="shared" si="9" ref="G76:N76">SUM(G70:G75)</f>
        <v>0</v>
      </c>
      <c r="H76" s="180">
        <f t="shared" si="9"/>
        <v>0</v>
      </c>
      <c r="I76" s="180"/>
      <c r="J76" s="180">
        <f t="shared" si="9"/>
        <v>0</v>
      </c>
      <c r="K76" s="180">
        <f t="shared" si="9"/>
        <v>0</v>
      </c>
      <c r="L76" s="423">
        <f t="shared" si="9"/>
        <v>0</v>
      </c>
      <c r="M76" s="180">
        <f t="shared" si="9"/>
        <v>0</v>
      </c>
      <c r="N76" s="180">
        <f t="shared" si="9"/>
        <v>0</v>
      </c>
    </row>
    <row r="77" spans="1:12" s="163" customFormat="1" ht="10.5" customHeight="1">
      <c r="A77" s="53"/>
      <c r="B77" s="53"/>
      <c r="C77" s="53"/>
      <c r="D77" s="53"/>
      <c r="E77" s="53"/>
      <c r="G77" s="54"/>
      <c r="H77" s="54"/>
      <c r="I77" s="54"/>
      <c r="J77" s="172"/>
      <c r="L77" s="422"/>
    </row>
    <row r="78" spans="1:12" s="163" customFormat="1" ht="19.5" customHeight="1">
      <c r="A78" s="223" t="s">
        <v>238</v>
      </c>
      <c r="B78" s="223"/>
      <c r="C78" s="223"/>
      <c r="D78" s="223"/>
      <c r="E78" s="53"/>
      <c r="G78" s="54"/>
      <c r="H78" s="54"/>
      <c r="I78" s="54"/>
      <c r="J78" s="172"/>
      <c r="L78" s="422"/>
    </row>
    <row r="79" spans="1:14" s="163" customFormat="1" ht="19.5" customHeight="1">
      <c r="A79" s="53"/>
      <c r="B79" s="53" t="s">
        <v>134</v>
      </c>
      <c r="C79" s="53"/>
      <c r="D79" s="53"/>
      <c r="E79" s="53"/>
      <c r="G79" s="54">
        <v>0</v>
      </c>
      <c r="H79" s="54"/>
      <c r="I79" s="54"/>
      <c r="J79" s="54">
        <v>0</v>
      </c>
      <c r="K79" s="54">
        <v>0</v>
      </c>
      <c r="L79" s="419">
        <v>0</v>
      </c>
      <c r="M79" s="54">
        <v>0</v>
      </c>
      <c r="N79" s="54">
        <v>0</v>
      </c>
    </row>
    <row r="80" spans="1:14" s="163" customFormat="1" ht="19.5" customHeight="1">
      <c r="A80" s="53"/>
      <c r="B80" s="53" t="s">
        <v>443</v>
      </c>
      <c r="C80" s="53"/>
      <c r="D80" s="53"/>
      <c r="E80" s="53"/>
      <c r="G80" s="54">
        <v>0</v>
      </c>
      <c r="H80" s="54"/>
      <c r="I80" s="54"/>
      <c r="J80" s="54">
        <v>0</v>
      </c>
      <c r="K80" s="54">
        <v>0</v>
      </c>
      <c r="L80" s="419">
        <v>0</v>
      </c>
      <c r="M80" s="54">
        <v>0</v>
      </c>
      <c r="N80" s="54">
        <v>0</v>
      </c>
    </row>
    <row r="81" spans="1:14" s="163" customFormat="1" ht="19.5" customHeight="1">
      <c r="A81" s="53"/>
      <c r="B81" s="53" t="s">
        <v>324</v>
      </c>
      <c r="C81" s="53"/>
      <c r="D81" s="53"/>
      <c r="E81" s="53"/>
      <c r="G81" s="54">
        <v>0</v>
      </c>
      <c r="H81" s="54"/>
      <c r="I81" s="54"/>
      <c r="J81" s="54">
        <v>0</v>
      </c>
      <c r="K81" s="54">
        <v>0</v>
      </c>
      <c r="L81" s="419">
        <v>0</v>
      </c>
      <c r="M81" s="54">
        <v>0</v>
      </c>
      <c r="N81" s="54">
        <v>0</v>
      </c>
    </row>
    <row r="82" spans="1:14" s="163" customFormat="1" ht="19.5" customHeight="1">
      <c r="A82" s="53"/>
      <c r="B82" s="53" t="s">
        <v>484</v>
      </c>
      <c r="C82" s="53"/>
      <c r="D82" s="53"/>
      <c r="E82" s="53"/>
      <c r="G82" s="54">
        <v>0</v>
      </c>
      <c r="H82" s="54"/>
      <c r="I82" s="54"/>
      <c r="J82" s="172">
        <v>0</v>
      </c>
      <c r="K82" s="54">
        <v>0</v>
      </c>
      <c r="L82" s="419">
        <v>0</v>
      </c>
      <c r="M82" s="54">
        <v>0</v>
      </c>
      <c r="N82" s="54">
        <v>0</v>
      </c>
    </row>
    <row r="83" spans="1:14" s="163" customFormat="1" ht="19.5" customHeight="1">
      <c r="A83" s="53"/>
      <c r="B83" s="53"/>
      <c r="C83" s="53"/>
      <c r="D83" s="53"/>
      <c r="E83" s="53"/>
      <c r="F83" s="282" t="s">
        <v>9</v>
      </c>
      <c r="G83" s="173">
        <f aca="true" t="shared" si="10" ref="G83:N83">SUM(G79:G82)</f>
        <v>0</v>
      </c>
      <c r="H83" s="173">
        <f t="shared" si="10"/>
        <v>0</v>
      </c>
      <c r="I83" s="173"/>
      <c r="J83" s="173">
        <f t="shared" si="10"/>
        <v>0</v>
      </c>
      <c r="K83" s="173">
        <f t="shared" si="10"/>
        <v>0</v>
      </c>
      <c r="L83" s="420">
        <f t="shared" si="10"/>
        <v>0</v>
      </c>
      <c r="M83" s="173">
        <f t="shared" si="10"/>
        <v>0</v>
      </c>
      <c r="N83" s="173">
        <f t="shared" si="10"/>
        <v>0</v>
      </c>
    </row>
    <row r="84" spans="1:14" s="163" customFormat="1" ht="19.5" customHeight="1">
      <c r="A84" s="52" t="s">
        <v>229</v>
      </c>
      <c r="B84" s="52"/>
      <c r="C84" s="53"/>
      <c r="D84" s="53"/>
      <c r="E84" s="53"/>
      <c r="G84" s="222">
        <f aca="true" t="shared" si="11" ref="G84:N84">SUM(G10+G16+G22+G30+G36+G43+G49+G55+G61+G67+G83)</f>
        <v>661732</v>
      </c>
      <c r="H84" s="222">
        <f t="shared" si="11"/>
        <v>644321</v>
      </c>
      <c r="I84" s="222">
        <v>648909</v>
      </c>
      <c r="J84" s="222">
        <v>430404</v>
      </c>
      <c r="K84" s="222">
        <f t="shared" si="11"/>
        <v>218505</v>
      </c>
      <c r="L84" s="424">
        <f t="shared" si="11"/>
        <v>594766</v>
      </c>
      <c r="M84" s="222">
        <f t="shared" si="11"/>
        <v>31302</v>
      </c>
      <c r="N84" s="222">
        <f t="shared" si="11"/>
        <v>19348</v>
      </c>
    </row>
    <row r="85" spans="7:10" s="163" customFormat="1" ht="19.5" customHeight="1">
      <c r="G85" s="174"/>
      <c r="H85" s="174"/>
      <c r="I85" s="174"/>
      <c r="J85" s="174"/>
    </row>
    <row r="86" spans="8:9" s="163" customFormat="1" ht="19.5" customHeight="1">
      <c r="H86" s="174"/>
      <c r="I86" s="174"/>
    </row>
    <row r="87" s="163" customFormat="1" ht="19.5" customHeight="1"/>
    <row r="88" s="163" customFormat="1" ht="19.5" customHeight="1"/>
    <row r="89" s="163" customFormat="1" ht="19.5" customHeight="1">
      <c r="M89" s="174"/>
    </row>
    <row r="90" s="163" customFormat="1" ht="19.5" customHeight="1">
      <c r="J90" s="174"/>
    </row>
    <row r="91" s="163" customFormat="1" ht="19.5" customHeight="1"/>
    <row r="92" s="163" customFormat="1" ht="19.5" customHeight="1"/>
    <row r="93" s="163" customFormat="1" ht="19.5" customHeight="1"/>
    <row r="94" s="163" customFormat="1" ht="19.5" customHeight="1"/>
    <row r="95" s="163" customFormat="1" ht="19.5" customHeight="1"/>
    <row r="96" s="163" customFormat="1" ht="19.5" customHeight="1"/>
    <row r="97" s="163" customFormat="1" ht="19.5" customHeight="1"/>
    <row r="98" s="163" customFormat="1" ht="19.5" customHeight="1"/>
    <row r="99" s="163" customFormat="1" ht="19.5" customHeight="1"/>
    <row r="100" s="163" customFormat="1" ht="19.5" customHeight="1"/>
    <row r="101" s="163" customFormat="1" ht="19.5" customHeight="1"/>
    <row r="102" s="163" customFormat="1" ht="19.5" customHeight="1"/>
    <row r="103" s="163" customFormat="1" ht="19.5" customHeight="1"/>
    <row r="104" s="163" customFormat="1" ht="19.5" customHeight="1"/>
    <row r="105" s="163" customFormat="1" ht="19.5" customHeight="1"/>
    <row r="106" s="163" customFormat="1" ht="19.5" customHeight="1"/>
    <row r="107" s="163" customFormat="1" ht="19.5" customHeight="1"/>
    <row r="108" s="163" customFormat="1" ht="19.5" customHeight="1"/>
    <row r="109" s="163" customFormat="1" ht="19.5" customHeight="1"/>
    <row r="110" s="163" customFormat="1" ht="19.5" customHeight="1"/>
    <row r="111" s="163" customFormat="1" ht="19.5" customHeight="1"/>
    <row r="112" s="163" customFormat="1" ht="19.5" customHeight="1"/>
    <row r="113" s="163" customFormat="1" ht="19.5" customHeight="1"/>
    <row r="114" s="163" customFormat="1" ht="19.5" customHeight="1"/>
    <row r="115" s="163" customFormat="1" ht="19.5" customHeight="1"/>
    <row r="116" s="163" customFormat="1" ht="19.5" customHeight="1"/>
    <row r="117" s="163" customFormat="1" ht="19.5" customHeight="1"/>
    <row r="118" s="163" customFormat="1" ht="19.5" customHeight="1"/>
    <row r="119" s="163" customFormat="1" ht="19.5" customHeight="1"/>
    <row r="120" s="163" customFormat="1" ht="19.5" customHeight="1"/>
    <row r="121" s="163" customFormat="1" ht="19.5" customHeight="1"/>
    <row r="122" s="163" customFormat="1" ht="19.5" customHeight="1"/>
    <row r="123" s="163" customFormat="1" ht="19.5" customHeight="1"/>
    <row r="124" s="163" customFormat="1" ht="19.5" customHeight="1"/>
    <row r="125" s="163" customFormat="1" ht="19.5" customHeight="1"/>
    <row r="126" s="163" customFormat="1" ht="19.5" customHeight="1"/>
    <row r="127" s="163" customFormat="1" ht="19.5" customHeight="1"/>
    <row r="128" s="163" customFormat="1" ht="19.5" customHeight="1"/>
    <row r="129" s="163" customFormat="1" ht="19.5" customHeight="1"/>
    <row r="130" s="163" customFormat="1" ht="19.5" customHeight="1"/>
    <row r="131" s="163" customFormat="1" ht="19.5" customHeight="1"/>
    <row r="132" s="163" customFormat="1" ht="19.5" customHeight="1"/>
    <row r="133" s="163" customFormat="1" ht="19.5" customHeight="1"/>
    <row r="134" s="163" customFormat="1" ht="19.5" customHeight="1"/>
    <row r="135" s="163" customFormat="1" ht="19.5" customHeight="1"/>
    <row r="136" s="163" customFormat="1" ht="19.5" customHeight="1"/>
    <row r="137" s="163" customFormat="1" ht="19.5" customHeight="1"/>
    <row r="138" s="163" customFormat="1" ht="19.5" customHeight="1"/>
    <row r="139" s="163" customFormat="1" ht="19.5" customHeight="1"/>
    <row r="140" s="163" customFormat="1" ht="19.5" customHeight="1"/>
    <row r="141" s="163" customFormat="1" ht="19.5" customHeight="1"/>
    <row r="142" s="163" customFormat="1" ht="19.5" customHeight="1"/>
    <row r="143" s="163" customFormat="1" ht="19.5" customHeight="1"/>
    <row r="144" s="163" customFormat="1" ht="19.5" customHeight="1"/>
    <row r="145" s="163" customFormat="1" ht="19.5" customHeight="1"/>
    <row r="146" s="163" customFormat="1" ht="19.5" customHeight="1"/>
    <row r="147" s="163" customFormat="1" ht="19.5" customHeight="1"/>
    <row r="148" s="163" customFormat="1" ht="19.5" customHeight="1"/>
    <row r="149" s="163" customFormat="1" ht="19.5" customHeight="1"/>
    <row r="150" s="163" customFormat="1" ht="19.5" customHeight="1"/>
    <row r="151" s="163" customFormat="1" ht="19.5" customHeight="1"/>
    <row r="152" s="163" customFormat="1" ht="19.5" customHeight="1"/>
    <row r="153" s="163" customFormat="1" ht="19.5" customHeight="1"/>
    <row r="154" s="163" customFormat="1" ht="19.5" customHeight="1"/>
    <row r="155" s="163" customFormat="1" ht="19.5" customHeight="1"/>
    <row r="156" s="163" customFormat="1" ht="19.5" customHeight="1"/>
    <row r="157" s="163" customFormat="1" ht="19.5" customHeight="1"/>
    <row r="158" s="163" customFormat="1" ht="19.5" customHeight="1"/>
    <row r="159" s="163" customFormat="1" ht="19.5" customHeight="1"/>
    <row r="160" s="163" customFormat="1" ht="19.5" customHeight="1"/>
    <row r="161" s="163" customFormat="1" ht="19.5" customHeight="1"/>
    <row r="162" s="163" customFormat="1" ht="19.5" customHeight="1"/>
    <row r="163" s="163" customFormat="1" ht="19.5" customHeight="1"/>
    <row r="164" s="163" customFormat="1" ht="19.5" customHeight="1"/>
    <row r="165" s="163" customFormat="1" ht="19.5" customHeight="1"/>
    <row r="166" s="163" customFormat="1" ht="19.5" customHeight="1"/>
    <row r="167" s="163" customFormat="1" ht="19.5" customHeight="1"/>
    <row r="168" s="163" customFormat="1" ht="19.5" customHeight="1"/>
    <row r="169" s="163" customFormat="1" ht="19.5" customHeight="1"/>
    <row r="170" s="163" customFormat="1" ht="19.5" customHeight="1"/>
    <row r="171" s="163" customFormat="1" ht="19.5" customHeight="1"/>
    <row r="172" s="163" customFormat="1" ht="19.5" customHeight="1"/>
    <row r="173" s="163" customFormat="1" ht="19.5" customHeight="1"/>
    <row r="174" s="163" customFormat="1" ht="19.5" customHeight="1"/>
    <row r="175" s="163" customFormat="1" ht="19.5" customHeight="1"/>
    <row r="176" s="163" customFormat="1" ht="19.5" customHeight="1"/>
    <row r="177" s="163" customFormat="1" ht="19.5" customHeight="1"/>
    <row r="178" s="163" customFormat="1" ht="19.5" customHeight="1"/>
    <row r="179" s="163" customFormat="1" ht="19.5" customHeight="1"/>
    <row r="180" s="163" customFormat="1" ht="19.5" customHeight="1"/>
    <row r="181" s="163" customFormat="1" ht="19.5" customHeight="1"/>
    <row r="182" s="163" customFormat="1" ht="19.5" customHeight="1"/>
    <row r="183" s="163" customFormat="1" ht="19.5" customHeight="1"/>
    <row r="184" s="163" customFormat="1" ht="19.5" customHeight="1"/>
    <row r="185" s="163" customFormat="1" ht="19.5" customHeight="1"/>
    <row r="186" s="163" customFormat="1" ht="19.5" customHeight="1"/>
    <row r="187" s="163" customFormat="1" ht="19.5" customHeight="1"/>
    <row r="188" s="163" customFormat="1" ht="19.5" customHeight="1"/>
    <row r="189" s="163" customFormat="1" ht="19.5" customHeight="1"/>
    <row r="190" s="163" customFormat="1" ht="19.5" customHeight="1"/>
    <row r="191" s="163" customFormat="1" ht="19.5" customHeight="1"/>
    <row r="192" s="163" customFormat="1" ht="19.5" customHeight="1"/>
    <row r="193" s="163" customFormat="1" ht="19.5" customHeight="1"/>
    <row r="194" s="163" customFormat="1" ht="19.5" customHeight="1"/>
    <row r="195" s="163" customFormat="1" ht="19.5" customHeight="1"/>
    <row r="196" s="163" customFormat="1" ht="19.5" customHeight="1"/>
    <row r="197" s="163" customFormat="1" ht="19.5" customHeight="1"/>
    <row r="198" s="163" customFormat="1" ht="19.5" customHeight="1"/>
    <row r="199" s="163" customFormat="1" ht="19.5" customHeight="1"/>
    <row r="200" s="163" customFormat="1" ht="19.5" customHeight="1"/>
    <row r="201" s="163" customFormat="1" ht="19.5" customHeight="1"/>
    <row r="202" s="163" customFormat="1" ht="19.5" customHeight="1"/>
    <row r="203" s="163" customFormat="1" ht="19.5" customHeight="1"/>
    <row r="204" s="163" customFormat="1" ht="19.5" customHeight="1"/>
    <row r="205" s="163" customFormat="1" ht="19.5" customHeight="1"/>
    <row r="206" s="163" customFormat="1" ht="19.5" customHeight="1"/>
    <row r="207" s="163" customFormat="1" ht="19.5" customHeight="1"/>
    <row r="208" s="163" customFormat="1" ht="19.5" customHeight="1"/>
    <row r="209" s="163" customFormat="1" ht="19.5" customHeight="1"/>
    <row r="210" s="163" customFormat="1" ht="19.5" customHeight="1"/>
    <row r="211" s="163" customFormat="1" ht="19.5" customHeight="1"/>
    <row r="212" s="163" customFormat="1" ht="19.5" customHeight="1"/>
    <row r="213" s="163" customFormat="1" ht="19.5" customHeight="1"/>
    <row r="214" s="163" customFormat="1" ht="19.5" customHeight="1"/>
    <row r="215" s="163" customFormat="1" ht="19.5" customHeight="1"/>
    <row r="216" s="163" customFormat="1" ht="19.5" customHeight="1"/>
    <row r="217" s="163" customFormat="1" ht="19.5" customHeight="1"/>
    <row r="218" s="163" customFormat="1" ht="19.5" customHeight="1"/>
    <row r="219" s="163" customFormat="1" ht="19.5" customHeight="1"/>
    <row r="220" s="163" customFormat="1" ht="19.5" customHeight="1"/>
    <row r="221" s="163" customFormat="1" ht="19.5" customHeight="1"/>
    <row r="222" s="163" customFormat="1" ht="19.5" customHeight="1"/>
    <row r="223" s="163" customFormat="1" ht="19.5" customHeight="1"/>
    <row r="224" s="163" customFormat="1" ht="19.5" customHeight="1"/>
    <row r="225" s="163" customFormat="1" ht="19.5" customHeight="1"/>
    <row r="226" s="163" customFormat="1" ht="19.5" customHeight="1"/>
    <row r="227" s="163" customFormat="1" ht="19.5" customHeight="1"/>
    <row r="228" s="163" customFormat="1" ht="19.5" customHeight="1"/>
    <row r="229" s="163" customFormat="1" ht="19.5" customHeight="1"/>
    <row r="230" s="163" customFormat="1" ht="19.5" customHeight="1"/>
    <row r="231" s="163" customFormat="1" ht="19.5" customHeight="1"/>
    <row r="232" s="163" customFormat="1" ht="19.5" customHeight="1"/>
    <row r="233" s="163" customFormat="1" ht="19.5" customHeight="1"/>
    <row r="234" s="163" customFormat="1" ht="19.5" customHeight="1"/>
    <row r="235" s="163" customFormat="1" ht="19.5" customHeight="1"/>
    <row r="236" s="163" customFormat="1" ht="19.5" customHeight="1"/>
    <row r="237" s="163" customFormat="1" ht="19.5" customHeight="1"/>
    <row r="238" s="163" customFormat="1" ht="19.5" customHeight="1"/>
    <row r="239" s="163" customFormat="1" ht="19.5" customHeight="1"/>
    <row r="240" s="163" customFormat="1" ht="19.5" customHeight="1"/>
    <row r="241" s="163" customFormat="1" ht="19.5" customHeight="1"/>
    <row r="242" s="163" customFormat="1" ht="19.5" customHeight="1"/>
    <row r="243" s="163" customFormat="1" ht="19.5" customHeight="1"/>
    <row r="244" s="163" customFormat="1" ht="19.5" customHeight="1"/>
    <row r="245" s="163" customFormat="1" ht="19.5" customHeight="1"/>
    <row r="246" s="163" customFormat="1" ht="19.5" customHeight="1"/>
    <row r="247" s="163" customFormat="1" ht="19.5" customHeight="1"/>
    <row r="248" s="163" customFormat="1" ht="19.5" customHeight="1"/>
    <row r="249" s="163" customFormat="1" ht="19.5" customHeight="1"/>
    <row r="250" s="163" customFormat="1" ht="19.5" customHeight="1"/>
    <row r="251" s="163" customFormat="1" ht="19.5" customHeight="1"/>
    <row r="252" s="163" customFormat="1" ht="19.5" customHeight="1"/>
    <row r="253" s="163" customFormat="1" ht="19.5" customHeight="1"/>
    <row r="254" s="163" customFormat="1" ht="19.5" customHeight="1"/>
    <row r="255" s="163" customFormat="1" ht="19.5" customHeight="1"/>
    <row r="256" s="163" customFormat="1" ht="19.5" customHeight="1"/>
    <row r="257" s="163" customFormat="1" ht="19.5" customHeight="1"/>
    <row r="258" s="163" customFormat="1" ht="19.5" customHeight="1"/>
    <row r="259" s="163" customFormat="1" ht="19.5" customHeight="1"/>
    <row r="260" s="163" customFormat="1" ht="19.5" customHeight="1"/>
    <row r="261" s="163" customFormat="1" ht="19.5" customHeight="1"/>
    <row r="262" s="163" customFormat="1" ht="19.5" customHeight="1"/>
    <row r="263" s="163" customFormat="1" ht="19.5" customHeight="1"/>
    <row r="264" s="163" customFormat="1" ht="19.5" customHeight="1"/>
    <row r="265" s="163" customFormat="1" ht="19.5" customHeight="1"/>
    <row r="266" s="163" customFormat="1" ht="19.5" customHeight="1"/>
    <row r="267" s="163" customFormat="1" ht="19.5" customHeight="1"/>
    <row r="268" s="163" customFormat="1" ht="19.5" customHeight="1"/>
    <row r="269" s="163" customFormat="1" ht="19.5" customHeight="1"/>
    <row r="270" s="163" customFormat="1" ht="19.5" customHeight="1"/>
    <row r="271" s="163" customFormat="1" ht="19.5" customHeight="1"/>
    <row r="272" s="163" customFormat="1" ht="19.5" customHeight="1"/>
    <row r="273" s="163" customFormat="1" ht="19.5" customHeight="1"/>
    <row r="274" s="163" customFormat="1" ht="19.5" customHeight="1"/>
    <row r="275" s="163" customFormat="1" ht="19.5" customHeight="1"/>
    <row r="276" s="163" customFormat="1" ht="19.5" customHeight="1"/>
    <row r="277" s="163" customFormat="1" ht="19.5" customHeight="1"/>
    <row r="278" s="163" customFormat="1" ht="19.5" customHeight="1"/>
    <row r="279" s="163" customFormat="1" ht="19.5" customHeight="1"/>
    <row r="280" s="163" customFormat="1" ht="19.5" customHeight="1"/>
    <row r="281" s="163" customFormat="1" ht="19.5" customHeight="1"/>
    <row r="282" s="163" customFormat="1" ht="19.5" customHeight="1"/>
    <row r="283" s="163" customFormat="1" ht="19.5" customHeight="1"/>
    <row r="284" s="163" customFormat="1" ht="19.5" customHeight="1"/>
    <row r="285" s="163" customFormat="1" ht="19.5" customHeight="1"/>
    <row r="286" s="163" customFormat="1" ht="19.5" customHeight="1"/>
    <row r="287" s="163" customFormat="1" ht="19.5" customHeight="1"/>
    <row r="288" s="163" customFormat="1" ht="19.5" customHeight="1"/>
    <row r="289" s="163" customFormat="1" ht="19.5" customHeight="1"/>
    <row r="290" s="163" customFormat="1" ht="19.5" customHeight="1"/>
    <row r="291" s="163" customFormat="1" ht="19.5" customHeight="1"/>
    <row r="292" s="163" customFormat="1" ht="19.5" customHeight="1"/>
    <row r="293" s="163" customFormat="1" ht="19.5" customHeight="1"/>
    <row r="294" s="163" customFormat="1" ht="19.5" customHeight="1"/>
    <row r="295" s="163" customFormat="1" ht="19.5" customHeight="1"/>
    <row r="296" s="163" customFormat="1" ht="19.5" customHeight="1"/>
    <row r="297" s="163" customFormat="1" ht="19.5" customHeight="1"/>
    <row r="298" s="163" customFormat="1" ht="19.5" customHeight="1"/>
    <row r="299" s="163" customFormat="1" ht="19.5" customHeight="1"/>
    <row r="300" s="163" customFormat="1" ht="19.5" customHeight="1"/>
    <row r="301" s="163" customFormat="1" ht="19.5" customHeight="1"/>
    <row r="302" s="163" customFormat="1" ht="19.5" customHeight="1"/>
    <row r="303" s="163" customFormat="1" ht="19.5" customHeight="1"/>
    <row r="304" s="163" customFormat="1" ht="19.5" customHeight="1"/>
    <row r="305" s="163" customFormat="1" ht="19.5" customHeight="1"/>
    <row r="306" s="163" customFormat="1" ht="19.5" customHeight="1"/>
    <row r="307" s="163" customFormat="1" ht="19.5" customHeight="1"/>
    <row r="308" s="163" customFormat="1" ht="19.5" customHeight="1"/>
    <row r="309" s="163" customFormat="1" ht="19.5" customHeight="1"/>
    <row r="310" s="163" customFormat="1" ht="19.5" customHeight="1"/>
    <row r="311" s="163" customFormat="1" ht="19.5" customHeight="1"/>
    <row r="312" s="163" customFormat="1" ht="19.5" customHeight="1"/>
    <row r="313" s="163" customFormat="1" ht="19.5" customHeight="1"/>
    <row r="314" s="163" customFormat="1" ht="19.5" customHeight="1"/>
    <row r="315" s="163" customFormat="1" ht="19.5" customHeight="1"/>
    <row r="316" s="163" customFormat="1" ht="19.5" customHeight="1"/>
    <row r="317" s="163" customFormat="1" ht="19.5" customHeight="1"/>
    <row r="318" s="163" customFormat="1" ht="19.5" customHeight="1"/>
    <row r="319" s="163" customFormat="1" ht="19.5" customHeight="1"/>
    <row r="320" s="163" customFormat="1" ht="19.5" customHeight="1"/>
    <row r="321" s="163" customFormat="1" ht="19.5" customHeight="1"/>
    <row r="322" s="163" customFormat="1" ht="19.5" customHeight="1"/>
    <row r="323" s="163" customFormat="1" ht="19.5" customHeight="1"/>
    <row r="324" s="163" customFormat="1" ht="19.5" customHeight="1"/>
    <row r="325" s="163" customFormat="1" ht="19.5" customHeight="1"/>
    <row r="326" s="163" customFormat="1" ht="19.5" customHeight="1"/>
    <row r="327" s="163" customFormat="1" ht="19.5" customHeight="1"/>
    <row r="328" s="163" customFormat="1" ht="19.5" customHeight="1"/>
    <row r="329" s="163" customFormat="1" ht="19.5" customHeight="1"/>
    <row r="330" s="163" customFormat="1" ht="19.5" customHeight="1"/>
    <row r="331" s="163" customFormat="1" ht="19.5" customHeight="1"/>
    <row r="332" s="163" customFormat="1" ht="19.5" customHeight="1"/>
    <row r="333" s="163" customFormat="1" ht="19.5" customHeight="1"/>
    <row r="334" s="163" customFormat="1" ht="19.5" customHeight="1"/>
    <row r="335" s="163" customFormat="1" ht="19.5" customHeight="1"/>
    <row r="336" s="163" customFormat="1" ht="19.5" customHeight="1"/>
    <row r="337" s="163" customFormat="1" ht="19.5" customHeight="1"/>
    <row r="338" s="163" customFormat="1" ht="19.5" customHeight="1"/>
    <row r="339" s="163" customFormat="1" ht="19.5" customHeight="1"/>
    <row r="340" s="163" customFormat="1" ht="19.5" customHeight="1"/>
    <row r="341" s="163" customFormat="1" ht="19.5" customHeight="1"/>
    <row r="342" s="163" customFormat="1" ht="19.5" customHeight="1"/>
    <row r="343" s="163" customFormat="1" ht="19.5" customHeight="1"/>
    <row r="344" s="163" customFormat="1" ht="19.5" customHeight="1"/>
    <row r="345" s="163" customFormat="1" ht="19.5" customHeight="1"/>
    <row r="346" s="163" customFormat="1" ht="19.5" customHeight="1"/>
    <row r="347" s="163" customFormat="1" ht="19.5" customHeight="1"/>
    <row r="348" s="163" customFormat="1" ht="19.5" customHeight="1"/>
    <row r="349" s="163" customFormat="1" ht="19.5" customHeight="1"/>
    <row r="350" s="163" customFormat="1" ht="19.5" customHeight="1"/>
    <row r="351" s="163" customFormat="1" ht="19.5" customHeight="1"/>
    <row r="352" s="163" customFormat="1" ht="19.5" customHeight="1"/>
    <row r="353" s="163" customFormat="1" ht="19.5" customHeight="1"/>
    <row r="354" s="163" customFormat="1" ht="19.5" customHeight="1"/>
    <row r="355" s="163" customFormat="1" ht="19.5" customHeight="1"/>
    <row r="356" s="163" customFormat="1" ht="19.5" customHeight="1"/>
    <row r="357" s="163" customFormat="1" ht="19.5" customHeight="1"/>
    <row r="358" s="163" customFormat="1" ht="19.5" customHeight="1"/>
    <row r="359" s="163" customFormat="1" ht="19.5" customHeight="1"/>
    <row r="360" s="163" customFormat="1" ht="19.5" customHeight="1"/>
    <row r="361" s="163" customFormat="1" ht="19.5" customHeight="1"/>
    <row r="362" s="163" customFormat="1" ht="19.5" customHeight="1"/>
    <row r="363" s="163" customFormat="1" ht="19.5" customHeight="1"/>
    <row r="364" s="163" customFormat="1" ht="19.5" customHeight="1"/>
    <row r="365" s="163" customFormat="1" ht="19.5" customHeight="1"/>
    <row r="366" s="163" customFormat="1" ht="19.5" customHeight="1"/>
    <row r="367" s="163" customFormat="1" ht="19.5" customHeight="1"/>
    <row r="368" s="163" customFormat="1" ht="19.5" customHeight="1"/>
    <row r="369" s="163" customFormat="1" ht="19.5" customHeight="1"/>
    <row r="370" s="163" customFormat="1" ht="19.5" customHeight="1"/>
    <row r="371" s="163" customFormat="1" ht="19.5" customHeight="1"/>
    <row r="372" s="163" customFormat="1" ht="19.5" customHeight="1"/>
    <row r="373" s="163" customFormat="1" ht="19.5" customHeight="1"/>
    <row r="374" s="163" customFormat="1" ht="19.5" customHeight="1"/>
    <row r="375" s="163" customFormat="1" ht="19.5" customHeight="1"/>
    <row r="376" s="163" customFormat="1" ht="19.5" customHeight="1"/>
    <row r="377" s="163" customFormat="1" ht="19.5" customHeight="1"/>
    <row r="378" s="163" customFormat="1" ht="19.5" customHeight="1"/>
    <row r="379" s="163" customFormat="1" ht="19.5" customHeight="1"/>
    <row r="380" s="163" customFormat="1" ht="19.5" customHeight="1"/>
    <row r="381" s="163" customFormat="1" ht="19.5" customHeight="1"/>
    <row r="382" s="163" customFormat="1" ht="19.5" customHeight="1"/>
    <row r="383" s="163" customFormat="1" ht="19.5" customHeight="1"/>
    <row r="384" s="163" customFormat="1" ht="19.5" customHeight="1"/>
    <row r="385" s="163" customFormat="1" ht="19.5" customHeight="1"/>
    <row r="386" s="163" customFormat="1" ht="19.5" customHeight="1"/>
    <row r="387" s="163" customFormat="1" ht="19.5" customHeight="1"/>
    <row r="388" s="163" customFormat="1" ht="19.5" customHeight="1"/>
    <row r="389" s="163" customFormat="1" ht="19.5" customHeight="1"/>
    <row r="390" s="163" customFormat="1" ht="19.5" customHeight="1"/>
    <row r="391" s="163" customFormat="1" ht="19.5" customHeight="1"/>
    <row r="392" s="163" customFormat="1" ht="19.5" customHeight="1"/>
    <row r="393" s="163" customFormat="1" ht="19.5" customHeight="1"/>
    <row r="394" s="163" customFormat="1" ht="19.5" customHeight="1"/>
    <row r="395" s="163" customFormat="1" ht="19.5" customHeight="1"/>
    <row r="396" s="163" customFormat="1" ht="19.5" customHeight="1"/>
    <row r="397" s="163" customFormat="1" ht="19.5" customHeight="1"/>
    <row r="398" s="163" customFormat="1" ht="19.5" customHeight="1"/>
    <row r="399" s="163" customFormat="1" ht="19.5" customHeight="1"/>
    <row r="400" s="163" customFormat="1" ht="19.5" customHeight="1"/>
    <row r="401" s="163" customFormat="1" ht="19.5" customHeight="1"/>
    <row r="402" s="163" customFormat="1" ht="19.5" customHeight="1"/>
    <row r="403" s="163" customFormat="1" ht="19.5" customHeight="1"/>
    <row r="404" s="163" customFormat="1" ht="19.5" customHeight="1"/>
    <row r="405" s="163" customFormat="1" ht="19.5" customHeight="1"/>
    <row r="406" s="163" customFormat="1" ht="19.5" customHeight="1"/>
    <row r="407" s="163" customFormat="1" ht="19.5" customHeight="1"/>
    <row r="408" s="163" customFormat="1" ht="19.5" customHeight="1"/>
    <row r="409" s="163" customFormat="1" ht="19.5" customHeight="1"/>
    <row r="410" s="163" customFormat="1" ht="19.5" customHeight="1"/>
    <row r="411" s="163" customFormat="1" ht="19.5" customHeight="1"/>
    <row r="412" s="163" customFormat="1" ht="19.5" customHeight="1"/>
    <row r="413" s="163" customFormat="1" ht="19.5" customHeight="1"/>
    <row r="414" s="163" customFormat="1" ht="19.5" customHeight="1"/>
    <row r="415" s="163" customFormat="1" ht="19.5" customHeight="1"/>
    <row r="416" s="163" customFormat="1" ht="19.5" customHeight="1"/>
    <row r="417" s="163" customFormat="1" ht="19.5" customHeight="1"/>
    <row r="418" s="163" customFormat="1" ht="19.5" customHeight="1"/>
    <row r="419" s="163" customFormat="1" ht="19.5" customHeight="1"/>
    <row r="420" s="163" customFormat="1" ht="19.5" customHeight="1"/>
    <row r="421" s="163" customFormat="1" ht="19.5" customHeight="1"/>
    <row r="422" s="163" customFormat="1" ht="19.5" customHeight="1"/>
    <row r="423" s="163" customFormat="1" ht="19.5" customHeight="1"/>
    <row r="424" s="163" customFormat="1" ht="19.5" customHeight="1"/>
    <row r="425" s="163" customFormat="1" ht="19.5" customHeight="1"/>
    <row r="426" s="163" customFormat="1" ht="19.5" customHeight="1"/>
    <row r="427" s="163" customFormat="1" ht="19.5" customHeight="1"/>
    <row r="428" s="163" customFormat="1" ht="19.5" customHeight="1"/>
    <row r="429" s="163" customFormat="1" ht="19.5" customHeight="1"/>
    <row r="430" s="163" customFormat="1" ht="19.5" customHeight="1"/>
    <row r="431" s="163" customFormat="1" ht="19.5" customHeight="1"/>
    <row r="432" s="163" customFormat="1" ht="19.5" customHeight="1"/>
    <row r="433" s="163" customFormat="1" ht="19.5" customHeight="1"/>
    <row r="434" s="163" customFormat="1" ht="19.5" customHeight="1"/>
    <row r="435" s="163" customFormat="1" ht="19.5" customHeight="1"/>
    <row r="436" s="163" customFormat="1" ht="19.5" customHeight="1"/>
    <row r="437" s="163" customFormat="1" ht="19.5" customHeight="1"/>
    <row r="438" s="163" customFormat="1" ht="19.5" customHeight="1"/>
    <row r="439" s="163" customFormat="1" ht="19.5" customHeight="1"/>
    <row r="440" s="163" customFormat="1" ht="19.5" customHeight="1"/>
    <row r="441" s="163" customFormat="1" ht="19.5" customHeight="1"/>
    <row r="442" s="163" customFormat="1" ht="19.5" customHeight="1"/>
    <row r="443" s="163" customFormat="1" ht="19.5" customHeight="1"/>
    <row r="444" s="163" customFormat="1" ht="19.5" customHeight="1"/>
    <row r="445" s="163" customFormat="1" ht="19.5" customHeight="1"/>
    <row r="446" s="163" customFormat="1" ht="19.5" customHeight="1"/>
    <row r="447" s="163" customFormat="1" ht="19.5" customHeight="1"/>
    <row r="448" s="163" customFormat="1" ht="19.5" customHeight="1"/>
    <row r="449" s="163" customFormat="1" ht="19.5" customHeight="1"/>
    <row r="450" s="163" customFormat="1" ht="19.5" customHeight="1"/>
    <row r="451" s="163" customFormat="1" ht="19.5" customHeight="1"/>
    <row r="452" s="163" customFormat="1" ht="19.5" customHeight="1"/>
    <row r="453" s="163" customFormat="1" ht="19.5" customHeight="1"/>
    <row r="454" s="163" customFormat="1" ht="19.5" customHeight="1"/>
    <row r="455" s="163" customFormat="1" ht="19.5" customHeight="1"/>
    <row r="456" s="163" customFormat="1" ht="19.5" customHeight="1"/>
    <row r="457" s="163" customFormat="1" ht="19.5" customHeight="1"/>
    <row r="458" s="163" customFormat="1" ht="19.5" customHeight="1"/>
    <row r="459" s="163" customFormat="1" ht="19.5" customHeight="1"/>
    <row r="460" s="163" customFormat="1" ht="19.5" customHeight="1"/>
    <row r="461" s="163" customFormat="1" ht="19.5" customHeight="1"/>
    <row r="462" s="163" customFormat="1" ht="19.5" customHeight="1"/>
    <row r="463" s="163" customFormat="1" ht="19.5" customHeight="1"/>
    <row r="464" s="163" customFormat="1" ht="19.5" customHeight="1"/>
    <row r="465" s="163" customFormat="1" ht="19.5" customHeight="1"/>
    <row r="466" s="163" customFormat="1" ht="19.5" customHeight="1"/>
    <row r="467" s="163" customFormat="1" ht="19.5" customHeight="1"/>
    <row r="468" s="163" customFormat="1" ht="19.5" customHeight="1"/>
    <row r="469" s="163" customFormat="1" ht="19.5" customHeight="1"/>
    <row r="470" s="163" customFormat="1" ht="19.5" customHeight="1"/>
    <row r="471" s="163" customFormat="1" ht="19.5" customHeight="1"/>
    <row r="472" s="163" customFormat="1" ht="19.5" customHeight="1"/>
    <row r="473" s="163" customFormat="1" ht="19.5" customHeight="1"/>
    <row r="474" s="163" customFormat="1" ht="19.5" customHeight="1"/>
    <row r="475" s="163" customFormat="1" ht="19.5" customHeight="1"/>
    <row r="476" s="163" customFormat="1" ht="19.5" customHeight="1"/>
    <row r="477" s="163" customFormat="1" ht="19.5" customHeight="1"/>
    <row r="478" s="163" customFormat="1" ht="19.5" customHeight="1"/>
    <row r="479" s="163" customFormat="1" ht="19.5" customHeight="1"/>
    <row r="480" s="163" customFormat="1" ht="19.5" customHeight="1"/>
    <row r="481" s="163" customFormat="1" ht="19.5" customHeight="1"/>
    <row r="482" s="163" customFormat="1" ht="19.5" customHeight="1"/>
    <row r="483" s="163" customFormat="1" ht="19.5" customHeight="1"/>
    <row r="484" s="163" customFormat="1" ht="19.5" customHeight="1"/>
    <row r="485" s="163" customFormat="1" ht="19.5" customHeight="1"/>
    <row r="486" s="163" customFormat="1" ht="19.5" customHeight="1"/>
    <row r="487" s="163" customFormat="1" ht="19.5" customHeight="1"/>
    <row r="488" s="163" customFormat="1" ht="19.5" customHeight="1"/>
    <row r="489" s="163" customFormat="1" ht="19.5" customHeight="1"/>
    <row r="490" s="163" customFormat="1" ht="19.5" customHeight="1"/>
    <row r="491" s="163" customFormat="1" ht="19.5" customHeight="1"/>
    <row r="492" s="163" customFormat="1" ht="19.5" customHeight="1"/>
    <row r="493" s="163" customFormat="1" ht="19.5" customHeight="1"/>
    <row r="494" s="163" customFormat="1" ht="19.5" customHeight="1"/>
    <row r="495" s="163" customFormat="1" ht="19.5" customHeight="1"/>
    <row r="496" s="163" customFormat="1" ht="19.5" customHeight="1"/>
    <row r="497" s="163" customFormat="1" ht="19.5" customHeight="1"/>
    <row r="498" s="163" customFormat="1" ht="19.5" customHeight="1"/>
    <row r="499" s="163" customFormat="1" ht="19.5" customHeight="1"/>
    <row r="500" s="163" customFormat="1" ht="19.5" customHeight="1"/>
    <row r="501" s="163" customFormat="1" ht="19.5" customHeight="1"/>
    <row r="502" s="163" customFormat="1" ht="19.5" customHeight="1"/>
    <row r="503" s="163" customFormat="1" ht="19.5" customHeight="1"/>
    <row r="504" s="163" customFormat="1" ht="19.5" customHeight="1"/>
    <row r="505" s="163" customFormat="1" ht="19.5" customHeight="1"/>
    <row r="506" s="163" customFormat="1" ht="19.5" customHeight="1"/>
    <row r="507" s="163" customFormat="1" ht="19.5" customHeight="1"/>
    <row r="508" s="163" customFormat="1" ht="19.5" customHeight="1"/>
    <row r="509" s="163" customFormat="1" ht="19.5" customHeight="1"/>
    <row r="510" s="163" customFormat="1" ht="19.5" customHeight="1"/>
    <row r="511" s="163" customFormat="1" ht="19.5" customHeight="1"/>
    <row r="512" s="163" customFormat="1" ht="19.5" customHeight="1"/>
    <row r="513" s="163" customFormat="1" ht="19.5" customHeight="1"/>
    <row r="514" s="163" customFormat="1" ht="19.5" customHeight="1"/>
    <row r="515" s="163" customFormat="1" ht="19.5" customHeight="1"/>
    <row r="516" s="163" customFormat="1" ht="19.5" customHeight="1"/>
    <row r="517" s="163" customFormat="1" ht="19.5" customHeight="1"/>
    <row r="518" s="163" customFormat="1" ht="19.5" customHeight="1"/>
    <row r="519" s="163" customFormat="1" ht="19.5" customHeight="1"/>
    <row r="520" s="163" customFormat="1" ht="19.5" customHeight="1"/>
    <row r="521" s="163" customFormat="1" ht="19.5" customHeight="1"/>
    <row r="522" s="163" customFormat="1" ht="19.5" customHeight="1"/>
    <row r="523" s="163" customFormat="1" ht="19.5" customHeight="1"/>
    <row r="524" s="163" customFormat="1" ht="19.5" customHeight="1"/>
    <row r="525" s="163" customFormat="1" ht="19.5" customHeight="1"/>
    <row r="526" s="163" customFormat="1" ht="19.5" customHeight="1"/>
    <row r="527" s="163" customFormat="1" ht="19.5" customHeight="1"/>
    <row r="528" s="163" customFormat="1" ht="19.5" customHeight="1"/>
    <row r="529" s="163" customFormat="1" ht="19.5" customHeight="1"/>
    <row r="530" s="163" customFormat="1" ht="19.5" customHeight="1"/>
    <row r="531" s="163" customFormat="1" ht="19.5" customHeight="1"/>
    <row r="532" s="163" customFormat="1" ht="19.5" customHeight="1"/>
    <row r="533" s="163" customFormat="1" ht="19.5" customHeight="1"/>
    <row r="534" s="163" customFormat="1" ht="19.5" customHeight="1"/>
    <row r="535" s="163" customFormat="1" ht="19.5" customHeight="1"/>
    <row r="536" s="163" customFormat="1" ht="19.5" customHeight="1"/>
    <row r="537" s="163" customFormat="1" ht="19.5" customHeight="1"/>
    <row r="538" s="163" customFormat="1" ht="19.5" customHeight="1"/>
    <row r="539" s="163" customFormat="1" ht="19.5" customHeight="1"/>
    <row r="540" s="163" customFormat="1" ht="19.5" customHeight="1"/>
    <row r="541" s="163" customFormat="1" ht="19.5" customHeight="1"/>
    <row r="542" s="163" customFormat="1" ht="19.5" customHeight="1"/>
    <row r="543" s="163" customFormat="1" ht="19.5" customHeight="1"/>
    <row r="544" s="163" customFormat="1" ht="19.5" customHeight="1"/>
    <row r="545" s="163" customFormat="1" ht="19.5" customHeight="1"/>
    <row r="546" s="163" customFormat="1" ht="19.5" customHeight="1"/>
    <row r="547" s="163" customFormat="1" ht="19.5" customHeight="1"/>
    <row r="548" s="163" customFormat="1" ht="19.5" customHeight="1"/>
    <row r="549" s="163" customFormat="1" ht="19.5" customHeight="1"/>
    <row r="550" s="163" customFormat="1" ht="19.5" customHeight="1"/>
    <row r="551" s="163" customFormat="1" ht="19.5" customHeight="1"/>
    <row r="552" s="163" customFormat="1" ht="19.5" customHeight="1"/>
    <row r="553" s="163" customFormat="1" ht="19.5" customHeight="1"/>
    <row r="554" s="163" customFormat="1" ht="19.5" customHeight="1"/>
    <row r="555" s="163" customFormat="1" ht="19.5" customHeight="1"/>
    <row r="556" s="163" customFormat="1" ht="19.5" customHeight="1"/>
    <row r="557" s="163" customFormat="1" ht="19.5" customHeight="1"/>
    <row r="558" s="163" customFormat="1" ht="19.5" customHeight="1"/>
    <row r="559" s="163" customFormat="1" ht="19.5" customHeight="1"/>
    <row r="560" s="163" customFormat="1" ht="19.5" customHeight="1"/>
    <row r="561" s="163" customFormat="1" ht="19.5" customHeight="1"/>
    <row r="562" s="163" customFormat="1" ht="19.5" customHeight="1"/>
    <row r="563" s="163" customFormat="1" ht="19.5" customHeight="1"/>
    <row r="564" s="163" customFormat="1" ht="19.5" customHeight="1"/>
    <row r="565" s="163" customFormat="1" ht="19.5" customHeight="1"/>
    <row r="566" s="163" customFormat="1" ht="19.5" customHeight="1"/>
    <row r="567" s="163" customFormat="1" ht="19.5" customHeight="1"/>
    <row r="568" s="163" customFormat="1" ht="19.5" customHeight="1"/>
    <row r="569" s="163" customFormat="1" ht="19.5" customHeight="1"/>
    <row r="570" s="163" customFormat="1" ht="19.5" customHeight="1"/>
    <row r="571" s="163" customFormat="1" ht="19.5" customHeight="1"/>
    <row r="572" s="163" customFormat="1" ht="19.5" customHeight="1"/>
    <row r="573" s="163" customFormat="1" ht="19.5" customHeight="1"/>
    <row r="574" s="163" customFormat="1" ht="19.5" customHeight="1"/>
    <row r="575" s="163" customFormat="1" ht="19.5" customHeight="1"/>
    <row r="576" s="163" customFormat="1" ht="19.5" customHeight="1"/>
    <row r="577" s="163" customFormat="1" ht="19.5" customHeight="1"/>
    <row r="578" s="163" customFormat="1" ht="19.5" customHeight="1"/>
    <row r="579" s="163" customFormat="1" ht="19.5" customHeight="1"/>
    <row r="580" s="163" customFormat="1" ht="19.5" customHeight="1"/>
    <row r="581" s="163" customFormat="1" ht="19.5" customHeight="1"/>
    <row r="582" s="163" customFormat="1" ht="19.5" customHeight="1"/>
    <row r="583" s="163" customFormat="1" ht="19.5" customHeight="1"/>
    <row r="584" s="163" customFormat="1" ht="19.5" customHeight="1"/>
    <row r="585" s="163" customFormat="1" ht="19.5" customHeight="1"/>
    <row r="586" s="163" customFormat="1" ht="19.5" customHeight="1"/>
    <row r="587" s="163" customFormat="1" ht="19.5" customHeight="1"/>
    <row r="588" s="163" customFormat="1" ht="19.5" customHeight="1"/>
    <row r="589" s="163" customFormat="1" ht="19.5" customHeight="1"/>
    <row r="590" s="163" customFormat="1" ht="19.5" customHeight="1"/>
    <row r="591" s="163" customFormat="1" ht="19.5" customHeight="1"/>
    <row r="592" s="163" customFormat="1" ht="19.5" customHeight="1"/>
    <row r="593" s="163" customFormat="1" ht="19.5" customHeight="1"/>
    <row r="594" s="163" customFormat="1" ht="19.5" customHeight="1"/>
    <row r="595" s="163" customFormat="1" ht="19.5" customHeight="1"/>
    <row r="596" s="163" customFormat="1" ht="19.5" customHeight="1"/>
    <row r="597" s="163" customFormat="1" ht="19.5" customHeight="1"/>
    <row r="598" s="163" customFormat="1" ht="19.5" customHeight="1"/>
    <row r="599" s="163" customFormat="1" ht="19.5" customHeight="1"/>
    <row r="600" s="163" customFormat="1" ht="19.5" customHeight="1"/>
    <row r="601" s="163" customFormat="1" ht="19.5" customHeight="1"/>
    <row r="602" s="163" customFormat="1" ht="19.5" customHeight="1"/>
    <row r="603" s="163" customFormat="1" ht="19.5" customHeight="1"/>
    <row r="604" s="163" customFormat="1" ht="19.5" customHeight="1"/>
    <row r="605" s="163" customFormat="1" ht="19.5" customHeight="1"/>
    <row r="606" s="163" customFormat="1" ht="19.5" customHeight="1"/>
    <row r="607" s="163" customFormat="1" ht="19.5" customHeight="1"/>
    <row r="608" s="163" customFormat="1" ht="19.5" customHeight="1"/>
    <row r="609" s="163" customFormat="1" ht="19.5" customHeight="1"/>
    <row r="610" s="163" customFormat="1" ht="19.5" customHeight="1"/>
    <row r="611" s="163" customFormat="1" ht="19.5" customHeight="1"/>
    <row r="612" s="163" customFormat="1" ht="19.5" customHeight="1"/>
    <row r="613" s="163" customFormat="1" ht="19.5" customHeight="1"/>
    <row r="614" s="163" customFormat="1" ht="19.5" customHeight="1"/>
    <row r="615" s="163" customFormat="1" ht="19.5" customHeight="1"/>
    <row r="616" s="163" customFormat="1" ht="19.5" customHeight="1"/>
    <row r="617" s="163" customFormat="1" ht="19.5" customHeight="1"/>
    <row r="618" s="163" customFormat="1" ht="19.5" customHeight="1"/>
    <row r="619" s="163" customFormat="1" ht="19.5" customHeight="1"/>
    <row r="620" s="163" customFormat="1" ht="19.5" customHeight="1"/>
    <row r="621" s="163" customFormat="1" ht="19.5" customHeight="1"/>
    <row r="622" s="163" customFormat="1" ht="19.5" customHeight="1"/>
    <row r="623" s="163" customFormat="1" ht="19.5" customHeight="1"/>
    <row r="624" s="163" customFormat="1" ht="19.5" customHeight="1"/>
    <row r="625" s="163" customFormat="1" ht="19.5" customHeight="1"/>
    <row r="626" s="163" customFormat="1" ht="19.5" customHeight="1"/>
    <row r="627" s="163" customFormat="1" ht="19.5" customHeight="1"/>
    <row r="628" s="163" customFormat="1" ht="19.5" customHeight="1"/>
    <row r="629" s="163" customFormat="1" ht="19.5" customHeight="1"/>
    <row r="630" s="163" customFormat="1" ht="19.5" customHeight="1"/>
    <row r="631" s="163" customFormat="1" ht="19.5" customHeight="1"/>
    <row r="632" s="163" customFormat="1" ht="19.5" customHeight="1"/>
    <row r="633" s="163" customFormat="1" ht="19.5" customHeight="1"/>
    <row r="634" s="163" customFormat="1" ht="19.5" customHeight="1"/>
    <row r="635" s="163" customFormat="1" ht="19.5" customHeight="1"/>
    <row r="636" s="163" customFormat="1" ht="19.5" customHeight="1"/>
    <row r="637" s="163" customFormat="1" ht="19.5" customHeight="1"/>
    <row r="638" s="163" customFormat="1" ht="19.5" customHeight="1"/>
    <row r="639" s="163" customFormat="1" ht="19.5" customHeight="1"/>
    <row r="640" s="163" customFormat="1" ht="19.5" customHeight="1"/>
    <row r="641" s="163" customFormat="1" ht="19.5" customHeight="1"/>
    <row r="642" s="163" customFormat="1" ht="19.5" customHeight="1"/>
    <row r="643" s="163" customFormat="1" ht="19.5" customHeight="1"/>
    <row r="644" s="163" customFormat="1" ht="19.5" customHeight="1"/>
    <row r="645" s="163" customFormat="1" ht="19.5" customHeight="1"/>
    <row r="646" s="163" customFormat="1" ht="19.5" customHeight="1"/>
    <row r="647" s="163" customFormat="1" ht="19.5" customHeight="1"/>
    <row r="648" s="163" customFormat="1" ht="19.5" customHeight="1"/>
    <row r="649" s="163" customFormat="1" ht="19.5" customHeight="1"/>
    <row r="650" s="163" customFormat="1" ht="19.5" customHeight="1"/>
    <row r="651" s="163" customFormat="1" ht="19.5" customHeight="1"/>
    <row r="652" s="163" customFormat="1" ht="19.5" customHeight="1"/>
    <row r="653" s="163" customFormat="1" ht="19.5" customHeight="1"/>
    <row r="654" s="163" customFormat="1" ht="19.5" customHeight="1"/>
    <row r="655" s="163" customFormat="1" ht="19.5" customHeight="1"/>
    <row r="656" s="163" customFormat="1" ht="19.5" customHeight="1"/>
    <row r="657" s="163" customFormat="1" ht="19.5" customHeight="1"/>
    <row r="658" s="163" customFormat="1" ht="19.5" customHeight="1"/>
    <row r="659" s="163" customFormat="1" ht="19.5" customHeight="1"/>
    <row r="660" s="163" customFormat="1" ht="19.5" customHeight="1"/>
    <row r="661" s="163" customFormat="1" ht="19.5" customHeight="1"/>
    <row r="662" s="163" customFormat="1" ht="19.5" customHeight="1"/>
    <row r="663" s="163" customFormat="1" ht="19.5" customHeight="1"/>
    <row r="664" s="163" customFormat="1" ht="19.5" customHeight="1"/>
    <row r="665" s="163" customFormat="1" ht="19.5" customHeight="1"/>
    <row r="666" s="163" customFormat="1" ht="19.5" customHeight="1"/>
    <row r="667" s="163" customFormat="1" ht="19.5" customHeight="1"/>
    <row r="668" s="163" customFormat="1" ht="19.5" customHeight="1"/>
    <row r="669" s="163" customFormat="1" ht="19.5" customHeight="1"/>
    <row r="670" s="163" customFormat="1" ht="19.5" customHeight="1"/>
    <row r="671" s="163" customFormat="1" ht="19.5" customHeight="1"/>
    <row r="672" s="163" customFormat="1" ht="19.5" customHeight="1"/>
    <row r="673" s="163" customFormat="1" ht="19.5" customHeight="1"/>
    <row r="674" s="163" customFormat="1" ht="19.5" customHeight="1"/>
    <row r="675" s="163" customFormat="1" ht="19.5" customHeight="1"/>
    <row r="676" s="163" customFormat="1" ht="19.5" customHeight="1"/>
    <row r="677" s="163" customFormat="1" ht="19.5" customHeight="1"/>
    <row r="678" s="163" customFormat="1" ht="19.5" customHeight="1"/>
    <row r="679" s="163" customFormat="1" ht="19.5" customHeight="1"/>
    <row r="680" s="163" customFormat="1" ht="19.5" customHeight="1"/>
    <row r="681" s="163" customFormat="1" ht="19.5" customHeight="1"/>
    <row r="682" s="163" customFormat="1" ht="19.5" customHeight="1"/>
    <row r="683" s="163" customFormat="1" ht="19.5" customHeight="1"/>
    <row r="684" s="163" customFormat="1" ht="19.5" customHeight="1"/>
    <row r="685" s="163" customFormat="1" ht="19.5" customHeight="1"/>
    <row r="686" s="163" customFormat="1" ht="19.5" customHeight="1"/>
    <row r="687" s="163" customFormat="1" ht="19.5" customHeight="1"/>
    <row r="688" s="163" customFormat="1" ht="19.5" customHeight="1"/>
    <row r="689" s="163" customFormat="1" ht="19.5" customHeight="1"/>
    <row r="690" s="163" customFormat="1" ht="19.5" customHeight="1"/>
    <row r="691" s="163" customFormat="1" ht="19.5" customHeight="1"/>
    <row r="692" s="163" customFormat="1" ht="19.5" customHeight="1"/>
    <row r="693" s="163" customFormat="1" ht="19.5" customHeight="1"/>
    <row r="694" s="163" customFormat="1" ht="19.5" customHeight="1"/>
    <row r="695" s="163" customFormat="1" ht="19.5" customHeight="1"/>
    <row r="696" s="163" customFormat="1" ht="19.5" customHeight="1"/>
    <row r="697" s="163" customFormat="1" ht="19.5" customHeight="1"/>
    <row r="698" s="163" customFormat="1" ht="19.5" customHeight="1"/>
    <row r="699" s="163" customFormat="1" ht="19.5" customHeight="1"/>
    <row r="700" s="163" customFormat="1" ht="19.5" customHeight="1"/>
    <row r="701" s="163" customFormat="1" ht="19.5" customHeight="1"/>
    <row r="702" s="163" customFormat="1" ht="19.5" customHeight="1"/>
    <row r="703" s="163" customFormat="1" ht="19.5" customHeight="1"/>
    <row r="704" s="163" customFormat="1" ht="19.5" customHeight="1"/>
    <row r="705" s="163" customFormat="1" ht="19.5" customHeight="1"/>
    <row r="706" s="163" customFormat="1" ht="19.5" customHeight="1"/>
    <row r="707" s="163" customFormat="1" ht="19.5" customHeight="1"/>
    <row r="708" s="163" customFormat="1" ht="19.5" customHeight="1"/>
    <row r="709" s="163" customFormat="1" ht="19.5" customHeight="1"/>
    <row r="710" s="163" customFormat="1" ht="19.5" customHeight="1"/>
    <row r="711" s="163" customFormat="1" ht="19.5" customHeight="1"/>
    <row r="712" s="163" customFormat="1" ht="19.5" customHeight="1"/>
    <row r="713" s="163" customFormat="1" ht="19.5" customHeight="1"/>
  </sheetData>
  <sheetProtection/>
  <mergeCells count="1">
    <mergeCell ref="A1:J1"/>
  </mergeCells>
  <printOptions/>
  <pageMargins left="0.15748031496062992" right="0.2362204724409449" top="0.5905511811023623" bottom="0.6299212598425197" header="0.15748031496062992" footer="0.4330708661417323"/>
  <pageSetup horizontalDpi="300" verticalDpi="300" orientation="landscape" paperSize="9" scale="60" r:id="rId1"/>
  <headerFooter alignWithMargins="0">
    <oddHeader>&amp;R5.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64"/>
  <sheetViews>
    <sheetView view="pageLayout" workbookViewId="0" topLeftCell="A1">
      <selection activeCell="H10" sqref="H10"/>
    </sheetView>
  </sheetViews>
  <sheetFormatPr defaultColWidth="9.00390625" defaultRowHeight="15" customHeight="1"/>
  <cols>
    <col min="1" max="1" width="28.875" style="179" customWidth="1"/>
    <col min="2" max="2" width="9.125" style="179" customWidth="1"/>
    <col min="3" max="3" width="8.00390625" style="179" customWidth="1"/>
    <col min="4" max="4" width="8.375" style="179" customWidth="1"/>
    <col min="5" max="5" width="10.75390625" style="179" customWidth="1"/>
    <col min="6" max="6" width="11.625" style="179" customWidth="1"/>
    <col min="7" max="7" width="8.25390625" style="179" customWidth="1"/>
    <col min="8" max="8" width="7.875" style="179" customWidth="1"/>
    <col min="9" max="9" width="7.125" style="179" customWidth="1"/>
    <col min="10" max="10" width="9.00390625" style="179" customWidth="1"/>
    <col min="11" max="11" width="7.00390625" style="179" customWidth="1"/>
    <col min="12" max="12" width="6.25390625" style="179" customWidth="1"/>
    <col min="13" max="13" width="6.875" style="179" customWidth="1"/>
    <col min="14" max="14" width="7.25390625" style="179" customWidth="1"/>
    <col min="15" max="16" width="7.00390625" style="179" customWidth="1"/>
    <col min="17" max="17" width="8.75390625" style="179" customWidth="1"/>
    <col min="18" max="18" width="5.375" style="179" customWidth="1"/>
    <col min="19" max="44" width="9.125" style="179" customWidth="1"/>
    <col min="45" max="16384" width="9.125" style="1" customWidth="1"/>
  </cols>
  <sheetData>
    <row r="1" spans="1:18" ht="15" customHeight="1">
      <c r="A1" s="530" t="s">
        <v>318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1"/>
      <c r="R1" s="531"/>
    </row>
    <row r="2" ht="12" customHeight="1" thickBot="1">
      <c r="Q2" s="179" t="s">
        <v>137</v>
      </c>
    </row>
    <row r="3" spans="1:18" ht="15" customHeight="1" thickBot="1" thickTop="1">
      <c r="A3" s="532" t="s">
        <v>17</v>
      </c>
      <c r="B3" s="534" t="s">
        <v>7</v>
      </c>
      <c r="C3" s="535"/>
      <c r="D3" s="535"/>
      <c r="E3" s="535"/>
      <c r="F3" s="535"/>
      <c r="G3" s="535"/>
      <c r="H3" s="535"/>
      <c r="I3" s="536"/>
      <c r="J3" s="534" t="s">
        <v>8</v>
      </c>
      <c r="K3" s="535"/>
      <c r="L3" s="535"/>
      <c r="M3" s="535"/>
      <c r="N3" s="535"/>
      <c r="O3" s="535"/>
      <c r="P3" s="535"/>
      <c r="Q3" s="537"/>
      <c r="R3" s="202" t="s">
        <v>11</v>
      </c>
    </row>
    <row r="4" spans="1:18" ht="30" customHeight="1" thickBot="1" thickTop="1">
      <c r="A4" s="533"/>
      <c r="B4" s="203" t="s">
        <v>12</v>
      </c>
      <c r="C4" s="203" t="s">
        <v>10</v>
      </c>
      <c r="D4" s="203" t="s">
        <v>74</v>
      </c>
      <c r="E4" s="203" t="s">
        <v>420</v>
      </c>
      <c r="F4" s="203" t="s">
        <v>421</v>
      </c>
      <c r="G4" s="203" t="s">
        <v>13</v>
      </c>
      <c r="H4" s="214" t="s">
        <v>72</v>
      </c>
      <c r="I4" s="215" t="s">
        <v>73</v>
      </c>
      <c r="J4" s="203" t="s">
        <v>12</v>
      </c>
      <c r="K4" s="203" t="s">
        <v>14</v>
      </c>
      <c r="L4" s="203" t="s">
        <v>68</v>
      </c>
      <c r="M4" s="203" t="s">
        <v>16</v>
      </c>
      <c r="N4" s="203" t="s">
        <v>15</v>
      </c>
      <c r="O4" s="203" t="s">
        <v>69</v>
      </c>
      <c r="P4" s="203" t="s">
        <v>70</v>
      </c>
      <c r="Q4" s="203" t="s">
        <v>71</v>
      </c>
      <c r="R4" s="204" t="s">
        <v>49</v>
      </c>
    </row>
    <row r="5" ht="8.25" customHeight="1" thickBot="1" thickTop="1">
      <c r="I5" s="216"/>
    </row>
    <row r="6" spans="1:18" ht="13.5" customHeight="1" thickBot="1" thickTop="1">
      <c r="A6" s="258" t="s">
        <v>246</v>
      </c>
      <c r="B6" s="35">
        <f>SUM(C6:I6)</f>
        <v>109810</v>
      </c>
      <c r="C6" s="55">
        <v>744</v>
      </c>
      <c r="D6" s="32"/>
      <c r="E6" s="32"/>
      <c r="F6" s="32"/>
      <c r="G6" s="32">
        <v>7831</v>
      </c>
      <c r="H6" s="32"/>
      <c r="I6" s="217">
        <v>101235</v>
      </c>
      <c r="J6" s="35">
        <f>SUM(K6:Q6)</f>
        <v>62451</v>
      </c>
      <c r="K6" s="55">
        <v>9037</v>
      </c>
      <c r="L6" s="32">
        <v>2384</v>
      </c>
      <c r="M6" s="32">
        <v>9644</v>
      </c>
      <c r="N6" s="32">
        <v>7402</v>
      </c>
      <c r="O6" s="32"/>
      <c r="P6" s="32"/>
      <c r="Q6" s="32">
        <v>33984</v>
      </c>
      <c r="R6" s="210">
        <v>1</v>
      </c>
    </row>
    <row r="7" spans="1:18" ht="13.5" customHeight="1" thickBot="1" thickTop="1">
      <c r="A7" s="258" t="s">
        <v>417</v>
      </c>
      <c r="B7" s="35">
        <f>SUM(C7:I7)</f>
        <v>2473</v>
      </c>
      <c r="C7" s="55">
        <v>824</v>
      </c>
      <c r="D7" s="32"/>
      <c r="E7" s="32"/>
      <c r="F7" s="32"/>
      <c r="G7" s="32">
        <v>1649</v>
      </c>
      <c r="H7" s="32"/>
      <c r="I7" s="217"/>
      <c r="J7" s="35">
        <f>SUM(K7:Q7)</f>
        <v>1649</v>
      </c>
      <c r="K7" s="55"/>
      <c r="L7" s="32"/>
      <c r="M7" s="32">
        <v>1649</v>
      </c>
      <c r="N7" s="32"/>
      <c r="O7" s="32"/>
      <c r="P7" s="32"/>
      <c r="Q7" s="32"/>
      <c r="R7" s="210"/>
    </row>
    <row r="8" spans="1:18" ht="13.5" customHeight="1" thickBot="1" thickTop="1">
      <c r="A8" s="258" t="s">
        <v>247</v>
      </c>
      <c r="B8" s="35">
        <f aca="true" t="shared" si="0" ref="B8:B62">SUM(C8:I8)</f>
        <v>660</v>
      </c>
      <c r="C8" s="55"/>
      <c r="D8" s="32"/>
      <c r="E8" s="32"/>
      <c r="F8" s="32"/>
      <c r="G8" s="32">
        <v>660</v>
      </c>
      <c r="H8" s="32"/>
      <c r="I8" s="217"/>
      <c r="J8" s="35">
        <f aca="true" t="shared" si="1" ref="J8:J63">SUM(K8:Q8)</f>
        <v>660</v>
      </c>
      <c r="K8" s="55"/>
      <c r="L8" s="32"/>
      <c r="M8" s="32">
        <v>660</v>
      </c>
      <c r="N8" s="32"/>
      <c r="O8" s="32"/>
      <c r="P8" s="32"/>
      <c r="Q8" s="32"/>
      <c r="R8" s="210"/>
    </row>
    <row r="9" spans="1:18" ht="13.5" customHeight="1" thickBot="1" thickTop="1">
      <c r="A9" s="258" t="s">
        <v>248</v>
      </c>
      <c r="B9" s="35">
        <f t="shared" si="0"/>
        <v>0</v>
      </c>
      <c r="C9" s="55"/>
      <c r="D9" s="32"/>
      <c r="E9" s="32"/>
      <c r="F9" s="32"/>
      <c r="G9" s="32"/>
      <c r="H9" s="32"/>
      <c r="I9" s="217"/>
      <c r="J9" s="35">
        <f t="shared" si="1"/>
        <v>0</v>
      </c>
      <c r="K9" s="55"/>
      <c r="L9" s="32"/>
      <c r="M9" s="32"/>
      <c r="N9" s="32"/>
      <c r="O9" s="32"/>
      <c r="P9" s="32"/>
      <c r="Q9" s="32"/>
      <c r="R9" s="210"/>
    </row>
    <row r="10" spans="1:18" ht="13.5" customHeight="1" thickBot="1" thickTop="1">
      <c r="A10" s="258" t="s">
        <v>249</v>
      </c>
      <c r="B10" s="35">
        <f t="shared" si="0"/>
        <v>0</v>
      </c>
      <c r="C10" s="55"/>
      <c r="D10" s="32"/>
      <c r="E10" s="32"/>
      <c r="F10" s="32"/>
      <c r="G10" s="32"/>
      <c r="H10" s="32"/>
      <c r="I10" s="217"/>
      <c r="J10" s="35">
        <f t="shared" si="1"/>
        <v>486</v>
      </c>
      <c r="K10" s="55"/>
      <c r="L10" s="32"/>
      <c r="M10" s="32">
        <v>486</v>
      </c>
      <c r="N10" s="32"/>
      <c r="O10" s="32"/>
      <c r="P10" s="32"/>
      <c r="Q10" s="32"/>
      <c r="R10" s="210"/>
    </row>
    <row r="11" spans="1:18" ht="13.5" customHeight="1" thickBot="1" thickTop="1">
      <c r="A11" s="258" t="s">
        <v>250</v>
      </c>
      <c r="B11" s="35">
        <f t="shared" si="0"/>
        <v>5000</v>
      </c>
      <c r="C11" s="55"/>
      <c r="D11" s="32"/>
      <c r="E11" s="32"/>
      <c r="F11" s="32"/>
      <c r="G11" s="32">
        <v>5000</v>
      </c>
      <c r="H11" s="32"/>
      <c r="I11" s="217"/>
      <c r="J11" s="35">
        <f t="shared" si="1"/>
        <v>43668</v>
      </c>
      <c r="K11" s="55"/>
      <c r="L11" s="32"/>
      <c r="M11" s="32"/>
      <c r="N11" s="32"/>
      <c r="O11" s="32">
        <v>43668</v>
      </c>
      <c r="P11" s="32"/>
      <c r="Q11" s="32"/>
      <c r="R11" s="210"/>
    </row>
    <row r="12" spans="1:18" ht="13.5" customHeight="1" thickBot="1" thickTop="1">
      <c r="A12" s="258" t="s">
        <v>474</v>
      </c>
      <c r="B12" s="35">
        <f t="shared" si="0"/>
        <v>0</v>
      </c>
      <c r="C12" s="55"/>
      <c r="D12" s="32"/>
      <c r="E12" s="32"/>
      <c r="F12" s="32"/>
      <c r="G12" s="32"/>
      <c r="H12" s="32"/>
      <c r="I12" s="217"/>
      <c r="J12" s="35">
        <f t="shared" si="1"/>
        <v>12176</v>
      </c>
      <c r="K12" s="55"/>
      <c r="L12" s="32"/>
      <c r="M12" s="32">
        <v>12176</v>
      </c>
      <c r="N12" s="32"/>
      <c r="O12" s="32"/>
      <c r="P12" s="32"/>
      <c r="Q12" s="32"/>
      <c r="R12" s="210"/>
    </row>
    <row r="13" spans="1:18" ht="13.5" customHeight="1" thickBot="1" thickTop="1">
      <c r="A13" s="258" t="s">
        <v>289</v>
      </c>
      <c r="B13" s="35">
        <f t="shared" si="0"/>
        <v>0</v>
      </c>
      <c r="C13" s="55"/>
      <c r="D13" s="32"/>
      <c r="E13" s="32"/>
      <c r="F13" s="32"/>
      <c r="G13" s="32"/>
      <c r="H13" s="32"/>
      <c r="I13" s="217"/>
      <c r="J13" s="35">
        <f t="shared" si="1"/>
        <v>0</v>
      </c>
      <c r="K13" s="55">
        <v>0</v>
      </c>
      <c r="L13" s="32">
        <v>0</v>
      </c>
      <c r="M13" s="32"/>
      <c r="N13" s="32"/>
      <c r="O13" s="32"/>
      <c r="P13" s="32"/>
      <c r="Q13" s="32"/>
      <c r="R13" s="210"/>
    </row>
    <row r="14" spans="1:18" ht="13.5" customHeight="1" thickBot="1" thickTop="1">
      <c r="A14" s="258" t="s">
        <v>290</v>
      </c>
      <c r="B14" s="35">
        <f t="shared" si="0"/>
        <v>42308</v>
      </c>
      <c r="C14" s="55"/>
      <c r="D14" s="32"/>
      <c r="E14" s="32"/>
      <c r="F14" s="32"/>
      <c r="G14" s="32">
        <v>42308</v>
      </c>
      <c r="H14" s="32"/>
      <c r="I14" s="217"/>
      <c r="J14" s="35">
        <f t="shared" si="1"/>
        <v>45370</v>
      </c>
      <c r="K14" s="55">
        <v>34337</v>
      </c>
      <c r="L14" s="32">
        <v>4635</v>
      </c>
      <c r="M14" s="32">
        <v>2558</v>
      </c>
      <c r="N14" s="32"/>
      <c r="O14" s="32">
        <v>3840</v>
      </c>
      <c r="P14" s="32"/>
      <c r="Q14" s="32"/>
      <c r="R14" s="210">
        <v>36</v>
      </c>
    </row>
    <row r="15" spans="1:18" ht="13.5" customHeight="1" thickBot="1" thickTop="1">
      <c r="A15" s="258" t="s">
        <v>251</v>
      </c>
      <c r="B15" s="35">
        <f t="shared" si="0"/>
        <v>0</v>
      </c>
      <c r="C15" s="55"/>
      <c r="D15" s="32"/>
      <c r="E15" s="32"/>
      <c r="F15" s="32"/>
      <c r="G15" s="32"/>
      <c r="H15" s="32"/>
      <c r="I15" s="217"/>
      <c r="J15" s="35">
        <f t="shared" si="1"/>
        <v>0</v>
      </c>
      <c r="K15" s="55"/>
      <c r="L15" s="32"/>
      <c r="M15" s="32"/>
      <c r="N15" s="32"/>
      <c r="O15" s="32"/>
      <c r="P15" s="32"/>
      <c r="Q15" s="32"/>
      <c r="R15" s="210"/>
    </row>
    <row r="16" spans="1:18" ht="13.5" customHeight="1" thickBot="1" thickTop="1">
      <c r="A16" s="258" t="s">
        <v>418</v>
      </c>
      <c r="B16" s="35">
        <f t="shared" si="0"/>
        <v>998</v>
      </c>
      <c r="C16" s="55">
        <v>998</v>
      </c>
      <c r="D16" s="32"/>
      <c r="E16" s="32"/>
      <c r="F16" s="32"/>
      <c r="G16" s="32"/>
      <c r="H16" s="32"/>
      <c r="I16" s="217"/>
      <c r="J16" s="35">
        <f t="shared" si="1"/>
        <v>4751</v>
      </c>
      <c r="K16" s="55"/>
      <c r="L16" s="32"/>
      <c r="M16" s="32">
        <v>2649</v>
      </c>
      <c r="N16" s="32"/>
      <c r="O16" s="32">
        <v>2102</v>
      </c>
      <c r="P16" s="32"/>
      <c r="Q16" s="32"/>
      <c r="R16" s="210"/>
    </row>
    <row r="17" spans="1:18" ht="13.5" customHeight="1" thickBot="1" thickTop="1">
      <c r="A17" s="258" t="s">
        <v>419</v>
      </c>
      <c r="B17" s="35">
        <f t="shared" si="0"/>
        <v>2517</v>
      </c>
      <c r="C17" s="55">
        <v>2517</v>
      </c>
      <c r="D17" s="32"/>
      <c r="E17" s="32"/>
      <c r="F17" s="32"/>
      <c r="G17" s="32"/>
      <c r="H17" s="32"/>
      <c r="I17" s="217"/>
      <c r="J17" s="35">
        <f t="shared" si="1"/>
        <v>1251</v>
      </c>
      <c r="K17" s="55"/>
      <c r="L17" s="32"/>
      <c r="M17" s="32">
        <v>1251</v>
      </c>
      <c r="N17" s="32"/>
      <c r="O17" s="32"/>
      <c r="P17" s="32"/>
      <c r="Q17" s="32"/>
      <c r="R17" s="210"/>
    </row>
    <row r="18" spans="1:18" ht="13.5" customHeight="1" thickBot="1" thickTop="1">
      <c r="A18" s="258" t="s">
        <v>252</v>
      </c>
      <c r="B18" s="35">
        <f t="shared" si="0"/>
        <v>0</v>
      </c>
      <c r="C18" s="55"/>
      <c r="D18" s="32"/>
      <c r="E18" s="32"/>
      <c r="F18" s="32"/>
      <c r="G18" s="32"/>
      <c r="H18" s="32"/>
      <c r="I18" s="217"/>
      <c r="J18" s="35">
        <f t="shared" si="1"/>
        <v>1549</v>
      </c>
      <c r="K18" s="55"/>
      <c r="L18" s="32"/>
      <c r="M18" s="32">
        <v>105</v>
      </c>
      <c r="N18" s="32">
        <v>1444</v>
      </c>
      <c r="O18" s="32"/>
      <c r="P18" s="32"/>
      <c r="Q18" s="32"/>
      <c r="R18" s="210"/>
    </row>
    <row r="19" spans="1:18" ht="13.5" customHeight="1" thickBot="1" thickTop="1">
      <c r="A19" s="258" t="s">
        <v>253</v>
      </c>
      <c r="B19" s="35">
        <f t="shared" si="0"/>
        <v>1145</v>
      </c>
      <c r="C19" s="55">
        <v>1145</v>
      </c>
      <c r="D19" s="32"/>
      <c r="E19" s="32"/>
      <c r="F19" s="32"/>
      <c r="G19" s="32"/>
      <c r="H19" s="32"/>
      <c r="I19" s="217"/>
      <c r="J19" s="35">
        <f t="shared" si="1"/>
        <v>52475</v>
      </c>
      <c r="K19" s="55">
        <v>8070</v>
      </c>
      <c r="L19" s="32">
        <v>2130</v>
      </c>
      <c r="M19" s="32">
        <v>7555</v>
      </c>
      <c r="N19" s="32">
        <v>3115</v>
      </c>
      <c r="O19" s="32">
        <v>31605</v>
      </c>
      <c r="P19" s="32"/>
      <c r="Q19" s="32"/>
      <c r="R19" s="210">
        <v>5</v>
      </c>
    </row>
    <row r="20" spans="1:18" ht="13.5" customHeight="1" thickBot="1" thickTop="1">
      <c r="A20" s="258" t="s">
        <v>254</v>
      </c>
      <c r="B20" s="35">
        <f t="shared" si="0"/>
        <v>3780</v>
      </c>
      <c r="C20" s="55">
        <v>3780</v>
      </c>
      <c r="D20" s="32"/>
      <c r="E20" s="32"/>
      <c r="F20" s="32"/>
      <c r="G20" s="32"/>
      <c r="H20" s="32"/>
      <c r="I20" s="217"/>
      <c r="J20" s="35">
        <f t="shared" si="1"/>
        <v>1412</v>
      </c>
      <c r="K20" s="55"/>
      <c r="L20" s="32"/>
      <c r="M20" s="32">
        <v>653</v>
      </c>
      <c r="N20" s="32">
        <v>759</v>
      </c>
      <c r="O20" s="32"/>
      <c r="P20" s="32"/>
      <c r="Q20" s="32"/>
      <c r="R20" s="210"/>
    </row>
    <row r="21" spans="1:18" ht="13.5" customHeight="1" thickBot="1" thickTop="1">
      <c r="A21" s="258" t="s">
        <v>255</v>
      </c>
      <c r="B21" s="35">
        <f t="shared" si="0"/>
        <v>0</v>
      </c>
      <c r="C21" s="55"/>
      <c r="D21" s="32"/>
      <c r="E21" s="32"/>
      <c r="F21" s="32"/>
      <c r="G21" s="32"/>
      <c r="H21" s="32"/>
      <c r="I21" s="217"/>
      <c r="J21" s="35">
        <f t="shared" si="1"/>
        <v>86</v>
      </c>
      <c r="K21" s="55"/>
      <c r="L21" s="32"/>
      <c r="M21" s="32">
        <v>86</v>
      </c>
      <c r="N21" s="32"/>
      <c r="O21" s="32"/>
      <c r="P21" s="32"/>
      <c r="Q21" s="32"/>
      <c r="R21" s="210"/>
    </row>
    <row r="22" spans="1:18" ht="13.5" customHeight="1" thickBot="1" thickTop="1">
      <c r="A22" s="258" t="s">
        <v>256</v>
      </c>
      <c r="B22" s="35">
        <f t="shared" si="0"/>
        <v>0</v>
      </c>
      <c r="C22" s="55"/>
      <c r="D22" s="32"/>
      <c r="E22" s="32"/>
      <c r="F22" s="32"/>
      <c r="G22" s="32"/>
      <c r="H22" s="32"/>
      <c r="I22" s="217"/>
      <c r="J22" s="35">
        <f t="shared" si="1"/>
        <v>9594</v>
      </c>
      <c r="K22" s="55"/>
      <c r="L22" s="32"/>
      <c r="M22" s="32">
        <v>9594</v>
      </c>
      <c r="N22" s="32"/>
      <c r="O22" s="32"/>
      <c r="P22" s="32"/>
      <c r="Q22" s="32"/>
      <c r="R22" s="210"/>
    </row>
    <row r="23" spans="1:18" ht="13.5" customHeight="1" thickBot="1" thickTop="1">
      <c r="A23" s="258" t="s">
        <v>67</v>
      </c>
      <c r="B23" s="35">
        <f t="shared" si="0"/>
        <v>0</v>
      </c>
      <c r="C23" s="55"/>
      <c r="D23" s="32"/>
      <c r="E23" s="32"/>
      <c r="F23" s="32"/>
      <c r="G23" s="32"/>
      <c r="H23" s="32"/>
      <c r="I23" s="217"/>
      <c r="J23" s="35">
        <f t="shared" si="1"/>
        <v>171841</v>
      </c>
      <c r="K23" s="55"/>
      <c r="L23" s="32"/>
      <c r="M23" s="32"/>
      <c r="N23" s="32">
        <v>171841</v>
      </c>
      <c r="O23" s="32"/>
      <c r="P23" s="32"/>
      <c r="Q23" s="32"/>
      <c r="R23" s="210"/>
    </row>
    <row r="24" spans="1:18" ht="13.5" customHeight="1" thickBot="1" thickTop="1">
      <c r="A24" s="258" t="s">
        <v>257</v>
      </c>
      <c r="B24" s="35">
        <f t="shared" si="0"/>
        <v>1646</v>
      </c>
      <c r="C24" s="55"/>
      <c r="D24" s="32"/>
      <c r="E24" s="32"/>
      <c r="F24" s="32"/>
      <c r="G24" s="32">
        <v>1646</v>
      </c>
      <c r="H24" s="32"/>
      <c r="I24" s="217"/>
      <c r="J24" s="35">
        <f t="shared" si="1"/>
        <v>0</v>
      </c>
      <c r="K24" s="55"/>
      <c r="L24" s="32"/>
      <c r="M24" s="32"/>
      <c r="N24" s="32"/>
      <c r="O24" s="32"/>
      <c r="P24" s="32"/>
      <c r="Q24" s="32"/>
      <c r="R24" s="210"/>
    </row>
    <row r="25" spans="1:18" ht="13.5" customHeight="1" thickBot="1" thickTop="1">
      <c r="A25" s="258" t="s">
        <v>306</v>
      </c>
      <c r="B25" s="35">
        <f t="shared" si="0"/>
        <v>0</v>
      </c>
      <c r="C25" s="55"/>
      <c r="D25" s="32"/>
      <c r="E25" s="32"/>
      <c r="F25" s="32"/>
      <c r="G25" s="32"/>
      <c r="H25" s="32"/>
      <c r="I25" s="217"/>
      <c r="J25" s="35">
        <f t="shared" si="1"/>
        <v>0</v>
      </c>
      <c r="K25" s="55"/>
      <c r="L25" s="32"/>
      <c r="M25" s="32"/>
      <c r="N25" s="32"/>
      <c r="O25" s="32"/>
      <c r="P25" s="32"/>
      <c r="Q25" s="32"/>
      <c r="R25" s="210"/>
    </row>
    <row r="26" spans="1:18" ht="13.5" customHeight="1" thickBot="1" thickTop="1">
      <c r="A26" s="258" t="s">
        <v>307</v>
      </c>
      <c r="B26" s="35">
        <f t="shared" si="0"/>
        <v>0</v>
      </c>
      <c r="C26" s="55"/>
      <c r="D26" s="32"/>
      <c r="E26" s="32"/>
      <c r="F26" s="32"/>
      <c r="G26" s="32"/>
      <c r="H26" s="32"/>
      <c r="I26" s="217"/>
      <c r="J26" s="35">
        <f t="shared" si="1"/>
        <v>0</v>
      </c>
      <c r="K26" s="55"/>
      <c r="L26" s="32"/>
      <c r="M26" s="32"/>
      <c r="N26" s="32"/>
      <c r="O26" s="32"/>
      <c r="P26" s="32"/>
      <c r="Q26" s="32"/>
      <c r="R26" s="210"/>
    </row>
    <row r="27" spans="1:18" ht="13.5" customHeight="1" thickBot="1" thickTop="1">
      <c r="A27" s="258" t="s">
        <v>258</v>
      </c>
      <c r="B27" s="35">
        <f t="shared" si="0"/>
        <v>0</v>
      </c>
      <c r="C27" s="55"/>
      <c r="D27" s="32"/>
      <c r="E27" s="32"/>
      <c r="F27" s="32"/>
      <c r="G27" s="32"/>
      <c r="H27" s="32"/>
      <c r="I27" s="217"/>
      <c r="J27" s="35">
        <f t="shared" si="1"/>
        <v>0</v>
      </c>
      <c r="K27" s="55"/>
      <c r="L27" s="32"/>
      <c r="M27" s="32"/>
      <c r="N27" s="32"/>
      <c r="O27" s="32"/>
      <c r="P27" s="32"/>
      <c r="Q27" s="32"/>
      <c r="R27" s="210"/>
    </row>
    <row r="28" spans="1:18" ht="13.5" customHeight="1" thickBot="1" thickTop="1">
      <c r="A28" s="258" t="s">
        <v>259</v>
      </c>
      <c r="B28" s="35">
        <f t="shared" si="0"/>
        <v>0</v>
      </c>
      <c r="C28" s="55"/>
      <c r="D28" s="32"/>
      <c r="E28" s="32"/>
      <c r="F28" s="32"/>
      <c r="G28" s="32"/>
      <c r="H28" s="32"/>
      <c r="I28" s="217"/>
      <c r="J28" s="35">
        <f t="shared" si="1"/>
        <v>0</v>
      </c>
      <c r="K28" s="55"/>
      <c r="L28" s="32"/>
      <c r="M28" s="32"/>
      <c r="N28" s="32"/>
      <c r="O28" s="32"/>
      <c r="P28" s="32"/>
      <c r="Q28" s="32"/>
      <c r="R28" s="210"/>
    </row>
    <row r="29" spans="1:18" ht="13.5" customHeight="1" thickBot="1" thickTop="1">
      <c r="A29" s="258" t="s">
        <v>260</v>
      </c>
      <c r="B29" s="35">
        <f t="shared" si="0"/>
        <v>0</v>
      </c>
      <c r="C29" s="55"/>
      <c r="D29" s="32"/>
      <c r="E29" s="32"/>
      <c r="F29" s="32"/>
      <c r="G29" s="32"/>
      <c r="H29" s="32"/>
      <c r="I29" s="217"/>
      <c r="J29" s="35">
        <f t="shared" si="1"/>
        <v>0</v>
      </c>
      <c r="K29" s="55"/>
      <c r="L29" s="32"/>
      <c r="M29" s="32"/>
      <c r="N29" s="32"/>
      <c r="O29" s="32"/>
      <c r="P29" s="32"/>
      <c r="Q29" s="32"/>
      <c r="R29" s="210"/>
    </row>
    <row r="30" spans="1:18" ht="13.5" customHeight="1" thickBot="1" thickTop="1">
      <c r="A30" s="258" t="s">
        <v>261</v>
      </c>
      <c r="B30" s="35">
        <f t="shared" si="0"/>
        <v>0</v>
      </c>
      <c r="C30" s="55"/>
      <c r="D30" s="32"/>
      <c r="E30" s="32"/>
      <c r="F30" s="32"/>
      <c r="G30" s="32"/>
      <c r="H30" s="32"/>
      <c r="I30" s="217"/>
      <c r="J30" s="35">
        <f t="shared" si="1"/>
        <v>1521</v>
      </c>
      <c r="K30" s="55"/>
      <c r="L30" s="32"/>
      <c r="M30" s="32">
        <v>680</v>
      </c>
      <c r="N30" s="32">
        <v>841</v>
      </c>
      <c r="O30" s="32"/>
      <c r="P30" s="32"/>
      <c r="Q30" s="32"/>
      <c r="R30" s="210"/>
    </row>
    <row r="31" spans="1:18" ht="13.5" customHeight="1" thickBot="1" thickTop="1">
      <c r="A31" s="258" t="s">
        <v>262</v>
      </c>
      <c r="B31" s="35">
        <f t="shared" si="0"/>
        <v>0</v>
      </c>
      <c r="C31" s="55"/>
      <c r="D31" s="32"/>
      <c r="E31" s="32"/>
      <c r="F31" s="32"/>
      <c r="G31" s="32"/>
      <c r="H31" s="32"/>
      <c r="I31" s="217"/>
      <c r="J31" s="35">
        <f t="shared" si="1"/>
        <v>569</v>
      </c>
      <c r="K31" s="55"/>
      <c r="L31" s="32"/>
      <c r="M31" s="32">
        <v>569</v>
      </c>
      <c r="N31" s="32"/>
      <c r="O31" s="32"/>
      <c r="P31" s="32"/>
      <c r="Q31" s="32"/>
      <c r="R31" s="210"/>
    </row>
    <row r="32" spans="1:18" ht="13.5" customHeight="1" thickBot="1" thickTop="1">
      <c r="A32" s="258" t="s">
        <v>263</v>
      </c>
      <c r="B32" s="35">
        <f t="shared" si="0"/>
        <v>3348</v>
      </c>
      <c r="C32" s="55"/>
      <c r="D32" s="32"/>
      <c r="E32" s="32"/>
      <c r="F32" s="32"/>
      <c r="G32" s="32">
        <v>3348</v>
      </c>
      <c r="H32" s="32"/>
      <c r="I32" s="217"/>
      <c r="J32" s="35">
        <f t="shared" si="1"/>
        <v>2479</v>
      </c>
      <c r="K32" s="55">
        <v>1258</v>
      </c>
      <c r="L32" s="32">
        <v>339</v>
      </c>
      <c r="M32" s="32">
        <v>882</v>
      </c>
      <c r="N32" s="32"/>
      <c r="O32" s="32"/>
      <c r="P32" s="32"/>
      <c r="Q32" s="32"/>
      <c r="R32" s="210">
        <v>1</v>
      </c>
    </row>
    <row r="33" spans="1:18" ht="13.5" customHeight="1" thickBot="1" thickTop="1">
      <c r="A33" s="258" t="s">
        <v>264</v>
      </c>
      <c r="B33" s="35">
        <f t="shared" si="0"/>
        <v>3348</v>
      </c>
      <c r="C33" s="55"/>
      <c r="D33" s="32"/>
      <c r="E33" s="32"/>
      <c r="F33" s="32"/>
      <c r="G33" s="32">
        <v>3348</v>
      </c>
      <c r="H33" s="32"/>
      <c r="I33" s="217"/>
      <c r="J33" s="35">
        <f t="shared" si="1"/>
        <v>4469</v>
      </c>
      <c r="K33" s="55">
        <v>2831</v>
      </c>
      <c r="L33" s="32">
        <v>756</v>
      </c>
      <c r="M33" s="32">
        <v>882</v>
      </c>
      <c r="N33" s="32"/>
      <c r="O33" s="32"/>
      <c r="P33" s="32"/>
      <c r="Q33" s="32"/>
      <c r="R33" s="210">
        <v>1</v>
      </c>
    </row>
    <row r="34" spans="1:18" ht="13.5" customHeight="1" thickBot="1" thickTop="1">
      <c r="A34" s="258" t="s">
        <v>265</v>
      </c>
      <c r="B34" s="35">
        <f t="shared" si="0"/>
        <v>981</v>
      </c>
      <c r="C34" s="55">
        <v>56</v>
      </c>
      <c r="D34" s="32"/>
      <c r="E34" s="32"/>
      <c r="F34" s="32"/>
      <c r="G34" s="32">
        <v>925</v>
      </c>
      <c r="H34" s="32"/>
      <c r="I34" s="217"/>
      <c r="J34" s="35">
        <f t="shared" si="1"/>
        <v>70</v>
      </c>
      <c r="K34" s="55"/>
      <c r="L34" s="32"/>
      <c r="M34" s="32">
        <v>70</v>
      </c>
      <c r="N34" s="32"/>
      <c r="O34" s="32"/>
      <c r="P34" s="32"/>
      <c r="Q34" s="32"/>
      <c r="R34" s="210"/>
    </row>
    <row r="35" spans="1:18" ht="13.5" customHeight="1" thickBot="1" thickTop="1">
      <c r="A35" s="258" t="s">
        <v>266</v>
      </c>
      <c r="B35" s="35">
        <f t="shared" si="0"/>
        <v>2498</v>
      </c>
      <c r="C35" s="55">
        <v>492</v>
      </c>
      <c r="D35" s="32"/>
      <c r="E35" s="32"/>
      <c r="F35" s="32"/>
      <c r="G35" s="32">
        <v>2006</v>
      </c>
      <c r="H35" s="32"/>
      <c r="I35" s="217"/>
      <c r="J35" s="35">
        <f t="shared" si="1"/>
        <v>491</v>
      </c>
      <c r="K35" s="55"/>
      <c r="L35" s="32"/>
      <c r="M35" s="32">
        <v>491</v>
      </c>
      <c r="N35" s="32"/>
      <c r="O35" s="32"/>
      <c r="P35" s="32"/>
      <c r="Q35" s="32"/>
      <c r="R35" s="210"/>
    </row>
    <row r="36" spans="1:18" ht="13.5" customHeight="1" thickBot="1" thickTop="1">
      <c r="A36" s="258" t="s">
        <v>267</v>
      </c>
      <c r="B36" s="35">
        <f t="shared" si="0"/>
        <v>2498</v>
      </c>
      <c r="C36" s="55">
        <v>492</v>
      </c>
      <c r="D36" s="32"/>
      <c r="E36" s="32"/>
      <c r="F36" s="32"/>
      <c r="G36" s="218">
        <v>2006</v>
      </c>
      <c r="H36" s="32"/>
      <c r="I36" s="217"/>
      <c r="J36" s="35">
        <f t="shared" si="1"/>
        <v>495</v>
      </c>
      <c r="K36" s="55"/>
      <c r="L36" s="32"/>
      <c r="M36" s="32">
        <v>495</v>
      </c>
      <c r="N36" s="32"/>
      <c r="O36" s="32"/>
      <c r="P36" s="32"/>
      <c r="Q36" s="32"/>
      <c r="R36" s="210"/>
    </row>
    <row r="37" spans="1:18" ht="13.5" customHeight="1" thickBot="1" thickTop="1">
      <c r="A37" s="258" t="s">
        <v>268</v>
      </c>
      <c r="B37" s="35">
        <f t="shared" si="0"/>
        <v>116</v>
      </c>
      <c r="C37" s="55">
        <v>116</v>
      </c>
      <c r="D37" s="32"/>
      <c r="E37" s="32"/>
      <c r="F37" s="32"/>
      <c r="G37" s="32"/>
      <c r="H37" s="32"/>
      <c r="I37" s="217"/>
      <c r="J37" s="35">
        <f t="shared" si="1"/>
        <v>149</v>
      </c>
      <c r="K37" s="55"/>
      <c r="L37" s="32"/>
      <c r="M37" s="32">
        <v>149</v>
      </c>
      <c r="N37" s="32"/>
      <c r="O37" s="32"/>
      <c r="P37" s="32"/>
      <c r="Q37" s="32"/>
      <c r="R37" s="210"/>
    </row>
    <row r="38" spans="1:18" ht="13.5" customHeight="1" thickBot="1" thickTop="1">
      <c r="A38" s="258" t="s">
        <v>269</v>
      </c>
      <c r="B38" s="35">
        <f t="shared" si="0"/>
        <v>856</v>
      </c>
      <c r="C38" s="55">
        <v>856</v>
      </c>
      <c r="D38" s="32"/>
      <c r="E38" s="32"/>
      <c r="F38" s="32"/>
      <c r="G38" s="32"/>
      <c r="H38" s="32"/>
      <c r="I38" s="217"/>
      <c r="J38" s="35">
        <f t="shared" si="1"/>
        <v>858</v>
      </c>
      <c r="K38" s="55"/>
      <c r="L38" s="32"/>
      <c r="M38" s="32">
        <v>858</v>
      </c>
      <c r="N38" s="32"/>
      <c r="O38" s="32"/>
      <c r="P38" s="32"/>
      <c r="Q38" s="32"/>
      <c r="R38" s="210"/>
    </row>
    <row r="39" spans="1:18" ht="13.5" customHeight="1" thickBot="1" thickTop="1">
      <c r="A39" s="258" t="s">
        <v>270</v>
      </c>
      <c r="B39" s="35">
        <f t="shared" si="0"/>
        <v>0</v>
      </c>
      <c r="C39" s="55"/>
      <c r="D39" s="32"/>
      <c r="E39" s="32"/>
      <c r="F39" s="32"/>
      <c r="G39" s="32"/>
      <c r="H39" s="32"/>
      <c r="I39" s="217"/>
      <c r="J39" s="35">
        <f t="shared" si="1"/>
        <v>80</v>
      </c>
      <c r="K39" s="55"/>
      <c r="L39" s="32"/>
      <c r="M39" s="32"/>
      <c r="N39" s="32">
        <v>80</v>
      </c>
      <c r="O39" s="32"/>
      <c r="P39" s="32"/>
      <c r="Q39" s="32"/>
      <c r="R39" s="210"/>
    </row>
    <row r="40" spans="1:18" ht="13.5" customHeight="1" thickBot="1" thickTop="1">
      <c r="A40" s="258" t="s">
        <v>271</v>
      </c>
      <c r="B40" s="35">
        <f t="shared" si="0"/>
        <v>0</v>
      </c>
      <c r="C40" s="55"/>
      <c r="D40" s="32"/>
      <c r="E40" s="32"/>
      <c r="F40" s="32"/>
      <c r="G40" s="32"/>
      <c r="H40" s="32"/>
      <c r="I40" s="217"/>
      <c r="J40" s="35">
        <f t="shared" si="1"/>
        <v>0</v>
      </c>
      <c r="K40" s="55"/>
      <c r="L40" s="32"/>
      <c r="M40" s="32"/>
      <c r="N40" s="32"/>
      <c r="O40" s="32"/>
      <c r="P40" s="32"/>
      <c r="Q40" s="32"/>
      <c r="R40" s="210"/>
    </row>
    <row r="41" spans="1:18" ht="13.5" customHeight="1" thickBot="1" thickTop="1">
      <c r="A41" s="258" t="s">
        <v>272</v>
      </c>
      <c r="B41" s="35">
        <f t="shared" si="0"/>
        <v>0</v>
      </c>
      <c r="C41" s="55"/>
      <c r="D41" s="32"/>
      <c r="E41" s="32"/>
      <c r="F41" s="32"/>
      <c r="G41" s="32"/>
      <c r="H41" s="32"/>
      <c r="I41" s="217"/>
      <c r="J41" s="35">
        <f t="shared" si="1"/>
        <v>40219</v>
      </c>
      <c r="K41" s="55"/>
      <c r="L41" s="32"/>
      <c r="M41" s="32"/>
      <c r="N41" s="32">
        <v>40219</v>
      </c>
      <c r="O41" s="32"/>
      <c r="P41" s="32"/>
      <c r="Q41" s="32"/>
      <c r="R41" s="210"/>
    </row>
    <row r="42" spans="1:18" ht="13.5" customHeight="1" thickBot="1" thickTop="1">
      <c r="A42" s="258" t="s">
        <v>273</v>
      </c>
      <c r="B42" s="35">
        <f t="shared" si="0"/>
        <v>0</v>
      </c>
      <c r="C42" s="55"/>
      <c r="D42" s="32"/>
      <c r="E42" s="32"/>
      <c r="F42" s="32"/>
      <c r="G42" s="32"/>
      <c r="H42" s="32"/>
      <c r="I42" s="217"/>
      <c r="J42" s="35">
        <f t="shared" si="1"/>
        <v>7560</v>
      </c>
      <c r="K42" s="55"/>
      <c r="L42" s="32"/>
      <c r="M42" s="32"/>
      <c r="N42" s="32">
        <v>7560</v>
      </c>
      <c r="O42" s="32"/>
      <c r="P42" s="32"/>
      <c r="Q42" s="32"/>
      <c r="R42" s="210"/>
    </row>
    <row r="43" spans="1:18" ht="13.5" customHeight="1" thickBot="1" thickTop="1">
      <c r="A43" s="258" t="s">
        <v>274</v>
      </c>
      <c r="B43" s="35">
        <f t="shared" si="0"/>
        <v>0</v>
      </c>
      <c r="C43" s="55"/>
      <c r="D43" s="32"/>
      <c r="E43" s="32"/>
      <c r="F43" s="32"/>
      <c r="G43" s="32"/>
      <c r="H43" s="32"/>
      <c r="I43" s="217"/>
      <c r="J43" s="35">
        <f t="shared" si="1"/>
        <v>1416</v>
      </c>
      <c r="K43" s="55"/>
      <c r="L43" s="32"/>
      <c r="M43" s="32"/>
      <c r="N43" s="32">
        <v>1416</v>
      </c>
      <c r="O43" s="32"/>
      <c r="P43" s="32"/>
      <c r="Q43" s="32"/>
      <c r="R43" s="210"/>
    </row>
    <row r="44" spans="1:18" ht="13.5" customHeight="1" thickBot="1" thickTop="1">
      <c r="A44" s="258" t="s">
        <v>275</v>
      </c>
      <c r="B44" s="35">
        <f t="shared" si="0"/>
        <v>0</v>
      </c>
      <c r="C44" s="55"/>
      <c r="D44" s="32"/>
      <c r="E44" s="32"/>
      <c r="F44" s="32"/>
      <c r="G44" s="32"/>
      <c r="H44" s="32"/>
      <c r="I44" s="217"/>
      <c r="J44" s="35">
        <f t="shared" si="1"/>
        <v>4102</v>
      </c>
      <c r="K44" s="55"/>
      <c r="L44" s="32"/>
      <c r="M44" s="32"/>
      <c r="N44" s="32">
        <v>4102</v>
      </c>
      <c r="O44" s="32"/>
      <c r="P44" s="32"/>
      <c r="Q44" s="32"/>
      <c r="R44" s="210"/>
    </row>
    <row r="45" spans="1:18" ht="13.5" customHeight="1" thickBot="1" thickTop="1">
      <c r="A45" s="258" t="s">
        <v>276</v>
      </c>
      <c r="B45" s="35">
        <f t="shared" si="0"/>
        <v>0</v>
      </c>
      <c r="C45" s="55"/>
      <c r="D45" s="32"/>
      <c r="E45" s="32"/>
      <c r="F45" s="32"/>
      <c r="G45" s="32"/>
      <c r="H45" s="32"/>
      <c r="I45" s="217"/>
      <c r="J45" s="35">
        <f t="shared" si="1"/>
        <v>160</v>
      </c>
      <c r="K45" s="55"/>
      <c r="L45" s="32"/>
      <c r="M45" s="32"/>
      <c r="N45" s="32">
        <v>160</v>
      </c>
      <c r="O45" s="32"/>
      <c r="P45" s="32"/>
      <c r="Q45" s="32"/>
      <c r="R45" s="210"/>
    </row>
    <row r="46" spans="1:18" ht="13.5" customHeight="1" thickBot="1" thickTop="1">
      <c r="A46" s="258" t="s">
        <v>277</v>
      </c>
      <c r="B46" s="35">
        <f t="shared" si="0"/>
        <v>0</v>
      </c>
      <c r="C46" s="55"/>
      <c r="D46" s="32"/>
      <c r="E46" s="32"/>
      <c r="F46" s="32"/>
      <c r="G46" s="32"/>
      <c r="H46" s="32"/>
      <c r="I46" s="217"/>
      <c r="J46" s="35">
        <f t="shared" si="1"/>
        <v>500</v>
      </c>
      <c r="K46" s="55"/>
      <c r="L46" s="32"/>
      <c r="M46" s="32"/>
      <c r="N46" s="32">
        <v>500</v>
      </c>
      <c r="O46" s="32"/>
      <c r="P46" s="32"/>
      <c r="Q46" s="32"/>
      <c r="R46" s="210"/>
    </row>
    <row r="47" spans="1:18" ht="13.5" customHeight="1" thickBot="1" thickTop="1">
      <c r="A47" s="258" t="s">
        <v>278</v>
      </c>
      <c r="B47" s="35">
        <f t="shared" si="0"/>
        <v>0</v>
      </c>
      <c r="C47" s="55"/>
      <c r="D47" s="32"/>
      <c r="E47" s="32"/>
      <c r="F47" s="32"/>
      <c r="G47" s="32"/>
      <c r="H47" s="32"/>
      <c r="I47" s="217"/>
      <c r="J47" s="35">
        <f t="shared" si="1"/>
        <v>9067</v>
      </c>
      <c r="K47" s="55"/>
      <c r="L47" s="32"/>
      <c r="M47" s="32"/>
      <c r="N47" s="32">
        <v>9067</v>
      </c>
      <c r="O47" s="32"/>
      <c r="P47" s="32"/>
      <c r="Q47" s="32"/>
      <c r="R47" s="210"/>
    </row>
    <row r="48" spans="1:18" ht="13.5" customHeight="1" thickBot="1" thickTop="1">
      <c r="A48" s="258" t="s">
        <v>279</v>
      </c>
      <c r="B48" s="35">
        <f t="shared" si="0"/>
        <v>281</v>
      </c>
      <c r="C48" s="55"/>
      <c r="D48" s="32"/>
      <c r="E48" s="32"/>
      <c r="F48" s="32"/>
      <c r="G48" s="32"/>
      <c r="H48" s="32">
        <v>281</v>
      </c>
      <c r="I48" s="217"/>
      <c r="J48" s="35">
        <f t="shared" si="1"/>
        <v>300</v>
      </c>
      <c r="K48" s="55"/>
      <c r="L48" s="32"/>
      <c r="M48" s="32"/>
      <c r="N48" s="32">
        <v>300</v>
      </c>
      <c r="O48" s="32"/>
      <c r="P48" s="32"/>
      <c r="Q48" s="32"/>
      <c r="R48" s="210"/>
    </row>
    <row r="49" spans="1:18" ht="13.5" customHeight="1" thickBot="1" thickTop="1">
      <c r="A49" s="258" t="s">
        <v>280</v>
      </c>
      <c r="B49" s="35">
        <f t="shared" si="0"/>
        <v>0</v>
      </c>
      <c r="C49" s="55"/>
      <c r="D49" s="32"/>
      <c r="E49" s="32"/>
      <c r="F49" s="32"/>
      <c r="G49" s="32"/>
      <c r="H49" s="32"/>
      <c r="I49" s="217"/>
      <c r="J49" s="35">
        <f t="shared" si="1"/>
        <v>30</v>
      </c>
      <c r="K49" s="55"/>
      <c r="L49" s="32"/>
      <c r="M49" s="32"/>
      <c r="N49" s="32">
        <v>30</v>
      </c>
      <c r="O49" s="32"/>
      <c r="P49" s="32"/>
      <c r="Q49" s="32"/>
      <c r="R49" s="210"/>
    </row>
    <row r="50" spans="1:18" ht="13.5" customHeight="1" thickBot="1" thickTop="1">
      <c r="A50" s="258" t="s">
        <v>291</v>
      </c>
      <c r="B50" s="35">
        <f t="shared" si="0"/>
        <v>2</v>
      </c>
      <c r="C50" s="55"/>
      <c r="D50" s="32"/>
      <c r="E50" s="32"/>
      <c r="F50" s="32"/>
      <c r="G50" s="32"/>
      <c r="H50" s="32">
        <v>2</v>
      </c>
      <c r="I50" s="217"/>
      <c r="J50" s="35">
        <f t="shared" si="1"/>
        <v>360</v>
      </c>
      <c r="K50" s="55"/>
      <c r="L50" s="32"/>
      <c r="M50" s="32"/>
      <c r="N50" s="32">
        <v>360</v>
      </c>
      <c r="O50" s="32"/>
      <c r="P50" s="32"/>
      <c r="Q50" s="32"/>
      <c r="R50" s="210"/>
    </row>
    <row r="51" spans="1:18" ht="13.5" customHeight="1" thickBot="1" thickTop="1">
      <c r="A51" s="258" t="s">
        <v>292</v>
      </c>
      <c r="B51" s="35">
        <f t="shared" si="0"/>
        <v>0</v>
      </c>
      <c r="C51" s="55"/>
      <c r="D51" s="32"/>
      <c r="E51" s="32"/>
      <c r="F51" s="32"/>
      <c r="G51" s="32"/>
      <c r="H51" s="32"/>
      <c r="I51" s="217"/>
      <c r="J51" s="35">
        <f t="shared" si="1"/>
        <v>400</v>
      </c>
      <c r="K51" s="55"/>
      <c r="L51" s="32"/>
      <c r="M51" s="32"/>
      <c r="N51" s="32">
        <v>400</v>
      </c>
      <c r="O51" s="32"/>
      <c r="P51" s="32"/>
      <c r="Q51" s="32"/>
      <c r="R51" s="210"/>
    </row>
    <row r="52" spans="1:18" ht="13.5" customHeight="1" thickBot="1" thickTop="1">
      <c r="A52" s="258" t="s">
        <v>281</v>
      </c>
      <c r="B52" s="35">
        <f t="shared" si="0"/>
        <v>102024</v>
      </c>
      <c r="C52" s="55"/>
      <c r="D52" s="32"/>
      <c r="E52" s="32"/>
      <c r="F52" s="32">
        <v>2416</v>
      </c>
      <c r="G52" s="32">
        <v>99608</v>
      </c>
      <c r="H52" s="32"/>
      <c r="I52" s="217"/>
      <c r="J52" s="35">
        <f t="shared" si="1"/>
        <v>111601</v>
      </c>
      <c r="K52" s="55"/>
      <c r="L52" s="32"/>
      <c r="M52" s="32">
        <v>234</v>
      </c>
      <c r="N52" s="32"/>
      <c r="O52" s="32">
        <v>111367</v>
      </c>
      <c r="P52" s="32"/>
      <c r="Q52" s="32"/>
      <c r="R52" s="210"/>
    </row>
    <row r="53" spans="1:18" ht="13.5" customHeight="1" thickBot="1" thickTop="1">
      <c r="A53" s="258" t="s">
        <v>282</v>
      </c>
      <c r="B53" s="35">
        <f t="shared" si="0"/>
        <v>0</v>
      </c>
      <c r="C53" s="55"/>
      <c r="D53" s="32"/>
      <c r="E53" s="32"/>
      <c r="F53" s="32"/>
      <c r="G53" s="32"/>
      <c r="H53" s="32"/>
      <c r="I53" s="217"/>
      <c r="J53" s="35">
        <f t="shared" si="1"/>
        <v>18180</v>
      </c>
      <c r="K53" s="55"/>
      <c r="L53" s="32"/>
      <c r="M53" s="32">
        <v>18080</v>
      </c>
      <c r="N53" s="32">
        <v>100</v>
      </c>
      <c r="O53" s="32"/>
      <c r="P53" s="32"/>
      <c r="Q53" s="32"/>
      <c r="R53" s="210"/>
    </row>
    <row r="54" spans="1:18" ht="13.5" customHeight="1" thickBot="1" thickTop="1">
      <c r="A54" s="258" t="s">
        <v>283</v>
      </c>
      <c r="B54" s="35">
        <f t="shared" si="0"/>
        <v>305</v>
      </c>
      <c r="C54" s="55">
        <v>305</v>
      </c>
      <c r="D54" s="32"/>
      <c r="E54" s="32"/>
      <c r="F54" s="32"/>
      <c r="G54" s="32"/>
      <c r="H54" s="32"/>
      <c r="I54" s="217"/>
      <c r="J54" s="35">
        <f t="shared" si="1"/>
        <v>4032</v>
      </c>
      <c r="K54" s="55"/>
      <c r="L54" s="32"/>
      <c r="M54" s="32">
        <v>4032</v>
      </c>
      <c r="N54" s="32"/>
      <c r="O54" s="32"/>
      <c r="P54" s="32"/>
      <c r="Q54" s="32"/>
      <c r="R54" s="210"/>
    </row>
    <row r="55" spans="1:18" ht="13.5" customHeight="1" thickBot="1" thickTop="1">
      <c r="A55" s="258" t="s">
        <v>284</v>
      </c>
      <c r="B55" s="35">
        <f t="shared" si="0"/>
        <v>0</v>
      </c>
      <c r="C55" s="55"/>
      <c r="D55" s="32"/>
      <c r="E55" s="32"/>
      <c r="F55" s="32"/>
      <c r="G55" s="32"/>
      <c r="H55" s="32"/>
      <c r="I55" s="217"/>
      <c r="J55" s="35">
        <f t="shared" si="1"/>
        <v>3832</v>
      </c>
      <c r="K55" s="55">
        <v>848</v>
      </c>
      <c r="L55" s="32">
        <v>231</v>
      </c>
      <c r="M55" s="32">
        <v>2753</v>
      </c>
      <c r="N55" s="32"/>
      <c r="O55" s="32"/>
      <c r="P55" s="32"/>
      <c r="Q55" s="32"/>
      <c r="R55" s="210"/>
    </row>
    <row r="56" spans="1:18" ht="13.5" customHeight="1" thickBot="1" thickTop="1">
      <c r="A56" s="258" t="s">
        <v>285</v>
      </c>
      <c r="B56" s="35">
        <f t="shared" si="0"/>
        <v>0</v>
      </c>
      <c r="C56" s="55"/>
      <c r="D56" s="32"/>
      <c r="E56" s="32"/>
      <c r="F56" s="32"/>
      <c r="G56" s="32"/>
      <c r="H56" s="32"/>
      <c r="I56" s="217"/>
      <c r="J56" s="35">
        <f t="shared" si="1"/>
        <v>1713</v>
      </c>
      <c r="K56" s="55">
        <v>848</v>
      </c>
      <c r="L56" s="32">
        <v>232</v>
      </c>
      <c r="M56" s="32">
        <v>633</v>
      </c>
      <c r="N56" s="32"/>
      <c r="O56" s="32"/>
      <c r="P56" s="32"/>
      <c r="Q56" s="32"/>
      <c r="R56" s="210"/>
    </row>
    <row r="57" spans="1:18" ht="13.5" customHeight="1" thickBot="1" thickTop="1">
      <c r="A57" s="258" t="s">
        <v>286</v>
      </c>
      <c r="B57" s="35">
        <f t="shared" si="0"/>
        <v>64</v>
      </c>
      <c r="C57" s="55">
        <v>64</v>
      </c>
      <c r="D57" s="32"/>
      <c r="E57" s="32"/>
      <c r="F57" s="32"/>
      <c r="G57" s="32"/>
      <c r="H57" s="32"/>
      <c r="I57" s="217"/>
      <c r="J57" s="35">
        <f t="shared" si="1"/>
        <v>2110</v>
      </c>
      <c r="K57" s="55">
        <v>848</v>
      </c>
      <c r="L57" s="32">
        <v>231</v>
      </c>
      <c r="M57" s="32">
        <v>1031</v>
      </c>
      <c r="N57" s="32"/>
      <c r="O57" s="32"/>
      <c r="P57" s="32"/>
      <c r="Q57" s="32"/>
      <c r="R57" s="210">
        <v>1</v>
      </c>
    </row>
    <row r="58" spans="1:18" ht="13.5" customHeight="1" thickBot="1" thickTop="1">
      <c r="A58" s="365" t="s">
        <v>287</v>
      </c>
      <c r="B58" s="35">
        <f t="shared" si="0"/>
        <v>2250</v>
      </c>
      <c r="C58" s="56"/>
      <c r="D58" s="33"/>
      <c r="E58" s="33"/>
      <c r="F58" s="33"/>
      <c r="G58" s="33">
        <v>2250</v>
      </c>
      <c r="H58" s="33"/>
      <c r="I58" s="217"/>
      <c r="J58" s="35">
        <f t="shared" si="1"/>
        <v>4517</v>
      </c>
      <c r="K58" s="56">
        <v>1565</v>
      </c>
      <c r="L58" s="33">
        <v>410</v>
      </c>
      <c r="M58" s="33">
        <v>2542</v>
      </c>
      <c r="N58" s="33"/>
      <c r="O58" s="33"/>
      <c r="P58" s="33"/>
      <c r="Q58" s="33"/>
      <c r="R58" s="211">
        <v>1</v>
      </c>
    </row>
    <row r="59" spans="1:18" ht="13.5" customHeight="1" thickBot="1" thickTop="1">
      <c r="A59" s="365" t="s">
        <v>288</v>
      </c>
      <c r="B59" s="35">
        <f t="shared" si="0"/>
        <v>0</v>
      </c>
      <c r="C59" s="56"/>
      <c r="D59" s="33"/>
      <c r="E59" s="33"/>
      <c r="F59" s="33"/>
      <c r="G59" s="33"/>
      <c r="H59" s="33"/>
      <c r="I59" s="217"/>
      <c r="J59" s="35">
        <f>SUM(K59:Q59)</f>
        <v>1912</v>
      </c>
      <c r="K59" s="56"/>
      <c r="L59" s="33"/>
      <c r="M59" s="33">
        <v>472</v>
      </c>
      <c r="N59" s="33">
        <v>1440</v>
      </c>
      <c r="O59" s="33"/>
      <c r="P59" s="33"/>
      <c r="Q59" s="33"/>
      <c r="R59" s="211"/>
    </row>
    <row r="60" spans="1:18" ht="13.5" customHeight="1" thickBot="1" thickTop="1">
      <c r="A60" s="365" t="s">
        <v>473</v>
      </c>
      <c r="B60" s="35">
        <f t="shared" si="0"/>
        <v>0</v>
      </c>
      <c r="C60" s="56"/>
      <c r="D60" s="33"/>
      <c r="E60" s="33"/>
      <c r="F60" s="33"/>
      <c r="G60" s="33"/>
      <c r="H60" s="33"/>
      <c r="I60" s="219"/>
      <c r="J60" s="35">
        <f t="shared" si="1"/>
        <v>118</v>
      </c>
      <c r="K60" s="56"/>
      <c r="L60" s="33"/>
      <c r="M60" s="33">
        <v>118</v>
      </c>
      <c r="N60" s="33"/>
      <c r="O60" s="33"/>
      <c r="P60" s="33"/>
      <c r="Q60" s="33"/>
      <c r="R60" s="211"/>
    </row>
    <row r="61" spans="1:18" ht="21.75" customHeight="1" thickBot="1" thickTop="1">
      <c r="A61" s="366" t="s">
        <v>416</v>
      </c>
      <c r="B61" s="35">
        <f t="shared" si="0"/>
        <v>343821</v>
      </c>
      <c r="C61" s="56"/>
      <c r="D61" s="33">
        <v>276329</v>
      </c>
      <c r="E61" s="33">
        <v>53492</v>
      </c>
      <c r="F61" s="33">
        <v>14000</v>
      </c>
      <c r="G61" s="33"/>
      <c r="H61" s="33"/>
      <c r="I61" s="219"/>
      <c r="J61" s="35">
        <f t="shared" si="1"/>
        <v>0</v>
      </c>
      <c r="K61" s="56"/>
      <c r="L61" s="33"/>
      <c r="M61" s="33"/>
      <c r="N61" s="33"/>
      <c r="O61" s="33"/>
      <c r="P61" s="33"/>
      <c r="Q61" s="33"/>
      <c r="R61" s="211"/>
    </row>
    <row r="62" spans="1:18" ht="13.5" customHeight="1" thickBot="1" thickTop="1">
      <c r="A62" s="367" t="s">
        <v>35</v>
      </c>
      <c r="B62" s="35">
        <f t="shared" si="0"/>
        <v>0</v>
      </c>
      <c r="C62" s="57"/>
      <c r="D62" s="34"/>
      <c r="E62" s="34"/>
      <c r="F62" s="34"/>
      <c r="G62" s="34"/>
      <c r="H62" s="34"/>
      <c r="I62" s="220"/>
      <c r="J62" s="35">
        <f t="shared" si="1"/>
        <v>0</v>
      </c>
      <c r="K62" s="58"/>
      <c r="L62" s="34"/>
      <c r="M62" s="34"/>
      <c r="N62" s="34"/>
      <c r="O62" s="34"/>
      <c r="P62" s="34"/>
      <c r="Q62" s="34"/>
      <c r="R62" s="212"/>
    </row>
    <row r="63" spans="1:18" ht="15" customHeight="1" thickBot="1" thickTop="1">
      <c r="A63" s="368" t="s">
        <v>9</v>
      </c>
      <c r="B63" s="35">
        <f aca="true" t="shared" si="2" ref="B63:I63">SUM(B6:B62)</f>
        <v>632729</v>
      </c>
      <c r="C63" s="35">
        <f t="shared" si="2"/>
        <v>12389</v>
      </c>
      <c r="D63" s="35">
        <f t="shared" si="2"/>
        <v>276329</v>
      </c>
      <c r="E63" s="35">
        <f t="shared" si="2"/>
        <v>53492</v>
      </c>
      <c r="F63" s="35"/>
      <c r="G63" s="35">
        <f t="shared" si="2"/>
        <v>172585</v>
      </c>
      <c r="H63" s="35">
        <f t="shared" si="2"/>
        <v>283</v>
      </c>
      <c r="I63" s="35">
        <f t="shared" si="2"/>
        <v>101235</v>
      </c>
      <c r="J63" s="35">
        <f t="shared" si="1"/>
        <v>632729</v>
      </c>
      <c r="K63" s="35">
        <f aca="true" t="shared" si="3" ref="K63:Q63">SUM(K6:K62)</f>
        <v>59642</v>
      </c>
      <c r="L63" s="35">
        <f t="shared" si="3"/>
        <v>11348</v>
      </c>
      <c r="M63" s="35">
        <f t="shared" si="3"/>
        <v>84037</v>
      </c>
      <c r="N63" s="35">
        <f t="shared" si="3"/>
        <v>251136</v>
      </c>
      <c r="O63" s="35">
        <f t="shared" si="3"/>
        <v>192582</v>
      </c>
      <c r="P63" s="35">
        <f t="shared" si="3"/>
        <v>0</v>
      </c>
      <c r="Q63" s="35">
        <f t="shared" si="3"/>
        <v>33984</v>
      </c>
      <c r="R63" s="213">
        <f>SUM(R6:R61)</f>
        <v>46</v>
      </c>
    </row>
    <row r="64" ht="15" customHeight="1" thickTop="1">
      <c r="A64" s="369"/>
    </row>
  </sheetData>
  <sheetProtection/>
  <mergeCells count="4">
    <mergeCell ref="A1:R1"/>
    <mergeCell ref="A3:A4"/>
    <mergeCell ref="B3:I3"/>
    <mergeCell ref="J3:Q3"/>
  </mergeCells>
  <printOptions horizontalCentered="1" verticalCentered="1"/>
  <pageMargins left="0.07874015748031496" right="0.23" top="0.6692913385826772" bottom="0.7874015748031497" header="0.35433070866141736" footer="0.11811023622047245"/>
  <pageSetup horizontalDpi="300" verticalDpi="300" orientation="landscape" paperSize="9" scale="85" r:id="rId1"/>
  <headerFooter alignWithMargins="0">
    <oddHeader>&amp;C6/a. sz.melléklet&amp;R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R64"/>
  <sheetViews>
    <sheetView workbookViewId="0" topLeftCell="A1">
      <selection activeCell="R23" sqref="R23"/>
    </sheetView>
  </sheetViews>
  <sheetFormatPr defaultColWidth="9.00390625" defaultRowHeight="15" customHeight="1"/>
  <cols>
    <col min="1" max="1" width="28.875" style="179" customWidth="1"/>
    <col min="2" max="2" width="9.125" style="179" customWidth="1"/>
    <col min="3" max="3" width="8.00390625" style="179" customWidth="1"/>
    <col min="4" max="4" width="8.375" style="179" customWidth="1"/>
    <col min="5" max="5" width="10.75390625" style="179" customWidth="1"/>
    <col min="6" max="6" width="11.625" style="179" customWidth="1"/>
    <col min="7" max="7" width="8.25390625" style="179" customWidth="1"/>
    <col min="8" max="8" width="7.875" style="179" customWidth="1"/>
    <col min="9" max="9" width="7.125" style="179" customWidth="1"/>
    <col min="10" max="10" width="9.00390625" style="179" customWidth="1"/>
    <col min="11" max="11" width="7.00390625" style="179" customWidth="1"/>
    <col min="12" max="12" width="6.25390625" style="179" customWidth="1"/>
    <col min="13" max="13" width="6.875" style="179" customWidth="1"/>
    <col min="14" max="14" width="7.25390625" style="179" customWidth="1"/>
    <col min="15" max="16" width="7.00390625" style="179" customWidth="1"/>
    <col min="17" max="17" width="8.75390625" style="179" customWidth="1"/>
    <col min="18" max="18" width="5.375" style="179" customWidth="1"/>
    <col min="19" max="44" width="9.125" style="179" customWidth="1"/>
    <col min="45" max="16384" width="9.125" style="1" customWidth="1"/>
  </cols>
  <sheetData>
    <row r="1" spans="1:18" ht="15" customHeight="1">
      <c r="A1" s="530" t="s">
        <v>318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1"/>
      <c r="R1" s="531"/>
    </row>
    <row r="2" spans="7:17" ht="12" customHeight="1" thickBot="1">
      <c r="G2" s="538" t="s">
        <v>480</v>
      </c>
      <c r="H2" s="538"/>
      <c r="Q2" s="179" t="s">
        <v>137</v>
      </c>
    </row>
    <row r="3" spans="1:18" ht="15" customHeight="1" thickBot="1" thickTop="1">
      <c r="A3" s="532" t="s">
        <v>17</v>
      </c>
      <c r="B3" s="534" t="s">
        <v>7</v>
      </c>
      <c r="C3" s="535"/>
      <c r="D3" s="535"/>
      <c r="E3" s="535"/>
      <c r="F3" s="535"/>
      <c r="G3" s="535"/>
      <c r="H3" s="535"/>
      <c r="I3" s="536"/>
      <c r="J3" s="534" t="s">
        <v>8</v>
      </c>
      <c r="K3" s="535"/>
      <c r="L3" s="535"/>
      <c r="M3" s="535"/>
      <c r="N3" s="535"/>
      <c r="O3" s="535"/>
      <c r="P3" s="535"/>
      <c r="Q3" s="537"/>
      <c r="R3" s="202" t="s">
        <v>11</v>
      </c>
    </row>
    <row r="4" spans="1:18" ht="30" customHeight="1" thickBot="1" thickTop="1">
      <c r="A4" s="533"/>
      <c r="B4" s="203" t="s">
        <v>12</v>
      </c>
      <c r="C4" s="203" t="s">
        <v>10</v>
      </c>
      <c r="D4" s="203" t="s">
        <v>74</v>
      </c>
      <c r="E4" s="203" t="s">
        <v>420</v>
      </c>
      <c r="F4" s="203" t="s">
        <v>421</v>
      </c>
      <c r="G4" s="203" t="s">
        <v>13</v>
      </c>
      <c r="H4" s="214" t="s">
        <v>72</v>
      </c>
      <c r="I4" s="215" t="s">
        <v>73</v>
      </c>
      <c r="J4" s="203" t="s">
        <v>12</v>
      </c>
      <c r="K4" s="203" t="s">
        <v>14</v>
      </c>
      <c r="L4" s="203" t="s">
        <v>68</v>
      </c>
      <c r="M4" s="203" t="s">
        <v>16</v>
      </c>
      <c r="N4" s="203" t="s">
        <v>15</v>
      </c>
      <c r="O4" s="203" t="s">
        <v>69</v>
      </c>
      <c r="P4" s="203" t="s">
        <v>70</v>
      </c>
      <c r="Q4" s="203" t="s">
        <v>71</v>
      </c>
      <c r="R4" s="204" t="s">
        <v>49</v>
      </c>
    </row>
    <row r="5" ht="8.25" customHeight="1" thickBot="1" thickTop="1">
      <c r="I5" s="216"/>
    </row>
    <row r="6" spans="1:18" ht="13.5" customHeight="1" thickBot="1" thickTop="1">
      <c r="A6" s="258" t="s">
        <v>246</v>
      </c>
      <c r="B6" s="35">
        <f>SUM(C6:I6)</f>
        <v>109810</v>
      </c>
      <c r="C6" s="55">
        <v>744</v>
      </c>
      <c r="D6" s="32"/>
      <c r="E6" s="32"/>
      <c r="F6" s="32"/>
      <c r="G6" s="32">
        <v>7831</v>
      </c>
      <c r="H6" s="32"/>
      <c r="I6" s="217">
        <v>101235</v>
      </c>
      <c r="J6" s="35">
        <f>SUM(K6:Q6)</f>
        <v>63193</v>
      </c>
      <c r="K6" s="55">
        <v>9037</v>
      </c>
      <c r="L6" s="32">
        <v>2384</v>
      </c>
      <c r="M6" s="32">
        <v>9644</v>
      </c>
      <c r="N6" s="32">
        <v>8391</v>
      </c>
      <c r="O6" s="32"/>
      <c r="P6" s="32"/>
      <c r="Q6" s="32">
        <v>33737</v>
      </c>
      <c r="R6" s="210">
        <v>1</v>
      </c>
    </row>
    <row r="7" spans="1:18" ht="13.5" customHeight="1" thickBot="1" thickTop="1">
      <c r="A7" s="258" t="s">
        <v>417</v>
      </c>
      <c r="B7" s="35">
        <f>SUM(C7:I7)</f>
        <v>2473</v>
      </c>
      <c r="C7" s="55">
        <v>824</v>
      </c>
      <c r="D7" s="32"/>
      <c r="E7" s="32"/>
      <c r="F7" s="32"/>
      <c r="G7" s="32">
        <v>1649</v>
      </c>
      <c r="H7" s="32"/>
      <c r="I7" s="217"/>
      <c r="J7" s="35">
        <f>SUM(K7:Q7)</f>
        <v>1649</v>
      </c>
      <c r="K7" s="55"/>
      <c r="L7" s="32"/>
      <c r="M7" s="32">
        <v>1649</v>
      </c>
      <c r="N7" s="32"/>
      <c r="O7" s="32"/>
      <c r="P7" s="32"/>
      <c r="Q7" s="32"/>
      <c r="R7" s="210"/>
    </row>
    <row r="8" spans="1:18" ht="13.5" customHeight="1" thickBot="1" thickTop="1">
      <c r="A8" s="258" t="s">
        <v>247</v>
      </c>
      <c r="B8" s="35">
        <f aca="true" t="shared" si="0" ref="B8:B62">SUM(C8:I8)</f>
        <v>660</v>
      </c>
      <c r="C8" s="55"/>
      <c r="D8" s="32"/>
      <c r="E8" s="32"/>
      <c r="F8" s="32"/>
      <c r="G8" s="32">
        <v>660</v>
      </c>
      <c r="H8" s="32"/>
      <c r="I8" s="217"/>
      <c r="J8" s="35">
        <f aca="true" t="shared" si="1" ref="J8:J63">SUM(K8:Q8)</f>
        <v>660</v>
      </c>
      <c r="K8" s="55"/>
      <c r="L8" s="32"/>
      <c r="M8" s="32">
        <v>660</v>
      </c>
      <c r="N8" s="32"/>
      <c r="O8" s="32"/>
      <c r="P8" s="32"/>
      <c r="Q8" s="32"/>
      <c r="R8" s="210"/>
    </row>
    <row r="9" spans="1:18" ht="13.5" customHeight="1" thickBot="1" thickTop="1">
      <c r="A9" s="258" t="s">
        <v>248</v>
      </c>
      <c r="B9" s="35">
        <f t="shared" si="0"/>
        <v>0</v>
      </c>
      <c r="C9" s="55"/>
      <c r="D9" s="32"/>
      <c r="E9" s="32"/>
      <c r="F9" s="32"/>
      <c r="G9" s="32"/>
      <c r="H9" s="32"/>
      <c r="I9" s="217"/>
      <c r="J9" s="35">
        <f t="shared" si="1"/>
        <v>0</v>
      </c>
      <c r="K9" s="55"/>
      <c r="L9" s="32"/>
      <c r="M9" s="32"/>
      <c r="N9" s="32"/>
      <c r="O9" s="32"/>
      <c r="P9" s="32"/>
      <c r="Q9" s="32"/>
      <c r="R9" s="210"/>
    </row>
    <row r="10" spans="1:18" ht="13.5" customHeight="1" thickBot="1" thickTop="1">
      <c r="A10" s="258" t="s">
        <v>249</v>
      </c>
      <c r="B10" s="35">
        <f t="shared" si="0"/>
        <v>0</v>
      </c>
      <c r="C10" s="55"/>
      <c r="D10" s="32"/>
      <c r="E10" s="32"/>
      <c r="F10" s="32"/>
      <c r="G10" s="32"/>
      <c r="H10" s="32"/>
      <c r="I10" s="217"/>
      <c r="J10" s="35">
        <f t="shared" si="1"/>
        <v>486</v>
      </c>
      <c r="K10" s="55"/>
      <c r="L10" s="32"/>
      <c r="M10" s="32">
        <v>486</v>
      </c>
      <c r="N10" s="32"/>
      <c r="O10" s="32"/>
      <c r="P10" s="32"/>
      <c r="Q10" s="32"/>
      <c r="R10" s="210"/>
    </row>
    <row r="11" spans="1:18" ht="13.5" customHeight="1" thickBot="1" thickTop="1">
      <c r="A11" s="258" t="s">
        <v>250</v>
      </c>
      <c r="B11" s="35">
        <f t="shared" si="0"/>
        <v>5000</v>
      </c>
      <c r="C11" s="55"/>
      <c r="D11" s="32"/>
      <c r="E11" s="32"/>
      <c r="F11" s="32"/>
      <c r="G11" s="32">
        <v>5000</v>
      </c>
      <c r="H11" s="32"/>
      <c r="I11" s="217"/>
      <c r="J11" s="35">
        <f t="shared" si="1"/>
        <v>43668</v>
      </c>
      <c r="K11" s="55"/>
      <c r="L11" s="32"/>
      <c r="M11" s="32"/>
      <c r="N11" s="32"/>
      <c r="O11" s="32">
        <v>43668</v>
      </c>
      <c r="P11" s="32"/>
      <c r="Q11" s="32"/>
      <c r="R11" s="210"/>
    </row>
    <row r="12" spans="1:18" ht="13.5" customHeight="1" thickBot="1" thickTop="1">
      <c r="A12" s="258" t="s">
        <v>474</v>
      </c>
      <c r="B12" s="35">
        <f t="shared" si="0"/>
        <v>0</v>
      </c>
      <c r="C12" s="55"/>
      <c r="D12" s="32"/>
      <c r="E12" s="32"/>
      <c r="F12" s="32"/>
      <c r="G12" s="32"/>
      <c r="H12" s="32"/>
      <c r="I12" s="217"/>
      <c r="J12" s="35">
        <f t="shared" si="1"/>
        <v>12176</v>
      </c>
      <c r="K12" s="55"/>
      <c r="L12" s="32"/>
      <c r="M12" s="32">
        <v>12176</v>
      </c>
      <c r="N12" s="32"/>
      <c r="O12" s="32"/>
      <c r="P12" s="32"/>
      <c r="Q12" s="32"/>
      <c r="R12" s="210"/>
    </row>
    <row r="13" spans="1:18" ht="13.5" customHeight="1" thickBot="1" thickTop="1">
      <c r="A13" s="258" t="s">
        <v>289</v>
      </c>
      <c r="B13" s="35">
        <f t="shared" si="0"/>
        <v>0</v>
      </c>
      <c r="C13" s="55"/>
      <c r="D13" s="32"/>
      <c r="E13" s="32"/>
      <c r="F13" s="32"/>
      <c r="G13" s="32"/>
      <c r="H13" s="32"/>
      <c r="I13" s="217"/>
      <c r="J13" s="35">
        <f t="shared" si="1"/>
        <v>0</v>
      </c>
      <c r="K13" s="55">
        <v>0</v>
      </c>
      <c r="L13" s="32">
        <v>0</v>
      </c>
      <c r="M13" s="32"/>
      <c r="N13" s="32"/>
      <c r="O13" s="32"/>
      <c r="P13" s="32"/>
      <c r="Q13" s="32"/>
      <c r="R13" s="210"/>
    </row>
    <row r="14" spans="1:18" ht="13.5" customHeight="1" thickBot="1" thickTop="1">
      <c r="A14" s="258" t="s">
        <v>290</v>
      </c>
      <c r="B14" s="35">
        <f t="shared" si="0"/>
        <v>42308</v>
      </c>
      <c r="C14" s="55"/>
      <c r="D14" s="32"/>
      <c r="E14" s="32"/>
      <c r="F14" s="32"/>
      <c r="G14" s="32">
        <v>42308</v>
      </c>
      <c r="H14" s="32"/>
      <c r="I14" s="217"/>
      <c r="J14" s="35">
        <f t="shared" si="1"/>
        <v>45370</v>
      </c>
      <c r="K14" s="55">
        <v>34337</v>
      </c>
      <c r="L14" s="32">
        <v>4635</v>
      </c>
      <c r="M14" s="32">
        <v>2558</v>
      </c>
      <c r="N14" s="32"/>
      <c r="O14" s="32">
        <v>3840</v>
      </c>
      <c r="P14" s="32"/>
      <c r="Q14" s="32"/>
      <c r="R14" s="210">
        <v>36</v>
      </c>
    </row>
    <row r="15" spans="1:18" ht="13.5" customHeight="1" thickBot="1" thickTop="1">
      <c r="A15" s="258" t="s">
        <v>251</v>
      </c>
      <c r="B15" s="35">
        <f t="shared" si="0"/>
        <v>0</v>
      </c>
      <c r="C15" s="55"/>
      <c r="D15" s="32"/>
      <c r="E15" s="32"/>
      <c r="F15" s="32"/>
      <c r="G15" s="32"/>
      <c r="H15" s="32"/>
      <c r="I15" s="217"/>
      <c r="J15" s="35">
        <f t="shared" si="1"/>
        <v>0</v>
      </c>
      <c r="K15" s="55"/>
      <c r="L15" s="32"/>
      <c r="M15" s="32"/>
      <c r="N15" s="32"/>
      <c r="O15" s="32"/>
      <c r="P15" s="32"/>
      <c r="Q15" s="32"/>
      <c r="R15" s="210"/>
    </row>
    <row r="16" spans="1:18" ht="13.5" customHeight="1" thickBot="1" thickTop="1">
      <c r="A16" s="258" t="s">
        <v>418</v>
      </c>
      <c r="B16" s="35">
        <f t="shared" si="0"/>
        <v>998</v>
      </c>
      <c r="C16" s="55">
        <v>998</v>
      </c>
      <c r="D16" s="32"/>
      <c r="E16" s="32"/>
      <c r="F16" s="32"/>
      <c r="G16" s="32"/>
      <c r="H16" s="32"/>
      <c r="I16" s="217"/>
      <c r="J16" s="35">
        <f t="shared" si="1"/>
        <v>4751</v>
      </c>
      <c r="K16" s="55"/>
      <c r="L16" s="32"/>
      <c r="M16" s="32">
        <v>2649</v>
      </c>
      <c r="N16" s="32"/>
      <c r="O16" s="32">
        <v>2102</v>
      </c>
      <c r="P16" s="32"/>
      <c r="Q16" s="32"/>
      <c r="R16" s="210"/>
    </row>
    <row r="17" spans="1:18" ht="13.5" customHeight="1" thickBot="1" thickTop="1">
      <c r="A17" s="258" t="s">
        <v>419</v>
      </c>
      <c r="B17" s="35">
        <f t="shared" si="0"/>
        <v>2517</v>
      </c>
      <c r="C17" s="55">
        <v>2517</v>
      </c>
      <c r="D17" s="32"/>
      <c r="E17" s="32"/>
      <c r="F17" s="32"/>
      <c r="G17" s="32"/>
      <c r="H17" s="32"/>
      <c r="I17" s="217"/>
      <c r="J17" s="35">
        <f t="shared" si="1"/>
        <v>1251</v>
      </c>
      <c r="K17" s="55"/>
      <c r="L17" s="32"/>
      <c r="M17" s="32">
        <v>1251</v>
      </c>
      <c r="N17" s="32"/>
      <c r="O17" s="32"/>
      <c r="P17" s="32"/>
      <c r="Q17" s="32"/>
      <c r="R17" s="210"/>
    </row>
    <row r="18" spans="1:18" ht="13.5" customHeight="1" thickBot="1" thickTop="1">
      <c r="A18" s="258" t="s">
        <v>252</v>
      </c>
      <c r="B18" s="35">
        <f t="shared" si="0"/>
        <v>0</v>
      </c>
      <c r="C18" s="55"/>
      <c r="D18" s="32"/>
      <c r="E18" s="32"/>
      <c r="F18" s="32"/>
      <c r="G18" s="32"/>
      <c r="H18" s="32"/>
      <c r="I18" s="217"/>
      <c r="J18" s="35">
        <f t="shared" si="1"/>
        <v>1549</v>
      </c>
      <c r="K18" s="55"/>
      <c r="L18" s="32"/>
      <c r="M18" s="32">
        <v>105</v>
      </c>
      <c r="N18" s="32">
        <v>1444</v>
      </c>
      <c r="O18" s="32"/>
      <c r="P18" s="32"/>
      <c r="Q18" s="32"/>
      <c r="R18" s="210"/>
    </row>
    <row r="19" spans="1:18" ht="13.5" customHeight="1" thickBot="1" thickTop="1">
      <c r="A19" s="258" t="s">
        <v>253</v>
      </c>
      <c r="B19" s="35">
        <f t="shared" si="0"/>
        <v>1145</v>
      </c>
      <c r="C19" s="55">
        <v>1145</v>
      </c>
      <c r="D19" s="32"/>
      <c r="E19" s="32"/>
      <c r="F19" s="32"/>
      <c r="G19" s="32"/>
      <c r="H19" s="32"/>
      <c r="I19" s="217"/>
      <c r="J19" s="35">
        <f t="shared" si="1"/>
        <v>52575</v>
      </c>
      <c r="K19" s="55">
        <v>8070</v>
      </c>
      <c r="L19" s="32">
        <v>2130</v>
      </c>
      <c r="M19" s="32">
        <v>7555</v>
      </c>
      <c r="N19" s="32">
        <v>3215</v>
      </c>
      <c r="O19" s="32">
        <v>31605</v>
      </c>
      <c r="P19" s="32"/>
      <c r="Q19" s="32"/>
      <c r="R19" s="210">
        <v>5</v>
      </c>
    </row>
    <row r="20" spans="1:18" ht="13.5" customHeight="1" thickBot="1" thickTop="1">
      <c r="A20" s="258" t="s">
        <v>254</v>
      </c>
      <c r="B20" s="35">
        <f t="shared" si="0"/>
        <v>3780</v>
      </c>
      <c r="C20" s="55">
        <v>3780</v>
      </c>
      <c r="D20" s="32"/>
      <c r="E20" s="32"/>
      <c r="F20" s="32"/>
      <c r="G20" s="32"/>
      <c r="H20" s="32"/>
      <c r="I20" s="217"/>
      <c r="J20" s="35">
        <f t="shared" si="1"/>
        <v>1412</v>
      </c>
      <c r="K20" s="55"/>
      <c r="L20" s="32"/>
      <c r="M20" s="32">
        <v>653</v>
      </c>
      <c r="N20" s="32">
        <v>759</v>
      </c>
      <c r="O20" s="32"/>
      <c r="P20" s="32"/>
      <c r="Q20" s="32"/>
      <c r="R20" s="210"/>
    </row>
    <row r="21" spans="1:18" ht="13.5" customHeight="1" thickBot="1" thickTop="1">
      <c r="A21" s="258" t="s">
        <v>255</v>
      </c>
      <c r="B21" s="35">
        <f t="shared" si="0"/>
        <v>0</v>
      </c>
      <c r="C21" s="55"/>
      <c r="D21" s="32"/>
      <c r="E21" s="32"/>
      <c r="F21" s="32"/>
      <c r="G21" s="32"/>
      <c r="H21" s="32"/>
      <c r="I21" s="217"/>
      <c r="J21" s="35">
        <f t="shared" si="1"/>
        <v>86</v>
      </c>
      <c r="K21" s="55"/>
      <c r="L21" s="32"/>
      <c r="M21" s="32">
        <v>86</v>
      </c>
      <c r="N21" s="32"/>
      <c r="O21" s="32"/>
      <c r="P21" s="32"/>
      <c r="Q21" s="32"/>
      <c r="R21" s="210"/>
    </row>
    <row r="22" spans="1:18" ht="13.5" customHeight="1" thickBot="1" thickTop="1">
      <c r="A22" s="258" t="s">
        <v>256</v>
      </c>
      <c r="B22" s="35">
        <f t="shared" si="0"/>
        <v>0</v>
      </c>
      <c r="C22" s="55"/>
      <c r="D22" s="32"/>
      <c r="E22" s="32"/>
      <c r="F22" s="32"/>
      <c r="G22" s="32"/>
      <c r="H22" s="32"/>
      <c r="I22" s="217"/>
      <c r="J22" s="35">
        <f t="shared" si="1"/>
        <v>9594</v>
      </c>
      <c r="K22" s="55"/>
      <c r="L22" s="32"/>
      <c r="M22" s="32">
        <v>9594</v>
      </c>
      <c r="N22" s="32"/>
      <c r="O22" s="32"/>
      <c r="P22" s="32"/>
      <c r="Q22" s="32"/>
      <c r="R22" s="210"/>
    </row>
    <row r="23" spans="1:18" ht="13.5" customHeight="1" thickBot="1" thickTop="1">
      <c r="A23" s="258" t="s">
        <v>67</v>
      </c>
      <c r="B23" s="35">
        <f t="shared" si="0"/>
        <v>0</v>
      </c>
      <c r="C23" s="55"/>
      <c r="D23" s="32"/>
      <c r="E23" s="32"/>
      <c r="F23" s="32"/>
      <c r="G23" s="32"/>
      <c r="H23" s="32"/>
      <c r="I23" s="217"/>
      <c r="J23" s="35">
        <f t="shared" si="1"/>
        <v>116027</v>
      </c>
      <c r="K23" s="55"/>
      <c r="L23" s="32"/>
      <c r="M23" s="32"/>
      <c r="N23" s="32">
        <v>116027</v>
      </c>
      <c r="O23" s="32"/>
      <c r="P23" s="32"/>
      <c r="Q23" s="32"/>
      <c r="R23" s="210"/>
    </row>
    <row r="24" spans="1:18" ht="13.5" customHeight="1" thickBot="1" thickTop="1">
      <c r="A24" s="258" t="s">
        <v>257</v>
      </c>
      <c r="B24" s="35">
        <f t="shared" si="0"/>
        <v>2529</v>
      </c>
      <c r="C24" s="55"/>
      <c r="D24" s="32"/>
      <c r="E24" s="32"/>
      <c r="F24" s="32"/>
      <c r="G24" s="32">
        <v>2529</v>
      </c>
      <c r="H24" s="32"/>
      <c r="I24" s="217"/>
      <c r="J24" s="35">
        <f t="shared" si="1"/>
        <v>34730</v>
      </c>
      <c r="K24" s="55"/>
      <c r="L24" s="32"/>
      <c r="M24" s="32"/>
      <c r="N24" s="32">
        <v>34730</v>
      </c>
      <c r="O24" s="32"/>
      <c r="P24" s="32"/>
      <c r="Q24" s="32"/>
      <c r="R24" s="210"/>
    </row>
    <row r="25" spans="1:18" ht="13.5" customHeight="1" thickBot="1" thickTop="1">
      <c r="A25" s="258" t="s">
        <v>306</v>
      </c>
      <c r="B25" s="35">
        <f t="shared" si="0"/>
        <v>0</v>
      </c>
      <c r="C25" s="55"/>
      <c r="D25" s="32"/>
      <c r="E25" s="32"/>
      <c r="F25" s="32"/>
      <c r="G25" s="32"/>
      <c r="H25" s="32"/>
      <c r="I25" s="217"/>
      <c r="J25" s="35">
        <f t="shared" si="1"/>
        <v>0</v>
      </c>
      <c r="K25" s="55"/>
      <c r="L25" s="32"/>
      <c r="M25" s="32"/>
      <c r="N25" s="32"/>
      <c r="O25" s="32"/>
      <c r="P25" s="32"/>
      <c r="Q25" s="32"/>
      <c r="R25" s="210"/>
    </row>
    <row r="26" spans="1:18" ht="13.5" customHeight="1" thickBot="1" thickTop="1">
      <c r="A26" s="258" t="s">
        <v>307</v>
      </c>
      <c r="B26" s="35">
        <f t="shared" si="0"/>
        <v>0</v>
      </c>
      <c r="C26" s="55"/>
      <c r="D26" s="32"/>
      <c r="E26" s="32"/>
      <c r="F26" s="32"/>
      <c r="G26" s="32"/>
      <c r="H26" s="32"/>
      <c r="I26" s="217"/>
      <c r="J26" s="35">
        <f t="shared" si="1"/>
        <v>0</v>
      </c>
      <c r="K26" s="55"/>
      <c r="L26" s="32"/>
      <c r="M26" s="32"/>
      <c r="N26" s="32"/>
      <c r="O26" s="32"/>
      <c r="P26" s="32"/>
      <c r="Q26" s="32"/>
      <c r="R26" s="210"/>
    </row>
    <row r="27" spans="1:18" ht="13.5" customHeight="1" thickBot="1" thickTop="1">
      <c r="A27" s="258" t="s">
        <v>258</v>
      </c>
      <c r="B27" s="35">
        <f t="shared" si="0"/>
        <v>0</v>
      </c>
      <c r="C27" s="55"/>
      <c r="D27" s="32"/>
      <c r="E27" s="32"/>
      <c r="F27" s="32"/>
      <c r="G27" s="32"/>
      <c r="H27" s="32"/>
      <c r="I27" s="217"/>
      <c r="J27" s="35">
        <f t="shared" si="1"/>
        <v>0</v>
      </c>
      <c r="K27" s="55"/>
      <c r="L27" s="32"/>
      <c r="M27" s="32"/>
      <c r="N27" s="32"/>
      <c r="O27" s="32"/>
      <c r="P27" s="32"/>
      <c r="Q27" s="32"/>
      <c r="R27" s="210"/>
    </row>
    <row r="28" spans="1:18" ht="13.5" customHeight="1" thickBot="1" thickTop="1">
      <c r="A28" s="258" t="s">
        <v>259</v>
      </c>
      <c r="B28" s="35">
        <f t="shared" si="0"/>
        <v>0</v>
      </c>
      <c r="C28" s="55"/>
      <c r="D28" s="32"/>
      <c r="E28" s="32"/>
      <c r="F28" s="32"/>
      <c r="G28" s="32"/>
      <c r="H28" s="32"/>
      <c r="I28" s="217"/>
      <c r="J28" s="35">
        <f t="shared" si="1"/>
        <v>0</v>
      </c>
      <c r="K28" s="55"/>
      <c r="L28" s="32"/>
      <c r="M28" s="32"/>
      <c r="N28" s="32"/>
      <c r="O28" s="32"/>
      <c r="P28" s="32"/>
      <c r="Q28" s="32"/>
      <c r="R28" s="210"/>
    </row>
    <row r="29" spans="1:18" ht="13.5" customHeight="1" thickBot="1" thickTop="1">
      <c r="A29" s="258" t="s">
        <v>260</v>
      </c>
      <c r="B29" s="35">
        <f t="shared" si="0"/>
        <v>0</v>
      </c>
      <c r="C29" s="55"/>
      <c r="D29" s="32"/>
      <c r="E29" s="32"/>
      <c r="F29" s="32"/>
      <c r="G29" s="32"/>
      <c r="H29" s="32"/>
      <c r="I29" s="217"/>
      <c r="J29" s="35">
        <f t="shared" si="1"/>
        <v>0</v>
      </c>
      <c r="K29" s="55"/>
      <c r="L29" s="32"/>
      <c r="M29" s="32"/>
      <c r="N29" s="32"/>
      <c r="O29" s="32"/>
      <c r="P29" s="32"/>
      <c r="Q29" s="32"/>
      <c r="R29" s="210"/>
    </row>
    <row r="30" spans="1:18" ht="13.5" customHeight="1" thickBot="1" thickTop="1">
      <c r="A30" s="258" t="s">
        <v>261</v>
      </c>
      <c r="B30" s="35">
        <f t="shared" si="0"/>
        <v>0</v>
      </c>
      <c r="C30" s="55"/>
      <c r="D30" s="32"/>
      <c r="E30" s="32"/>
      <c r="F30" s="32"/>
      <c r="G30" s="32"/>
      <c r="H30" s="32"/>
      <c r="I30" s="217"/>
      <c r="J30" s="35">
        <f t="shared" si="1"/>
        <v>1521</v>
      </c>
      <c r="K30" s="55"/>
      <c r="L30" s="32"/>
      <c r="M30" s="32">
        <v>680</v>
      </c>
      <c r="N30" s="32">
        <v>841</v>
      </c>
      <c r="O30" s="32"/>
      <c r="P30" s="32"/>
      <c r="Q30" s="32"/>
      <c r="R30" s="210"/>
    </row>
    <row r="31" spans="1:18" ht="13.5" customHeight="1" thickBot="1" thickTop="1">
      <c r="A31" s="258" t="s">
        <v>262</v>
      </c>
      <c r="B31" s="35">
        <f t="shared" si="0"/>
        <v>0</v>
      </c>
      <c r="C31" s="55"/>
      <c r="D31" s="32"/>
      <c r="E31" s="32"/>
      <c r="F31" s="32"/>
      <c r="G31" s="32"/>
      <c r="H31" s="32"/>
      <c r="I31" s="217"/>
      <c r="J31" s="35">
        <f t="shared" si="1"/>
        <v>569</v>
      </c>
      <c r="K31" s="55"/>
      <c r="L31" s="32"/>
      <c r="M31" s="32">
        <v>569</v>
      </c>
      <c r="N31" s="32"/>
      <c r="O31" s="32"/>
      <c r="P31" s="32"/>
      <c r="Q31" s="32"/>
      <c r="R31" s="210"/>
    </row>
    <row r="32" spans="1:18" ht="13.5" customHeight="1" thickBot="1" thickTop="1">
      <c r="A32" s="258" t="s">
        <v>263</v>
      </c>
      <c r="B32" s="35">
        <f t="shared" si="0"/>
        <v>3348</v>
      </c>
      <c r="C32" s="55"/>
      <c r="D32" s="32"/>
      <c r="E32" s="32"/>
      <c r="F32" s="32"/>
      <c r="G32" s="32">
        <v>3348</v>
      </c>
      <c r="H32" s="32"/>
      <c r="I32" s="217"/>
      <c r="J32" s="35">
        <f t="shared" si="1"/>
        <v>2479</v>
      </c>
      <c r="K32" s="55">
        <v>740</v>
      </c>
      <c r="L32" s="32">
        <v>198</v>
      </c>
      <c r="M32" s="32">
        <v>459</v>
      </c>
      <c r="N32" s="32">
        <v>1082</v>
      </c>
      <c r="O32" s="32"/>
      <c r="P32" s="32"/>
      <c r="Q32" s="32"/>
      <c r="R32" s="210"/>
    </row>
    <row r="33" spans="1:18" ht="13.5" customHeight="1" thickBot="1" thickTop="1">
      <c r="A33" s="258" t="s">
        <v>264</v>
      </c>
      <c r="B33" s="35">
        <f t="shared" si="0"/>
        <v>3348</v>
      </c>
      <c r="C33" s="55"/>
      <c r="D33" s="32"/>
      <c r="E33" s="32"/>
      <c r="F33" s="32"/>
      <c r="G33" s="32">
        <v>3348</v>
      </c>
      <c r="H33" s="32"/>
      <c r="I33" s="217"/>
      <c r="J33" s="35">
        <f t="shared" si="1"/>
        <v>4616</v>
      </c>
      <c r="K33" s="55">
        <v>1660</v>
      </c>
      <c r="L33" s="32">
        <v>436</v>
      </c>
      <c r="M33" s="32">
        <v>459</v>
      </c>
      <c r="N33" s="32">
        <v>1914</v>
      </c>
      <c r="O33" s="32">
        <v>147</v>
      </c>
      <c r="P33" s="32"/>
      <c r="Q33" s="32"/>
      <c r="R33" s="210">
        <v>1</v>
      </c>
    </row>
    <row r="34" spans="1:18" ht="13.5" customHeight="1" thickBot="1" thickTop="1">
      <c r="A34" s="258" t="s">
        <v>265</v>
      </c>
      <c r="B34" s="35">
        <f t="shared" si="0"/>
        <v>810</v>
      </c>
      <c r="C34" s="55">
        <v>56</v>
      </c>
      <c r="D34" s="32"/>
      <c r="E34" s="32"/>
      <c r="F34" s="32"/>
      <c r="G34" s="32">
        <v>754</v>
      </c>
      <c r="H34" s="32"/>
      <c r="I34" s="217"/>
      <c r="J34" s="35">
        <f t="shared" si="1"/>
        <v>3179</v>
      </c>
      <c r="K34" s="55"/>
      <c r="L34" s="32"/>
      <c r="M34" s="32">
        <v>70</v>
      </c>
      <c r="N34" s="32">
        <v>3109</v>
      </c>
      <c r="O34" s="32"/>
      <c r="P34" s="32"/>
      <c r="Q34" s="32"/>
      <c r="R34" s="210"/>
    </row>
    <row r="35" spans="1:18" ht="13.5" customHeight="1" thickBot="1" thickTop="1">
      <c r="A35" s="258" t="s">
        <v>266</v>
      </c>
      <c r="B35" s="35">
        <f t="shared" si="0"/>
        <v>1868</v>
      </c>
      <c r="C35" s="55">
        <v>492</v>
      </c>
      <c r="D35" s="32"/>
      <c r="E35" s="32"/>
      <c r="F35" s="32"/>
      <c r="G35" s="32">
        <v>1376</v>
      </c>
      <c r="H35" s="32"/>
      <c r="I35" s="217"/>
      <c r="J35" s="35">
        <f t="shared" si="1"/>
        <v>3069</v>
      </c>
      <c r="K35" s="55"/>
      <c r="L35" s="32"/>
      <c r="M35" s="32">
        <v>491</v>
      </c>
      <c r="N35" s="32">
        <v>2578</v>
      </c>
      <c r="O35" s="32"/>
      <c r="P35" s="32"/>
      <c r="Q35" s="32"/>
      <c r="R35" s="210"/>
    </row>
    <row r="36" spans="1:18" ht="13.5" customHeight="1" thickBot="1" thickTop="1">
      <c r="A36" s="258" t="s">
        <v>267</v>
      </c>
      <c r="B36" s="35">
        <f t="shared" si="0"/>
        <v>1867</v>
      </c>
      <c r="C36" s="55">
        <v>492</v>
      </c>
      <c r="D36" s="32"/>
      <c r="E36" s="32"/>
      <c r="F36" s="32"/>
      <c r="G36" s="218">
        <v>1375</v>
      </c>
      <c r="H36" s="32"/>
      <c r="I36" s="217"/>
      <c r="J36" s="35">
        <f t="shared" si="1"/>
        <v>3072</v>
      </c>
      <c r="K36" s="55"/>
      <c r="L36" s="32"/>
      <c r="M36" s="32">
        <v>495</v>
      </c>
      <c r="N36" s="32">
        <v>2577</v>
      </c>
      <c r="O36" s="32"/>
      <c r="P36" s="32"/>
      <c r="Q36" s="32"/>
      <c r="R36" s="210"/>
    </row>
    <row r="37" spans="1:18" ht="13.5" customHeight="1" thickBot="1" thickTop="1">
      <c r="A37" s="258" t="s">
        <v>268</v>
      </c>
      <c r="B37" s="35">
        <f t="shared" si="0"/>
        <v>116</v>
      </c>
      <c r="C37" s="55">
        <v>116</v>
      </c>
      <c r="D37" s="32"/>
      <c r="E37" s="32"/>
      <c r="F37" s="32"/>
      <c r="G37" s="32"/>
      <c r="H37" s="32"/>
      <c r="I37" s="217"/>
      <c r="J37" s="35">
        <f t="shared" si="1"/>
        <v>1190</v>
      </c>
      <c r="K37" s="55"/>
      <c r="L37" s="32"/>
      <c r="M37" s="32">
        <v>149</v>
      </c>
      <c r="N37" s="32">
        <v>1041</v>
      </c>
      <c r="O37" s="32"/>
      <c r="P37" s="32"/>
      <c r="Q37" s="32"/>
      <c r="R37" s="210"/>
    </row>
    <row r="38" spans="1:18" ht="13.5" customHeight="1" thickBot="1" thickTop="1">
      <c r="A38" s="258" t="s">
        <v>269</v>
      </c>
      <c r="B38" s="35">
        <f t="shared" si="0"/>
        <v>856</v>
      </c>
      <c r="C38" s="55">
        <v>856</v>
      </c>
      <c r="D38" s="32"/>
      <c r="E38" s="32"/>
      <c r="F38" s="32"/>
      <c r="G38" s="32"/>
      <c r="H38" s="32"/>
      <c r="I38" s="217"/>
      <c r="J38" s="35">
        <f t="shared" si="1"/>
        <v>4039</v>
      </c>
      <c r="K38" s="55"/>
      <c r="L38" s="32"/>
      <c r="M38" s="32">
        <v>858</v>
      </c>
      <c r="N38" s="32">
        <v>3181</v>
      </c>
      <c r="O38" s="32"/>
      <c r="P38" s="32"/>
      <c r="Q38" s="32"/>
      <c r="R38" s="210"/>
    </row>
    <row r="39" spans="1:18" ht="13.5" customHeight="1" thickBot="1" thickTop="1">
      <c r="A39" s="258" t="s">
        <v>270</v>
      </c>
      <c r="B39" s="35">
        <f t="shared" si="0"/>
        <v>0</v>
      </c>
      <c r="C39" s="55"/>
      <c r="D39" s="32"/>
      <c r="E39" s="32"/>
      <c r="F39" s="32"/>
      <c r="G39" s="32"/>
      <c r="H39" s="32"/>
      <c r="I39" s="217"/>
      <c r="J39" s="35">
        <f t="shared" si="1"/>
        <v>80</v>
      </c>
      <c r="K39" s="55"/>
      <c r="L39" s="32"/>
      <c r="M39" s="32"/>
      <c r="N39" s="32">
        <v>80</v>
      </c>
      <c r="O39" s="32"/>
      <c r="P39" s="32"/>
      <c r="Q39" s="32"/>
      <c r="R39" s="210"/>
    </row>
    <row r="40" spans="1:18" ht="13.5" customHeight="1" thickBot="1" thickTop="1">
      <c r="A40" s="258" t="s">
        <v>271</v>
      </c>
      <c r="B40" s="35">
        <f t="shared" si="0"/>
        <v>0</v>
      </c>
      <c r="C40" s="55"/>
      <c r="D40" s="32"/>
      <c r="E40" s="32"/>
      <c r="F40" s="32"/>
      <c r="G40" s="32"/>
      <c r="H40" s="32"/>
      <c r="I40" s="217"/>
      <c r="J40" s="35">
        <f t="shared" si="1"/>
        <v>0</v>
      </c>
      <c r="K40" s="55"/>
      <c r="L40" s="32"/>
      <c r="M40" s="32"/>
      <c r="N40" s="32"/>
      <c r="O40" s="32"/>
      <c r="P40" s="32"/>
      <c r="Q40" s="32"/>
      <c r="R40" s="210"/>
    </row>
    <row r="41" spans="1:18" ht="13.5" customHeight="1" thickBot="1" thickTop="1">
      <c r="A41" s="258" t="s">
        <v>272</v>
      </c>
      <c r="B41" s="35">
        <f t="shared" si="0"/>
        <v>0</v>
      </c>
      <c r="C41" s="55"/>
      <c r="D41" s="32"/>
      <c r="E41" s="32"/>
      <c r="F41" s="32"/>
      <c r="G41" s="32"/>
      <c r="H41" s="32"/>
      <c r="I41" s="217"/>
      <c r="J41" s="35">
        <f t="shared" si="1"/>
        <v>40219</v>
      </c>
      <c r="K41" s="55"/>
      <c r="L41" s="32"/>
      <c r="M41" s="32"/>
      <c r="N41" s="32">
        <v>40219</v>
      </c>
      <c r="O41" s="32"/>
      <c r="P41" s="32"/>
      <c r="Q41" s="32"/>
      <c r="R41" s="210"/>
    </row>
    <row r="42" spans="1:18" ht="13.5" customHeight="1" thickBot="1" thickTop="1">
      <c r="A42" s="258" t="s">
        <v>273</v>
      </c>
      <c r="B42" s="35">
        <f t="shared" si="0"/>
        <v>0</v>
      </c>
      <c r="C42" s="55"/>
      <c r="D42" s="32"/>
      <c r="E42" s="32"/>
      <c r="F42" s="32"/>
      <c r="G42" s="32"/>
      <c r="H42" s="32"/>
      <c r="I42" s="217"/>
      <c r="J42" s="35">
        <f t="shared" si="1"/>
        <v>7560</v>
      </c>
      <c r="K42" s="55"/>
      <c r="L42" s="32"/>
      <c r="M42" s="32"/>
      <c r="N42" s="32">
        <v>7560</v>
      </c>
      <c r="O42" s="32"/>
      <c r="P42" s="32"/>
      <c r="Q42" s="32"/>
      <c r="R42" s="210"/>
    </row>
    <row r="43" spans="1:18" ht="13.5" customHeight="1" thickBot="1" thickTop="1">
      <c r="A43" s="258" t="s">
        <v>274</v>
      </c>
      <c r="B43" s="35">
        <f t="shared" si="0"/>
        <v>0</v>
      </c>
      <c r="C43" s="55"/>
      <c r="D43" s="32"/>
      <c r="E43" s="32"/>
      <c r="F43" s="32"/>
      <c r="G43" s="32"/>
      <c r="H43" s="32"/>
      <c r="I43" s="217"/>
      <c r="J43" s="35">
        <f t="shared" si="1"/>
        <v>1416</v>
      </c>
      <c r="K43" s="55"/>
      <c r="L43" s="32"/>
      <c r="M43" s="32"/>
      <c r="N43" s="32">
        <v>1416</v>
      </c>
      <c r="O43" s="32"/>
      <c r="P43" s="32"/>
      <c r="Q43" s="32"/>
      <c r="R43" s="210"/>
    </row>
    <row r="44" spans="1:18" ht="13.5" customHeight="1" thickBot="1" thickTop="1">
      <c r="A44" s="258" t="s">
        <v>275</v>
      </c>
      <c r="B44" s="35">
        <f t="shared" si="0"/>
        <v>0</v>
      </c>
      <c r="C44" s="55"/>
      <c r="D44" s="32"/>
      <c r="E44" s="32"/>
      <c r="F44" s="32"/>
      <c r="G44" s="32"/>
      <c r="H44" s="32"/>
      <c r="I44" s="217"/>
      <c r="J44" s="35">
        <f t="shared" si="1"/>
        <v>4102</v>
      </c>
      <c r="K44" s="55"/>
      <c r="L44" s="32"/>
      <c r="M44" s="32"/>
      <c r="N44" s="32">
        <v>4102</v>
      </c>
      <c r="O44" s="32"/>
      <c r="P44" s="32"/>
      <c r="Q44" s="32"/>
      <c r="R44" s="210"/>
    </row>
    <row r="45" spans="1:18" ht="13.5" customHeight="1" thickBot="1" thickTop="1">
      <c r="A45" s="258" t="s">
        <v>276</v>
      </c>
      <c r="B45" s="35">
        <f t="shared" si="0"/>
        <v>0</v>
      </c>
      <c r="C45" s="55"/>
      <c r="D45" s="32"/>
      <c r="E45" s="32"/>
      <c r="F45" s="32"/>
      <c r="G45" s="32"/>
      <c r="H45" s="32"/>
      <c r="I45" s="217"/>
      <c r="J45" s="35">
        <f t="shared" si="1"/>
        <v>160</v>
      </c>
      <c r="K45" s="55"/>
      <c r="L45" s="32"/>
      <c r="M45" s="32"/>
      <c r="N45" s="32">
        <v>160</v>
      </c>
      <c r="O45" s="32"/>
      <c r="P45" s="32"/>
      <c r="Q45" s="32"/>
      <c r="R45" s="210"/>
    </row>
    <row r="46" spans="1:18" ht="13.5" customHeight="1" thickBot="1" thickTop="1">
      <c r="A46" s="258" t="s">
        <v>277</v>
      </c>
      <c r="B46" s="35">
        <f t="shared" si="0"/>
        <v>0</v>
      </c>
      <c r="C46" s="55"/>
      <c r="D46" s="32"/>
      <c r="E46" s="32"/>
      <c r="F46" s="32"/>
      <c r="G46" s="32"/>
      <c r="H46" s="32"/>
      <c r="I46" s="217"/>
      <c r="J46" s="35">
        <f t="shared" si="1"/>
        <v>500</v>
      </c>
      <c r="K46" s="55"/>
      <c r="L46" s="32"/>
      <c r="M46" s="32"/>
      <c r="N46" s="32">
        <v>500</v>
      </c>
      <c r="O46" s="32"/>
      <c r="P46" s="32"/>
      <c r="Q46" s="32"/>
      <c r="R46" s="210"/>
    </row>
    <row r="47" spans="1:18" ht="13.5" customHeight="1" thickBot="1" thickTop="1">
      <c r="A47" s="258" t="s">
        <v>278</v>
      </c>
      <c r="B47" s="35">
        <f t="shared" si="0"/>
        <v>0</v>
      </c>
      <c r="C47" s="55"/>
      <c r="D47" s="32"/>
      <c r="E47" s="32"/>
      <c r="F47" s="32"/>
      <c r="G47" s="32"/>
      <c r="H47" s="32"/>
      <c r="I47" s="217"/>
      <c r="J47" s="35">
        <f t="shared" si="1"/>
        <v>9067</v>
      </c>
      <c r="K47" s="55"/>
      <c r="L47" s="32"/>
      <c r="M47" s="32"/>
      <c r="N47" s="32">
        <v>9067</v>
      </c>
      <c r="O47" s="32"/>
      <c r="P47" s="32"/>
      <c r="Q47" s="32"/>
      <c r="R47" s="210"/>
    </row>
    <row r="48" spans="1:18" ht="13.5" customHeight="1" thickBot="1" thickTop="1">
      <c r="A48" s="258" t="s">
        <v>279</v>
      </c>
      <c r="B48" s="35">
        <f t="shared" si="0"/>
        <v>281</v>
      </c>
      <c r="C48" s="55"/>
      <c r="D48" s="32"/>
      <c r="E48" s="32"/>
      <c r="F48" s="32"/>
      <c r="G48" s="32"/>
      <c r="H48" s="32">
        <v>281</v>
      </c>
      <c r="I48" s="217"/>
      <c r="J48" s="35">
        <f t="shared" si="1"/>
        <v>300</v>
      </c>
      <c r="K48" s="55"/>
      <c r="L48" s="32"/>
      <c r="M48" s="32"/>
      <c r="N48" s="32">
        <v>300</v>
      </c>
      <c r="O48" s="32"/>
      <c r="P48" s="32"/>
      <c r="Q48" s="32"/>
      <c r="R48" s="210"/>
    </row>
    <row r="49" spans="1:18" ht="13.5" customHeight="1" thickBot="1" thickTop="1">
      <c r="A49" s="258" t="s">
        <v>280</v>
      </c>
      <c r="B49" s="35">
        <f t="shared" si="0"/>
        <v>0</v>
      </c>
      <c r="C49" s="55"/>
      <c r="D49" s="32"/>
      <c r="E49" s="32"/>
      <c r="F49" s="32"/>
      <c r="G49" s="32"/>
      <c r="H49" s="32"/>
      <c r="I49" s="217"/>
      <c r="J49" s="35">
        <f t="shared" si="1"/>
        <v>30</v>
      </c>
      <c r="K49" s="55"/>
      <c r="L49" s="32"/>
      <c r="M49" s="32"/>
      <c r="N49" s="32">
        <v>30</v>
      </c>
      <c r="O49" s="32"/>
      <c r="P49" s="32"/>
      <c r="Q49" s="32"/>
      <c r="R49" s="210"/>
    </row>
    <row r="50" spans="1:18" ht="13.5" customHeight="1" thickBot="1" thickTop="1">
      <c r="A50" s="258" t="s">
        <v>291</v>
      </c>
      <c r="B50" s="35">
        <f t="shared" si="0"/>
        <v>2</v>
      </c>
      <c r="C50" s="55"/>
      <c r="D50" s="32"/>
      <c r="E50" s="32"/>
      <c r="F50" s="32"/>
      <c r="G50" s="32"/>
      <c r="H50" s="32">
        <v>2</v>
      </c>
      <c r="I50" s="217"/>
      <c r="J50" s="35">
        <f t="shared" si="1"/>
        <v>360</v>
      </c>
      <c r="K50" s="55"/>
      <c r="L50" s="32"/>
      <c r="M50" s="32"/>
      <c r="N50" s="32">
        <v>360</v>
      </c>
      <c r="O50" s="32"/>
      <c r="P50" s="32"/>
      <c r="Q50" s="32"/>
      <c r="R50" s="210"/>
    </row>
    <row r="51" spans="1:18" ht="13.5" customHeight="1" thickBot="1" thickTop="1">
      <c r="A51" s="258" t="s">
        <v>292</v>
      </c>
      <c r="B51" s="35">
        <f t="shared" si="0"/>
        <v>0</v>
      </c>
      <c r="C51" s="55"/>
      <c r="D51" s="32"/>
      <c r="E51" s="32"/>
      <c r="F51" s="32"/>
      <c r="G51" s="32"/>
      <c r="H51" s="32"/>
      <c r="I51" s="217"/>
      <c r="J51" s="35">
        <f t="shared" si="1"/>
        <v>400</v>
      </c>
      <c r="K51" s="55"/>
      <c r="L51" s="32"/>
      <c r="M51" s="32"/>
      <c r="N51" s="32">
        <v>400</v>
      </c>
      <c r="O51" s="32"/>
      <c r="P51" s="32"/>
      <c r="Q51" s="32"/>
      <c r="R51" s="210"/>
    </row>
    <row r="52" spans="1:18" ht="13.5" customHeight="1" thickBot="1" thickTop="1">
      <c r="A52" s="258" t="s">
        <v>281</v>
      </c>
      <c r="B52" s="35">
        <f t="shared" si="0"/>
        <v>102024</v>
      </c>
      <c r="C52" s="55"/>
      <c r="D52" s="32"/>
      <c r="E52" s="32"/>
      <c r="F52" s="32">
        <v>2416</v>
      </c>
      <c r="G52" s="32">
        <v>99608</v>
      </c>
      <c r="H52" s="32"/>
      <c r="I52" s="217"/>
      <c r="J52" s="35">
        <f t="shared" si="1"/>
        <v>111601</v>
      </c>
      <c r="K52" s="55"/>
      <c r="L52" s="32"/>
      <c r="M52" s="32">
        <v>234</v>
      </c>
      <c r="N52" s="32"/>
      <c r="O52" s="32">
        <v>111367</v>
      </c>
      <c r="P52" s="32"/>
      <c r="Q52" s="32"/>
      <c r="R52" s="210"/>
    </row>
    <row r="53" spans="1:18" ht="13.5" customHeight="1" thickBot="1" thickTop="1">
      <c r="A53" s="258" t="s">
        <v>282</v>
      </c>
      <c r="B53" s="35">
        <f t="shared" si="0"/>
        <v>0</v>
      </c>
      <c r="C53" s="55"/>
      <c r="D53" s="32"/>
      <c r="E53" s="32"/>
      <c r="F53" s="32"/>
      <c r="G53" s="32"/>
      <c r="H53" s="32"/>
      <c r="I53" s="217"/>
      <c r="J53" s="35">
        <f t="shared" si="1"/>
        <v>18180</v>
      </c>
      <c r="K53" s="55"/>
      <c r="L53" s="32"/>
      <c r="M53" s="32">
        <v>18080</v>
      </c>
      <c r="N53" s="32">
        <v>100</v>
      </c>
      <c r="O53" s="32"/>
      <c r="P53" s="32"/>
      <c r="Q53" s="32"/>
      <c r="R53" s="210"/>
    </row>
    <row r="54" spans="1:18" ht="13.5" customHeight="1" thickBot="1" thickTop="1">
      <c r="A54" s="258" t="s">
        <v>283</v>
      </c>
      <c r="B54" s="35">
        <f t="shared" si="0"/>
        <v>305</v>
      </c>
      <c r="C54" s="55">
        <v>305</v>
      </c>
      <c r="D54" s="32"/>
      <c r="E54" s="32"/>
      <c r="F54" s="32"/>
      <c r="G54" s="32"/>
      <c r="H54" s="32"/>
      <c r="I54" s="217"/>
      <c r="J54" s="35">
        <f t="shared" si="1"/>
        <v>4032</v>
      </c>
      <c r="K54" s="55"/>
      <c r="L54" s="32"/>
      <c r="M54" s="32">
        <v>4032</v>
      </c>
      <c r="N54" s="32"/>
      <c r="O54" s="32"/>
      <c r="P54" s="32"/>
      <c r="Q54" s="32"/>
      <c r="R54" s="210"/>
    </row>
    <row r="55" spans="1:18" ht="13.5" customHeight="1" thickBot="1" thickTop="1">
      <c r="A55" s="258" t="s">
        <v>284</v>
      </c>
      <c r="B55" s="35">
        <f t="shared" si="0"/>
        <v>0</v>
      </c>
      <c r="C55" s="55"/>
      <c r="D55" s="32"/>
      <c r="E55" s="32"/>
      <c r="F55" s="32"/>
      <c r="G55" s="32"/>
      <c r="H55" s="32"/>
      <c r="I55" s="217"/>
      <c r="J55" s="35">
        <f t="shared" si="1"/>
        <v>3832</v>
      </c>
      <c r="K55" s="55">
        <v>848</v>
      </c>
      <c r="L55" s="32">
        <v>231</v>
      </c>
      <c r="M55" s="32">
        <v>2753</v>
      </c>
      <c r="N55" s="32"/>
      <c r="O55" s="32"/>
      <c r="P55" s="32"/>
      <c r="Q55" s="32"/>
      <c r="R55" s="210"/>
    </row>
    <row r="56" spans="1:18" ht="13.5" customHeight="1" thickBot="1" thickTop="1">
      <c r="A56" s="258" t="s">
        <v>285</v>
      </c>
      <c r="B56" s="35">
        <f t="shared" si="0"/>
        <v>0</v>
      </c>
      <c r="C56" s="55"/>
      <c r="D56" s="32"/>
      <c r="E56" s="32"/>
      <c r="F56" s="32"/>
      <c r="G56" s="32"/>
      <c r="H56" s="32"/>
      <c r="I56" s="217"/>
      <c r="J56" s="35">
        <f t="shared" si="1"/>
        <v>1713</v>
      </c>
      <c r="K56" s="55">
        <v>848</v>
      </c>
      <c r="L56" s="32">
        <v>232</v>
      </c>
      <c r="M56" s="32">
        <v>633</v>
      </c>
      <c r="N56" s="32"/>
      <c r="O56" s="32"/>
      <c r="P56" s="32"/>
      <c r="Q56" s="32"/>
      <c r="R56" s="210"/>
    </row>
    <row r="57" spans="1:18" ht="13.5" customHeight="1" thickBot="1" thickTop="1">
      <c r="A57" s="258" t="s">
        <v>286</v>
      </c>
      <c r="B57" s="35">
        <f t="shared" si="0"/>
        <v>64</v>
      </c>
      <c r="C57" s="55">
        <v>64</v>
      </c>
      <c r="D57" s="32"/>
      <c r="E57" s="32"/>
      <c r="F57" s="32"/>
      <c r="G57" s="32"/>
      <c r="H57" s="32"/>
      <c r="I57" s="217"/>
      <c r="J57" s="35">
        <f t="shared" si="1"/>
        <v>2110</v>
      </c>
      <c r="K57" s="55">
        <v>848</v>
      </c>
      <c r="L57" s="32">
        <v>231</v>
      </c>
      <c r="M57" s="32">
        <v>1031</v>
      </c>
      <c r="N57" s="32"/>
      <c r="O57" s="32"/>
      <c r="P57" s="32"/>
      <c r="Q57" s="32"/>
      <c r="R57" s="210">
        <v>1</v>
      </c>
    </row>
    <row r="58" spans="1:18" ht="13.5" customHeight="1" thickBot="1" thickTop="1">
      <c r="A58" s="365" t="s">
        <v>287</v>
      </c>
      <c r="B58" s="35">
        <f t="shared" si="0"/>
        <v>2250</v>
      </c>
      <c r="C58" s="56"/>
      <c r="D58" s="33"/>
      <c r="E58" s="33"/>
      <c r="F58" s="33"/>
      <c r="G58" s="33">
        <v>2250</v>
      </c>
      <c r="H58" s="33"/>
      <c r="I58" s="217"/>
      <c r="J58" s="35">
        <f t="shared" si="1"/>
        <v>4517</v>
      </c>
      <c r="K58" s="56">
        <v>1565</v>
      </c>
      <c r="L58" s="33">
        <v>410</v>
      </c>
      <c r="M58" s="33">
        <v>2542</v>
      </c>
      <c r="N58" s="33"/>
      <c r="O58" s="33"/>
      <c r="P58" s="33"/>
      <c r="Q58" s="33"/>
      <c r="R58" s="211">
        <v>1</v>
      </c>
    </row>
    <row r="59" spans="1:18" ht="13.5" customHeight="1" thickBot="1" thickTop="1">
      <c r="A59" s="365" t="s">
        <v>288</v>
      </c>
      <c r="B59" s="35">
        <f t="shared" si="0"/>
        <v>0</v>
      </c>
      <c r="C59" s="56"/>
      <c r="D59" s="33"/>
      <c r="E59" s="33"/>
      <c r="F59" s="33"/>
      <c r="G59" s="33"/>
      <c r="H59" s="33"/>
      <c r="I59" s="217"/>
      <c r="J59" s="35">
        <f>SUM(K59:Q59)</f>
        <v>1912</v>
      </c>
      <c r="K59" s="56"/>
      <c r="L59" s="33"/>
      <c r="M59" s="33">
        <v>472</v>
      </c>
      <c r="N59" s="33">
        <v>1440</v>
      </c>
      <c r="O59" s="33"/>
      <c r="P59" s="33"/>
      <c r="Q59" s="33"/>
      <c r="R59" s="211"/>
    </row>
    <row r="60" spans="1:18" ht="13.5" customHeight="1" thickBot="1" thickTop="1">
      <c r="A60" s="365" t="s">
        <v>473</v>
      </c>
      <c r="B60" s="35">
        <f t="shared" si="0"/>
        <v>0</v>
      </c>
      <c r="C60" s="56"/>
      <c r="D60" s="33"/>
      <c r="E60" s="33"/>
      <c r="F60" s="33"/>
      <c r="G60" s="33"/>
      <c r="H60" s="33"/>
      <c r="I60" s="219"/>
      <c r="J60" s="35">
        <f t="shared" si="1"/>
        <v>118</v>
      </c>
      <c r="K60" s="56"/>
      <c r="L60" s="33"/>
      <c r="M60" s="33">
        <v>118</v>
      </c>
      <c r="N60" s="33"/>
      <c r="O60" s="33"/>
      <c r="P60" s="33"/>
      <c r="Q60" s="33"/>
      <c r="R60" s="211"/>
    </row>
    <row r="61" spans="1:18" ht="21.75" customHeight="1" thickBot="1" thickTop="1">
      <c r="A61" s="366" t="s">
        <v>416</v>
      </c>
      <c r="B61" s="35">
        <f t="shared" si="0"/>
        <v>336761</v>
      </c>
      <c r="C61" s="56"/>
      <c r="D61" s="33">
        <v>269269</v>
      </c>
      <c r="E61" s="33">
        <v>53492</v>
      </c>
      <c r="F61" s="33">
        <v>14000</v>
      </c>
      <c r="G61" s="33"/>
      <c r="H61" s="33"/>
      <c r="I61" s="219"/>
      <c r="J61" s="35">
        <f t="shared" si="1"/>
        <v>0</v>
      </c>
      <c r="K61" s="56"/>
      <c r="L61" s="33"/>
      <c r="M61" s="33"/>
      <c r="N61" s="33"/>
      <c r="O61" s="33"/>
      <c r="P61" s="33"/>
      <c r="Q61" s="33"/>
      <c r="R61" s="211"/>
    </row>
    <row r="62" spans="1:18" ht="13.5" customHeight="1" thickBot="1" thickTop="1">
      <c r="A62" s="367" t="s">
        <v>35</v>
      </c>
      <c r="B62" s="35">
        <f t="shared" si="0"/>
        <v>0</v>
      </c>
      <c r="C62" s="57"/>
      <c r="D62" s="34"/>
      <c r="E62" s="34"/>
      <c r="F62" s="34"/>
      <c r="G62" s="34"/>
      <c r="H62" s="34"/>
      <c r="I62" s="220"/>
      <c r="J62" s="35">
        <f t="shared" si="1"/>
        <v>0</v>
      </c>
      <c r="K62" s="58"/>
      <c r="L62" s="34"/>
      <c r="M62" s="34"/>
      <c r="N62" s="34"/>
      <c r="O62" s="34"/>
      <c r="P62" s="34"/>
      <c r="Q62" s="34"/>
      <c r="R62" s="212"/>
    </row>
    <row r="63" spans="1:18" ht="15" customHeight="1" thickBot="1" thickTop="1">
      <c r="A63" s="368" t="s">
        <v>9</v>
      </c>
      <c r="B63" s="35">
        <f aca="true" t="shared" si="2" ref="B63:I63">SUM(B6:B62)</f>
        <v>625120</v>
      </c>
      <c r="C63" s="35">
        <f t="shared" si="2"/>
        <v>12389</v>
      </c>
      <c r="D63" s="35">
        <f t="shared" si="2"/>
        <v>269269</v>
      </c>
      <c r="E63" s="35">
        <f t="shared" si="2"/>
        <v>53492</v>
      </c>
      <c r="F63" s="35"/>
      <c r="G63" s="35">
        <f t="shared" si="2"/>
        <v>172036</v>
      </c>
      <c r="H63" s="35">
        <f t="shared" si="2"/>
        <v>283</v>
      </c>
      <c r="I63" s="35">
        <f t="shared" si="2"/>
        <v>101235</v>
      </c>
      <c r="J63" s="35">
        <f t="shared" si="1"/>
        <v>625120</v>
      </c>
      <c r="K63" s="35">
        <f aca="true" t="shared" si="3" ref="K63:Q63">SUM(K6:K62)</f>
        <v>57953</v>
      </c>
      <c r="L63" s="35">
        <f t="shared" si="3"/>
        <v>10887</v>
      </c>
      <c r="M63" s="35">
        <f t="shared" si="3"/>
        <v>83191</v>
      </c>
      <c r="N63" s="35">
        <f t="shared" si="3"/>
        <v>246623</v>
      </c>
      <c r="O63" s="35">
        <f t="shared" si="3"/>
        <v>192729</v>
      </c>
      <c r="P63" s="35">
        <f t="shared" si="3"/>
        <v>0</v>
      </c>
      <c r="Q63" s="35">
        <f t="shared" si="3"/>
        <v>33737</v>
      </c>
      <c r="R63" s="213">
        <f>SUM(R6:R61)</f>
        <v>45</v>
      </c>
    </row>
    <row r="64" ht="15" customHeight="1" thickTop="1">
      <c r="A64" s="369"/>
    </row>
  </sheetData>
  <sheetProtection/>
  <mergeCells count="5">
    <mergeCell ref="A1:R1"/>
    <mergeCell ref="A3:A4"/>
    <mergeCell ref="B3:I3"/>
    <mergeCell ref="J3:Q3"/>
    <mergeCell ref="G2:H2"/>
  </mergeCells>
  <printOptions horizontalCentered="1" verticalCentered="1"/>
  <pageMargins left="0.07874015748031496" right="0.23" top="0.6692913385826772" bottom="0.7874015748031497" header="0.35433070866141736" footer="0.11811023622047245"/>
  <pageSetup horizontalDpi="300" verticalDpi="300" orientation="landscape" paperSize="9" scale="85" r:id="rId1"/>
  <headerFooter alignWithMargins="0">
    <oddHeader>&amp;C6/b. sz.melléklet&amp;R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76"/>
  <sheetViews>
    <sheetView view="pageLayout" workbookViewId="0" topLeftCell="A17">
      <selection activeCell="H62" sqref="H62"/>
    </sheetView>
  </sheetViews>
  <sheetFormatPr defaultColWidth="9.00390625" defaultRowHeight="19.5" customHeight="1"/>
  <cols>
    <col min="1" max="1" width="7.00390625" style="1" customWidth="1"/>
    <col min="2" max="2" width="10.75390625" style="1" customWidth="1"/>
    <col min="3" max="4" width="9.125" style="1" customWidth="1"/>
    <col min="5" max="5" width="27.25390625" style="1" customWidth="1"/>
    <col min="6" max="6" width="14.25390625" style="1" customWidth="1"/>
    <col min="7" max="8" width="16.25390625" style="1" customWidth="1"/>
    <col min="9" max="9" width="12.25390625" style="1" customWidth="1"/>
    <col min="10" max="10" width="9.00390625" style="1" customWidth="1"/>
    <col min="11" max="11" width="7.25390625" style="1" customWidth="1"/>
    <col min="12" max="12" width="10.75390625" style="17" customWidth="1"/>
    <col min="13" max="13" width="10.25390625" style="1" customWidth="1"/>
    <col min="14" max="15" width="10.125" style="1" customWidth="1"/>
    <col min="16" max="16" width="11.25390625" style="1" customWidth="1"/>
    <col min="17" max="16384" width="9.125" style="1" customWidth="1"/>
  </cols>
  <sheetData>
    <row r="1" spans="1:12" s="179" customFormat="1" ht="19.5" customHeight="1">
      <c r="A1" s="529" t="s">
        <v>84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</row>
    <row r="2" spans="1:12" s="179" customFormat="1" ht="21" customHeight="1">
      <c r="A2" s="529" t="s">
        <v>321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</row>
    <row r="3" spans="1:12" s="179" customFormat="1" ht="19.5" customHeight="1">
      <c r="A3" s="53"/>
      <c r="B3" s="53"/>
      <c r="C3" s="53"/>
      <c r="D3" s="53"/>
      <c r="E3" s="53"/>
      <c r="F3" s="53" t="s">
        <v>6</v>
      </c>
      <c r="G3" s="53"/>
      <c r="H3" s="53"/>
      <c r="J3" s="53"/>
      <c r="K3" s="53"/>
      <c r="L3" s="240"/>
    </row>
    <row r="4" spans="1:15" s="179" customFormat="1" ht="19.5" customHeight="1">
      <c r="A4" s="539" t="s">
        <v>129</v>
      </c>
      <c r="B4" s="539"/>
      <c r="C4" s="539"/>
      <c r="D4" s="539"/>
      <c r="E4" s="539"/>
      <c r="F4" s="539"/>
      <c r="G4" s="539"/>
      <c r="H4" s="539"/>
      <c r="I4" s="539"/>
      <c r="J4" s="285"/>
      <c r="K4" s="285"/>
      <c r="L4" s="285"/>
      <c r="M4" s="285"/>
      <c r="N4" s="285"/>
      <c r="O4" s="285"/>
    </row>
    <row r="5" spans="1:15" s="179" customFormat="1" ht="29.25" customHeight="1">
      <c r="A5" s="236"/>
      <c r="B5" s="236"/>
      <c r="C5" s="236"/>
      <c r="D5" s="236"/>
      <c r="E5" s="236"/>
      <c r="F5" s="286" t="s">
        <v>19</v>
      </c>
      <c r="G5" s="286" t="s">
        <v>481</v>
      </c>
      <c r="H5" s="286" t="s">
        <v>504</v>
      </c>
      <c r="I5" s="286"/>
      <c r="J5" s="237"/>
      <c r="K5" s="237"/>
      <c r="L5" s="237"/>
      <c r="M5" s="237"/>
      <c r="N5" s="237"/>
      <c r="O5" s="237"/>
    </row>
    <row r="6" spans="1:15" s="179" customFormat="1" ht="19.5" customHeight="1">
      <c r="A6" s="183" t="s">
        <v>130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7"/>
      <c r="M6" s="238"/>
      <c r="N6" s="238"/>
      <c r="O6" s="238"/>
    </row>
    <row r="7" spans="1:15" s="179" customFormat="1" ht="19.5" customHeight="1">
      <c r="A7" s="183" t="s">
        <v>47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7"/>
      <c r="M7" s="238"/>
      <c r="N7" s="238"/>
      <c r="O7" s="238"/>
    </row>
    <row r="8" spans="1:15" s="179" customFormat="1" ht="18" customHeight="1">
      <c r="A8" s="236"/>
      <c r="B8" s="236" t="s">
        <v>431</v>
      </c>
      <c r="C8" s="236"/>
      <c r="D8" s="236"/>
      <c r="E8" s="236"/>
      <c r="F8" s="239">
        <v>1000</v>
      </c>
      <c r="G8" s="239">
        <v>1000</v>
      </c>
      <c r="H8" s="239">
        <v>1000</v>
      </c>
      <c r="I8" s="239"/>
      <c r="J8" s="239"/>
      <c r="K8" s="239"/>
      <c r="L8" s="237"/>
      <c r="M8" s="238"/>
      <c r="N8" s="238"/>
      <c r="O8" s="238"/>
    </row>
    <row r="9" spans="1:15" s="179" customFormat="1" ht="18" customHeight="1">
      <c r="A9" s="236"/>
      <c r="B9" s="236" t="s">
        <v>428</v>
      </c>
      <c r="C9" s="236"/>
      <c r="D9" s="236"/>
      <c r="E9" s="236"/>
      <c r="F9" s="239">
        <v>12000</v>
      </c>
      <c r="G9" s="239">
        <v>12000</v>
      </c>
      <c r="H9" s="239">
        <v>14000</v>
      </c>
      <c r="I9" s="239"/>
      <c r="J9" s="239"/>
      <c r="K9" s="239"/>
      <c r="L9" s="237"/>
      <c r="M9" s="238"/>
      <c r="N9" s="238"/>
      <c r="O9" s="238"/>
    </row>
    <row r="10" spans="2:12" s="179" customFormat="1" ht="19.5" customHeight="1">
      <c r="B10" s="179" t="s">
        <v>433</v>
      </c>
      <c r="C10" s="53"/>
      <c r="D10" s="53"/>
      <c r="E10" s="53"/>
      <c r="F10" s="54">
        <v>1000</v>
      </c>
      <c r="G10" s="54">
        <v>1000</v>
      </c>
      <c r="H10" s="54">
        <v>1000</v>
      </c>
      <c r="L10" s="240"/>
    </row>
    <row r="11" spans="2:12" s="179" customFormat="1" ht="19.5" customHeight="1">
      <c r="B11" s="53" t="s">
        <v>432</v>
      </c>
      <c r="C11" s="53"/>
      <c r="D11" s="53"/>
      <c r="E11" s="53"/>
      <c r="F11" s="54">
        <v>6000</v>
      </c>
      <c r="G11" s="54">
        <v>6000</v>
      </c>
      <c r="H11" s="54">
        <v>0</v>
      </c>
      <c r="L11" s="240"/>
    </row>
    <row r="12" spans="1:15" s="179" customFormat="1" ht="19.5" customHeight="1">
      <c r="A12" s="236"/>
      <c r="B12" s="183" t="s">
        <v>76</v>
      </c>
      <c r="C12" s="236"/>
      <c r="D12" s="236"/>
      <c r="E12" s="236"/>
      <c r="F12" s="241">
        <f>SUM(F8:F11)</f>
        <v>20000</v>
      </c>
      <c r="G12" s="241">
        <f>SUM(G8:G11)</f>
        <v>20000</v>
      </c>
      <c r="H12" s="241">
        <v>16000</v>
      </c>
      <c r="I12" s="241"/>
      <c r="J12" s="241"/>
      <c r="K12" s="241"/>
      <c r="L12" s="237"/>
      <c r="M12" s="238"/>
      <c r="N12" s="238"/>
      <c r="O12" s="238"/>
    </row>
    <row r="13" spans="1:15" s="179" customFormat="1" ht="12.75" customHeight="1">
      <c r="A13" s="236"/>
      <c r="B13" s="236"/>
      <c r="C13" s="236"/>
      <c r="D13" s="236"/>
      <c r="E13" s="236"/>
      <c r="F13" s="239"/>
      <c r="G13" s="239"/>
      <c r="H13" s="239"/>
      <c r="I13" s="239"/>
      <c r="J13" s="239"/>
      <c r="K13" s="239"/>
      <c r="L13" s="237"/>
      <c r="M13" s="238"/>
      <c r="N13" s="238"/>
      <c r="O13" s="238"/>
    </row>
    <row r="14" spans="1:15" s="179" customFormat="1" ht="19.5" customHeight="1">
      <c r="A14" s="183" t="s">
        <v>444</v>
      </c>
      <c r="B14" s="236"/>
      <c r="C14" s="236"/>
      <c r="D14" s="236"/>
      <c r="E14" s="236"/>
      <c r="F14" s="239"/>
      <c r="G14" s="239"/>
      <c r="H14" s="239"/>
      <c r="I14" s="239"/>
      <c r="J14" s="239"/>
      <c r="K14" s="239"/>
      <c r="L14" s="237"/>
      <c r="M14" s="238"/>
      <c r="N14" s="238"/>
      <c r="O14" s="238"/>
    </row>
    <row r="15" spans="1:15" s="179" customFormat="1" ht="19.5" customHeight="1">
      <c r="A15" s="236"/>
      <c r="B15" s="183" t="s">
        <v>77</v>
      </c>
      <c r="C15" s="236"/>
      <c r="D15" s="236"/>
      <c r="E15" s="236"/>
      <c r="F15" s="241">
        <v>0</v>
      </c>
      <c r="G15" s="241">
        <v>0</v>
      </c>
      <c r="H15" s="241"/>
      <c r="I15" s="241"/>
      <c r="J15" s="241"/>
      <c r="K15" s="241"/>
      <c r="L15" s="237"/>
      <c r="M15" s="238"/>
      <c r="N15" s="238"/>
      <c r="O15" s="238"/>
    </row>
    <row r="16" spans="1:15" s="179" customFormat="1" ht="9.75" customHeight="1">
      <c r="A16" s="236"/>
      <c r="B16" s="183"/>
      <c r="C16" s="236"/>
      <c r="D16" s="236"/>
      <c r="E16" s="236"/>
      <c r="F16" s="241"/>
      <c r="G16" s="241"/>
      <c r="H16" s="241"/>
      <c r="I16" s="241"/>
      <c r="J16" s="241"/>
      <c r="K16" s="241"/>
      <c r="L16" s="237"/>
      <c r="M16" s="238"/>
      <c r="N16" s="238"/>
      <c r="O16" s="238"/>
    </row>
    <row r="17" spans="1:15" s="179" customFormat="1" ht="19.5" customHeight="1">
      <c r="A17" s="183" t="s">
        <v>320</v>
      </c>
      <c r="B17" s="236"/>
      <c r="C17" s="236"/>
      <c r="D17" s="236"/>
      <c r="E17" s="236"/>
      <c r="F17" s="239"/>
      <c r="G17" s="239"/>
      <c r="H17" s="239"/>
      <c r="I17" s="239"/>
      <c r="J17" s="241"/>
      <c r="K17" s="241"/>
      <c r="L17" s="237"/>
      <c r="M17" s="238"/>
      <c r="N17" s="238"/>
      <c r="O17" s="238"/>
    </row>
    <row r="18" spans="1:15" s="179" customFormat="1" ht="19.5" customHeight="1">
      <c r="A18" s="236"/>
      <c r="B18" s="183" t="s">
        <v>77</v>
      </c>
      <c r="C18" s="236"/>
      <c r="D18" s="236"/>
      <c r="E18" s="236"/>
      <c r="F18" s="241">
        <v>0</v>
      </c>
      <c r="G18" s="241">
        <v>0</v>
      </c>
      <c r="H18" s="241"/>
      <c r="I18" s="241"/>
      <c r="J18" s="241"/>
      <c r="K18" s="241"/>
      <c r="L18" s="237"/>
      <c r="M18" s="238"/>
      <c r="N18" s="238"/>
      <c r="O18" s="238"/>
    </row>
    <row r="19" spans="1:15" s="179" customFormat="1" ht="19.5" customHeight="1">
      <c r="A19" s="236"/>
      <c r="B19" s="183"/>
      <c r="C19" s="236"/>
      <c r="D19" s="236"/>
      <c r="E19" s="236"/>
      <c r="F19" s="241"/>
      <c r="G19" s="241"/>
      <c r="H19" s="241"/>
      <c r="I19" s="241"/>
      <c r="J19" s="241"/>
      <c r="K19" s="241"/>
      <c r="L19" s="237"/>
      <c r="M19" s="238"/>
      <c r="N19" s="238"/>
      <c r="O19" s="238"/>
    </row>
    <row r="20" spans="1:15" s="179" customFormat="1" ht="19.5" customHeight="1">
      <c r="A20" s="183" t="s">
        <v>299</v>
      </c>
      <c r="B20" s="236"/>
      <c r="C20" s="236"/>
      <c r="D20" s="236"/>
      <c r="E20" s="236"/>
      <c r="F20" s="239"/>
      <c r="G20" s="239"/>
      <c r="H20" s="239"/>
      <c r="I20" s="241"/>
      <c r="J20" s="241"/>
      <c r="K20" s="241"/>
      <c r="L20" s="237"/>
      <c r="M20" s="238"/>
      <c r="N20" s="238"/>
      <c r="O20" s="238"/>
    </row>
    <row r="21" spans="1:15" s="179" customFormat="1" ht="19.5" customHeight="1">
      <c r="A21" s="236"/>
      <c r="B21" s="183" t="s">
        <v>77</v>
      </c>
      <c r="C21" s="236"/>
      <c r="D21" s="236"/>
      <c r="E21" s="236"/>
      <c r="F21" s="241">
        <v>0</v>
      </c>
      <c r="G21" s="241">
        <v>0</v>
      </c>
      <c r="H21" s="241"/>
      <c r="I21" s="241"/>
      <c r="J21" s="241"/>
      <c r="K21" s="241"/>
      <c r="L21" s="237"/>
      <c r="M21" s="238"/>
      <c r="N21" s="238"/>
      <c r="O21" s="238"/>
    </row>
    <row r="22" spans="1:15" s="179" customFormat="1" ht="12.75" customHeight="1">
      <c r="A22" s="236"/>
      <c r="B22" s="183"/>
      <c r="C22" s="236"/>
      <c r="D22" s="236"/>
      <c r="E22" s="236"/>
      <c r="F22" s="241"/>
      <c r="G22" s="241"/>
      <c r="H22" s="241"/>
      <c r="I22" s="241"/>
      <c r="J22" s="241"/>
      <c r="K22" s="241"/>
      <c r="L22" s="237"/>
      <c r="M22" s="238"/>
      <c r="N22" s="238"/>
      <c r="O22" s="238"/>
    </row>
    <row r="23" spans="1:15" s="179" customFormat="1" ht="19.5" customHeight="1">
      <c r="A23" s="236"/>
      <c r="B23" s="183" t="s">
        <v>48</v>
      </c>
      <c r="C23" s="236"/>
      <c r="D23" s="236"/>
      <c r="E23" s="236"/>
      <c r="F23" s="241">
        <f>F12+F15+F18+F21</f>
        <v>20000</v>
      </c>
      <c r="G23" s="241">
        <f>G12+G15+G18+G21</f>
        <v>20000</v>
      </c>
      <c r="H23" s="241">
        <v>16000</v>
      </c>
      <c r="I23" s="241"/>
      <c r="J23" s="241"/>
      <c r="K23" s="241"/>
      <c r="L23" s="237"/>
      <c r="M23" s="238"/>
      <c r="N23" s="238"/>
      <c r="O23" s="238"/>
    </row>
    <row r="24" spans="1:15" s="179" customFormat="1" ht="14.25" customHeight="1">
      <c r="A24" s="236"/>
      <c r="B24" s="236"/>
      <c r="C24" s="236"/>
      <c r="D24" s="236"/>
      <c r="E24" s="236"/>
      <c r="F24" s="241"/>
      <c r="G24" s="241"/>
      <c r="H24" s="241"/>
      <c r="I24" s="241"/>
      <c r="J24" s="241"/>
      <c r="K24" s="241"/>
      <c r="L24" s="237"/>
      <c r="M24" s="238"/>
      <c r="N24" s="238"/>
      <c r="O24" s="238"/>
    </row>
    <row r="25" spans="1:15" s="179" customFormat="1" ht="19.5" customHeight="1">
      <c r="A25" s="183" t="s">
        <v>131</v>
      </c>
      <c r="B25" s="236"/>
      <c r="C25" s="236"/>
      <c r="D25" s="236"/>
      <c r="E25" s="236"/>
      <c r="F25" s="241"/>
      <c r="G25" s="241"/>
      <c r="H25" s="241"/>
      <c r="I25" s="241"/>
      <c r="J25" s="241"/>
      <c r="K25" s="241"/>
      <c r="L25" s="237"/>
      <c r="M25" s="238"/>
      <c r="N25" s="238"/>
      <c r="O25" s="238"/>
    </row>
    <row r="26" spans="1:15" s="179" customFormat="1" ht="19.5" customHeight="1">
      <c r="A26" s="183" t="s">
        <v>134</v>
      </c>
      <c r="B26" s="236"/>
      <c r="C26" s="236"/>
      <c r="D26" s="236"/>
      <c r="E26" s="236"/>
      <c r="F26" s="241"/>
      <c r="G26" s="241"/>
      <c r="H26" s="241"/>
      <c r="I26" s="241"/>
      <c r="J26" s="241"/>
      <c r="K26" s="241"/>
      <c r="L26" s="237"/>
      <c r="M26" s="238"/>
      <c r="N26" s="238"/>
      <c r="O26" s="238"/>
    </row>
    <row r="27" spans="1:15" s="179" customFormat="1" ht="16.5" customHeight="1">
      <c r="A27" s="236"/>
      <c r="B27" s="236" t="s">
        <v>339</v>
      </c>
      <c r="C27" s="236"/>
      <c r="D27" s="236"/>
      <c r="E27" s="236"/>
      <c r="F27" s="239">
        <v>500</v>
      </c>
      <c r="G27" s="239">
        <v>500</v>
      </c>
      <c r="H27" s="239">
        <v>500</v>
      </c>
      <c r="I27" s="239"/>
      <c r="J27" s="239"/>
      <c r="K27" s="239"/>
      <c r="L27" s="237"/>
      <c r="M27" s="238"/>
      <c r="N27" s="238"/>
      <c r="O27" s="238"/>
    </row>
    <row r="28" spans="1:15" s="179" customFormat="1" ht="16.5" customHeight="1">
      <c r="A28" s="236"/>
      <c r="B28" s="236" t="s">
        <v>340</v>
      </c>
      <c r="C28" s="236"/>
      <c r="D28" s="236"/>
      <c r="E28" s="236"/>
      <c r="F28" s="239">
        <v>240</v>
      </c>
      <c r="G28" s="239">
        <v>240</v>
      </c>
      <c r="H28" s="239">
        <v>240</v>
      </c>
      <c r="I28" s="239"/>
      <c r="J28" s="239"/>
      <c r="K28" s="239"/>
      <c r="L28" s="237"/>
      <c r="M28" s="238"/>
      <c r="N28" s="238"/>
      <c r="O28" s="238"/>
    </row>
    <row r="29" spans="1:15" s="179" customFormat="1" ht="16.5" customHeight="1">
      <c r="A29" s="236"/>
      <c r="B29" s="236" t="s">
        <v>341</v>
      </c>
      <c r="C29" s="236"/>
      <c r="D29" s="236"/>
      <c r="E29" s="236"/>
      <c r="F29" s="239">
        <v>250</v>
      </c>
      <c r="G29" s="239">
        <v>250</v>
      </c>
      <c r="H29" s="239">
        <v>250</v>
      </c>
      <c r="I29" s="239"/>
      <c r="J29" s="239"/>
      <c r="K29" s="239"/>
      <c r="L29" s="237"/>
      <c r="M29" s="238"/>
      <c r="N29" s="238"/>
      <c r="O29" s="238"/>
    </row>
    <row r="30" spans="1:15" s="179" customFormat="1" ht="18.75" customHeight="1">
      <c r="A30" s="236"/>
      <c r="B30" s="236" t="s">
        <v>342</v>
      </c>
      <c r="C30" s="236"/>
      <c r="D30" s="236"/>
      <c r="E30" s="236"/>
      <c r="F30" s="239">
        <v>250</v>
      </c>
      <c r="G30" s="239">
        <v>250</v>
      </c>
      <c r="H30" s="239">
        <v>250</v>
      </c>
      <c r="I30" s="239"/>
      <c r="J30" s="239"/>
      <c r="K30" s="239"/>
      <c r="L30" s="237"/>
      <c r="M30" s="238"/>
      <c r="N30" s="238"/>
      <c r="O30" s="238"/>
    </row>
    <row r="31" spans="1:15" s="179" customFormat="1" ht="18.75" customHeight="1">
      <c r="A31" s="236"/>
      <c r="B31" s="236" t="s">
        <v>439</v>
      </c>
      <c r="C31" s="236"/>
      <c r="D31" s="236"/>
      <c r="E31" s="236"/>
      <c r="F31" s="239">
        <v>1100</v>
      </c>
      <c r="G31" s="239">
        <v>1100</v>
      </c>
      <c r="H31" s="239">
        <f>G31</f>
        <v>1100</v>
      </c>
      <c r="I31" s="239"/>
      <c r="J31" s="239"/>
      <c r="K31" s="239"/>
      <c r="L31" s="237"/>
      <c r="M31" s="238"/>
      <c r="N31" s="238"/>
      <c r="O31" s="238"/>
    </row>
    <row r="32" spans="1:15" s="179" customFormat="1" ht="18.75" customHeight="1">
      <c r="A32" s="236"/>
      <c r="B32" s="236" t="s">
        <v>440</v>
      </c>
      <c r="C32" s="236"/>
      <c r="D32" s="236"/>
      <c r="E32" s="236"/>
      <c r="F32" s="239">
        <v>1500</v>
      </c>
      <c r="G32" s="239">
        <v>1500</v>
      </c>
      <c r="H32" s="239">
        <f aca="true" t="shared" si="0" ref="H32:H43">G32</f>
        <v>1500</v>
      </c>
      <c r="I32" s="239"/>
      <c r="J32" s="239"/>
      <c r="K32" s="239"/>
      <c r="L32" s="237"/>
      <c r="M32" s="238"/>
      <c r="N32" s="238"/>
      <c r="O32" s="238"/>
    </row>
    <row r="33" spans="1:15" s="179" customFormat="1" ht="18.75" customHeight="1">
      <c r="A33" s="236"/>
      <c r="B33" s="236" t="s">
        <v>434</v>
      </c>
      <c r="C33" s="236"/>
      <c r="D33" s="236"/>
      <c r="E33" s="236"/>
      <c r="F33" s="239">
        <v>102</v>
      </c>
      <c r="G33" s="239">
        <v>102</v>
      </c>
      <c r="H33" s="239">
        <f t="shared" si="0"/>
        <v>102</v>
      </c>
      <c r="I33" s="239"/>
      <c r="J33" s="239"/>
      <c r="K33" s="239"/>
      <c r="L33" s="237"/>
      <c r="M33" s="238"/>
      <c r="N33" s="238"/>
      <c r="O33" s="238"/>
    </row>
    <row r="34" spans="1:15" s="179" customFormat="1" ht="18.75" customHeight="1">
      <c r="A34" s="236"/>
      <c r="B34" s="236" t="s">
        <v>345</v>
      </c>
      <c r="C34" s="236"/>
      <c r="D34" s="236"/>
      <c r="E34" s="236"/>
      <c r="F34" s="239">
        <v>10566</v>
      </c>
      <c r="G34" s="239">
        <v>10566</v>
      </c>
      <c r="H34" s="239">
        <f t="shared" si="0"/>
        <v>10566</v>
      </c>
      <c r="I34" s="239"/>
      <c r="J34" s="239"/>
      <c r="K34" s="239"/>
      <c r="L34" s="237"/>
      <c r="M34" s="238"/>
      <c r="N34" s="238"/>
      <c r="O34" s="238"/>
    </row>
    <row r="35" spans="1:15" s="179" customFormat="1" ht="18.75" customHeight="1">
      <c r="A35" s="236"/>
      <c r="B35" s="236" t="s">
        <v>436</v>
      </c>
      <c r="C35" s="236"/>
      <c r="D35" s="236"/>
      <c r="E35" s="236"/>
      <c r="F35" s="239">
        <v>5000</v>
      </c>
      <c r="G35" s="239">
        <v>5000</v>
      </c>
      <c r="H35" s="239">
        <f t="shared" si="0"/>
        <v>5000</v>
      </c>
      <c r="I35" s="239"/>
      <c r="J35" s="239"/>
      <c r="K35" s="239"/>
      <c r="L35" s="237"/>
      <c r="M35" s="238"/>
      <c r="N35" s="238"/>
      <c r="O35" s="238"/>
    </row>
    <row r="36" spans="1:15" s="179" customFormat="1" ht="18.75" customHeight="1">
      <c r="A36" s="236"/>
      <c r="B36" s="236" t="s">
        <v>437</v>
      </c>
      <c r="C36" s="236"/>
      <c r="D36" s="236"/>
      <c r="E36" s="236"/>
      <c r="F36" s="239">
        <v>12000</v>
      </c>
      <c r="G36" s="239">
        <v>12000</v>
      </c>
      <c r="H36" s="239">
        <f t="shared" si="0"/>
        <v>12000</v>
      </c>
      <c r="I36" s="239"/>
      <c r="J36" s="239"/>
      <c r="K36" s="239"/>
      <c r="L36" s="237"/>
      <c r="M36" s="238"/>
      <c r="N36" s="238"/>
      <c r="O36" s="238"/>
    </row>
    <row r="37" spans="1:15" s="179" customFormat="1" ht="18.75" customHeight="1">
      <c r="A37" s="236"/>
      <c r="B37" s="236" t="s">
        <v>438</v>
      </c>
      <c r="C37" s="236"/>
      <c r="D37" s="236"/>
      <c r="E37" s="236"/>
      <c r="F37" s="239">
        <v>15000</v>
      </c>
      <c r="G37" s="239">
        <v>15000</v>
      </c>
      <c r="H37" s="239">
        <f t="shared" si="0"/>
        <v>15000</v>
      </c>
      <c r="I37" s="239"/>
      <c r="J37" s="239"/>
      <c r="K37" s="239"/>
      <c r="L37" s="237"/>
      <c r="M37" s="238"/>
      <c r="N37" s="238"/>
      <c r="O37" s="238"/>
    </row>
    <row r="38" spans="1:15" s="179" customFormat="1" ht="18.75" customHeight="1">
      <c r="A38" s="236"/>
      <c r="B38" s="236" t="s">
        <v>343</v>
      </c>
      <c r="C38" s="236"/>
      <c r="D38" s="236"/>
      <c r="E38" s="236"/>
      <c r="F38" s="239">
        <v>12700</v>
      </c>
      <c r="G38" s="239">
        <v>12700</v>
      </c>
      <c r="H38" s="239">
        <f t="shared" si="0"/>
        <v>12700</v>
      </c>
      <c r="I38" s="239"/>
      <c r="J38" s="239"/>
      <c r="K38" s="239"/>
      <c r="L38" s="237"/>
      <c r="M38" s="238"/>
      <c r="N38" s="238"/>
      <c r="O38" s="238"/>
    </row>
    <row r="39" spans="1:15" s="179" customFormat="1" ht="18.75" customHeight="1">
      <c r="A39" s="236"/>
      <c r="B39" s="236" t="s">
        <v>344</v>
      </c>
      <c r="C39" s="236"/>
      <c r="D39" s="236"/>
      <c r="E39" s="236"/>
      <c r="F39" s="239">
        <v>1905</v>
      </c>
      <c r="G39" s="239">
        <v>1905</v>
      </c>
      <c r="H39" s="239">
        <f t="shared" si="0"/>
        <v>1905</v>
      </c>
      <c r="I39" s="239"/>
      <c r="J39" s="239"/>
      <c r="K39" s="239"/>
      <c r="L39" s="237"/>
      <c r="M39" s="238"/>
      <c r="N39" s="238"/>
      <c r="O39" s="238"/>
    </row>
    <row r="40" spans="1:15" s="179" customFormat="1" ht="18.75" customHeight="1">
      <c r="A40" s="236"/>
      <c r="B40" s="236" t="s">
        <v>346</v>
      </c>
      <c r="C40" s="236"/>
      <c r="D40" s="236"/>
      <c r="E40" s="236"/>
      <c r="F40" s="239">
        <v>102</v>
      </c>
      <c r="G40" s="239">
        <v>102</v>
      </c>
      <c r="H40" s="239">
        <f t="shared" si="0"/>
        <v>102</v>
      </c>
      <c r="I40" s="239"/>
      <c r="J40" s="239"/>
      <c r="K40" s="239"/>
      <c r="L40" s="237"/>
      <c r="M40" s="238"/>
      <c r="N40" s="238"/>
      <c r="O40" s="238"/>
    </row>
    <row r="41" spans="1:15" s="179" customFormat="1" ht="18.75" customHeight="1">
      <c r="A41" s="236"/>
      <c r="B41" s="236" t="s">
        <v>347</v>
      </c>
      <c r="C41" s="236"/>
      <c r="D41" s="236"/>
      <c r="E41" s="236"/>
      <c r="F41" s="239">
        <v>11367</v>
      </c>
      <c r="G41" s="239">
        <v>11367</v>
      </c>
      <c r="H41" s="239">
        <f t="shared" si="0"/>
        <v>11367</v>
      </c>
      <c r="I41" s="239"/>
      <c r="J41" s="239"/>
      <c r="K41" s="239"/>
      <c r="L41" s="237"/>
      <c r="M41" s="238"/>
      <c r="N41" s="238"/>
      <c r="O41" s="238"/>
    </row>
    <row r="42" spans="1:15" s="179" customFormat="1" ht="18.75" customHeight="1">
      <c r="A42" s="236"/>
      <c r="B42" s="236" t="s">
        <v>435</v>
      </c>
      <c r="C42" s="236"/>
      <c r="D42" s="236"/>
      <c r="E42" s="236"/>
      <c r="F42" s="239">
        <v>100000</v>
      </c>
      <c r="G42" s="239">
        <v>100000</v>
      </c>
      <c r="H42" s="239">
        <f t="shared" si="0"/>
        <v>100000</v>
      </c>
      <c r="I42" s="239"/>
      <c r="J42" s="239"/>
      <c r="K42" s="239"/>
      <c r="L42" s="237"/>
      <c r="M42" s="238"/>
      <c r="N42" s="238"/>
      <c r="O42" s="238"/>
    </row>
    <row r="43" spans="1:15" s="179" customFormat="1" ht="18.75" customHeight="1">
      <c r="A43" s="236"/>
      <c r="B43" s="236" t="s">
        <v>482</v>
      </c>
      <c r="C43" s="236"/>
      <c r="D43" s="236"/>
      <c r="E43" s="236"/>
      <c r="F43" s="239">
        <v>0</v>
      </c>
      <c r="G43" s="239">
        <v>147</v>
      </c>
      <c r="H43" s="239">
        <f t="shared" si="0"/>
        <v>147</v>
      </c>
      <c r="I43" s="239"/>
      <c r="J43" s="239"/>
      <c r="K43" s="239"/>
      <c r="L43" s="237"/>
      <c r="M43" s="238"/>
      <c r="N43" s="238"/>
      <c r="O43" s="238"/>
    </row>
    <row r="44" spans="1:15" s="179" customFormat="1" ht="18" customHeight="1">
      <c r="A44" s="183"/>
      <c r="B44" s="236"/>
      <c r="C44" s="236"/>
      <c r="D44" s="236"/>
      <c r="E44" s="236"/>
      <c r="F44" s="239"/>
      <c r="G44" s="239"/>
      <c r="H44" s="239"/>
      <c r="I44" s="239"/>
      <c r="J44" s="239"/>
      <c r="K44" s="239"/>
      <c r="L44" s="237"/>
      <c r="M44" s="238"/>
      <c r="N44" s="238"/>
      <c r="O44" s="238"/>
    </row>
    <row r="45" spans="1:15" s="179" customFormat="1" ht="18.75" customHeight="1">
      <c r="A45" s="236"/>
      <c r="B45" s="183" t="s">
        <v>77</v>
      </c>
      <c r="C45" s="236"/>
      <c r="D45" s="236"/>
      <c r="E45" s="236"/>
      <c r="F45" s="241">
        <f>SUM(F27:F43)</f>
        <v>172582</v>
      </c>
      <c r="G45" s="241">
        <f>SUM(G27:G43)</f>
        <v>172729</v>
      </c>
      <c r="H45" s="241">
        <f>SUM(H27:H43)</f>
        <v>172729</v>
      </c>
      <c r="I45" s="241"/>
      <c r="J45" s="241"/>
      <c r="K45" s="241"/>
      <c r="L45" s="237"/>
      <c r="M45" s="238"/>
      <c r="N45" s="238"/>
      <c r="O45" s="238"/>
    </row>
    <row r="46" spans="1:15" s="179" customFormat="1" ht="27" customHeight="1">
      <c r="A46" s="183" t="s">
        <v>319</v>
      </c>
      <c r="B46" s="183"/>
      <c r="C46" s="236"/>
      <c r="D46" s="236"/>
      <c r="E46" s="236"/>
      <c r="F46" s="241"/>
      <c r="G46" s="241"/>
      <c r="H46" s="241"/>
      <c r="I46" s="241"/>
      <c r="J46" s="241"/>
      <c r="K46" s="241"/>
      <c r="L46" s="237"/>
      <c r="M46" s="238"/>
      <c r="N46" s="238"/>
      <c r="O46" s="238"/>
    </row>
    <row r="47" spans="1:15" s="179" customFormat="1" ht="20.25" customHeight="1">
      <c r="A47" s="183"/>
      <c r="B47" s="283" t="s">
        <v>348</v>
      </c>
      <c r="C47" s="236"/>
      <c r="D47" s="236"/>
      <c r="E47" s="236"/>
      <c r="F47" s="284">
        <v>100</v>
      </c>
      <c r="G47" s="241">
        <v>100</v>
      </c>
      <c r="H47" s="241"/>
      <c r="I47" s="241"/>
      <c r="J47" s="241"/>
      <c r="K47" s="241"/>
      <c r="L47" s="237"/>
      <c r="M47" s="238"/>
      <c r="N47" s="238"/>
      <c r="O47" s="238"/>
    </row>
    <row r="48" spans="1:15" s="179" customFormat="1" ht="21" customHeight="1">
      <c r="A48" s="183"/>
      <c r="B48" s="283" t="s">
        <v>349</v>
      </c>
      <c r="C48" s="236"/>
      <c r="D48" s="236"/>
      <c r="E48" s="236"/>
      <c r="F48" s="284">
        <v>90</v>
      </c>
      <c r="G48" s="241">
        <v>90</v>
      </c>
      <c r="H48" s="241"/>
      <c r="I48" s="241"/>
      <c r="J48" s="241"/>
      <c r="K48" s="241"/>
      <c r="L48" s="237"/>
      <c r="M48" s="238"/>
      <c r="N48" s="238"/>
      <c r="O48" s="238"/>
    </row>
    <row r="49" spans="1:15" s="179" customFormat="1" ht="21" customHeight="1">
      <c r="A49" s="183"/>
      <c r="B49" s="283" t="s">
        <v>350</v>
      </c>
      <c r="C49" s="236"/>
      <c r="D49" s="236"/>
      <c r="E49" s="236"/>
      <c r="F49" s="284">
        <v>246</v>
      </c>
      <c r="G49" s="241">
        <v>0</v>
      </c>
      <c r="H49" s="241"/>
      <c r="I49" s="241"/>
      <c r="J49" s="241"/>
      <c r="K49" s="241"/>
      <c r="L49" s="237"/>
      <c r="M49" s="238"/>
      <c r="N49" s="238"/>
      <c r="O49" s="238"/>
    </row>
    <row r="50" spans="1:15" s="179" customFormat="1" ht="19.5" customHeight="1">
      <c r="A50" s="183"/>
      <c r="B50" s="283" t="s">
        <v>351</v>
      </c>
      <c r="C50" s="236"/>
      <c r="D50" s="236"/>
      <c r="E50" s="236"/>
      <c r="F50" s="284">
        <v>64</v>
      </c>
      <c r="G50" s="239">
        <v>64</v>
      </c>
      <c r="H50" s="239"/>
      <c r="I50" s="239"/>
      <c r="J50" s="239"/>
      <c r="K50" s="239"/>
      <c r="L50" s="237"/>
      <c r="M50" s="238"/>
      <c r="N50" s="238"/>
      <c r="O50" s="238"/>
    </row>
    <row r="51" spans="1:15" s="179" customFormat="1" ht="19.5" customHeight="1">
      <c r="A51" s="183"/>
      <c r="B51" s="183" t="s">
        <v>77</v>
      </c>
      <c r="C51" s="236"/>
      <c r="D51" s="236"/>
      <c r="E51" s="236"/>
      <c r="F51" s="241">
        <f>SUM(F47:F50)</f>
        <v>500</v>
      </c>
      <c r="G51" s="241">
        <f>SUM(G47:G50)</f>
        <v>254</v>
      </c>
      <c r="H51" s="241">
        <v>254</v>
      </c>
      <c r="I51" s="241"/>
      <c r="J51" s="241"/>
      <c r="K51" s="241"/>
      <c r="L51" s="237"/>
      <c r="M51" s="238"/>
      <c r="N51" s="238"/>
      <c r="O51" s="238"/>
    </row>
    <row r="52" spans="1:15" s="179" customFormat="1" ht="19.5" customHeight="1">
      <c r="A52" s="183"/>
      <c r="B52" s="183"/>
      <c r="C52" s="236"/>
      <c r="D52" s="236"/>
      <c r="E52" s="236"/>
      <c r="F52" s="241"/>
      <c r="G52" s="241"/>
      <c r="H52" s="241"/>
      <c r="I52" s="241"/>
      <c r="J52" s="241"/>
      <c r="K52" s="241"/>
      <c r="L52" s="237"/>
      <c r="M52" s="238"/>
      <c r="N52" s="238"/>
      <c r="O52" s="238"/>
    </row>
    <row r="53" spans="1:15" s="179" customFormat="1" ht="19.5" customHeight="1">
      <c r="A53" s="183" t="s">
        <v>445</v>
      </c>
      <c r="B53" s="183"/>
      <c r="C53" s="236"/>
      <c r="D53" s="236"/>
      <c r="E53" s="236"/>
      <c r="F53" s="241"/>
      <c r="G53" s="241"/>
      <c r="H53" s="241"/>
      <c r="I53" s="241"/>
      <c r="J53" s="241"/>
      <c r="K53" s="241"/>
      <c r="L53" s="237"/>
      <c r="M53" s="238"/>
      <c r="N53" s="238"/>
      <c r="O53" s="238"/>
    </row>
    <row r="54" spans="1:15" s="179" customFormat="1" ht="19.5" customHeight="1">
      <c r="A54" s="183"/>
      <c r="B54" s="236" t="s">
        <v>350</v>
      </c>
      <c r="C54" s="236"/>
      <c r="D54" s="236"/>
      <c r="E54" s="236"/>
      <c r="F54" s="239">
        <v>242</v>
      </c>
      <c r="G54" s="239">
        <v>242</v>
      </c>
      <c r="H54" s="239"/>
      <c r="I54" s="241"/>
      <c r="J54" s="241"/>
      <c r="K54" s="241"/>
      <c r="L54" s="237"/>
      <c r="M54" s="238"/>
      <c r="N54" s="238"/>
      <c r="O54" s="238"/>
    </row>
    <row r="55" spans="1:15" s="179" customFormat="1" ht="19.5" customHeight="1">
      <c r="A55" s="183"/>
      <c r="B55" s="236" t="s">
        <v>301</v>
      </c>
      <c r="C55" s="236"/>
      <c r="D55" s="236"/>
      <c r="E55" s="236"/>
      <c r="F55" s="239">
        <v>100</v>
      </c>
      <c r="G55" s="239">
        <v>100</v>
      </c>
      <c r="H55" s="239"/>
      <c r="I55" s="241"/>
      <c r="J55" s="241"/>
      <c r="K55" s="241"/>
      <c r="L55" s="237"/>
      <c r="M55" s="238"/>
      <c r="N55" s="238"/>
      <c r="O55" s="238"/>
    </row>
    <row r="56" spans="1:15" s="179" customFormat="1" ht="19.5" customHeight="1">
      <c r="A56" s="183"/>
      <c r="B56" s="183" t="s">
        <v>76</v>
      </c>
      <c r="C56" s="236"/>
      <c r="D56" s="236"/>
      <c r="E56" s="236"/>
      <c r="F56" s="241">
        <f>SUM(F54:F55)</f>
        <v>342</v>
      </c>
      <c r="G56" s="241">
        <f>SUM(G54:G55)</f>
        <v>342</v>
      </c>
      <c r="H56" s="241">
        <v>342</v>
      </c>
      <c r="I56" s="241"/>
      <c r="J56" s="241"/>
      <c r="K56" s="241"/>
      <c r="L56" s="237"/>
      <c r="M56" s="238"/>
      <c r="N56" s="238"/>
      <c r="O56" s="238"/>
    </row>
    <row r="57" spans="1:15" s="179" customFormat="1" ht="19.5" customHeight="1">
      <c r="A57" s="183"/>
      <c r="B57" s="183"/>
      <c r="C57" s="236"/>
      <c r="D57" s="236"/>
      <c r="E57" s="236"/>
      <c r="F57" s="241"/>
      <c r="G57" s="241"/>
      <c r="H57" s="241"/>
      <c r="I57" s="241"/>
      <c r="J57" s="241"/>
      <c r="K57" s="241"/>
      <c r="L57" s="237"/>
      <c r="M57" s="238"/>
      <c r="N57" s="238"/>
      <c r="O57" s="238"/>
    </row>
    <row r="58" spans="1:15" s="179" customFormat="1" ht="19.5" customHeight="1">
      <c r="A58" s="183" t="s">
        <v>298</v>
      </c>
      <c r="B58" s="183"/>
      <c r="C58" s="236"/>
      <c r="D58" s="236"/>
      <c r="E58" s="236"/>
      <c r="F58" s="241"/>
      <c r="G58" s="241"/>
      <c r="H58" s="241"/>
      <c r="I58" s="241"/>
      <c r="J58" s="241"/>
      <c r="K58" s="241"/>
      <c r="L58" s="237"/>
      <c r="M58" s="238"/>
      <c r="N58" s="238"/>
      <c r="O58" s="238"/>
    </row>
    <row r="59" spans="1:15" s="179" customFormat="1" ht="19.5" customHeight="1">
      <c r="A59" s="183"/>
      <c r="B59" s="236" t="s">
        <v>300</v>
      </c>
      <c r="C59" s="236"/>
      <c r="D59" s="236"/>
      <c r="E59" s="236"/>
      <c r="F59" s="239">
        <v>180</v>
      </c>
      <c r="G59" s="241">
        <v>0</v>
      </c>
      <c r="H59" s="241">
        <v>180</v>
      </c>
      <c r="I59" s="241"/>
      <c r="J59" s="241"/>
      <c r="K59" s="241"/>
      <c r="L59" s="237"/>
      <c r="M59" s="238"/>
      <c r="N59" s="238"/>
      <c r="O59" s="238"/>
    </row>
    <row r="60" spans="1:15" s="179" customFormat="1" ht="19.5" customHeight="1">
      <c r="A60" s="183"/>
      <c r="B60" s="183" t="s">
        <v>76</v>
      </c>
      <c r="C60" s="236"/>
      <c r="D60" s="236"/>
      <c r="E60" s="236"/>
      <c r="F60" s="287">
        <f>F59</f>
        <v>180</v>
      </c>
      <c r="G60" s="287">
        <f>G59</f>
        <v>0</v>
      </c>
      <c r="H60" s="287"/>
      <c r="I60" s="241"/>
      <c r="J60" s="241"/>
      <c r="K60" s="241"/>
      <c r="L60" s="237"/>
      <c r="M60" s="238"/>
      <c r="N60" s="238"/>
      <c r="O60" s="238"/>
    </row>
    <row r="61" spans="1:15" s="179" customFormat="1" ht="19.5" customHeight="1">
      <c r="A61" s="183"/>
      <c r="B61" s="183"/>
      <c r="C61" s="236"/>
      <c r="D61" s="236"/>
      <c r="E61" s="236"/>
      <c r="F61" s="241"/>
      <c r="G61" s="241"/>
      <c r="H61" s="241">
        <v>180</v>
      </c>
      <c r="I61" s="241"/>
      <c r="J61" s="241"/>
      <c r="K61" s="241"/>
      <c r="L61" s="237"/>
      <c r="M61" s="238"/>
      <c r="N61" s="238"/>
      <c r="O61" s="238"/>
    </row>
    <row r="62" spans="1:15" s="179" customFormat="1" ht="19.5" customHeight="1">
      <c r="A62" s="183"/>
      <c r="B62" s="183" t="s">
        <v>136</v>
      </c>
      <c r="C62" s="236"/>
      <c r="D62" s="236"/>
      <c r="E62" s="236"/>
      <c r="F62" s="241">
        <f>F45+F51+F56+F60</f>
        <v>173604</v>
      </c>
      <c r="G62" s="241">
        <f>G45+G51+G56+G60</f>
        <v>173325</v>
      </c>
      <c r="H62" s="241">
        <v>173505</v>
      </c>
      <c r="I62" s="241"/>
      <c r="J62" s="241"/>
      <c r="K62" s="241"/>
      <c r="L62" s="237"/>
      <c r="M62" s="238"/>
      <c r="N62" s="238"/>
      <c r="O62" s="238"/>
    </row>
    <row r="63" spans="1:15" s="179" customFormat="1" ht="38.25" customHeight="1">
      <c r="A63" s="183"/>
      <c r="B63" s="183"/>
      <c r="C63" s="236"/>
      <c r="D63" s="236"/>
      <c r="E63" s="236"/>
      <c r="F63" s="241"/>
      <c r="G63" s="241"/>
      <c r="H63" s="241"/>
      <c r="I63" s="241"/>
      <c r="J63" s="241"/>
      <c r="K63" s="241"/>
      <c r="L63" s="237"/>
      <c r="M63" s="238"/>
      <c r="N63" s="238"/>
      <c r="O63" s="238"/>
    </row>
    <row r="64" spans="1:15" s="179" customFormat="1" ht="19.5" customHeight="1">
      <c r="A64" s="183" t="s">
        <v>132</v>
      </c>
      <c r="B64" s="183"/>
      <c r="C64" s="236"/>
      <c r="D64" s="236"/>
      <c r="E64" s="236"/>
      <c r="F64" s="241"/>
      <c r="G64" s="241"/>
      <c r="H64" s="241"/>
      <c r="I64" s="241"/>
      <c r="J64" s="241"/>
      <c r="K64" s="241"/>
      <c r="L64" s="237"/>
      <c r="M64" s="238"/>
      <c r="N64" s="238"/>
      <c r="O64" s="238"/>
    </row>
    <row r="65" spans="1:15" s="179" customFormat="1" ht="19.5" customHeight="1">
      <c r="A65" s="183" t="s">
        <v>134</v>
      </c>
      <c r="B65" s="183"/>
      <c r="C65" s="236"/>
      <c r="D65" s="236"/>
      <c r="E65" s="236"/>
      <c r="F65" s="241">
        <v>0</v>
      </c>
      <c r="G65" s="241">
        <v>0</v>
      </c>
      <c r="H65" s="241"/>
      <c r="I65" s="241"/>
      <c r="J65" s="241"/>
      <c r="K65" s="241"/>
      <c r="L65" s="237"/>
      <c r="M65" s="238"/>
      <c r="N65" s="238"/>
      <c r="O65" s="238"/>
    </row>
    <row r="66" spans="1:15" s="179" customFormat="1" ht="19.5" customHeight="1">
      <c r="A66" s="183"/>
      <c r="B66" s="183"/>
      <c r="C66" s="236"/>
      <c r="D66" s="236"/>
      <c r="E66" s="236"/>
      <c r="F66" s="241"/>
      <c r="G66" s="241"/>
      <c r="H66" s="241"/>
      <c r="I66" s="241"/>
      <c r="J66" s="241"/>
      <c r="K66" s="241"/>
      <c r="L66" s="237"/>
      <c r="M66" s="238"/>
      <c r="N66" s="238"/>
      <c r="O66" s="238"/>
    </row>
    <row r="67" spans="1:15" s="179" customFormat="1" ht="19.5" customHeight="1">
      <c r="A67" s="183" t="s">
        <v>133</v>
      </c>
      <c r="B67" s="183"/>
      <c r="C67" s="236"/>
      <c r="D67" s="236"/>
      <c r="E67" s="236"/>
      <c r="F67" s="241"/>
      <c r="G67" s="241"/>
      <c r="H67" s="241"/>
      <c r="I67" s="241"/>
      <c r="J67" s="241"/>
      <c r="K67" s="241"/>
      <c r="L67" s="237"/>
      <c r="M67" s="238"/>
      <c r="N67" s="238"/>
      <c r="O67" s="238"/>
    </row>
    <row r="68" spans="1:15" s="179" customFormat="1" ht="19.5" customHeight="1">
      <c r="A68" s="183" t="s">
        <v>134</v>
      </c>
      <c r="B68" s="183"/>
      <c r="C68" s="236"/>
      <c r="D68" s="236"/>
      <c r="E68" s="236"/>
      <c r="F68" s="241">
        <v>0</v>
      </c>
      <c r="G68" s="241">
        <v>0</v>
      </c>
      <c r="H68" s="241"/>
      <c r="I68" s="241"/>
      <c r="J68" s="241"/>
      <c r="K68" s="241"/>
      <c r="L68" s="237"/>
      <c r="M68" s="238"/>
      <c r="N68" s="238"/>
      <c r="O68" s="238"/>
    </row>
    <row r="69" spans="1:15" s="179" customFormat="1" ht="19.5" customHeight="1">
      <c r="A69" s="183"/>
      <c r="B69" s="183"/>
      <c r="C69" s="236"/>
      <c r="D69" s="236"/>
      <c r="E69" s="236"/>
      <c r="F69" s="241"/>
      <c r="G69" s="241"/>
      <c r="H69" s="241"/>
      <c r="I69" s="241"/>
      <c r="J69" s="241"/>
      <c r="K69" s="241"/>
      <c r="L69" s="237"/>
      <c r="M69" s="238"/>
      <c r="N69" s="238"/>
      <c r="O69" s="238"/>
    </row>
    <row r="70" spans="1:15" s="179" customFormat="1" ht="19.5" customHeight="1">
      <c r="A70" s="183" t="s">
        <v>135</v>
      </c>
      <c r="B70" s="183"/>
      <c r="C70" s="236"/>
      <c r="D70" s="236"/>
      <c r="E70" s="236"/>
      <c r="F70" s="241"/>
      <c r="G70" s="241"/>
      <c r="H70" s="241"/>
      <c r="I70" s="241"/>
      <c r="J70" s="241"/>
      <c r="K70" s="241"/>
      <c r="L70" s="237"/>
      <c r="M70" s="238"/>
      <c r="N70" s="238"/>
      <c r="O70" s="238"/>
    </row>
    <row r="71" spans="1:15" s="179" customFormat="1" ht="19.5" customHeight="1">
      <c r="A71" s="183" t="s">
        <v>47</v>
      </c>
      <c r="B71" s="183"/>
      <c r="C71" s="236"/>
      <c r="D71" s="236"/>
      <c r="E71" s="236"/>
      <c r="F71" s="241">
        <v>25000</v>
      </c>
      <c r="G71" s="241">
        <v>29000</v>
      </c>
      <c r="H71" s="241">
        <v>29000</v>
      </c>
      <c r="I71" s="241"/>
      <c r="J71" s="241"/>
      <c r="K71" s="241"/>
      <c r="L71" s="237"/>
      <c r="M71" s="238"/>
      <c r="N71" s="238"/>
      <c r="O71" s="238"/>
    </row>
    <row r="72" spans="1:15" s="179" customFormat="1" ht="19.5" customHeight="1">
      <c r="A72" s="183"/>
      <c r="B72" s="183"/>
      <c r="C72" s="236"/>
      <c r="D72" s="236"/>
      <c r="E72" s="236"/>
      <c r="F72" s="241"/>
      <c r="G72" s="241"/>
      <c r="H72" s="241"/>
      <c r="I72" s="241"/>
      <c r="J72" s="241"/>
      <c r="K72" s="241"/>
      <c r="L72" s="237"/>
      <c r="M72" s="238"/>
      <c r="N72" s="238"/>
      <c r="O72" s="238"/>
    </row>
    <row r="73" spans="1:15" s="179" customFormat="1" ht="19.5" customHeight="1">
      <c r="A73" s="183" t="s">
        <v>168</v>
      </c>
      <c r="B73" s="183"/>
      <c r="C73" s="236"/>
      <c r="D73" s="236"/>
      <c r="E73" s="236"/>
      <c r="F73" s="241">
        <v>0</v>
      </c>
      <c r="G73" s="241">
        <v>0</v>
      </c>
      <c r="H73" s="241"/>
      <c r="I73" s="241"/>
      <c r="J73" s="241"/>
      <c r="K73" s="241"/>
      <c r="L73" s="237"/>
      <c r="M73" s="238"/>
      <c r="N73" s="238"/>
      <c r="O73" s="238"/>
    </row>
    <row r="74" spans="1:15" s="179" customFormat="1" ht="19.5" customHeight="1" thickBot="1">
      <c r="A74" s="183"/>
      <c r="B74" s="183"/>
      <c r="C74" s="236"/>
      <c r="D74" s="236"/>
      <c r="E74" s="236"/>
      <c r="F74" s="241"/>
      <c r="G74" s="241"/>
      <c r="H74" s="241"/>
      <c r="I74" s="241"/>
      <c r="J74" s="241"/>
      <c r="K74" s="241"/>
      <c r="L74" s="237"/>
      <c r="M74" s="238"/>
      <c r="N74" s="238"/>
      <c r="O74" s="238"/>
    </row>
    <row r="75" spans="1:15" s="179" customFormat="1" ht="19.5" customHeight="1" thickBot="1" thickTop="1">
      <c r="A75" s="52" t="s">
        <v>18</v>
      </c>
      <c r="B75" s="53"/>
      <c r="C75" s="53"/>
      <c r="D75" s="53"/>
      <c r="E75" s="53"/>
      <c r="F75" s="242">
        <f>SUM(F23+F62+F65+F68+F71+F73)</f>
        <v>218604</v>
      </c>
      <c r="G75" s="242">
        <f>SUM(G23+G62+G65+G68+G71+G73)</f>
        <v>222325</v>
      </c>
      <c r="H75" s="242">
        <f>SUM(H12+H45+H51+H56+H61+H71)</f>
        <v>218505</v>
      </c>
      <c r="I75" s="241"/>
      <c r="J75" s="241"/>
      <c r="K75" s="241"/>
      <c r="L75" s="237"/>
      <c r="M75" s="238"/>
      <c r="N75" s="238"/>
      <c r="O75" s="238"/>
    </row>
    <row r="76" spans="6:12" s="179" customFormat="1" ht="19.5" customHeight="1" thickTop="1">
      <c r="F76" s="243"/>
      <c r="G76" s="243"/>
      <c r="H76" s="243"/>
      <c r="I76" s="243"/>
      <c r="J76" s="243"/>
      <c r="K76" s="243"/>
      <c r="L76" s="240"/>
    </row>
  </sheetData>
  <sheetProtection/>
  <mergeCells count="3">
    <mergeCell ref="A4:I4"/>
    <mergeCell ref="A1:L1"/>
    <mergeCell ref="A2:L2"/>
  </mergeCells>
  <printOptions/>
  <pageMargins left="0.2" right="0.11811023622047245" top="0.7874015748031497" bottom="0.5118110236220472" header="0.5118110236220472" footer="0.5118110236220472"/>
  <pageSetup horizontalDpi="300" verticalDpi="300" orientation="portrait" paperSize="9" scale="75" r:id="rId1"/>
  <headerFooter alignWithMargins="0">
    <oddHeader>&amp;C7.sz.melléklet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80"/>
  <sheetViews>
    <sheetView view="pageLayout" workbookViewId="0" topLeftCell="A1">
      <selection activeCell="G19" sqref="G19"/>
    </sheetView>
  </sheetViews>
  <sheetFormatPr defaultColWidth="9.00390625" defaultRowHeight="19.5" customHeight="1"/>
  <cols>
    <col min="1" max="1" width="44.75390625" style="5" customWidth="1"/>
    <col min="2" max="2" width="13.125" style="5" customWidth="1"/>
    <col min="3" max="3" width="10.75390625" style="5" customWidth="1"/>
    <col min="4" max="4" width="13.75390625" style="5" customWidth="1"/>
    <col min="5" max="7" width="10.75390625" style="5" customWidth="1"/>
    <col min="8" max="8" width="10.25390625" style="5" customWidth="1"/>
    <col min="9" max="16384" width="9.125" style="5" customWidth="1"/>
  </cols>
  <sheetData>
    <row r="1" spans="1:10" s="36" customFormat="1" ht="19.5" customHeight="1">
      <c r="A1" s="541" t="s">
        <v>466</v>
      </c>
      <c r="B1" s="541"/>
      <c r="C1" s="541"/>
      <c r="D1" s="541"/>
      <c r="E1" s="541"/>
      <c r="F1" s="541"/>
      <c r="G1" s="541"/>
      <c r="H1" s="541"/>
      <c r="I1" s="168"/>
      <c r="J1" s="168"/>
    </row>
    <row r="2" spans="1:10" s="36" customFormat="1" ht="19.5" customHeight="1">
      <c r="A2" s="540" t="s">
        <v>467</v>
      </c>
      <c r="B2" s="540"/>
      <c r="C2" s="540"/>
      <c r="D2" s="540"/>
      <c r="E2" s="540"/>
      <c r="F2" s="540"/>
      <c r="G2" s="540"/>
      <c r="H2" s="540"/>
      <c r="I2" s="168"/>
      <c r="J2" s="168"/>
    </row>
    <row r="3" s="36" customFormat="1" ht="19.5" customHeight="1"/>
    <row r="4" spans="2:8" s="36" customFormat="1" ht="19.5" customHeight="1">
      <c r="B4" s="165" t="s">
        <v>183</v>
      </c>
      <c r="C4" s="164" t="s">
        <v>182</v>
      </c>
      <c r="D4" s="164" t="s">
        <v>477</v>
      </c>
      <c r="E4" s="165"/>
      <c r="F4" s="165"/>
      <c r="H4" s="37"/>
    </row>
    <row r="5" spans="3:8" s="36" customFormat="1" ht="19.5" customHeight="1">
      <c r="C5" s="166"/>
      <c r="D5" s="165"/>
      <c r="E5" s="165"/>
      <c r="F5" s="165"/>
      <c r="H5" s="37"/>
    </row>
    <row r="6" spans="1:8" s="36" customFormat="1" ht="19.5" customHeight="1">
      <c r="A6" s="264" t="s">
        <v>295</v>
      </c>
      <c r="B6" s="165"/>
      <c r="C6" s="167">
        <v>6156</v>
      </c>
      <c r="D6" s="167">
        <v>6156</v>
      </c>
      <c r="E6" s="165"/>
      <c r="F6" s="165"/>
      <c r="G6" s="165"/>
      <c r="H6" s="165"/>
    </row>
    <row r="7" spans="1:8" s="36" customFormat="1" ht="19.5" customHeight="1">
      <c r="A7" s="263" t="s">
        <v>210</v>
      </c>
      <c r="B7" s="39"/>
      <c r="C7" s="167">
        <v>1231</v>
      </c>
      <c r="D7" s="167">
        <v>1231</v>
      </c>
      <c r="E7" s="39"/>
      <c r="F7" s="39"/>
      <c r="G7" s="165"/>
      <c r="H7" s="169"/>
    </row>
    <row r="8" spans="1:8" s="36" customFormat="1" ht="18.75" customHeight="1">
      <c r="A8" s="164" t="s">
        <v>296</v>
      </c>
      <c r="C8" s="167">
        <v>32832</v>
      </c>
      <c r="D8" s="167">
        <v>32832</v>
      </c>
      <c r="E8" s="170"/>
      <c r="F8" s="170"/>
      <c r="G8" s="170"/>
      <c r="H8" s="169"/>
    </row>
    <row r="9" spans="1:4" s="36" customFormat="1" ht="19.5" customHeight="1">
      <c r="A9" s="164" t="s">
        <v>185</v>
      </c>
      <c r="C9" s="167">
        <v>7560</v>
      </c>
      <c r="D9" s="167">
        <v>7560</v>
      </c>
    </row>
    <row r="10" spans="1:4" s="36" customFormat="1" ht="19.5" customHeight="1">
      <c r="A10" s="164" t="s">
        <v>310</v>
      </c>
      <c r="C10" s="167">
        <v>1416</v>
      </c>
      <c r="D10" s="167">
        <v>1416</v>
      </c>
    </row>
    <row r="11" spans="1:4" s="36" customFormat="1" ht="19.5" customHeight="1">
      <c r="A11" s="164" t="s">
        <v>186</v>
      </c>
      <c r="B11" s="164"/>
      <c r="C11" s="167">
        <v>2842</v>
      </c>
      <c r="D11" s="167">
        <v>2842</v>
      </c>
    </row>
    <row r="12" spans="1:4" s="36" customFormat="1" ht="19.5" customHeight="1">
      <c r="A12" s="164" t="s">
        <v>211</v>
      </c>
      <c r="B12" s="164"/>
      <c r="C12" s="167">
        <v>1260</v>
      </c>
      <c r="D12" s="167">
        <v>1260</v>
      </c>
    </row>
    <row r="13" spans="1:4" s="36" customFormat="1" ht="19.5" customHeight="1">
      <c r="A13" s="164" t="s">
        <v>212</v>
      </c>
      <c r="B13" s="164"/>
      <c r="C13" s="167">
        <v>160</v>
      </c>
      <c r="D13" s="167">
        <v>160</v>
      </c>
    </row>
    <row r="14" spans="1:4" s="36" customFormat="1" ht="19.5" customHeight="1">
      <c r="A14" s="164" t="s">
        <v>213</v>
      </c>
      <c r="B14" s="164"/>
      <c r="C14" s="167">
        <v>400</v>
      </c>
      <c r="D14" s="167">
        <v>400</v>
      </c>
    </row>
    <row r="15" spans="1:4" s="36" customFormat="1" ht="19.5" customHeight="1">
      <c r="A15" s="164" t="s">
        <v>187</v>
      </c>
      <c r="B15" s="164"/>
      <c r="C15" s="167">
        <v>500</v>
      </c>
      <c r="D15" s="167">
        <v>500</v>
      </c>
    </row>
    <row r="16" spans="1:4" s="36" customFormat="1" ht="19.5" customHeight="1">
      <c r="A16" s="164" t="s">
        <v>214</v>
      </c>
      <c r="B16" s="164"/>
      <c r="C16" s="167">
        <v>4000</v>
      </c>
      <c r="D16" s="167">
        <v>4000</v>
      </c>
    </row>
    <row r="17" spans="1:4" s="36" customFormat="1" ht="19.5" customHeight="1">
      <c r="A17" s="164" t="s">
        <v>188</v>
      </c>
      <c r="B17" s="164"/>
      <c r="C17" s="171">
        <v>300</v>
      </c>
      <c r="D17" s="171">
        <v>300</v>
      </c>
    </row>
    <row r="18" spans="1:4" s="36" customFormat="1" ht="19.5" customHeight="1">
      <c r="A18" s="164" t="s">
        <v>215</v>
      </c>
      <c r="B18" s="164"/>
      <c r="C18" s="171">
        <v>30</v>
      </c>
      <c r="D18" s="171">
        <v>30</v>
      </c>
    </row>
    <row r="19" spans="1:4" s="36" customFormat="1" ht="19.5" customHeight="1">
      <c r="A19" s="164" t="s">
        <v>189</v>
      </c>
      <c r="B19" s="164"/>
      <c r="C19" s="171">
        <v>360</v>
      </c>
      <c r="D19" s="171">
        <v>360</v>
      </c>
    </row>
    <row r="20" spans="1:4" s="36" customFormat="1" ht="19.5" customHeight="1">
      <c r="A20" s="164" t="s">
        <v>184</v>
      </c>
      <c r="B20" s="164"/>
      <c r="C20" s="171">
        <v>80</v>
      </c>
      <c r="D20" s="171">
        <v>80</v>
      </c>
    </row>
    <row r="21" spans="1:4" s="36" customFormat="1" ht="19.5" customHeight="1">
      <c r="A21" s="164" t="s">
        <v>297</v>
      </c>
      <c r="B21" s="164"/>
      <c r="C21" s="171">
        <v>5067</v>
      </c>
      <c r="D21" s="171">
        <v>5067</v>
      </c>
    </row>
    <row r="22" spans="1:4" ht="42.75" customHeight="1">
      <c r="A22" s="103" t="s">
        <v>190</v>
      </c>
      <c r="C22" s="106">
        <f>SUM(C6:C21)</f>
        <v>64194</v>
      </c>
      <c r="D22" s="106">
        <f>SUM(D6:D21)</f>
        <v>64194</v>
      </c>
    </row>
    <row r="23" ht="19.5" customHeight="1">
      <c r="C23" s="28"/>
    </row>
    <row r="24" ht="19.5" customHeight="1">
      <c r="C24" s="28"/>
    </row>
    <row r="25" ht="19.5" customHeight="1">
      <c r="C25" s="28"/>
    </row>
    <row r="26" ht="19.5" customHeight="1">
      <c r="C26" s="28"/>
    </row>
    <row r="27" ht="19.5" customHeight="1">
      <c r="C27" s="28"/>
    </row>
    <row r="28" ht="19.5" customHeight="1">
      <c r="C28" s="28"/>
    </row>
    <row r="29" ht="19.5" customHeight="1">
      <c r="C29" s="28"/>
    </row>
    <row r="30" ht="19.5" customHeight="1">
      <c r="C30" s="28"/>
    </row>
    <row r="31" ht="19.5" customHeight="1">
      <c r="C31" s="28"/>
    </row>
    <row r="32" ht="19.5" customHeight="1">
      <c r="C32" s="28"/>
    </row>
    <row r="33" ht="19.5" customHeight="1">
      <c r="C33" s="28"/>
    </row>
    <row r="34" ht="19.5" customHeight="1">
      <c r="C34" s="28"/>
    </row>
    <row r="35" ht="19.5" customHeight="1">
      <c r="C35" s="28"/>
    </row>
    <row r="36" ht="19.5" customHeight="1">
      <c r="C36" s="28"/>
    </row>
    <row r="37" ht="19.5" customHeight="1">
      <c r="C37" s="28"/>
    </row>
    <row r="38" ht="19.5" customHeight="1">
      <c r="C38" s="28"/>
    </row>
    <row r="39" ht="19.5" customHeight="1">
      <c r="C39" s="28"/>
    </row>
    <row r="40" ht="19.5" customHeight="1">
      <c r="C40" s="28"/>
    </row>
    <row r="41" ht="19.5" customHeight="1">
      <c r="C41" s="28"/>
    </row>
    <row r="42" ht="19.5" customHeight="1">
      <c r="C42" s="28"/>
    </row>
    <row r="43" ht="19.5" customHeight="1">
      <c r="C43" s="28"/>
    </row>
    <row r="44" ht="19.5" customHeight="1">
      <c r="C44" s="28"/>
    </row>
    <row r="45" ht="19.5" customHeight="1">
      <c r="C45" s="28"/>
    </row>
    <row r="46" ht="19.5" customHeight="1">
      <c r="C46" s="28"/>
    </row>
    <row r="47" ht="19.5" customHeight="1">
      <c r="C47" s="28"/>
    </row>
    <row r="48" ht="19.5" customHeight="1">
      <c r="C48" s="28"/>
    </row>
    <row r="49" ht="19.5" customHeight="1">
      <c r="C49" s="28"/>
    </row>
    <row r="50" ht="19.5" customHeight="1">
      <c r="C50" s="28"/>
    </row>
    <row r="51" ht="19.5" customHeight="1">
      <c r="C51" s="28"/>
    </row>
    <row r="52" ht="19.5" customHeight="1">
      <c r="C52" s="28"/>
    </row>
    <row r="53" ht="19.5" customHeight="1">
      <c r="C53" s="28"/>
    </row>
    <row r="54" ht="19.5" customHeight="1">
      <c r="C54" s="28"/>
    </row>
    <row r="55" ht="19.5" customHeight="1">
      <c r="C55" s="28"/>
    </row>
    <row r="56" ht="19.5" customHeight="1">
      <c r="C56" s="28"/>
    </row>
    <row r="57" ht="19.5" customHeight="1">
      <c r="C57" s="28"/>
    </row>
    <row r="58" ht="19.5" customHeight="1">
      <c r="C58" s="28"/>
    </row>
    <row r="59" ht="19.5" customHeight="1">
      <c r="C59" s="28"/>
    </row>
    <row r="60" ht="19.5" customHeight="1">
      <c r="C60" s="28"/>
    </row>
    <row r="61" ht="19.5" customHeight="1">
      <c r="C61" s="28"/>
    </row>
    <row r="62" ht="19.5" customHeight="1">
      <c r="C62" s="28"/>
    </row>
    <row r="63" ht="19.5" customHeight="1">
      <c r="C63" s="28"/>
    </row>
    <row r="64" ht="19.5" customHeight="1">
      <c r="C64" s="28"/>
    </row>
    <row r="65" ht="19.5" customHeight="1">
      <c r="C65" s="28"/>
    </row>
    <row r="66" ht="19.5" customHeight="1">
      <c r="C66" s="28"/>
    </row>
    <row r="67" ht="19.5" customHeight="1">
      <c r="C67" s="28"/>
    </row>
    <row r="68" ht="19.5" customHeight="1">
      <c r="C68" s="28"/>
    </row>
    <row r="69" ht="19.5" customHeight="1">
      <c r="C69" s="28"/>
    </row>
    <row r="70" ht="19.5" customHeight="1">
      <c r="C70" s="28"/>
    </row>
    <row r="71" ht="19.5" customHeight="1">
      <c r="C71" s="28"/>
    </row>
    <row r="72" ht="19.5" customHeight="1">
      <c r="C72" s="28"/>
    </row>
    <row r="73" ht="19.5" customHeight="1">
      <c r="C73" s="28"/>
    </row>
    <row r="74" ht="19.5" customHeight="1">
      <c r="C74" s="28"/>
    </row>
    <row r="75" ht="19.5" customHeight="1">
      <c r="C75" s="28"/>
    </row>
    <row r="76" ht="19.5" customHeight="1">
      <c r="C76" s="28"/>
    </row>
    <row r="77" ht="19.5" customHeight="1">
      <c r="C77" s="28"/>
    </row>
    <row r="78" ht="19.5" customHeight="1">
      <c r="C78" s="28"/>
    </row>
    <row r="79" ht="19.5" customHeight="1">
      <c r="C79" s="28"/>
    </row>
    <row r="80" ht="19.5" customHeight="1">
      <c r="C80" s="28"/>
    </row>
  </sheetData>
  <sheetProtection/>
  <mergeCells count="2">
    <mergeCell ref="A2:H2"/>
    <mergeCell ref="A1:H1"/>
  </mergeCells>
  <printOptions/>
  <pageMargins left="0.15748031496062992" right="0.15748031496062992" top="0.8267716535433072" bottom="0.4724409448818898" header="0.5118110236220472" footer="0.5118110236220472"/>
  <pageSetup horizontalDpi="300" verticalDpi="300" orientation="portrait" paperSize="9" scale="85" r:id="rId1"/>
  <headerFooter alignWithMargins="0">
    <oddHeader>&amp;C8.sz.melléklet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Böhönye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Böhönye</dc:creator>
  <cp:keywords/>
  <dc:description/>
  <cp:lastModifiedBy>Hoffmanné dr. Németh Ildikó </cp:lastModifiedBy>
  <cp:lastPrinted>2013-09-12T08:08:05Z</cp:lastPrinted>
  <dcterms:created xsi:type="dcterms:W3CDTF">2004-02-09T09:29:05Z</dcterms:created>
  <dcterms:modified xsi:type="dcterms:W3CDTF">2013-09-16T13:34:21Z</dcterms:modified>
  <cp:category/>
  <cp:version/>
  <cp:contentType/>
  <cp:contentStatus/>
</cp:coreProperties>
</file>