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'5'!$A$1:$G$43</definedName>
    <definedName name="_xlnm.Print_Area" localSheetId="1">'5A'!$A$1:$G$43</definedName>
    <definedName name="_xlnm.Print_Area" localSheetId="2">'5B'!$A$2:$G$21</definedName>
    <definedName name="_xlnm.Print_Area" localSheetId="3">'5C'!$A$2:$G$19</definedName>
    <definedName name="_xlnm.Print_Area" localSheetId="4">'5D'!$A$1:$F$13</definedName>
    <definedName name="_xlnm.Print_Area" localSheetId="6">'5F'!$A$2:$G$18</definedName>
  </definedNames>
  <calcPr fullCalcOnLoad="1"/>
</workbook>
</file>

<file path=xl/sharedStrings.xml><?xml version="1.0" encoding="utf-8"?>
<sst xmlns="http://schemas.openxmlformats.org/spreadsheetml/2006/main" count="220" uniqueCount="148">
  <si>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</si>
  <si>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</si>
  <si>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</si>
  <si>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</si>
  <si>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</si>
  <si>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</si>
  <si>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</si>
  <si>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</si>
  <si>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</si>
  <si>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</si>
  <si>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</si>
  <si>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</si>
  <si>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</si>
  <si>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</si>
  <si>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</si>
  <si>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</si>
  <si>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</si>
  <si>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</si>
  <si>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</si>
  <si>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</si>
  <si>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</si>
  <si>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</si>
  <si>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</si>
  <si>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</si>
  <si>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</si>
  <si>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</si>
  <si>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</si>
  <si>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</si>
  <si>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</si>
  <si>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</si>
  <si>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</si>
  <si>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</si>
  <si>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</si>
  <si>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</si>
  <si>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</si>
  <si>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</si>
  <si>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</si>
  <si>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</si>
  <si>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</si>
  <si>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</si>
  <si>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</si>
  <si>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</si>
  <si>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</si>
  <si>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</si>
  <si>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</si>
  <si>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</si>
  <si>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</si>
  <si>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</si>
  <si>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</si>
  <si>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</si>
  <si>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</si>
  <si>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</si>
  <si>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</si>
  <si>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</si>
  <si>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</si>
  <si>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</si>
  <si>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</si>
  <si>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</si>
  <si>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</si>
  <si>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</si>
  <si>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</si>
  <si>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</si>
  <si>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</si>
  <si>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</si>
  <si>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</si>
  <si>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</si>
  <si>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</si>
  <si>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</si>
  <si>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</si>
  <si>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</si>
  <si>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</si>
  <si>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</si>
  <si>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</si>
  <si>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</si>
  <si>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</si>
  <si>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</si>
  <si>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</si>
  <si>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</si>
  <si>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</si>
  <si>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</si>
  <si>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</si>
  <si>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</si>
  <si>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</si>
  <si>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</si>
  <si>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</si>
  <si>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</si>
  <si>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</si>
  <si>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</si>
  <si>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</si>
  <si>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</si>
  <si>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</si>
  <si>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</si>
  <si>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</si>
  <si>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</si>
  <si>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</si>
  <si>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</si>
  <si>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</si>
  <si>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</si>
  <si>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</si>
  <si>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</si>
  <si>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</si>
  <si>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</si>
  <si>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</si>
  <si>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</si>
  <si>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</si>
  <si>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</si>
  <si>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</si>
  <si>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</si>
  <si>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</si>
  <si>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</si>
  <si>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</si>
  <si>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</si>
  <si>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</si>
  <si>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</si>
  <si>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</si>
  <si>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</si>
  <si>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</si>
  <si>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>Kiegészítő gyermekvédelmi támogatás</t>
  </si>
  <si>
    <t xml:space="preserve">   Szociális bentlakásos int.ellátásokhoz kapcs.bértámogatás</t>
  </si>
  <si>
    <t xml:space="preserve">   Kieg.tám. az óvodapedag. min.-ből adódó többletkiadásokhoz</t>
  </si>
  <si>
    <t>Belföldi értékpapír beváltása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</si>
  <si>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</si>
  <si>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</si>
  <si>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</si>
  <si>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Egyéb támogatások</t>
  </si>
  <si>
    <t>1/5.</t>
  </si>
  <si>
    <t>Önkormányzatok működési támogatása ( 1/1.- 1/5.)</t>
  </si>
  <si>
    <t xml:space="preserve"> </t>
  </si>
  <si>
    <t xml:space="preserve">   Bölcsődei üzemeltetési támogatás</t>
  </si>
  <si>
    <t xml:space="preserve">   Óvodai és iskolai szociális segítő tevékenység támogatása</t>
  </si>
  <si>
    <t>Gazdasági szervezettel nem rendelkező kölstégvetési szervek</t>
  </si>
  <si>
    <t>ezer FT-ban</t>
  </si>
  <si>
    <t>5/d. számú melléklet</t>
  </si>
  <si>
    <t>5/e. számú melléklet</t>
  </si>
  <si>
    <t>5/f. számú melléklet</t>
  </si>
  <si>
    <t>5/b. számú melléklet</t>
  </si>
  <si>
    <t>5/a. számú melléklet</t>
  </si>
  <si>
    <t>5. számú melléklet</t>
  </si>
  <si>
    <t>5/c. számú melléklet</t>
  </si>
  <si>
    <t xml:space="preserve">   Gyermekétkeztetés üzemeltetési támogatása</t>
  </si>
  <si>
    <t>Belváros- Lipótváros Önkormányzata 2020. évi államháztartáson belülről kapott működési célú támogatásainak részletezése</t>
  </si>
  <si>
    <t>Belváros-Lipótváros Önkormányzata 2020. évre tervezett közhatalmi bevételeinek részletezése</t>
  </si>
  <si>
    <t>Belváros- Lipótváros Önkormányzata 2020. évi államháztartáson belülről kapott felhalmozási célú támogatásainak részletezése</t>
  </si>
  <si>
    <t>Belváros-Lipótváros Önkormányzata 2020. évre tervezett államháztartáson kívülről átvett felhalmozási célú pénzeszközeinek részletezése</t>
  </si>
  <si>
    <t xml:space="preserve">Belváros-  Lipótváros Önkormányzata 2020. évre </t>
  </si>
  <si>
    <t>Belváros-Lipótváros Önkormányzata 2020. évre tervezett működési bevételeinek részletezése</t>
  </si>
  <si>
    <t>Belváros-Lipótváros Önkormányzata 2020. évre tervezett bevételei</t>
  </si>
  <si>
    <t>Településfejlesztési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</si>
</sst>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9"/>
      <name val="Arial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18" xfId="0" applyNumberFormat="1" applyFont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" fontId="4" fillId="0" borderId="21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6" fontId="4" fillId="0" borderId="24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3" fontId="3" fillId="0" borderId="3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34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16" fontId="4" fillId="0" borderId="2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3" fontId="4" fillId="0" borderId="36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12" fontId="3" fillId="0" borderId="3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3" fillId="0" borderId="33" xfId="0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3" xfId="0" applyFont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85"/>
  <sheetViews>
    <sheetView zoomScalePageLayoutView="0" workbookViewId="0" topLeftCell="A28">
      <selection activeCell="H30" sqref="H30:J31"/>
    </sheetView>
  </sheetViews>
  <sheetFormatPr defaultColWidth="9.00390625" defaultRowHeight="12.75"/>
  <cols>
    <col min="1" max="1" width="3.25390625" style="27" customWidth="1"/>
    <col min="2" max="2" width="3.125" style="27" customWidth="1"/>
    <col min="3" max="3" width="48.75390625" style="27" customWidth="1"/>
    <col min="4" max="4" width="12.75390625" style="27" customWidth="1"/>
    <col min="5" max="5" width="12.75390625" style="31" customWidth="1"/>
    <col min="6" max="6" width="12.75390625" style="27" customWidth="1"/>
    <col min="7" max="7" width="12.75390625" style="4" bestFit="1" customWidth="1"/>
    <col min="8" max="8" width="9.125" style="4" customWidth="1"/>
    <col min="9" max="9" width="10.125" style="4" bestFit="1" customWidth="1"/>
    <col min="10" max="16384" width="9.125" style="4" customWidth="1"/>
  </cols>
  <sheetData>
    <row r="1" spans="5:7" ht="18" customHeight="1">
      <c r="E1" s="302" t="s">
        <v>137</v>
      </c>
      <c r="F1" s="302"/>
      <c r="G1" s="302"/>
    </row>
    <row r="2" spans="1:7" s="29" customFormat="1" ht="15.75">
      <c r="A2" s="313" t="s">
        <v>146</v>
      </c>
      <c r="B2" s="313"/>
      <c r="C2" s="313"/>
      <c r="D2" s="313"/>
      <c r="E2" s="313"/>
      <c r="F2" s="313"/>
      <c r="G2" s="313"/>
    </row>
    <row r="3" spans="1:6" s="29" customFormat="1" ht="15.75">
      <c r="A3" s="28"/>
      <c r="B3" s="28"/>
      <c r="C3" s="28"/>
      <c r="D3" s="28"/>
      <c r="E3" s="28"/>
      <c r="F3" s="28"/>
    </row>
    <row r="4" spans="2:7" ht="13.5" customHeight="1" thickBot="1">
      <c r="B4" s="30"/>
      <c r="F4" s="303" t="s">
        <v>0</v>
      </c>
      <c r="G4" s="303"/>
    </row>
    <row r="5" spans="1:7" s="32" customFormat="1" ht="80.25" customHeight="1" thickBot="1">
      <c r="A5" s="304" t="s">
        <v>1</v>
      </c>
      <c r="B5" s="305"/>
      <c r="C5" s="306"/>
      <c r="D5" s="116" t="s">
        <v>18</v>
      </c>
      <c r="E5" s="116" t="s">
        <v>106</v>
      </c>
      <c r="F5" s="116" t="s">
        <v>107</v>
      </c>
      <c r="G5" s="117" t="s">
        <v>19</v>
      </c>
    </row>
    <row r="6" spans="1:7" ht="13.5" thickBot="1">
      <c r="A6" s="307">
        <v>1</v>
      </c>
      <c r="B6" s="308"/>
      <c r="C6" s="308"/>
      <c r="D6" s="33">
        <v>2</v>
      </c>
      <c r="E6" s="33">
        <v>3</v>
      </c>
      <c r="F6" s="33">
        <v>4</v>
      </c>
      <c r="G6" s="118">
        <v>5</v>
      </c>
    </row>
    <row r="7" spans="1:7" ht="13.5" customHeight="1">
      <c r="A7" s="34"/>
      <c r="B7" s="35"/>
      <c r="C7" s="36" t="s">
        <v>23</v>
      </c>
      <c r="D7" s="37">
        <f>SUM(5A!D11)</f>
        <v>2043868</v>
      </c>
      <c r="E7" s="38"/>
      <c r="F7" s="38"/>
      <c r="G7" s="24">
        <f>SUM(D7,E7,F7)</f>
        <v>2043868</v>
      </c>
    </row>
    <row r="8" spans="1:7" ht="13.5" customHeight="1">
      <c r="A8" s="34"/>
      <c r="B8" s="39"/>
      <c r="C8" s="40" t="s">
        <v>40</v>
      </c>
      <c r="D8" s="37">
        <f>SUM(5A!D16)</f>
        <v>309109</v>
      </c>
      <c r="E8" s="41"/>
      <c r="F8" s="42"/>
      <c r="G8" s="25">
        <f>SUM(D8,E8,F8)</f>
        <v>309109</v>
      </c>
    </row>
    <row r="9" spans="1:7" ht="13.5" customHeight="1">
      <c r="A9" s="34"/>
      <c r="B9" s="39"/>
      <c r="C9" s="40" t="s">
        <v>100</v>
      </c>
      <c r="D9" s="37">
        <f>SUM(5A!D32)</f>
        <v>394424</v>
      </c>
      <c r="E9" s="41"/>
      <c r="F9" s="42"/>
      <c r="G9" s="25">
        <f>SUM(D9,E9,F9)</f>
        <v>394424</v>
      </c>
    </row>
    <row r="10" spans="1:7" ht="13.5" customHeight="1">
      <c r="A10" s="34"/>
      <c r="B10" s="104"/>
      <c r="C10" s="43" t="s">
        <v>41</v>
      </c>
      <c r="D10" s="38">
        <f>SUM(5A!D33)</f>
        <v>10671</v>
      </c>
      <c r="E10" s="87"/>
      <c r="F10" s="105"/>
      <c r="G10" s="25">
        <f>SUM(D10,E10,F10)</f>
        <v>10671</v>
      </c>
    </row>
    <row r="11" spans="1:7" ht="13.5" customHeight="1" thickBot="1">
      <c r="A11" s="34"/>
      <c r="B11" s="106"/>
      <c r="C11" s="107" t="s">
        <v>124</v>
      </c>
      <c r="D11" s="108">
        <f>SUM(5A!D35)</f>
        <v>0</v>
      </c>
      <c r="E11" s="44"/>
      <c r="F11" s="109"/>
      <c r="G11" s="25">
        <f>SUM(D11,E11,F11)</f>
        <v>0</v>
      </c>
    </row>
    <row r="12" spans="1:7" ht="13.5" customHeight="1" thickBot="1">
      <c r="A12" s="34"/>
      <c r="B12" s="45" t="s">
        <v>2</v>
      </c>
      <c r="C12" s="46" t="s">
        <v>77</v>
      </c>
      <c r="D12" s="47">
        <f>SUM(D7:D11)</f>
        <v>2758072</v>
      </c>
      <c r="E12" s="47"/>
      <c r="F12" s="47"/>
      <c r="G12" s="48">
        <f>SUM(G7:G11)</f>
        <v>2758072</v>
      </c>
    </row>
    <row r="13" spans="1:7" ht="13.5" customHeight="1">
      <c r="A13" s="34"/>
      <c r="B13" s="49" t="s">
        <v>3</v>
      </c>
      <c r="C13" s="50" t="s">
        <v>43</v>
      </c>
      <c r="D13" s="51"/>
      <c r="E13" s="51"/>
      <c r="F13" s="60"/>
      <c r="G13" s="98"/>
    </row>
    <row r="14" spans="1:7" ht="13.5" thickBot="1">
      <c r="A14" s="34"/>
      <c r="B14" s="52" t="s">
        <v>4</v>
      </c>
      <c r="C14" s="53" t="s">
        <v>78</v>
      </c>
      <c r="D14" s="54">
        <f>SUM(5A!D42)</f>
        <v>0</v>
      </c>
      <c r="E14" s="54">
        <f>SUM(5A!E42)</f>
        <v>1024891</v>
      </c>
      <c r="F14" s="54">
        <f>SUM(5A!F42)</f>
        <v>0</v>
      </c>
      <c r="G14" s="22">
        <f>SUM(D14,E14,F14)</f>
        <v>1024891</v>
      </c>
    </row>
    <row r="15" spans="1:7" ht="13.5" thickBot="1">
      <c r="A15" s="34"/>
      <c r="B15" s="55" t="s">
        <v>5</v>
      </c>
      <c r="C15" s="56" t="s">
        <v>79</v>
      </c>
      <c r="D15" s="57">
        <f>SUM(D12:D14)</f>
        <v>2758072</v>
      </c>
      <c r="E15" s="57">
        <f>SUM(E12:E14)</f>
        <v>1024891</v>
      </c>
      <c r="F15" s="57">
        <f>SUM(F12:F14)</f>
        <v>0</v>
      </c>
      <c r="G15" s="58">
        <f>SUM(G12:G14)</f>
        <v>3782963</v>
      </c>
    </row>
    <row r="16" spans="1:7" ht="12.75">
      <c r="A16" s="34"/>
      <c r="B16" s="49" t="s">
        <v>2</v>
      </c>
      <c r="C16" s="59" t="s">
        <v>10</v>
      </c>
      <c r="D16" s="60">
        <f>SUM(5B!D13)</f>
        <v>6695870</v>
      </c>
      <c r="E16" s="60"/>
      <c r="F16" s="60"/>
      <c r="G16" s="21">
        <f>SUM(D16,E16,F16)</f>
        <v>6695870</v>
      </c>
    </row>
    <row r="17" spans="1:7" ht="13.5" thickBot="1">
      <c r="A17" s="34"/>
      <c r="B17" s="52" t="s">
        <v>3</v>
      </c>
      <c r="C17" s="53" t="s">
        <v>80</v>
      </c>
      <c r="D17" s="61">
        <f>SUM(5B!D20)</f>
        <v>173210</v>
      </c>
      <c r="E17" s="61"/>
      <c r="F17" s="61"/>
      <c r="G17" s="22">
        <f>SUM(D17,E17,F17)</f>
        <v>173210</v>
      </c>
    </row>
    <row r="18" spans="1:7" ht="13.5" customHeight="1" thickBot="1">
      <c r="A18" s="34"/>
      <c r="B18" s="55" t="s">
        <v>6</v>
      </c>
      <c r="C18" s="62" t="s">
        <v>35</v>
      </c>
      <c r="D18" s="57">
        <f>SUM(D16:D17)</f>
        <v>6869080</v>
      </c>
      <c r="E18" s="57"/>
      <c r="F18" s="57"/>
      <c r="G18" s="58">
        <f>SUM(G16:G17)</f>
        <v>6869080</v>
      </c>
    </row>
    <row r="19" spans="1:7" ht="13.5" customHeight="1" thickBot="1">
      <c r="A19" s="34"/>
      <c r="B19" s="55" t="s">
        <v>32</v>
      </c>
      <c r="C19" s="63" t="s">
        <v>81</v>
      </c>
      <c r="D19" s="57">
        <f>SUM(5C!D19)</f>
        <v>7769553</v>
      </c>
      <c r="E19" s="57">
        <f>SUM(5C!E19)</f>
        <v>1007660</v>
      </c>
      <c r="F19" s="57">
        <f>SUM(5C!F19)</f>
        <v>84800</v>
      </c>
      <c r="G19" s="17">
        <f>SUM(D19,E19,F19)</f>
        <v>8862013</v>
      </c>
    </row>
    <row r="20" spans="1:7" ht="26.25" customHeight="1">
      <c r="A20" s="34"/>
      <c r="B20" s="64" t="s">
        <v>2</v>
      </c>
      <c r="C20" s="65" t="s">
        <v>82</v>
      </c>
      <c r="D20" s="23">
        <f>360+122</f>
        <v>482</v>
      </c>
      <c r="E20" s="23"/>
      <c r="F20" s="23"/>
      <c r="G20" s="24">
        <f>SUM(D20,E20,F20)</f>
        <v>482</v>
      </c>
    </row>
    <row r="21" spans="1:7" ht="13.5" customHeight="1" thickBot="1">
      <c r="A21" s="34"/>
      <c r="B21" s="66" t="s">
        <v>3</v>
      </c>
      <c r="C21" s="67" t="s">
        <v>83</v>
      </c>
      <c r="D21" s="68"/>
      <c r="E21" s="19"/>
      <c r="F21" s="19"/>
      <c r="G21" s="21">
        <f>SUM(D21,E21,F21)</f>
        <v>0</v>
      </c>
    </row>
    <row r="22" spans="1:7" ht="13.5" customHeight="1" thickBot="1">
      <c r="A22" s="34"/>
      <c r="B22" s="55" t="s">
        <v>33</v>
      </c>
      <c r="C22" s="63" t="s">
        <v>84</v>
      </c>
      <c r="D22" s="57">
        <f>SUM(D20:D21)</f>
        <v>482</v>
      </c>
      <c r="E22" s="57"/>
      <c r="F22" s="57"/>
      <c r="G22" s="58">
        <f>SUM(G20:G21)</f>
        <v>482</v>
      </c>
    </row>
    <row r="23" spans="1:7" s="29" customFormat="1" ht="13.5" customHeight="1" thickBot="1">
      <c r="A23" s="69" t="s">
        <v>5</v>
      </c>
      <c r="B23" s="309" t="s">
        <v>85</v>
      </c>
      <c r="C23" s="310"/>
      <c r="D23" s="57">
        <f>SUM(D15,D18,D19,D22)</f>
        <v>17397187</v>
      </c>
      <c r="E23" s="57">
        <f>SUM(E15,E18,E19,E22)</f>
        <v>2032551</v>
      </c>
      <c r="F23" s="57">
        <f>SUM(F15,F18,F19,F22)</f>
        <v>84800</v>
      </c>
      <c r="G23" s="58">
        <f>SUM(G15,G18,G19,G22)</f>
        <v>19514538</v>
      </c>
    </row>
    <row r="24" spans="1:7" s="29" customFormat="1" ht="13.5" customHeight="1" thickBot="1">
      <c r="A24" s="70"/>
      <c r="B24" s="55" t="s">
        <v>42</v>
      </c>
      <c r="C24" s="71" t="s">
        <v>37</v>
      </c>
      <c r="D24" s="57">
        <f>SUM(5D!C13)</f>
        <v>300000</v>
      </c>
      <c r="E24" s="18"/>
      <c r="F24" s="18"/>
      <c r="G24" s="17">
        <f>SUM(D24,E24,F24)</f>
        <v>300000</v>
      </c>
    </row>
    <row r="25" spans="1:7" s="29" customFormat="1" ht="13.5" customHeight="1" thickBot="1">
      <c r="A25" s="70"/>
      <c r="B25" s="55" t="s">
        <v>86</v>
      </c>
      <c r="C25" s="71" t="s">
        <v>22</v>
      </c>
      <c r="D25" s="57">
        <f>SUM(5E!D16)</f>
        <v>235645</v>
      </c>
      <c r="E25" s="57"/>
      <c r="F25" s="58"/>
      <c r="G25" s="17">
        <f>SUM(D25,E25,F25)</f>
        <v>235645</v>
      </c>
    </row>
    <row r="26" spans="1:7" ht="24" customHeight="1">
      <c r="A26" s="72"/>
      <c r="B26" s="73" t="s">
        <v>2</v>
      </c>
      <c r="C26" s="59" t="s">
        <v>87</v>
      </c>
      <c r="D26" s="60">
        <f>SUM(5F!D15)</f>
        <v>23994</v>
      </c>
      <c r="E26" s="60"/>
      <c r="F26" s="60"/>
      <c r="G26" s="17">
        <f>SUM(D26,E26,F26)</f>
        <v>23994</v>
      </c>
    </row>
    <row r="27" spans="1:7" ht="13.5" customHeight="1" thickBot="1">
      <c r="A27" s="72"/>
      <c r="B27" s="74" t="s">
        <v>3</v>
      </c>
      <c r="C27" s="75" t="s">
        <v>88</v>
      </c>
      <c r="D27" s="76">
        <f>SUM(5F!D17)</f>
        <v>140000</v>
      </c>
      <c r="E27" s="77"/>
      <c r="F27" s="77"/>
      <c r="G27" s="22">
        <f>SUM(D27,E27,F27)</f>
        <v>140000</v>
      </c>
    </row>
    <row r="28" spans="1:7" ht="13.5" customHeight="1" thickBot="1">
      <c r="A28" s="72"/>
      <c r="B28" s="78" t="s">
        <v>89</v>
      </c>
      <c r="C28" s="71" t="s">
        <v>90</v>
      </c>
      <c r="D28" s="58">
        <f>SUM(D26:D27)</f>
        <v>163994</v>
      </c>
      <c r="E28" s="58"/>
      <c r="F28" s="58"/>
      <c r="G28" s="58">
        <f>SUM(G26:G27)</f>
        <v>163994</v>
      </c>
    </row>
    <row r="29" spans="1:7" ht="13.5" customHeight="1" thickBot="1">
      <c r="A29" s="79" t="s">
        <v>6</v>
      </c>
      <c r="B29" s="311" t="s">
        <v>91</v>
      </c>
      <c r="C29" s="312"/>
      <c r="D29" s="58">
        <f>SUM(D24,D25,D28)</f>
        <v>699639</v>
      </c>
      <c r="E29" s="58"/>
      <c r="F29" s="58"/>
      <c r="G29" s="58">
        <f>SUM(G24,G25,G28)</f>
        <v>699639</v>
      </c>
    </row>
    <row r="30" spans="1:9" s="29" customFormat="1" ht="13.5" customHeight="1" thickBot="1">
      <c r="A30" s="309" t="s">
        <v>92</v>
      </c>
      <c r="B30" s="316"/>
      <c r="C30" s="310"/>
      <c r="D30" s="80">
        <f>SUM(D23,D29)</f>
        <v>18096826</v>
      </c>
      <c r="E30" s="80">
        <f>SUM(E23,E29)</f>
        <v>2032551</v>
      </c>
      <c r="F30" s="80">
        <f>SUM(F23,F29)</f>
        <v>84800</v>
      </c>
      <c r="G30" s="58">
        <f>SUM(G23,G29)</f>
        <v>20214177</v>
      </c>
      <c r="I30" s="301"/>
    </row>
    <row r="31" spans="1:7" ht="12.75">
      <c r="A31" s="81"/>
      <c r="B31" s="82" t="s">
        <v>2</v>
      </c>
      <c r="C31" s="83" t="s">
        <v>108</v>
      </c>
      <c r="D31" s="84">
        <v>100000</v>
      </c>
      <c r="E31" s="84">
        <v>45257</v>
      </c>
      <c r="F31" s="84">
        <v>17253</v>
      </c>
      <c r="G31" s="17">
        <f>SUM(E31,D31,F31)</f>
        <v>162510</v>
      </c>
    </row>
    <row r="32" spans="1:7" ht="12.75">
      <c r="A32" s="72"/>
      <c r="B32" s="85" t="s">
        <v>3</v>
      </c>
      <c r="C32" s="86" t="s">
        <v>93</v>
      </c>
      <c r="D32" s="87"/>
      <c r="E32" s="87">
        <v>4386546</v>
      </c>
      <c r="F32" s="87">
        <v>1789673</v>
      </c>
      <c r="G32" s="25">
        <f>SUM(E32,D32,F32)</f>
        <v>6176219</v>
      </c>
    </row>
    <row r="33" spans="1:8" ht="13.5" thickBot="1">
      <c r="A33" s="88"/>
      <c r="B33" s="89" t="s">
        <v>4</v>
      </c>
      <c r="C33" s="90" t="s">
        <v>120</v>
      </c>
      <c r="D33" s="44">
        <v>752378</v>
      </c>
      <c r="E33" s="87"/>
      <c r="F33" s="44"/>
      <c r="G33" s="21">
        <f>SUM(E33,D33,F33)</f>
        <v>752378</v>
      </c>
      <c r="H33" s="15"/>
    </row>
    <row r="34" spans="1:7" ht="13.5" thickBot="1">
      <c r="A34" s="91" t="s">
        <v>32</v>
      </c>
      <c r="B34" s="317" t="s">
        <v>94</v>
      </c>
      <c r="C34" s="317"/>
      <c r="D34" s="58">
        <f>SUM(D31:D33)</f>
        <v>852378</v>
      </c>
      <c r="E34" s="58">
        <f>SUM(E31:E33)</f>
        <v>4431803</v>
      </c>
      <c r="F34" s="58">
        <f>SUM(F31:F33)</f>
        <v>1806926</v>
      </c>
      <c r="G34" s="58">
        <f>SUM(G31:G33)</f>
        <v>7091107</v>
      </c>
    </row>
    <row r="35" spans="1:10" ht="12.75">
      <c r="A35" s="81"/>
      <c r="B35" s="82" t="s">
        <v>2</v>
      </c>
      <c r="C35" s="83" t="s">
        <v>108</v>
      </c>
      <c r="D35" s="84">
        <v>5205738</v>
      </c>
      <c r="E35" s="84"/>
      <c r="F35" s="84"/>
      <c r="G35" s="17">
        <f>SUM(D35,E35,F35)</f>
        <v>5205738</v>
      </c>
      <c r="J35" s="15"/>
    </row>
    <row r="36" spans="1:7" ht="12.75">
      <c r="A36" s="72"/>
      <c r="B36" s="85" t="s">
        <v>3</v>
      </c>
      <c r="C36" s="86" t="s">
        <v>93</v>
      </c>
      <c r="D36" s="87"/>
      <c r="E36" s="87">
        <v>225177</v>
      </c>
      <c r="F36" s="87">
        <v>15974</v>
      </c>
      <c r="G36" s="25">
        <f>SUM(D36,E36,F36)</f>
        <v>241151</v>
      </c>
    </row>
    <row r="37" spans="1:7" ht="13.5" thickBot="1">
      <c r="A37" s="92"/>
      <c r="B37" s="89" t="s">
        <v>4</v>
      </c>
      <c r="C37" s="90" t="s">
        <v>120</v>
      </c>
      <c r="D37" s="44">
        <v>3247622</v>
      </c>
      <c r="E37" s="87"/>
      <c r="F37" s="44"/>
      <c r="G37" s="21">
        <f>SUM(D37,E37,F37)</f>
        <v>3247622</v>
      </c>
    </row>
    <row r="38" spans="1:7" ht="13.5" thickBot="1">
      <c r="A38" s="91" t="s">
        <v>33</v>
      </c>
      <c r="B38" s="317" t="s">
        <v>95</v>
      </c>
      <c r="C38" s="317"/>
      <c r="D38" s="58">
        <f>SUM(D35:D37)</f>
        <v>8453360</v>
      </c>
      <c r="E38" s="58">
        <f>SUM(E35:E37)</f>
        <v>225177</v>
      </c>
      <c r="F38" s="58">
        <f>SUM(F35:F37)</f>
        <v>15974</v>
      </c>
      <c r="G38" s="58">
        <f>SUM(G35:G37)</f>
        <v>8694511</v>
      </c>
    </row>
    <row r="39" spans="1:7" ht="13.5" thickBot="1">
      <c r="A39" s="314" t="s">
        <v>115</v>
      </c>
      <c r="B39" s="315"/>
      <c r="C39" s="318"/>
      <c r="D39" s="58">
        <f>SUM(D38,D34)</f>
        <v>9305738</v>
      </c>
      <c r="E39" s="58">
        <f>SUM(E38,E34)</f>
        <v>4656980</v>
      </c>
      <c r="F39" s="58">
        <f>SUM(F38,F34)</f>
        <v>1822900</v>
      </c>
      <c r="G39" s="58">
        <f>SUM(G38,G34)</f>
        <v>15785618</v>
      </c>
    </row>
    <row r="40" spans="1:7" s="93" customFormat="1" ht="13.5" thickBot="1">
      <c r="A40" s="314" t="s">
        <v>96</v>
      </c>
      <c r="B40" s="315"/>
      <c r="C40" s="318"/>
      <c r="D40" s="58">
        <f>SUM(D30,D34,D38)</f>
        <v>27402564</v>
      </c>
      <c r="E40" s="58">
        <f>SUM(E30,E34,E38)</f>
        <v>6689531</v>
      </c>
      <c r="F40" s="58">
        <f>SUM(F30,F34,F38)</f>
        <v>1907700</v>
      </c>
      <c r="G40" s="58">
        <f>SUM(G30,G34,G38)</f>
        <v>35999795</v>
      </c>
    </row>
    <row r="41" spans="1:7" ht="13.5" thickBot="1">
      <c r="A41" s="94"/>
      <c r="B41" s="307" t="s">
        <v>97</v>
      </c>
      <c r="C41" s="319"/>
      <c r="D41" s="95"/>
      <c r="E41" s="95"/>
      <c r="F41" s="84"/>
      <c r="G41" s="17">
        <f>-SUM(G32,G36)</f>
        <v>-6417370</v>
      </c>
    </row>
    <row r="42" spans="1:7" ht="13.5" thickBot="1">
      <c r="A42" s="94"/>
      <c r="B42" s="307" t="s">
        <v>99</v>
      </c>
      <c r="C42" s="319"/>
      <c r="D42" s="95"/>
      <c r="E42" s="95"/>
      <c r="F42" s="84"/>
      <c r="G42" s="17">
        <v>-740000</v>
      </c>
    </row>
    <row r="43" spans="1:7" s="93" customFormat="1" ht="13.5" thickBot="1">
      <c r="A43" s="314" t="s">
        <v>98</v>
      </c>
      <c r="B43" s="315"/>
      <c r="C43" s="315"/>
      <c r="D43" s="58">
        <f>SUM(D40:D41)</f>
        <v>27402564</v>
      </c>
      <c r="E43" s="58">
        <f>SUM(E40:E41)</f>
        <v>6689531</v>
      </c>
      <c r="F43" s="58">
        <f>SUM(F40:F41)</f>
        <v>1907700</v>
      </c>
      <c r="G43" s="58">
        <f>SUM(G40:G42)</f>
        <v>28842425</v>
      </c>
    </row>
    <row r="44" spans="1:6" s="93" customFormat="1" ht="12.75">
      <c r="A44" s="96"/>
      <c r="B44" s="96"/>
      <c r="C44" s="96"/>
      <c r="D44" s="97"/>
      <c r="E44" s="97"/>
      <c r="F44" s="97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</sheetData>
  <sheetProtection/>
  <mergeCells count="15">
    <mergeCell ref="A43:C43"/>
    <mergeCell ref="A30:C30"/>
    <mergeCell ref="B34:C34"/>
    <mergeCell ref="B38:C38"/>
    <mergeCell ref="A40:C40"/>
    <mergeCell ref="B41:C41"/>
    <mergeCell ref="B42:C42"/>
    <mergeCell ref="A39:C39"/>
    <mergeCell ref="E1:G1"/>
    <mergeCell ref="F4:G4"/>
    <mergeCell ref="A5:C5"/>
    <mergeCell ref="A6:C6"/>
    <mergeCell ref="B23:C23"/>
    <mergeCell ref="B29:C29"/>
    <mergeCell ref="A2:G2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6"/>
  <sheetViews>
    <sheetView zoomScalePageLayoutView="0" workbookViewId="0" topLeftCell="A10">
      <selection activeCell="E46" sqref="E46"/>
    </sheetView>
  </sheetViews>
  <sheetFormatPr defaultColWidth="9.00390625" defaultRowHeight="12.75"/>
  <cols>
    <col min="1" max="1" width="4.25390625" style="125" customWidth="1"/>
    <col min="2" max="2" width="49.375" style="125" customWidth="1"/>
    <col min="3" max="3" width="6.875" style="125" customWidth="1"/>
    <col min="4" max="4" width="12.625" style="125" customWidth="1"/>
    <col min="5" max="5" width="12.375" style="125" customWidth="1"/>
    <col min="6" max="6" width="12.00390625" style="125" customWidth="1"/>
    <col min="7" max="7" width="12.75390625" style="124" bestFit="1" customWidth="1"/>
    <col min="8" max="23" width="9.125" style="124" customWidth="1"/>
    <col min="24" max="16384" width="9.125" style="125" customWidth="1"/>
  </cols>
  <sheetData>
    <row r="1" spans="1:7" ht="12.75" customHeight="1">
      <c r="A1" s="122"/>
      <c r="B1" s="122"/>
      <c r="C1" s="122"/>
      <c r="D1" s="122"/>
      <c r="E1" s="324" t="s">
        <v>136</v>
      </c>
      <c r="F1" s="324"/>
      <c r="G1" s="324"/>
    </row>
    <row r="2" spans="1:6" ht="12">
      <c r="A2" s="122"/>
      <c r="B2" s="122"/>
      <c r="C2" s="122"/>
      <c r="D2" s="122"/>
      <c r="E2" s="122"/>
      <c r="F2" s="123"/>
    </row>
    <row r="3" spans="1:7" ht="30.75" customHeight="1">
      <c r="A3" s="326" t="s">
        <v>140</v>
      </c>
      <c r="B3" s="326"/>
      <c r="C3" s="326"/>
      <c r="D3" s="326"/>
      <c r="E3" s="326"/>
      <c r="F3" s="326"/>
      <c r="G3" s="326"/>
    </row>
    <row r="4" spans="1:6" ht="15" customHeight="1">
      <c r="A4" s="126" t="s">
        <v>127</v>
      </c>
      <c r="B4" s="126"/>
      <c r="C4" s="126"/>
      <c r="D4" s="126"/>
      <c r="E4" s="126"/>
      <c r="F4" s="126"/>
    </row>
    <row r="5" spans="1:6" ht="19.5" customHeight="1">
      <c r="A5" s="126"/>
      <c r="B5" s="126"/>
      <c r="C5" s="126"/>
      <c r="D5" s="126"/>
      <c r="E5" s="126"/>
      <c r="F5" s="126"/>
    </row>
    <row r="6" spans="1:7" ht="15" customHeight="1" thickBot="1">
      <c r="A6" s="127"/>
      <c r="B6" s="127"/>
      <c r="C6" s="127"/>
      <c r="D6" s="127"/>
      <c r="E6" s="127"/>
      <c r="F6" s="325" t="s">
        <v>0</v>
      </c>
      <c r="G6" s="325"/>
    </row>
    <row r="7" spans="1:7" ht="72.75" customHeight="1" thickBot="1">
      <c r="A7" s="320" t="s">
        <v>1</v>
      </c>
      <c r="B7" s="321"/>
      <c r="C7" s="198" t="s">
        <v>38</v>
      </c>
      <c r="D7" s="188" t="s">
        <v>116</v>
      </c>
      <c r="E7" s="129" t="s">
        <v>106</v>
      </c>
      <c r="F7" s="130" t="s">
        <v>130</v>
      </c>
      <c r="G7" s="79" t="s">
        <v>19</v>
      </c>
    </row>
    <row r="8" spans="1:7" ht="15" customHeight="1" thickBot="1">
      <c r="A8" s="322">
        <v>1</v>
      </c>
      <c r="B8" s="323"/>
      <c r="C8" s="131">
        <v>2</v>
      </c>
      <c r="D8" s="189">
        <v>3</v>
      </c>
      <c r="E8" s="170">
        <v>4</v>
      </c>
      <c r="F8" s="170">
        <v>5</v>
      </c>
      <c r="G8" s="133">
        <v>6</v>
      </c>
    </row>
    <row r="9" spans="1:7" ht="15" customHeight="1">
      <c r="A9" s="134"/>
      <c r="B9" s="135" t="s">
        <v>39</v>
      </c>
      <c r="C9" s="199">
        <v>70.48</v>
      </c>
      <c r="D9" s="210">
        <v>322798</v>
      </c>
      <c r="E9" s="173"/>
      <c r="F9" s="174"/>
      <c r="G9" s="136">
        <f>SUM(D9,E9,F9)</f>
        <v>322798</v>
      </c>
    </row>
    <row r="10" spans="1:7" ht="15" customHeight="1" thickBot="1">
      <c r="A10" s="137"/>
      <c r="B10" s="138" t="s">
        <v>102</v>
      </c>
      <c r="C10" s="200"/>
      <c r="D10" s="211">
        <v>1721070</v>
      </c>
      <c r="E10" s="175"/>
      <c r="F10" s="176"/>
      <c r="G10" s="139">
        <f>SUM(D10,E10,F10)</f>
        <v>1721070</v>
      </c>
    </row>
    <row r="11" spans="1:7" ht="15" customHeight="1" thickBot="1">
      <c r="A11" s="103" t="s">
        <v>50</v>
      </c>
      <c r="B11" s="140" t="s">
        <v>23</v>
      </c>
      <c r="C11" s="201"/>
      <c r="D11" s="190">
        <f>SUM(D9:D10)</f>
        <v>2043868</v>
      </c>
      <c r="E11" s="154"/>
      <c r="F11" s="154"/>
      <c r="G11" s="141">
        <f>SUM(G9:G10)</f>
        <v>2043868</v>
      </c>
    </row>
    <row r="12" spans="1:7" ht="15" customHeight="1">
      <c r="A12" s="142"/>
      <c r="B12" s="212" t="s">
        <v>25</v>
      </c>
      <c r="C12" s="199">
        <v>41.2</v>
      </c>
      <c r="D12" s="210">
        <v>180106</v>
      </c>
      <c r="E12" s="177"/>
      <c r="F12" s="178"/>
      <c r="G12" s="143">
        <f>SUM(D12,E12,F12)</f>
        <v>180106</v>
      </c>
    </row>
    <row r="13" spans="1:7" ht="15" customHeight="1">
      <c r="A13" s="144"/>
      <c r="B13" s="213" t="s">
        <v>26</v>
      </c>
      <c r="C13" s="202">
        <v>30</v>
      </c>
      <c r="D13" s="193">
        <v>72000</v>
      </c>
      <c r="E13" s="179"/>
      <c r="F13" s="162"/>
      <c r="G13" s="145">
        <f>SUM(D13,E13,F13)</f>
        <v>72000</v>
      </c>
    </row>
    <row r="14" spans="1:7" ht="15" customHeight="1">
      <c r="A14" s="144"/>
      <c r="B14" s="214" t="s">
        <v>27</v>
      </c>
      <c r="C14" s="202">
        <v>458</v>
      </c>
      <c r="D14" s="193">
        <v>44609</v>
      </c>
      <c r="E14" s="179"/>
      <c r="F14" s="162"/>
      <c r="G14" s="145">
        <f>SUM(D14,E14,F14)</f>
        <v>44609</v>
      </c>
    </row>
    <row r="15" spans="1:7" ht="15" customHeight="1" thickBot="1">
      <c r="A15" s="142"/>
      <c r="B15" s="215" t="s">
        <v>119</v>
      </c>
      <c r="C15" s="200">
        <v>18</v>
      </c>
      <c r="D15" s="211">
        <v>12394</v>
      </c>
      <c r="E15" s="175"/>
      <c r="F15" s="176"/>
      <c r="G15" s="208">
        <f>SUM(D15,E15,F15)</f>
        <v>12394</v>
      </c>
    </row>
    <row r="16" spans="1:7" ht="15" customHeight="1" thickBot="1">
      <c r="A16" s="103" t="s">
        <v>51</v>
      </c>
      <c r="B16" s="140" t="s">
        <v>40</v>
      </c>
      <c r="C16" s="201"/>
      <c r="D16" s="190">
        <f>SUM(D12:D15)</f>
        <v>309109</v>
      </c>
      <c r="E16" s="154"/>
      <c r="F16" s="154"/>
      <c r="G16" s="141">
        <f>SUM(G12:G15)</f>
        <v>309109</v>
      </c>
    </row>
    <row r="17" spans="1:7" ht="15" customHeight="1">
      <c r="A17" s="209"/>
      <c r="B17" s="216" t="s">
        <v>111</v>
      </c>
      <c r="C17" s="199"/>
      <c r="D17" s="210">
        <v>7480</v>
      </c>
      <c r="E17" s="177"/>
      <c r="F17" s="178"/>
      <c r="G17" s="147">
        <f aca="true" t="shared" si="0" ref="G17:G31">SUM(D17,E17,F17)</f>
        <v>7480</v>
      </c>
    </row>
    <row r="18" spans="1:7" ht="15" customHeight="1">
      <c r="A18" s="146"/>
      <c r="B18" s="217" t="s">
        <v>112</v>
      </c>
      <c r="C18" s="202"/>
      <c r="D18" s="193">
        <v>10560</v>
      </c>
      <c r="E18" s="179"/>
      <c r="F18" s="162"/>
      <c r="G18" s="147">
        <f t="shared" si="0"/>
        <v>10560</v>
      </c>
    </row>
    <row r="19" spans="1:7" ht="15" customHeight="1">
      <c r="A19" s="146"/>
      <c r="B19" s="217" t="s">
        <v>28</v>
      </c>
      <c r="C19" s="202">
        <v>350</v>
      </c>
      <c r="D19" s="193">
        <v>22876</v>
      </c>
      <c r="E19" s="179"/>
      <c r="F19" s="162"/>
      <c r="G19" s="147">
        <f t="shared" si="0"/>
        <v>22876</v>
      </c>
    </row>
    <row r="20" spans="1:7" ht="15" customHeight="1">
      <c r="A20" s="148"/>
      <c r="B20" s="213" t="s">
        <v>29</v>
      </c>
      <c r="C20" s="202">
        <v>70</v>
      </c>
      <c r="D20" s="193">
        <v>22490</v>
      </c>
      <c r="E20" s="179"/>
      <c r="F20" s="162"/>
      <c r="G20" s="147">
        <f t="shared" si="0"/>
        <v>22490</v>
      </c>
    </row>
    <row r="21" spans="1:7" ht="15" customHeight="1">
      <c r="A21" s="148"/>
      <c r="B21" s="213" t="s">
        <v>30</v>
      </c>
      <c r="C21" s="202">
        <v>340</v>
      </c>
      <c r="D21" s="193">
        <v>64600</v>
      </c>
      <c r="E21" s="179"/>
      <c r="F21" s="162"/>
      <c r="G21" s="147">
        <f t="shared" si="0"/>
        <v>64600</v>
      </c>
    </row>
    <row r="22" spans="1:7" ht="15" customHeight="1">
      <c r="A22" s="148"/>
      <c r="B22" s="213" t="s">
        <v>121</v>
      </c>
      <c r="C22" s="202">
        <v>11</v>
      </c>
      <c r="D22" s="193">
        <v>48609</v>
      </c>
      <c r="E22" s="179"/>
      <c r="F22" s="162"/>
      <c r="G22" s="147">
        <f t="shared" si="0"/>
        <v>48609</v>
      </c>
    </row>
    <row r="23" spans="1:7" ht="15" customHeight="1">
      <c r="A23" s="148"/>
      <c r="B23" s="213" t="s">
        <v>122</v>
      </c>
      <c r="C23" s="202">
        <v>9.8</v>
      </c>
      <c r="D23" s="193">
        <v>29332</v>
      </c>
      <c r="E23" s="179"/>
      <c r="F23" s="162"/>
      <c r="G23" s="147">
        <f t="shared" si="0"/>
        <v>29332</v>
      </c>
    </row>
    <row r="24" spans="1:7" ht="15" customHeight="1">
      <c r="A24" s="148"/>
      <c r="B24" s="218" t="s">
        <v>118</v>
      </c>
      <c r="C24" s="202">
        <v>4</v>
      </c>
      <c r="D24" s="193">
        <v>15432</v>
      </c>
      <c r="E24" s="179"/>
      <c r="F24" s="162"/>
      <c r="G24" s="147">
        <f t="shared" si="0"/>
        <v>15432</v>
      </c>
    </row>
    <row r="25" spans="1:7" ht="15" customHeight="1">
      <c r="A25" s="148"/>
      <c r="B25" s="218" t="s">
        <v>31</v>
      </c>
      <c r="C25" s="202"/>
      <c r="D25" s="193">
        <v>9406</v>
      </c>
      <c r="E25" s="179"/>
      <c r="F25" s="162"/>
      <c r="G25" s="147">
        <f t="shared" si="0"/>
        <v>9406</v>
      </c>
    </row>
    <row r="26" spans="1:7" ht="15" customHeight="1">
      <c r="A26" s="148"/>
      <c r="B26" s="219" t="s">
        <v>128</v>
      </c>
      <c r="C26" s="202"/>
      <c r="D26" s="193">
        <v>32210</v>
      </c>
      <c r="E26" s="179"/>
      <c r="F26" s="162"/>
      <c r="G26" s="147">
        <f t="shared" si="0"/>
        <v>32210</v>
      </c>
    </row>
    <row r="27" spans="1:7" ht="15" customHeight="1">
      <c r="A27" s="149"/>
      <c r="B27" s="138" t="s">
        <v>105</v>
      </c>
      <c r="C27" s="202">
        <v>32.7</v>
      </c>
      <c r="D27" s="193">
        <v>71940</v>
      </c>
      <c r="E27" s="179"/>
      <c r="F27" s="162"/>
      <c r="G27" s="150">
        <f t="shared" si="0"/>
        <v>71940</v>
      </c>
    </row>
    <row r="28" spans="1:7" ht="15" customHeight="1">
      <c r="A28" s="148"/>
      <c r="B28" s="138" t="s">
        <v>139</v>
      </c>
      <c r="C28" s="202"/>
      <c r="D28" s="193">
        <v>23453</v>
      </c>
      <c r="E28" s="180"/>
      <c r="F28" s="162"/>
      <c r="G28" s="151">
        <f t="shared" si="0"/>
        <v>23453</v>
      </c>
    </row>
    <row r="29" spans="1:7" ht="15" customHeight="1">
      <c r="A29" s="149"/>
      <c r="B29" s="220" t="s">
        <v>113</v>
      </c>
      <c r="C29" s="202"/>
      <c r="D29" s="193">
        <v>10036</v>
      </c>
      <c r="E29" s="180"/>
      <c r="F29" s="162"/>
      <c r="G29" s="151">
        <f t="shared" si="0"/>
        <v>10036</v>
      </c>
    </row>
    <row r="30" spans="1:7" ht="15" customHeight="1">
      <c r="A30" s="149"/>
      <c r="B30" s="121" t="s">
        <v>129</v>
      </c>
      <c r="C30" s="202"/>
      <c r="D30" s="193">
        <v>25982</v>
      </c>
      <c r="E30" s="179"/>
      <c r="F30" s="162"/>
      <c r="G30" s="139">
        <f t="shared" si="0"/>
        <v>25982</v>
      </c>
    </row>
    <row r="31" spans="1:7" ht="15" customHeight="1" thickBot="1">
      <c r="A31" s="152"/>
      <c r="B31" s="138" t="s">
        <v>110</v>
      </c>
      <c r="C31" s="200">
        <v>64</v>
      </c>
      <c r="D31" s="211">
        <v>18</v>
      </c>
      <c r="E31" s="175"/>
      <c r="F31" s="176"/>
      <c r="G31" s="139">
        <f t="shared" si="0"/>
        <v>18</v>
      </c>
    </row>
    <row r="32" spans="1:7" ht="15" customHeight="1" thickBot="1">
      <c r="A32" s="103" t="s">
        <v>52</v>
      </c>
      <c r="B32" s="153" t="s">
        <v>101</v>
      </c>
      <c r="C32" s="201"/>
      <c r="D32" s="190">
        <f>SUM(D17:D31)</f>
        <v>394424</v>
      </c>
      <c r="E32" s="154"/>
      <c r="F32" s="154"/>
      <c r="G32" s="141">
        <f>SUM(G17:G31)</f>
        <v>394424</v>
      </c>
    </row>
    <row r="33" spans="1:7" ht="15" customHeight="1" thickBot="1">
      <c r="A33" s="155" t="s">
        <v>53</v>
      </c>
      <c r="B33" s="156" t="s">
        <v>41</v>
      </c>
      <c r="C33" s="203"/>
      <c r="D33" s="191">
        <v>10671</v>
      </c>
      <c r="E33" s="181"/>
      <c r="F33" s="132"/>
      <c r="G33" s="150">
        <f>SUM(D33,E33,F33)</f>
        <v>10671</v>
      </c>
    </row>
    <row r="34" spans="1:7" ht="15" customHeight="1" thickBot="1">
      <c r="A34" s="158"/>
      <c r="B34" s="159" t="s">
        <v>24</v>
      </c>
      <c r="C34" s="201"/>
      <c r="D34" s="190">
        <f>SUM(D16,D32,D33)</f>
        <v>714204</v>
      </c>
      <c r="E34" s="154"/>
      <c r="F34" s="154"/>
      <c r="G34" s="141">
        <f>SUM(G16,G32,G33)</f>
        <v>714204</v>
      </c>
    </row>
    <row r="35" spans="1:7" ht="15" customHeight="1" thickBot="1">
      <c r="A35" s="103" t="s">
        <v>125</v>
      </c>
      <c r="B35" s="159" t="s">
        <v>124</v>
      </c>
      <c r="C35" s="201"/>
      <c r="D35" s="190">
        <v>0</v>
      </c>
      <c r="E35" s="154"/>
      <c r="F35" s="154"/>
      <c r="G35" s="141">
        <v>0</v>
      </c>
    </row>
    <row r="36" spans="1:7" ht="15" customHeight="1" thickBot="1">
      <c r="A36" s="103" t="s">
        <v>2</v>
      </c>
      <c r="B36" s="160" t="s">
        <v>126</v>
      </c>
      <c r="C36" s="201"/>
      <c r="D36" s="190">
        <f>SUM(D11,D34,D35)</f>
        <v>2758072</v>
      </c>
      <c r="E36" s="154">
        <f>SUM(E11,E34,E35)</f>
        <v>0</v>
      </c>
      <c r="F36" s="154">
        <f>SUM(F11,F34,F35)</f>
        <v>0</v>
      </c>
      <c r="G36" s="141">
        <f>SUM(G11,G34,G35)</f>
        <v>2758072</v>
      </c>
    </row>
    <row r="37" spans="1:7" ht="15" customHeight="1" thickBot="1">
      <c r="A37" s="128" t="s">
        <v>3</v>
      </c>
      <c r="B37" s="184" t="s">
        <v>43</v>
      </c>
      <c r="C37" s="204"/>
      <c r="D37" s="190"/>
      <c r="E37" s="182"/>
      <c r="F37" s="130"/>
      <c r="G37" s="171"/>
    </row>
    <row r="38" spans="1:7" ht="16.5" customHeight="1">
      <c r="A38" s="161" t="s">
        <v>46</v>
      </c>
      <c r="B38" s="185" t="s">
        <v>44</v>
      </c>
      <c r="C38" s="205"/>
      <c r="D38" s="192"/>
      <c r="E38" s="183"/>
      <c r="F38" s="132"/>
      <c r="G38" s="147"/>
    </row>
    <row r="39" spans="1:7" ht="21.75" customHeight="1">
      <c r="A39" s="163" t="s">
        <v>47</v>
      </c>
      <c r="B39" s="186" t="s">
        <v>45</v>
      </c>
      <c r="C39" s="206"/>
      <c r="D39" s="194"/>
      <c r="E39" s="164">
        <v>1024891</v>
      </c>
      <c r="F39" s="162"/>
      <c r="G39" s="151">
        <f>SUM(D39,E39,F39)</f>
        <v>1024891</v>
      </c>
    </row>
    <row r="40" spans="1:7" ht="15" customHeight="1">
      <c r="A40" s="163" t="s">
        <v>48</v>
      </c>
      <c r="B40" s="186" t="s">
        <v>103</v>
      </c>
      <c r="C40" s="206"/>
      <c r="D40" s="194"/>
      <c r="E40" s="164"/>
      <c r="F40" s="162"/>
      <c r="G40" s="151">
        <f>SUM(D40,E40,F40)</f>
        <v>0</v>
      </c>
    </row>
    <row r="41" spans="1:7" ht="15" customHeight="1" thickBot="1">
      <c r="A41" s="165"/>
      <c r="B41" s="185" t="s">
        <v>117</v>
      </c>
      <c r="C41" s="207"/>
      <c r="D41" s="195"/>
      <c r="E41" s="157"/>
      <c r="F41" s="157"/>
      <c r="G41" s="151">
        <f>SUM(D41,E41,F41)</f>
        <v>0</v>
      </c>
    </row>
    <row r="42" spans="1:7" ht="24.75" thickBot="1">
      <c r="A42" s="166" t="s">
        <v>4</v>
      </c>
      <c r="B42" s="187" t="s">
        <v>49</v>
      </c>
      <c r="C42" s="167"/>
      <c r="D42" s="196">
        <f>SUM(D38:D41)</f>
        <v>0</v>
      </c>
      <c r="E42" s="168">
        <f>SUM(E38:E41)</f>
        <v>1024891</v>
      </c>
      <c r="F42" s="168">
        <f>SUM(F38:F41)</f>
        <v>0</v>
      </c>
      <c r="G42" s="172">
        <f>SUM(G38:G41)</f>
        <v>1024891</v>
      </c>
    </row>
    <row r="43" spans="1:7" ht="12.75" thickBot="1">
      <c r="A43" s="79" t="s">
        <v>5</v>
      </c>
      <c r="B43" s="169" t="s">
        <v>54</v>
      </c>
      <c r="C43" s="91"/>
      <c r="D43" s="197">
        <f>SUM(D36,D37,D42)</f>
        <v>2758072</v>
      </c>
      <c r="E43" s="58">
        <f>SUM(E36,E37,E42)</f>
        <v>1024891</v>
      </c>
      <c r="F43" s="58">
        <f>SUM(F36,F37,F42)</f>
        <v>0</v>
      </c>
      <c r="G43" s="141">
        <f>SUM(D43,E43,F43)</f>
        <v>3782963</v>
      </c>
    </row>
    <row r="46" ht="12">
      <c r="E46" s="124"/>
    </row>
  </sheetData>
  <sheetProtection/>
  <mergeCells count="5">
    <mergeCell ref="A7:B7"/>
    <mergeCell ref="A8:B8"/>
    <mergeCell ref="E1:G1"/>
    <mergeCell ref="F6:G6"/>
    <mergeCell ref="A3:G3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28"/>
  <sheetViews>
    <sheetView zoomScalePageLayoutView="0" workbookViewId="0" topLeftCell="A4">
      <selection activeCell="M25" sqref="M25"/>
    </sheetView>
  </sheetViews>
  <sheetFormatPr defaultColWidth="9.00390625" defaultRowHeight="12.75"/>
  <cols>
    <col min="1" max="1" width="3.625" style="256" customWidth="1"/>
    <col min="2" max="2" width="3.00390625" style="224" customWidth="1"/>
    <col min="3" max="3" width="33.00390625" style="224" customWidth="1"/>
    <col min="4" max="4" width="12.75390625" style="223" customWidth="1"/>
    <col min="5" max="7" width="12.75390625" style="224" customWidth="1"/>
    <col min="8" max="20" width="9.125" style="223" customWidth="1"/>
    <col min="21" max="16384" width="9.125" style="224" customWidth="1"/>
  </cols>
  <sheetData>
    <row r="2" spans="1:7" ht="25.5" customHeight="1">
      <c r="A2" s="337"/>
      <c r="B2" s="337"/>
      <c r="C2" s="337"/>
      <c r="D2" s="221"/>
      <c r="E2" s="222"/>
      <c r="F2" s="344" t="s">
        <v>135</v>
      </c>
      <c r="G2" s="344"/>
    </row>
    <row r="3" spans="1:6" ht="25.5" customHeight="1">
      <c r="A3" s="221"/>
      <c r="B3" s="221"/>
      <c r="C3" s="221"/>
      <c r="D3" s="221"/>
      <c r="E3" s="225"/>
      <c r="F3" s="225"/>
    </row>
    <row r="4" spans="1:7" ht="33" customHeight="1">
      <c r="A4" s="337" t="s">
        <v>141</v>
      </c>
      <c r="B4" s="337"/>
      <c r="C4" s="337"/>
      <c r="D4" s="337"/>
      <c r="E4" s="337"/>
      <c r="F4" s="337"/>
      <c r="G4" s="337"/>
    </row>
    <row r="5" spans="1:5" ht="25.5" customHeight="1">
      <c r="A5" s="221"/>
      <c r="B5" s="221"/>
      <c r="C5" s="221"/>
      <c r="D5" s="226"/>
      <c r="E5" s="221"/>
    </row>
    <row r="6" spans="1:7" ht="17.25" customHeight="1" thickBot="1">
      <c r="A6" s="221"/>
      <c r="B6" s="221"/>
      <c r="C6" s="221"/>
      <c r="D6" s="226"/>
      <c r="E6" s="221"/>
      <c r="F6" s="227"/>
      <c r="G6" s="224" t="s">
        <v>0</v>
      </c>
    </row>
    <row r="7" spans="1:7" ht="75" customHeight="1" thickBot="1">
      <c r="A7" s="340" t="s">
        <v>1</v>
      </c>
      <c r="B7" s="341"/>
      <c r="C7" s="342"/>
      <c r="D7" s="228" t="s">
        <v>18</v>
      </c>
      <c r="E7" s="228" t="s">
        <v>106</v>
      </c>
      <c r="F7" s="228" t="s">
        <v>106</v>
      </c>
      <c r="G7" s="229" t="s">
        <v>19</v>
      </c>
    </row>
    <row r="8" spans="1:7" ht="13.5" customHeight="1" thickBot="1">
      <c r="A8" s="329">
        <v>1</v>
      </c>
      <c r="B8" s="330"/>
      <c r="C8" s="331"/>
      <c r="D8" s="230">
        <v>2</v>
      </c>
      <c r="E8" s="230">
        <v>3</v>
      </c>
      <c r="F8" s="230">
        <v>4</v>
      </c>
      <c r="G8" s="230">
        <v>5</v>
      </c>
    </row>
    <row r="9" spans="1:7" ht="12">
      <c r="A9" s="231"/>
      <c r="B9" s="334" t="s">
        <v>8</v>
      </c>
      <c r="C9" s="335"/>
      <c r="D9" s="232">
        <v>2523000</v>
      </c>
      <c r="E9" s="232"/>
      <c r="F9" s="232"/>
      <c r="G9" s="232">
        <v>2523000</v>
      </c>
    </row>
    <row r="10" spans="1:7" ht="12">
      <c r="A10" s="233"/>
      <c r="B10" s="327" t="s">
        <v>9</v>
      </c>
      <c r="C10" s="328"/>
      <c r="D10" s="235">
        <v>2044870</v>
      </c>
      <c r="E10" s="235"/>
      <c r="F10" s="235"/>
      <c r="G10" s="235">
        <v>2044870</v>
      </c>
    </row>
    <row r="11" spans="1:7" ht="12">
      <c r="A11" s="236"/>
      <c r="B11" s="328" t="s">
        <v>11</v>
      </c>
      <c r="C11" s="336"/>
      <c r="D11" s="235">
        <v>128000</v>
      </c>
      <c r="E11" s="235"/>
      <c r="F11" s="235"/>
      <c r="G11" s="235">
        <v>128000</v>
      </c>
    </row>
    <row r="12" spans="1:7" ht="12.75" thickBot="1">
      <c r="A12" s="237"/>
      <c r="B12" s="328" t="s">
        <v>17</v>
      </c>
      <c r="C12" s="347"/>
      <c r="D12" s="235">
        <v>2000000</v>
      </c>
      <c r="E12" s="235"/>
      <c r="F12" s="235"/>
      <c r="G12" s="235">
        <v>2000000</v>
      </c>
    </row>
    <row r="13" spans="1:20" s="241" customFormat="1" ht="12.75" thickBot="1">
      <c r="A13" s="238" t="s">
        <v>2</v>
      </c>
      <c r="B13" s="343" t="s">
        <v>10</v>
      </c>
      <c r="C13" s="338"/>
      <c r="D13" s="239">
        <f>SUM(D9:D12)</f>
        <v>6695870</v>
      </c>
      <c r="E13" s="239"/>
      <c r="F13" s="239"/>
      <c r="G13" s="239">
        <f>SUM(G9:G12)</f>
        <v>6695870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</row>
    <row r="14" spans="1:20" s="241" customFormat="1" ht="12">
      <c r="A14" s="242"/>
      <c r="B14" s="345" t="s">
        <v>55</v>
      </c>
      <c r="C14" s="346"/>
      <c r="D14" s="243">
        <v>5000</v>
      </c>
      <c r="E14" s="244"/>
      <c r="F14" s="244"/>
      <c r="G14" s="244">
        <f aca="true" t="shared" si="0" ref="G14:G19">SUM(D14)</f>
        <v>5000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</row>
    <row r="15" spans="1:20" s="241" customFormat="1" ht="12">
      <c r="A15" s="245"/>
      <c r="B15" s="332" t="s">
        <v>56</v>
      </c>
      <c r="C15" s="333"/>
      <c r="D15" s="246"/>
      <c r="E15" s="247"/>
      <c r="F15" s="247"/>
      <c r="G15" s="247">
        <f t="shared" si="0"/>
        <v>0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</row>
    <row r="16" spans="1:20" s="241" customFormat="1" ht="12">
      <c r="A16" s="248"/>
      <c r="B16" s="332" t="s">
        <v>57</v>
      </c>
      <c r="C16" s="333"/>
      <c r="D16" s="249"/>
      <c r="E16" s="250"/>
      <c r="F16" s="250"/>
      <c r="G16" s="247">
        <f t="shared" si="0"/>
        <v>0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</row>
    <row r="17" spans="1:20" s="241" customFormat="1" ht="12">
      <c r="A17" s="248"/>
      <c r="B17" s="332" t="s">
        <v>109</v>
      </c>
      <c r="C17" s="333"/>
      <c r="D17" s="249">
        <v>160000</v>
      </c>
      <c r="E17" s="250"/>
      <c r="F17" s="250"/>
      <c r="G17" s="247">
        <f t="shared" si="0"/>
        <v>160000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</row>
    <row r="18" spans="1:20" s="241" customFormat="1" ht="12">
      <c r="A18" s="248"/>
      <c r="B18" s="332" t="s">
        <v>58</v>
      </c>
      <c r="C18" s="333"/>
      <c r="D18" s="249">
        <v>8210</v>
      </c>
      <c r="E18" s="250"/>
      <c r="F18" s="250"/>
      <c r="G18" s="247">
        <f>4000+4210</f>
        <v>8210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</row>
    <row r="19" spans="1:20" s="241" customFormat="1" ht="12.75" thickBot="1">
      <c r="A19" s="248"/>
      <c r="B19" s="332" t="s">
        <v>59</v>
      </c>
      <c r="C19" s="333"/>
      <c r="D19" s="249"/>
      <c r="E19" s="244"/>
      <c r="F19" s="244"/>
      <c r="G19" s="247">
        <f t="shared" si="0"/>
        <v>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</row>
    <row r="20" spans="1:7" ht="12.75" thickBot="1">
      <c r="A20" s="238" t="s">
        <v>3</v>
      </c>
      <c r="B20" s="343" t="s">
        <v>60</v>
      </c>
      <c r="C20" s="338"/>
      <c r="D20" s="239">
        <f>SUM(D14:D19)</f>
        <v>173210</v>
      </c>
      <c r="E20" s="239"/>
      <c r="F20" s="239"/>
      <c r="G20" s="239">
        <f>SUM(G14:G19)</f>
        <v>173210</v>
      </c>
    </row>
    <row r="21" spans="1:7" ht="22.5" customHeight="1" thickBot="1">
      <c r="A21" s="238" t="s">
        <v>6</v>
      </c>
      <c r="B21" s="338" t="s">
        <v>61</v>
      </c>
      <c r="C21" s="339"/>
      <c r="D21" s="251">
        <f>SUM(D13,D20)</f>
        <v>6869080</v>
      </c>
      <c r="E21" s="251"/>
      <c r="F21" s="251"/>
      <c r="G21" s="251">
        <f>SUM(G13,G20)</f>
        <v>6869080</v>
      </c>
    </row>
    <row r="22" spans="1:7" ht="12">
      <c r="A22" s="252"/>
      <c r="B22" s="253"/>
      <c r="C22" s="253"/>
      <c r="D22" s="254"/>
      <c r="E22" s="255"/>
      <c r="G22" s="223"/>
    </row>
    <row r="23" ht="12">
      <c r="G23" s="223"/>
    </row>
    <row r="24" ht="12">
      <c r="G24" s="223"/>
    </row>
    <row r="25" ht="12">
      <c r="G25" s="223"/>
    </row>
    <row r="26" ht="12">
      <c r="G26" s="223"/>
    </row>
    <row r="27" ht="12">
      <c r="G27" s="223"/>
    </row>
    <row r="28" ht="12">
      <c r="G28" s="223"/>
    </row>
  </sheetData>
  <sheetProtection/>
  <mergeCells count="18">
    <mergeCell ref="A4:G4"/>
    <mergeCell ref="B21:C21"/>
    <mergeCell ref="B19:C19"/>
    <mergeCell ref="A2:C2"/>
    <mergeCell ref="A7:C7"/>
    <mergeCell ref="B13:C13"/>
    <mergeCell ref="B20:C20"/>
    <mergeCell ref="F2:G2"/>
    <mergeCell ref="B14:C14"/>
    <mergeCell ref="B12:C12"/>
    <mergeCell ref="B10:C10"/>
    <mergeCell ref="A8:C8"/>
    <mergeCell ref="B18:C18"/>
    <mergeCell ref="B9:C9"/>
    <mergeCell ref="B17:C17"/>
    <mergeCell ref="B16:C16"/>
    <mergeCell ref="B15:C15"/>
    <mergeCell ref="B11:C11"/>
  </mergeCells>
  <printOptions/>
  <pageMargins left="0.6692913385826772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29"/>
  <sheetViews>
    <sheetView zoomScalePageLayoutView="0" workbookViewId="0" topLeftCell="A1">
      <selection activeCell="A22" sqref="A22:IV52"/>
    </sheetView>
  </sheetViews>
  <sheetFormatPr defaultColWidth="9.00390625" defaultRowHeight="12.75"/>
  <cols>
    <col min="1" max="1" width="2.625" style="256" customWidth="1"/>
    <col min="2" max="2" width="4.375" style="224" customWidth="1"/>
    <col min="3" max="3" width="25.75390625" style="224" customWidth="1"/>
    <col min="4" max="4" width="12.75390625" style="223" customWidth="1"/>
    <col min="5" max="6" width="12.75390625" style="224" customWidth="1"/>
    <col min="7" max="7" width="12.75390625" style="224" bestFit="1" customWidth="1"/>
    <col min="8" max="16384" width="9.125" style="224" customWidth="1"/>
  </cols>
  <sheetData>
    <row r="2" spans="1:7" ht="25.5" customHeight="1">
      <c r="A2" s="337"/>
      <c r="B2" s="337"/>
      <c r="C2" s="337"/>
      <c r="D2" s="221"/>
      <c r="E2" s="344" t="s">
        <v>138</v>
      </c>
      <c r="F2" s="344"/>
      <c r="G2" s="344"/>
    </row>
    <row r="3" spans="1:6" ht="25.5" customHeight="1">
      <c r="A3" s="221"/>
      <c r="B3" s="221"/>
      <c r="C3" s="221"/>
      <c r="D3" s="221"/>
      <c r="E3" s="225"/>
      <c r="F3" s="225"/>
    </row>
    <row r="4" spans="1:7" ht="33" customHeight="1">
      <c r="A4" s="337" t="s">
        <v>145</v>
      </c>
      <c r="B4" s="337"/>
      <c r="C4" s="337"/>
      <c r="D4" s="337"/>
      <c r="E4" s="337"/>
      <c r="F4" s="337"/>
      <c r="G4" s="337"/>
    </row>
    <row r="5" spans="1:5" ht="25.5" customHeight="1">
      <c r="A5" s="221"/>
      <c r="B5" s="221"/>
      <c r="C5" s="221"/>
      <c r="D5" s="226"/>
      <c r="E5" s="221"/>
    </row>
    <row r="6" spans="1:7" ht="17.25" customHeight="1" thickBot="1">
      <c r="A6" s="221"/>
      <c r="B6" s="221"/>
      <c r="C6" s="221"/>
      <c r="D6" s="226"/>
      <c r="E6" s="221"/>
      <c r="F6" s="355" t="s">
        <v>0</v>
      </c>
      <c r="G6" s="355"/>
    </row>
    <row r="7" spans="1:7" ht="72.75" thickBot="1">
      <c r="A7" s="340" t="s">
        <v>1</v>
      </c>
      <c r="B7" s="341"/>
      <c r="C7" s="342"/>
      <c r="D7" s="119" t="s">
        <v>18</v>
      </c>
      <c r="E7" s="119" t="s">
        <v>106</v>
      </c>
      <c r="F7" s="119" t="s">
        <v>107</v>
      </c>
      <c r="G7" s="120" t="s">
        <v>19</v>
      </c>
    </row>
    <row r="8" spans="1:7" s="212" customFormat="1" ht="12.75" thickBot="1">
      <c r="A8" s="329">
        <v>1</v>
      </c>
      <c r="B8" s="330"/>
      <c r="C8" s="331"/>
      <c r="D8" s="100">
        <v>2</v>
      </c>
      <c r="E8" s="100">
        <v>3</v>
      </c>
      <c r="F8" s="101">
        <v>4</v>
      </c>
      <c r="G8" s="102">
        <v>5</v>
      </c>
    </row>
    <row r="9" spans="1:7" s="212" customFormat="1" ht="12">
      <c r="A9" s="110"/>
      <c r="B9" s="356" t="s">
        <v>7</v>
      </c>
      <c r="C9" s="357"/>
      <c r="D9" s="111"/>
      <c r="E9" s="112">
        <v>72</v>
      </c>
      <c r="F9" s="111"/>
      <c r="G9" s="113">
        <f>SUM(E9)</f>
        <v>72</v>
      </c>
    </row>
    <row r="10" spans="1:7" s="212" customFormat="1" ht="12">
      <c r="A10" s="257"/>
      <c r="B10" s="353" t="s">
        <v>62</v>
      </c>
      <c r="C10" s="354"/>
      <c r="D10" s="249">
        <v>5295760</v>
      </c>
      <c r="E10" s="249">
        <v>135610</v>
      </c>
      <c r="F10" s="249"/>
      <c r="G10" s="249">
        <f aca="true" t="shared" si="0" ref="G10:G18">SUM(D10,E10,F10)</f>
        <v>5431370</v>
      </c>
    </row>
    <row r="11" spans="1:7" s="212" customFormat="1" ht="12">
      <c r="A11" s="258"/>
      <c r="B11" s="348" t="s">
        <v>63</v>
      </c>
      <c r="C11" s="352"/>
      <c r="D11" s="246">
        <v>577000</v>
      </c>
      <c r="E11" s="246">
        <v>622634</v>
      </c>
      <c r="F11" s="249"/>
      <c r="G11" s="249">
        <f t="shared" si="0"/>
        <v>1199634</v>
      </c>
    </row>
    <row r="12" spans="1:7" s="212" customFormat="1" ht="12">
      <c r="A12" s="258"/>
      <c r="B12" s="348" t="s">
        <v>64</v>
      </c>
      <c r="C12" s="352"/>
      <c r="D12" s="246">
        <v>2688</v>
      </c>
      <c r="E12" s="246">
        <v>0</v>
      </c>
      <c r="F12" s="249"/>
      <c r="G12" s="249">
        <f t="shared" si="0"/>
        <v>2688</v>
      </c>
    </row>
    <row r="13" spans="1:7" s="212" customFormat="1" ht="12">
      <c r="A13" s="258"/>
      <c r="B13" s="348" t="s">
        <v>65</v>
      </c>
      <c r="C13" s="352"/>
      <c r="D13" s="246">
        <v>49211</v>
      </c>
      <c r="E13" s="246">
        <v>0</v>
      </c>
      <c r="F13" s="246">
        <v>67409</v>
      </c>
      <c r="G13" s="249">
        <f t="shared" si="0"/>
        <v>116620</v>
      </c>
    </row>
    <row r="14" spans="1:7" s="212" customFormat="1" ht="12">
      <c r="A14" s="258"/>
      <c r="B14" s="348" t="s">
        <v>66</v>
      </c>
      <c r="C14" s="349"/>
      <c r="D14" s="246">
        <v>1597834</v>
      </c>
      <c r="E14" s="246">
        <v>186752</v>
      </c>
      <c r="F14" s="246">
        <v>17391</v>
      </c>
      <c r="G14" s="249">
        <f t="shared" si="0"/>
        <v>1801977</v>
      </c>
    </row>
    <row r="15" spans="1:7" s="212" customFormat="1" ht="12">
      <c r="A15" s="258"/>
      <c r="B15" s="353" t="s">
        <v>70</v>
      </c>
      <c r="C15" s="354"/>
      <c r="D15" s="246"/>
      <c r="E15" s="246">
        <v>0</v>
      </c>
      <c r="F15" s="249"/>
      <c r="G15" s="249">
        <f t="shared" si="0"/>
        <v>0</v>
      </c>
    </row>
    <row r="16" spans="1:7" s="212" customFormat="1" ht="12">
      <c r="A16" s="258"/>
      <c r="B16" s="348" t="s">
        <v>71</v>
      </c>
      <c r="C16" s="352"/>
      <c r="D16" s="246"/>
      <c r="E16" s="246">
        <v>0</v>
      </c>
      <c r="F16" s="249"/>
      <c r="G16" s="249">
        <f t="shared" si="0"/>
        <v>0</v>
      </c>
    </row>
    <row r="17" spans="1:7" s="212" customFormat="1" ht="12">
      <c r="A17" s="258"/>
      <c r="B17" s="348" t="s">
        <v>72</v>
      </c>
      <c r="C17" s="349"/>
      <c r="D17" s="234"/>
      <c r="E17" s="246">
        <v>167</v>
      </c>
      <c r="F17" s="259"/>
      <c r="G17" s="249">
        <f t="shared" si="0"/>
        <v>167</v>
      </c>
    </row>
    <row r="18" spans="1:8" s="212" customFormat="1" ht="12.75" thickBot="1">
      <c r="A18" s="258"/>
      <c r="B18" s="348" t="s">
        <v>34</v>
      </c>
      <c r="C18" s="352"/>
      <c r="D18" s="234">
        <f>296271-49211</f>
        <v>247060</v>
      </c>
      <c r="E18" s="246">
        <v>62425</v>
      </c>
      <c r="F18" s="260"/>
      <c r="G18" s="249">
        <f t="shared" si="0"/>
        <v>309485</v>
      </c>
      <c r="H18" s="261"/>
    </row>
    <row r="19" spans="1:7" s="264" customFormat="1" ht="16.5" customHeight="1" thickBot="1">
      <c r="A19" s="262" t="s">
        <v>32</v>
      </c>
      <c r="B19" s="350" t="s">
        <v>36</v>
      </c>
      <c r="C19" s="351"/>
      <c r="D19" s="263">
        <f>SUM(D9:D18)</f>
        <v>7769553</v>
      </c>
      <c r="E19" s="263">
        <f>SUM(E9:E18)</f>
        <v>1007660</v>
      </c>
      <c r="F19" s="263">
        <f>SUM(F9:F18)</f>
        <v>84800</v>
      </c>
      <c r="G19" s="263">
        <f>SUM(G9:G18)</f>
        <v>8862013</v>
      </c>
    </row>
    <row r="22" spans="5:8" ht="12">
      <c r="E22" s="223"/>
      <c r="F22" s="223"/>
      <c r="G22" s="223"/>
      <c r="H22" s="223"/>
    </row>
    <row r="23" spans="5:8" ht="12">
      <c r="E23" s="223"/>
      <c r="F23" s="223"/>
      <c r="G23" s="223"/>
      <c r="H23" s="223"/>
    </row>
    <row r="24" spans="5:8" ht="12">
      <c r="E24" s="223"/>
      <c r="F24" s="223"/>
      <c r="G24" s="223"/>
      <c r="H24" s="223"/>
    </row>
    <row r="25" spans="5:8" ht="12">
      <c r="E25" s="223"/>
      <c r="F25" s="223"/>
      <c r="G25" s="223"/>
      <c r="H25" s="223"/>
    </row>
    <row r="26" spans="5:8" ht="12">
      <c r="E26" s="223"/>
      <c r="F26" s="223"/>
      <c r="G26" s="223"/>
      <c r="H26" s="223"/>
    </row>
    <row r="27" spans="5:8" ht="12">
      <c r="E27" s="223"/>
      <c r="F27" s="223"/>
      <c r="G27" s="223"/>
      <c r="H27" s="223"/>
    </row>
    <row r="28" spans="5:8" ht="12">
      <c r="E28" s="223"/>
      <c r="F28" s="223"/>
      <c r="G28" s="223"/>
      <c r="H28" s="223"/>
    </row>
    <row r="29" spans="5:8" ht="12">
      <c r="E29" s="223"/>
      <c r="F29" s="223"/>
      <c r="G29" s="223"/>
      <c r="H29" s="223"/>
    </row>
  </sheetData>
  <sheetProtection/>
  <mergeCells count="17">
    <mergeCell ref="A2:C2"/>
    <mergeCell ref="B10:C10"/>
    <mergeCell ref="B9:C9"/>
    <mergeCell ref="B11:C11"/>
    <mergeCell ref="E2:G2"/>
    <mergeCell ref="A4:G4"/>
    <mergeCell ref="F6:G6"/>
    <mergeCell ref="A7:C7"/>
    <mergeCell ref="B12:C12"/>
    <mergeCell ref="A8:C8"/>
    <mergeCell ref="B17:C17"/>
    <mergeCell ref="B13:C13"/>
    <mergeCell ref="B14:C14"/>
    <mergeCell ref="B19:C19"/>
    <mergeCell ref="B18:C18"/>
    <mergeCell ref="B15:C15"/>
    <mergeCell ref="B16:C16"/>
  </mergeCells>
  <printOptions/>
  <pageMargins left="0.6692913385826772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6"/>
  <sheetViews>
    <sheetView zoomScalePageLayoutView="0" workbookViewId="0" topLeftCell="A1">
      <selection activeCell="H9" sqref="H9:L10"/>
    </sheetView>
  </sheetViews>
  <sheetFormatPr defaultColWidth="9.00390625" defaultRowHeight="12.75"/>
  <cols>
    <col min="1" max="1" width="3.125" style="266" customWidth="1"/>
    <col min="2" max="2" width="44.625" style="266" customWidth="1"/>
    <col min="3" max="3" width="12.75390625" style="266" customWidth="1"/>
    <col min="4" max="4" width="12.875" style="266" customWidth="1"/>
    <col min="5" max="5" width="12.75390625" style="266" customWidth="1"/>
    <col min="6" max="6" width="12.75390625" style="268" bestFit="1" customWidth="1"/>
    <col min="7" max="7" width="5.125" style="266" customWidth="1"/>
    <col min="8" max="8" width="9.125" style="268" customWidth="1"/>
    <col min="9" max="9" width="9.125" style="266" customWidth="1"/>
    <col min="10" max="15" width="9.125" style="268" customWidth="1"/>
    <col min="16" max="16384" width="9.125" style="266" customWidth="1"/>
  </cols>
  <sheetData>
    <row r="1" ht="12">
      <c r="E1" s="267"/>
    </row>
    <row r="2" spans="5:6" ht="12">
      <c r="E2" s="359" t="s">
        <v>132</v>
      </c>
      <c r="F2" s="359"/>
    </row>
    <row r="3" spans="4:5" ht="12">
      <c r="D3" s="267"/>
      <c r="E3" s="267"/>
    </row>
    <row r="4" spans="1:6" ht="31.5" customHeight="1">
      <c r="A4" s="358" t="s">
        <v>142</v>
      </c>
      <c r="B4" s="358"/>
      <c r="C4" s="358"/>
      <c r="D4" s="358"/>
      <c r="E4" s="358"/>
      <c r="F4" s="358"/>
    </row>
    <row r="5" spans="1:5" ht="15.75" customHeight="1">
      <c r="A5" s="269"/>
      <c r="B5" s="269"/>
      <c r="C5" s="269"/>
      <c r="D5" s="269"/>
      <c r="E5" s="269"/>
    </row>
    <row r="6" spans="1:5" ht="21" customHeight="1">
      <c r="A6" s="269"/>
      <c r="B6" s="269"/>
      <c r="C6" s="269"/>
      <c r="D6" s="269"/>
      <c r="E6" s="269"/>
    </row>
    <row r="7" spans="1:6" ht="12.75" thickBot="1">
      <c r="A7" s="270"/>
      <c r="B7" s="270"/>
      <c r="C7" s="270"/>
      <c r="D7" s="270"/>
      <c r="E7" s="271"/>
      <c r="F7" s="268" t="s">
        <v>131</v>
      </c>
    </row>
    <row r="8" spans="1:6" ht="75" customHeight="1" thickBot="1">
      <c r="A8" s="340" t="s">
        <v>1</v>
      </c>
      <c r="B8" s="342"/>
      <c r="C8" s="119" t="s">
        <v>18</v>
      </c>
      <c r="D8" s="228" t="s">
        <v>106</v>
      </c>
      <c r="E8" s="228" t="s">
        <v>107</v>
      </c>
      <c r="F8" s="120" t="s">
        <v>19</v>
      </c>
    </row>
    <row r="9" spans="1:6" ht="15" customHeight="1" thickBot="1">
      <c r="A9" s="360" t="s">
        <v>2</v>
      </c>
      <c r="B9" s="361"/>
      <c r="C9" s="230">
        <v>2</v>
      </c>
      <c r="D9" s="230">
        <v>3</v>
      </c>
      <c r="E9" s="230">
        <v>4</v>
      </c>
      <c r="F9" s="230">
        <v>5</v>
      </c>
    </row>
    <row r="10" spans="1:6" ht="24">
      <c r="A10" s="272"/>
      <c r="B10" s="273" t="s">
        <v>73</v>
      </c>
      <c r="C10" s="274"/>
      <c r="D10" s="275"/>
      <c r="E10" s="275"/>
      <c r="F10" s="9"/>
    </row>
    <row r="11" spans="1:6" ht="12">
      <c r="A11" s="276"/>
      <c r="B11" s="277"/>
      <c r="C11" s="265"/>
      <c r="D11" s="278"/>
      <c r="E11" s="278"/>
      <c r="F11" s="11"/>
    </row>
    <row r="12" spans="1:6" ht="12.75" thickBot="1">
      <c r="A12" s="276"/>
      <c r="B12" s="277" t="s">
        <v>123</v>
      </c>
      <c r="C12" s="265">
        <v>300000</v>
      </c>
      <c r="D12" s="278"/>
      <c r="E12" s="278"/>
      <c r="F12" s="11">
        <f>SUM(C12)</f>
        <v>300000</v>
      </c>
    </row>
    <row r="13" spans="1:6" ht="25.5" customHeight="1" thickBot="1">
      <c r="A13" s="279" t="s">
        <v>42</v>
      </c>
      <c r="B13" s="280" t="s">
        <v>74</v>
      </c>
      <c r="C13" s="281">
        <f>SUM(C11:C12)</f>
        <v>300000</v>
      </c>
      <c r="D13" s="281"/>
      <c r="E13" s="281"/>
      <c r="F13" s="281">
        <f>SUM(F11:F12)</f>
        <v>300000</v>
      </c>
    </row>
    <row r="16" spans="4:5" ht="12">
      <c r="D16" s="268"/>
      <c r="E16" s="268"/>
    </row>
  </sheetData>
  <sheetProtection/>
  <mergeCells count="4">
    <mergeCell ref="A4:F4"/>
    <mergeCell ref="E2:F2"/>
    <mergeCell ref="A9:B9"/>
    <mergeCell ref="A8:B8"/>
  </mergeCells>
  <printOptions/>
  <pageMargins left="0.3543307086614173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3.25390625" style="266" customWidth="1"/>
    <col min="3" max="3" width="32.25390625" style="266" customWidth="1"/>
    <col min="4" max="7" width="12.75390625" style="266" customWidth="1"/>
    <col min="8" max="16384" width="9.125" style="266" customWidth="1"/>
  </cols>
  <sheetData>
    <row r="1" spans="5:6" ht="12">
      <c r="E1" s="359"/>
      <c r="F1" s="359"/>
    </row>
    <row r="2" spans="6:7" ht="12">
      <c r="F2" s="359" t="s">
        <v>133</v>
      </c>
      <c r="G2" s="359"/>
    </row>
    <row r="4" spans="1:7" ht="19.5" customHeight="1">
      <c r="A4" s="368" t="s">
        <v>144</v>
      </c>
      <c r="B4" s="368"/>
      <c r="C4" s="368"/>
      <c r="D4" s="368"/>
      <c r="E4" s="368"/>
      <c r="F4" s="368"/>
      <c r="G4" s="368"/>
    </row>
    <row r="5" spans="1:7" ht="19.5" customHeight="1">
      <c r="A5" s="368" t="s">
        <v>20</v>
      </c>
      <c r="B5" s="368"/>
      <c r="C5" s="368"/>
      <c r="D5" s="368"/>
      <c r="E5" s="368"/>
      <c r="F5" s="368"/>
      <c r="G5" s="368"/>
    </row>
    <row r="6" spans="3:6" ht="19.5" customHeight="1">
      <c r="C6" s="282"/>
      <c r="D6" s="282"/>
      <c r="E6" s="282"/>
      <c r="F6" s="282"/>
    </row>
    <row r="7" spans="3:7" ht="19.5" customHeight="1" thickBot="1">
      <c r="C7" s="282"/>
      <c r="D7" s="282"/>
      <c r="E7" s="282"/>
      <c r="F7" s="283"/>
      <c r="G7" s="266" t="s">
        <v>0</v>
      </c>
    </row>
    <row r="8" spans="1:7" ht="78" customHeight="1" thickBot="1">
      <c r="A8" s="369" t="s">
        <v>1</v>
      </c>
      <c r="B8" s="370"/>
      <c r="C8" s="371"/>
      <c r="D8" s="16" t="s">
        <v>18</v>
      </c>
      <c r="E8" s="115" t="s">
        <v>106</v>
      </c>
      <c r="F8" s="115" t="s">
        <v>107</v>
      </c>
      <c r="G8" s="20" t="s">
        <v>19</v>
      </c>
    </row>
    <row r="9" spans="1:7" ht="19.5" customHeight="1" thickBot="1">
      <c r="A9" s="329">
        <v>1</v>
      </c>
      <c r="B9" s="330"/>
      <c r="C9" s="331"/>
      <c r="D9" s="99">
        <v>2</v>
      </c>
      <c r="E9" s="99">
        <v>3</v>
      </c>
      <c r="F9" s="99">
        <v>4</v>
      </c>
      <c r="G9" s="99">
        <v>5</v>
      </c>
    </row>
    <row r="10" spans="1:7" ht="19.5" customHeight="1">
      <c r="A10" s="7"/>
      <c r="B10" s="366" t="s">
        <v>12</v>
      </c>
      <c r="C10" s="367"/>
      <c r="D10" s="8"/>
      <c r="E10" s="114"/>
      <c r="F10" s="9"/>
      <c r="G10" s="284"/>
    </row>
    <row r="11" spans="1:7" ht="17.25" customHeight="1">
      <c r="A11" s="10"/>
      <c r="B11" s="364" t="s">
        <v>13</v>
      </c>
      <c r="C11" s="365"/>
      <c r="D11" s="2"/>
      <c r="E11" s="6"/>
      <c r="F11" s="11"/>
      <c r="G11" s="285"/>
    </row>
    <row r="12" spans="1:7" ht="19.5" customHeight="1">
      <c r="A12" s="10"/>
      <c r="B12" s="364" t="s">
        <v>104</v>
      </c>
      <c r="C12" s="365"/>
      <c r="D12" s="5">
        <v>85645</v>
      </c>
      <c r="E12" s="5"/>
      <c r="F12" s="26"/>
      <c r="G12" s="26">
        <f>SUM(D12)</f>
        <v>85645</v>
      </c>
    </row>
    <row r="13" spans="1:7" ht="19.5" customHeight="1">
      <c r="A13" s="10"/>
      <c r="B13" s="364" t="s">
        <v>69</v>
      </c>
      <c r="C13" s="365"/>
      <c r="D13" s="6">
        <v>150000</v>
      </c>
      <c r="E13" s="6"/>
      <c r="F13" s="11"/>
      <c r="G13" s="26">
        <f>SUM(D13)</f>
        <v>150000</v>
      </c>
    </row>
    <row r="14" spans="1:7" ht="19.5" customHeight="1">
      <c r="A14" s="10"/>
      <c r="B14" s="364" t="s">
        <v>67</v>
      </c>
      <c r="C14" s="365"/>
      <c r="D14" s="6"/>
      <c r="E14" s="6"/>
      <c r="F14" s="11"/>
      <c r="G14" s="26">
        <f>SUM(D14)</f>
        <v>0</v>
      </c>
    </row>
    <row r="15" spans="1:7" ht="19.5" customHeight="1" thickBot="1">
      <c r="A15" s="10"/>
      <c r="B15" s="364" t="s">
        <v>68</v>
      </c>
      <c r="C15" s="365"/>
      <c r="D15" s="3"/>
      <c r="E15" s="3"/>
      <c r="F15" s="12"/>
      <c r="G15" s="26">
        <f>SUM(D15)</f>
        <v>0</v>
      </c>
    </row>
    <row r="16" spans="1:7" ht="27" customHeight="1" thickBot="1">
      <c r="A16" s="13" t="s">
        <v>86</v>
      </c>
      <c r="B16" s="362" t="s">
        <v>21</v>
      </c>
      <c r="C16" s="363"/>
      <c r="D16" s="14">
        <f>SUM(D12:D15)</f>
        <v>235645</v>
      </c>
      <c r="E16" s="14"/>
      <c r="F16" s="14"/>
      <c r="G16" s="1">
        <f>SUM(G12:G15)</f>
        <v>235645</v>
      </c>
    </row>
    <row r="19" ht="12">
      <c r="D19" s="268"/>
    </row>
    <row r="24" ht="12">
      <c r="D24" s="268"/>
    </row>
    <row r="26" ht="12">
      <c r="D26" s="268"/>
    </row>
  </sheetData>
  <sheetProtection/>
  <mergeCells count="13">
    <mergeCell ref="A4:G4"/>
    <mergeCell ref="A5:G5"/>
    <mergeCell ref="F2:G2"/>
    <mergeCell ref="E1:F1"/>
    <mergeCell ref="B13:C13"/>
    <mergeCell ref="A8:C8"/>
    <mergeCell ref="A9:C9"/>
    <mergeCell ref="B16:C16"/>
    <mergeCell ref="B12:C12"/>
    <mergeCell ref="B14:C14"/>
    <mergeCell ref="B15:C15"/>
    <mergeCell ref="B10:C10"/>
    <mergeCell ref="B11:C11"/>
  </mergeCells>
  <printOptions/>
  <pageMargins left="0.6692913385826772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G18"/>
  <sheetViews>
    <sheetView tabSelected="1" zoomScalePageLayoutView="0" workbookViewId="0" topLeftCell="A7">
      <selection activeCell="A20" sqref="A20:IV29"/>
    </sheetView>
  </sheetViews>
  <sheetFormatPr defaultColWidth="9.00390625" defaultRowHeight="12.75"/>
  <cols>
    <col min="1" max="2" width="2.875" style="256" customWidth="1"/>
    <col min="3" max="3" width="38.00390625" style="224" customWidth="1"/>
    <col min="4" max="7" width="12.75390625" style="224" customWidth="1"/>
    <col min="8" max="16384" width="9.125" style="224" customWidth="1"/>
  </cols>
  <sheetData>
    <row r="4" spans="5:6" ht="12">
      <c r="E4" s="374"/>
      <c r="F4" s="374"/>
    </row>
    <row r="5" spans="5:7" ht="12">
      <c r="E5" s="286"/>
      <c r="F5" s="374" t="s">
        <v>134</v>
      </c>
      <c r="G5" s="374"/>
    </row>
    <row r="6" spans="1:6" ht="25.5" customHeight="1">
      <c r="A6" s="287"/>
      <c r="B6" s="287"/>
      <c r="C6" s="287"/>
      <c r="D6" s="287"/>
      <c r="E6" s="287"/>
      <c r="F6" s="288"/>
    </row>
    <row r="7" spans="1:7" ht="33" customHeight="1">
      <c r="A7" s="337" t="s">
        <v>143</v>
      </c>
      <c r="B7" s="337"/>
      <c r="C7" s="337"/>
      <c r="D7" s="337"/>
      <c r="E7" s="337"/>
      <c r="F7" s="337"/>
      <c r="G7" s="337"/>
    </row>
    <row r="8" spans="1:6" ht="25.5" customHeight="1">
      <c r="A8" s="221"/>
      <c r="B8" s="221"/>
      <c r="C8" s="221"/>
      <c r="D8" s="221"/>
      <c r="E8" s="221"/>
      <c r="F8" s="221"/>
    </row>
    <row r="9" spans="1:7" ht="17.25" customHeight="1" thickBot="1">
      <c r="A9" s="221"/>
      <c r="B9" s="221"/>
      <c r="C9" s="221"/>
      <c r="D9" s="221"/>
      <c r="E9" s="221"/>
      <c r="F9" s="289"/>
      <c r="G9" s="224" t="s">
        <v>0</v>
      </c>
    </row>
    <row r="10" spans="1:7" ht="76.5" customHeight="1" thickBot="1">
      <c r="A10" s="340" t="s">
        <v>1</v>
      </c>
      <c r="B10" s="341"/>
      <c r="C10" s="342"/>
      <c r="D10" s="119" t="s">
        <v>18</v>
      </c>
      <c r="E10" s="228" t="s">
        <v>106</v>
      </c>
      <c r="F10" s="228" t="s">
        <v>107</v>
      </c>
      <c r="G10" s="120" t="s">
        <v>19</v>
      </c>
    </row>
    <row r="11" spans="1:7" s="241" customFormat="1" ht="12.75" customHeight="1" thickBot="1">
      <c r="A11" s="329">
        <v>1</v>
      </c>
      <c r="B11" s="330"/>
      <c r="C11" s="331"/>
      <c r="D11" s="230">
        <v>2</v>
      </c>
      <c r="E11" s="230">
        <v>3</v>
      </c>
      <c r="F11" s="230">
        <v>4</v>
      </c>
      <c r="G11" s="230">
        <v>5</v>
      </c>
    </row>
    <row r="12" spans="1:7" s="266" customFormat="1" ht="27" customHeight="1" thickBot="1">
      <c r="A12" s="290"/>
      <c r="B12" s="377" t="s">
        <v>15</v>
      </c>
      <c r="C12" s="378"/>
      <c r="D12" s="291">
        <v>21819</v>
      </c>
      <c r="E12" s="292"/>
      <c r="F12" s="292"/>
      <c r="G12" s="281">
        <f aca="true" t="shared" si="0" ref="G12:G17">SUM(D12)</f>
        <v>21819</v>
      </c>
    </row>
    <row r="13" spans="1:7" s="266" customFormat="1" ht="30.75" customHeight="1" thickBot="1">
      <c r="A13" s="290"/>
      <c r="B13" s="377" t="s">
        <v>16</v>
      </c>
      <c r="C13" s="378"/>
      <c r="D13" s="291">
        <v>875</v>
      </c>
      <c r="E13" s="292"/>
      <c r="F13" s="292"/>
      <c r="G13" s="281">
        <f t="shared" si="0"/>
        <v>875</v>
      </c>
    </row>
    <row r="14" spans="1:7" s="266" customFormat="1" ht="27" customHeight="1" thickBot="1">
      <c r="A14" s="290"/>
      <c r="B14" s="375" t="s">
        <v>114</v>
      </c>
      <c r="C14" s="376"/>
      <c r="D14" s="291">
        <v>1300</v>
      </c>
      <c r="E14" s="292"/>
      <c r="F14" s="292"/>
      <c r="G14" s="281">
        <f t="shared" si="0"/>
        <v>1300</v>
      </c>
    </row>
    <row r="15" spans="1:7" s="266" customFormat="1" ht="27" customHeight="1" thickBot="1">
      <c r="A15" s="293" t="s">
        <v>2</v>
      </c>
      <c r="B15" s="372" t="s">
        <v>75</v>
      </c>
      <c r="C15" s="373"/>
      <c r="D15" s="292">
        <f>SUM(D12:D14)</f>
        <v>23994</v>
      </c>
      <c r="E15" s="292"/>
      <c r="F15" s="292"/>
      <c r="G15" s="281">
        <f t="shared" si="0"/>
        <v>23994</v>
      </c>
    </row>
    <row r="16" spans="1:7" s="266" customFormat="1" ht="29.25" customHeight="1" thickBot="1">
      <c r="A16" s="294"/>
      <c r="B16" s="375" t="s">
        <v>147</v>
      </c>
      <c r="C16" s="376"/>
      <c r="D16" s="295">
        <v>140000</v>
      </c>
      <c r="E16" s="296"/>
      <c r="F16" s="296"/>
      <c r="G16" s="281">
        <f t="shared" si="0"/>
        <v>140000</v>
      </c>
    </row>
    <row r="17" spans="1:7" s="297" customFormat="1" ht="25.5" customHeight="1" thickBot="1">
      <c r="A17" s="294" t="s">
        <v>3</v>
      </c>
      <c r="B17" s="372" t="s">
        <v>14</v>
      </c>
      <c r="C17" s="373"/>
      <c r="D17" s="281">
        <f>SUM(D16)</f>
        <v>140000</v>
      </c>
      <c r="E17" s="281"/>
      <c r="F17" s="281"/>
      <c r="G17" s="281">
        <f t="shared" si="0"/>
        <v>140000</v>
      </c>
    </row>
    <row r="18" spans="1:7" s="241" customFormat="1" ht="27" customHeight="1" thickBot="1">
      <c r="A18" s="298" t="s">
        <v>89</v>
      </c>
      <c r="B18" s="372" t="s">
        <v>76</v>
      </c>
      <c r="C18" s="373"/>
      <c r="D18" s="239">
        <f>SUM(D17,D15)</f>
        <v>163994</v>
      </c>
      <c r="E18" s="299"/>
      <c r="F18" s="239"/>
      <c r="G18" s="300">
        <f>SUM(G17,G15)</f>
        <v>163994</v>
      </c>
    </row>
  </sheetData>
  <sheetProtection/>
  <mergeCells count="12">
    <mergeCell ref="B18:C18"/>
    <mergeCell ref="B16:C16"/>
    <mergeCell ref="B12:C12"/>
    <mergeCell ref="B13:C13"/>
    <mergeCell ref="B14:C14"/>
    <mergeCell ref="B15:C15"/>
    <mergeCell ref="B17:C17"/>
    <mergeCell ref="E4:F4"/>
    <mergeCell ref="A10:C10"/>
    <mergeCell ref="A11:C11"/>
    <mergeCell ref="A7:G7"/>
    <mergeCell ref="F5:G5"/>
  </mergeCells>
  <printOptions/>
  <pageMargins left="0.4724409448818898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2020-01-22T16:44:29Z</cp:lastPrinted>
  <dcterms:created xsi:type="dcterms:W3CDTF">2011-02-03T10:02:06Z</dcterms:created>
  <dcterms:modified xsi:type="dcterms:W3CDTF">2020-01-27T12:24:39Z</dcterms:modified>
  <cp:category/>
  <cp:version/>
  <cp:contentType/>
  <cp:contentStatus/>
</cp:coreProperties>
</file>